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磁编码SMS&amp;STS" sheetId="2" r:id="rId1"/>
    <sheet name="特殊字节设置说明" sheetId="4" r:id="rId2"/>
  </sheets>
  <definedNames>
    <definedName name="EPROM解锁指令">#REF!</definedName>
    <definedName name="PING_总线上舵机指令生成">#REF!</definedName>
    <definedName name="_xlnm.Print_Area" localSheetId="0">'磁编码SMS&amp;STS'!$C$2:$M$68</definedName>
    <definedName name="_xlnm.Print_Titles" localSheetId="0">'磁编码SMS&amp;STS'!$2:$10</definedName>
    <definedName name="SCS215_V2" localSheetId="0">'磁编码SMS&amp;STS'!$C$17:$K$68</definedName>
    <definedName name="读当前位置指令">#REF!</definedName>
    <definedName name="恒速正反转速度指令">#REF!</definedName>
    <definedName name="清除当前圈数指令">#REF!</definedName>
    <definedName name="输出扭矩使能与自动较正指令">#REF!</definedName>
    <definedName name="位置模式控制转动指令_含加速度">#REF!</definedName>
    <definedName name="位置模式控制转动指令_无加速度">#REF!</definedName>
    <definedName name="修改ID号指令">#REF!</definedName>
    <definedName name="修改舵机工作模式指令">#REF!</definedName>
  </definedNames>
  <calcPr calcId="144525" concurrentCalc="0"/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稳定版本:
SMServo2.40-STM32-485(181114).bin(固件版本：2.43)
一、出厂参数增加移动检测最小速度(80)
二、出厂参数增加电机模式步进限制(84)
PWM步进=加速度(ACC)*4，ACC=0则默认为值出厂预设最大值，最大步进限制=步进限制参数(84)*4
三、相位第3位为速度模式位(详细参考相位说明)
速度模式位0：速度0为停止
速度模式位1：速度0为最高速度
四、EPROM存储算法优化，原算法适合频繁读写EPROM操作，算法复杂，可能存在不可预知BUG，修改后算法更加精简，适合偶尔进行读写操作应用。升级固件后需要重设参数
SMServo2.40-STM32-485(181121).bin(固件版本：2.43)
一、修正位置校正参数方向位(bit15修正为bit11)
2018-11-26 更新批量固件
SMServo2.40-STM32-485(190225).bin(固件版本：2.43)
一、相位（18），bit7作为伺服方向位(bit7伺服方向与bit0相位，配合调节)
二、扭矩开关(40)，bit7作为中位较正位，bit7=1把当前位置作为中位（2048），较正成功bit7=0</t>
        </r>
      </text>
    </comment>
  </commentList>
</comments>
</file>

<file path=xl/sharedStrings.xml><?xml version="1.0" encoding="utf-8"?>
<sst xmlns="http://schemas.openxmlformats.org/spreadsheetml/2006/main" count="474" uniqueCount="237">
  <si>
    <t>SMServo2.40-STM32-485(190225).bin(固件版本：2.43)</t>
  </si>
  <si>
    <t>2019-02-25 核对更新</t>
  </si>
  <si>
    <t>磁编码SMS&amp;STS-内存表解析_220328</t>
  </si>
  <si>
    <t>空载速度（RPM）</t>
  </si>
  <si>
    <t>测试电压(V)</t>
  </si>
  <si>
    <t>空载速度（步/秒）</t>
  </si>
  <si>
    <t>空载电流（mA)</t>
  </si>
  <si>
    <t>最大有效角度（度）</t>
  </si>
  <si>
    <t>支持多圈大角度控制，掉电不保存圈数</t>
  </si>
  <si>
    <t>解析度（步）</t>
  </si>
  <si>
    <t>最小分辨角度（度/步）</t>
  </si>
  <si>
    <t>电子死区（度）</t>
  </si>
  <si>
    <t>加速度（度/s^2）</t>
  </si>
  <si>
    <t>内存首地址</t>
  </si>
  <si>
    <t>功能</t>
  </si>
  <si>
    <t>字节数</t>
  </si>
  <si>
    <t>初始值</t>
  </si>
  <si>
    <t>存储区</t>
  </si>
  <si>
    <t>权限</t>
  </si>
  <si>
    <t>最小取值</t>
  </si>
  <si>
    <t>最大取值</t>
  </si>
  <si>
    <t>单位</t>
  </si>
  <si>
    <t>取值解析</t>
  </si>
  <si>
    <t>0x</t>
  </si>
  <si>
    <t>DEC</t>
  </si>
  <si>
    <t>HEX</t>
  </si>
  <si>
    <t>低在前
高在后</t>
  </si>
  <si>
    <t>如果功能地址采用两个字节数的数据，低位字节在前面地址，高位字节在后面地址</t>
  </si>
  <si>
    <t>固件主版本号</t>
  </si>
  <si>
    <t>EPROM</t>
  </si>
  <si>
    <t>只读</t>
  </si>
  <si>
    <t>--</t>
  </si>
  <si>
    <t>固件次版本号</t>
  </si>
  <si>
    <t>END</t>
  </si>
  <si>
    <t>舵机主版本号</t>
  </si>
  <si>
    <t>舵机次版本号</t>
  </si>
  <si>
    <t>ID</t>
  </si>
  <si>
    <t>读写</t>
  </si>
  <si>
    <t>号</t>
  </si>
  <si>
    <t>总线上唯一的身份识别码，同一总线不可出现重复ID号
254号(OxFE)为广播ID，广播不返回应答包</t>
  </si>
  <si>
    <t>波特率</t>
  </si>
  <si>
    <t>无</t>
  </si>
  <si>
    <t>0-7分别代表波特率如下
1000000，500000，250000，128000，115200，76800，57600，38400</t>
  </si>
  <si>
    <t>返回延时</t>
  </si>
  <si>
    <t>2us</t>
  </si>
  <si>
    <t>最小单位为2us,最大可设置返回延时 254*2=508us(STS此地址无功能)</t>
  </si>
  <si>
    <t>相位2（应答状态级别）</t>
  </si>
  <si>
    <t>0:除读指令与PING指令外其它指令不返回应答包
1:对所有指令返回应答包</t>
  </si>
  <si>
    <t>最小角度限制</t>
  </si>
  <si>
    <t>步</t>
  </si>
  <si>
    <t>设置运动行程最小值限制，取值小于最大角度限制，多圈绝对位置控制时此值为0</t>
  </si>
  <si>
    <t>最大角度限制</t>
  </si>
  <si>
    <t>设置运动行程最大值限制，取值大于最小角度限制，多圈绝对位置控制时此值为0</t>
  </si>
  <si>
    <t>最高温度上限</t>
  </si>
  <si>
    <t>°C</t>
  </si>
  <si>
    <t>最高工作温度限制，如设置为70 则最高温度为70摄氏度，设置精度为1摄氏度</t>
  </si>
  <si>
    <t>最高输入电压</t>
  </si>
  <si>
    <t>0.1V</t>
  </si>
  <si>
    <t>最高输入电压如设置为80，则最高工作电压限制为8.0V，设置精度为0.1V</t>
  </si>
  <si>
    <t>最低输入电压</t>
  </si>
  <si>
    <t>最低输入电压如设置为40，则最低工作电压限制为4.0V，设置精度为0.1V</t>
  </si>
  <si>
    <t>最大扭矩</t>
  </si>
  <si>
    <r>
      <rPr>
        <sz val="10"/>
        <color theme="1"/>
        <rFont val="宋体"/>
        <charset val="134"/>
      </rPr>
      <t>设置舵机的最大输出扭矩限制，设1000 = 100% * 堵转扭力，
上电赋值给</t>
    </r>
    <r>
      <rPr>
        <sz val="10"/>
        <color rgb="FFFF0000"/>
        <rFont val="宋体"/>
        <charset val="134"/>
      </rPr>
      <t>48号地址</t>
    </r>
    <r>
      <rPr>
        <sz val="10"/>
        <color theme="1"/>
        <rFont val="宋体"/>
        <charset val="134"/>
      </rPr>
      <t>转矩限制</t>
    </r>
  </si>
  <si>
    <t>相位</t>
  </si>
  <si>
    <t>特殊功能字节，无特别需求不可修改,详见特殊字节位解析</t>
  </si>
  <si>
    <t>卸载条件</t>
  </si>
  <si>
    <t>对应位设置1为开启相应保护,对应位设置0为关闭相应保护,详见特殊字节位解析</t>
  </si>
  <si>
    <t>LED报警条件</t>
  </si>
  <si>
    <t>对应位设置1为开启闪灯报警,对应位设置0为关闭闪灯报警,详见特殊字节位解析</t>
  </si>
  <si>
    <t>位置环P 比例系数</t>
  </si>
  <si>
    <t>控制电机的比例系数</t>
  </si>
  <si>
    <t>位置环D 微分系数</t>
  </si>
  <si>
    <t>控制电机的微分系数</t>
  </si>
  <si>
    <t>位置环I 积分系数</t>
  </si>
  <si>
    <t>控制电机的积分系数</t>
  </si>
  <si>
    <t>最小启动力</t>
  </si>
  <si>
    <t>设置舵机的最小输出启动扭矩，设10 = 1% * 堵转扭力</t>
  </si>
  <si>
    <t>积分限制值</t>
  </si>
  <si>
    <t>最大积分值=积分限制值*4,0表示关闭积分限制功能，位置模式0与步进模式3生效</t>
  </si>
  <si>
    <t>顺时针不灵敏区</t>
  </si>
  <si>
    <t>最小单位为一个最小分辨角度</t>
  </si>
  <si>
    <t>逆时针不灵敏区</t>
  </si>
  <si>
    <t>保护电流</t>
  </si>
  <si>
    <t>6.5mA</t>
  </si>
  <si>
    <t>最大可设置电流为 500 * 6.5mA= 3250mA</t>
  </si>
  <si>
    <t>角度分辨率</t>
  </si>
  <si>
    <r>
      <rPr>
        <sz val="10"/>
        <color theme="1"/>
        <rFont val="宋体"/>
        <charset val="134"/>
      </rPr>
      <t xml:space="preserve">对传感器最小分辨角度（度/步）的放大系数，修改此值可以扩展控制圈数
</t>
    </r>
    <r>
      <rPr>
        <sz val="10"/>
        <color rgb="FFFF0000"/>
        <rFont val="宋体"/>
        <charset val="134"/>
      </rPr>
      <t>多圈控制时需修改地址0x12参数BIT4置1，当前位置反馈值会被修改为大角度反馈</t>
    </r>
  </si>
  <si>
    <t>位置校正</t>
  </si>
  <si>
    <t>BIT11为方向位，表示正负方向，其他位可表示范围为0-2047步</t>
  </si>
  <si>
    <t>运行模式</t>
  </si>
  <si>
    <r>
      <rPr>
        <sz val="10"/>
        <color theme="1"/>
        <rFont val="宋体"/>
        <charset val="134"/>
      </rPr>
      <t xml:space="preserve">0：位置伺服模式
1：电机恒速模式,用参数0x2E运行速度参数控制，最高位BIT15为方向位
2：PWM开环调速度模式，用参数0x2C 运行时间参数控制，BIT10为方向位
3：步进伺服模式，用参数0x2A 目标位置表示步进步数，最高位BIT15为方向位
</t>
    </r>
    <r>
      <rPr>
        <sz val="10"/>
        <color rgb="FFFF0000"/>
        <rFont val="宋体"/>
        <charset val="134"/>
      </rPr>
      <t>工作在模式3时，必须把0x9与0xB 最小最大角度限制设为0，否则不能无限步进</t>
    </r>
  </si>
  <si>
    <t>保护扭矩</t>
  </si>
  <si>
    <t>进入过载保护后输出扭矩，如设20表示20%的最大扭矩</t>
  </si>
  <si>
    <t>保护时间</t>
  </si>
  <si>
    <t>10ms</t>
  </si>
  <si>
    <t>当前负载输出超过过载扭力并保持的计时时长，如设200表示2秒，最大可设2.5秒</t>
  </si>
  <si>
    <t>过载扭矩</t>
  </si>
  <si>
    <t>启动过载保护时间计时的最大扭力阀值，如设80表示80%的最大扭矩</t>
  </si>
  <si>
    <t>速度闭环P比例系数</t>
  </si>
  <si>
    <t>电机恒速模式（模式1）下,速度环比例系数</t>
  </si>
  <si>
    <t>过流保护时间</t>
  </si>
  <si>
    <t>最大可设置254 * 10ms = 2540ms</t>
  </si>
  <si>
    <t>速度闭环I积分系数</t>
  </si>
  <si>
    <t>1/10</t>
  </si>
  <si>
    <r>
      <rPr>
        <sz val="10"/>
        <color theme="1"/>
        <rFont val="宋体"/>
        <charset val="134"/>
      </rPr>
      <t xml:space="preserve">电机恒速模式（模式1）下,速度环积分系数
</t>
    </r>
    <r>
      <rPr>
        <sz val="10"/>
        <color rgb="FFFF0000"/>
        <rFont val="宋体"/>
        <charset val="134"/>
      </rPr>
      <t>（变动备注：速度闭环I积分系数缩小10倍较3.6版本）</t>
    </r>
  </si>
  <si>
    <t>0x28</t>
  </si>
  <si>
    <t>扭矩开关</t>
  </si>
  <si>
    <t>SRAM</t>
  </si>
  <si>
    <t>写0：关闭扭力输出； 写1：打开扭力输出；写128：任意当前位置较正为2048</t>
  </si>
  <si>
    <t>加速度</t>
  </si>
  <si>
    <t>100步/s^2</t>
  </si>
  <si>
    <t>如设置为10 则按1000步每秒平方的加减速度变速</t>
  </si>
  <si>
    <t>目标位置</t>
  </si>
  <si>
    <t>每步为一个最小分辨角度，绝对位置控制方式，最大对应最大有效角度</t>
  </si>
  <si>
    <t>运行时间</t>
  </si>
  <si>
    <t>PWM开环调速度模式下，取值范围50-1000，BIT10为方向位</t>
  </si>
  <si>
    <t>运行速度</t>
  </si>
  <si>
    <t>步/s</t>
  </si>
  <si>
    <t>单位时间（每秒）内运动的步数，50步/秒= 0.732 RPM(圈每分钟）</t>
  </si>
  <si>
    <t>转矩限制</t>
  </si>
  <si>
    <t>上电初始值会由最大扭矩（0x10）赋值，用户可程序修改此值来控制最大扭矩的输出</t>
  </si>
  <si>
    <t>31</t>
  </si>
  <si>
    <t>0x31</t>
  </si>
  <si>
    <t>无定义</t>
  </si>
  <si>
    <t>32</t>
  </si>
  <si>
    <t>0x32</t>
  </si>
  <si>
    <t>33</t>
  </si>
  <si>
    <t>0x33</t>
  </si>
  <si>
    <t>34</t>
  </si>
  <si>
    <t>0x34</t>
  </si>
  <si>
    <t>35</t>
  </si>
  <si>
    <t>0x35</t>
  </si>
  <si>
    <t>36</t>
  </si>
  <si>
    <t>0x36</t>
  </si>
  <si>
    <t>锁标志</t>
  </si>
  <si>
    <t>写0关闭写入锁，写入EPROM地址的值掉电保存
写1打开写入锁，写入EPROM地址的值掉电不保存</t>
  </si>
  <si>
    <t>当前位置</t>
  </si>
  <si>
    <t>反馈当前所处位置的步数，每步为一个最小分辨角度；绝对位置控制方式，最大值对应最大有效角度</t>
  </si>
  <si>
    <t>当前速度</t>
  </si>
  <si>
    <t>反馈当前电机转动的速度，单位时间（每秒）内运动的步数</t>
  </si>
  <si>
    <t>当前负载</t>
  </si>
  <si>
    <t>当前控制输出驱动电机的电压占空比</t>
  </si>
  <si>
    <t>当前电压</t>
  </si>
  <si>
    <t>当前舵机工作电压</t>
  </si>
  <si>
    <t>当前温度</t>
  </si>
  <si>
    <t>当前舵机内部工作温度</t>
  </si>
  <si>
    <t>异步写标志</t>
  </si>
  <si>
    <t>采用异步写指令时，标志位</t>
  </si>
  <si>
    <t>舵机状态</t>
  </si>
  <si>
    <t>对应位被置1表示相应错误出现,对应位0为无相应该错误,详见特殊字节位解析</t>
  </si>
  <si>
    <t>移动标志</t>
  </si>
  <si>
    <t>舵机在运动时标志为1，舵机停止时为0</t>
  </si>
  <si>
    <t>当前电流</t>
  </si>
  <si>
    <t>最大可测量电流为 500 * 6.5mA= 3250mA</t>
  </si>
  <si>
    <t>字节位</t>
  </si>
  <si>
    <t>BIT7</t>
  </si>
  <si>
    <t>BIT6</t>
  </si>
  <si>
    <t>BIT5</t>
  </si>
  <si>
    <t>BIT4</t>
  </si>
  <si>
    <t>BIT3</t>
  </si>
  <si>
    <t>BIT2</t>
  </si>
  <si>
    <t>BIT1</t>
  </si>
  <si>
    <t>BIT0</t>
  </si>
  <si>
    <t>位权重</t>
  </si>
  <si>
    <t>地址18</t>
  </si>
  <si>
    <t>伺服方向</t>
  </si>
  <si>
    <t>PWM模式</t>
  </si>
  <si>
    <t>电压</t>
  </si>
  <si>
    <t>反馈模式</t>
  </si>
  <si>
    <t>速度模式</t>
  </si>
  <si>
    <t>速度单位</t>
  </si>
  <si>
    <t>驱动桥状态</t>
  </si>
  <si>
    <t>(0)正方向</t>
  </si>
  <si>
    <t>(0)高频无死区</t>
  </si>
  <si>
    <t>(0)1.5K低压采样</t>
  </si>
  <si>
    <t>(0)反馈单圈角度</t>
  </si>
  <si>
    <t>(0)速度0停止</t>
  </si>
  <si>
    <t>(0)50步/秒</t>
  </si>
  <si>
    <t>(0)无刷马达</t>
  </si>
  <si>
    <t>(0)正向系数</t>
  </si>
  <si>
    <t>(1)反时钟</t>
  </si>
  <si>
    <t>(1)低频有死区</t>
  </si>
  <si>
    <t>(1)1K高压采样</t>
  </si>
  <si>
    <t>(1)反馈全角度</t>
  </si>
  <si>
    <t>(1)速度0最高速</t>
  </si>
  <si>
    <t>(1)步/秒</t>
  </si>
  <si>
    <t>(1)有刷马达</t>
  </si>
  <si>
    <t>(1)反向系数</t>
  </si>
  <si>
    <t>卸载条件
地址19</t>
  </si>
  <si>
    <t>地址65</t>
  </si>
  <si>
    <t>负载状态</t>
  </si>
  <si>
    <t>电流状态</t>
  </si>
  <si>
    <t>温度状态</t>
  </si>
  <si>
    <t>磁编码状态</t>
  </si>
  <si>
    <t>电压状态</t>
  </si>
  <si>
    <t>(0)负载正常</t>
  </si>
  <si>
    <t>(0)电流正常</t>
  </si>
  <si>
    <t>(0)温度正常</t>
  </si>
  <si>
    <t>(0)磁编码正常</t>
  </si>
  <si>
    <t>(0)电压正常</t>
  </si>
  <si>
    <t>(1)负载过载</t>
  </si>
  <si>
    <t>(1)电流过流</t>
  </si>
  <si>
    <t>(1)温度过热</t>
  </si>
  <si>
    <t>(1)磁编码异常</t>
  </si>
  <si>
    <t>(1)过压/欠压</t>
  </si>
  <si>
    <t>地址19</t>
  </si>
  <si>
    <t>负载过载</t>
  </si>
  <si>
    <t>过流保护</t>
  </si>
  <si>
    <t>过热保护</t>
  </si>
  <si>
    <t>磁编码保护</t>
  </si>
  <si>
    <t>电压保护</t>
  </si>
  <si>
    <t>(0)关闭负载过载</t>
  </si>
  <si>
    <t>(0)关闭过流保护</t>
  </si>
  <si>
    <t>(0)关闭过热保护</t>
  </si>
  <si>
    <t>(0)关闭磁编码保护</t>
  </si>
  <si>
    <t>(0)关闭电压保护</t>
  </si>
  <si>
    <t>(1)开启负载过载</t>
  </si>
  <si>
    <t>(1)开启过流保护</t>
  </si>
  <si>
    <t>(1)开启过热保护</t>
  </si>
  <si>
    <t>(1)开启磁编码保护</t>
  </si>
  <si>
    <t>(1)开启电压保护</t>
  </si>
  <si>
    <t>地址20</t>
  </si>
  <si>
    <t>负载报警</t>
  </si>
  <si>
    <t>过流报警</t>
  </si>
  <si>
    <t>过热报警</t>
  </si>
  <si>
    <t>磁编码传感器</t>
  </si>
  <si>
    <t>电压报警</t>
  </si>
  <si>
    <t>(0)关闭负载过载报警</t>
  </si>
  <si>
    <t>(0)关闭过流报警</t>
  </si>
  <si>
    <t>(0)关闭过热报警</t>
  </si>
  <si>
    <t>(0)关闭磁编码报警</t>
  </si>
  <si>
    <t>(0)关闭电压报警</t>
  </si>
  <si>
    <t>(1)开启负载过载报警</t>
  </si>
  <si>
    <t>(1)开启过流报警</t>
  </si>
  <si>
    <t>(1)开启过热报警</t>
  </si>
  <si>
    <t>(1)开启磁编码报警</t>
  </si>
  <si>
    <t>(1)开启电压报警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</si>
</sst>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\x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178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等线"/>
      <charset val="134"/>
    </font>
    <font>
      <b/>
      <sz val="14"/>
      <color theme="1"/>
      <name val="等线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176" fontId="1" fillId="0" borderId="0" xfId="0" applyNumberFormat="1" applyFont="1">
      <alignment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176" fontId="1" fillId="0" borderId="0" xfId="0" applyNumberFormat="1" applyFont="1" applyFill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10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58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 quotePrefix="1">
      <alignment horizontal="center" vertical="center"/>
    </xf>
    <xf numFmtId="58" fontId="1" fillId="0" borderId="6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68"/>
  <sheetViews>
    <sheetView tabSelected="1" workbookViewId="0">
      <pane xSplit="13" ySplit="9" topLeftCell="N43" activePane="bottomRight" state="frozen"/>
      <selection/>
      <selection pane="topRight"/>
      <selection pane="bottomLeft"/>
      <selection pane="bottomRight" activeCell="A45" sqref="$A43:$XFD43 $A45:$XFD45"/>
    </sheetView>
  </sheetViews>
  <sheetFormatPr defaultColWidth="9" defaultRowHeight="13.8"/>
  <cols>
    <col min="1" max="2" width="3.22222222222222" customWidth="1"/>
    <col min="3" max="3" width="3.44444444444444" style="24" customWidth="1"/>
    <col min="4" max="4" width="7.66666666666667" style="24" customWidth="1"/>
    <col min="5" max="5" width="18.3333333333333" customWidth="1"/>
    <col min="6" max="6" width="6.88888888888889" style="24" customWidth="1"/>
    <col min="7" max="7" width="6.33333333333333" customWidth="1"/>
    <col min="8" max="8" width="6.44444444444444" style="24" customWidth="1"/>
    <col min="9" max="9" width="5.22222222222222" style="24" customWidth="1"/>
    <col min="10" max="10" width="8.77777777777778" style="24" customWidth="1"/>
    <col min="11" max="11" width="8.22222222222222" style="24" customWidth="1"/>
    <col min="12" max="12" width="10.5555555555556" style="24" customWidth="1"/>
    <col min="13" max="13" width="69.1111111111111" customWidth="1"/>
  </cols>
  <sheetData>
    <row r="1" hidden="1" spans="4:13">
      <c r="D1" s="25" t="s">
        <v>0</v>
      </c>
      <c r="E1" s="25"/>
      <c r="F1" s="25"/>
      <c r="G1" s="25"/>
      <c r="H1" s="25"/>
      <c r="I1" s="25"/>
      <c r="J1" s="25"/>
      <c r="K1" s="25"/>
      <c r="M1" s="52" t="s">
        <v>1</v>
      </c>
    </row>
    <row r="2" ht="17.4" spans="3:13"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="21" customFormat="1" ht="14.4" spans="3:13">
      <c r="C3" s="28"/>
      <c r="D3" s="29" t="s">
        <v>3</v>
      </c>
      <c r="E3" s="29"/>
      <c r="F3" s="30">
        <f>F4*0.732/50</f>
        <v>0</v>
      </c>
      <c r="H3" s="29" t="s">
        <v>4</v>
      </c>
      <c r="I3" s="29"/>
      <c r="J3" s="29"/>
      <c r="K3" s="28"/>
      <c r="L3" s="28"/>
      <c r="M3" s="53"/>
    </row>
    <row r="4" s="21" customFormat="1" ht="14.4" spans="3:12">
      <c r="C4" s="28"/>
      <c r="D4" s="29" t="s">
        <v>5</v>
      </c>
      <c r="E4" s="29"/>
      <c r="F4" s="31"/>
      <c r="H4" s="29" t="s">
        <v>6</v>
      </c>
      <c r="I4" s="29"/>
      <c r="J4" s="29"/>
      <c r="K4" s="28"/>
      <c r="L4" s="28"/>
    </row>
    <row r="5" s="21" customFormat="1" ht="14.4" spans="3:12">
      <c r="C5" s="28"/>
      <c r="D5" s="29" t="s">
        <v>7</v>
      </c>
      <c r="E5" s="29"/>
      <c r="F5" s="32">
        <v>360</v>
      </c>
      <c r="G5" s="33" t="s">
        <v>8</v>
      </c>
      <c r="H5" s="34"/>
      <c r="I5" s="34"/>
      <c r="J5" s="34"/>
      <c r="K5" s="28"/>
      <c r="L5" s="28"/>
    </row>
    <row r="6" s="21" customFormat="1" ht="14.4" spans="3:12">
      <c r="C6" s="28"/>
      <c r="D6" s="29" t="s">
        <v>9</v>
      </c>
      <c r="E6" s="29"/>
      <c r="F6" s="29">
        <v>4096</v>
      </c>
      <c r="H6" s="29"/>
      <c r="I6" s="29"/>
      <c r="J6" s="29"/>
      <c r="K6" s="28"/>
      <c r="L6" s="28"/>
    </row>
    <row r="7" s="21" customFormat="1" ht="14.4" spans="3:12">
      <c r="C7" s="28"/>
      <c r="D7" s="29" t="s">
        <v>10</v>
      </c>
      <c r="E7" s="29"/>
      <c r="F7" s="29">
        <f>F5/F6</f>
        <v>0.087890625</v>
      </c>
      <c r="H7" s="29" t="s">
        <v>11</v>
      </c>
      <c r="I7" s="29"/>
      <c r="J7" s="29"/>
      <c r="K7" s="28">
        <f>(G35*F7)+(G34*F7)</f>
        <v>0.17578125</v>
      </c>
      <c r="L7" s="28"/>
    </row>
    <row r="8" s="21" customFormat="1" ht="14.4" spans="3:12">
      <c r="C8" s="28"/>
      <c r="D8" s="35" t="s">
        <v>12</v>
      </c>
      <c r="E8" s="35"/>
      <c r="F8" s="29">
        <f>F7*100</f>
        <v>8.7890625</v>
      </c>
      <c r="H8" s="29"/>
      <c r="I8" s="29"/>
      <c r="J8" s="29"/>
      <c r="K8" s="28"/>
      <c r="L8" s="28"/>
    </row>
    <row r="9" s="21" customFormat="1" ht="14.4" spans="3:13">
      <c r="C9" s="36" t="s">
        <v>13</v>
      </c>
      <c r="D9" s="36"/>
      <c r="E9" s="36" t="s">
        <v>14</v>
      </c>
      <c r="F9" s="36" t="s">
        <v>15</v>
      </c>
      <c r="G9" s="36" t="s">
        <v>16</v>
      </c>
      <c r="H9" s="36" t="s">
        <v>17</v>
      </c>
      <c r="I9" s="36" t="s">
        <v>18</v>
      </c>
      <c r="J9" s="36" t="s">
        <v>19</v>
      </c>
      <c r="K9" s="36" t="s">
        <v>20</v>
      </c>
      <c r="L9" s="36" t="s">
        <v>21</v>
      </c>
      <c r="M9" s="36" t="s">
        <v>22</v>
      </c>
    </row>
    <row r="10" s="1" customFormat="1" ht="24" spans="1:13">
      <c r="A10" s="1" t="s">
        <v>23</v>
      </c>
      <c r="C10" s="37" t="s">
        <v>24</v>
      </c>
      <c r="D10" s="37" t="s">
        <v>25</v>
      </c>
      <c r="E10" s="38"/>
      <c r="F10" s="39" t="s">
        <v>26</v>
      </c>
      <c r="G10" s="38"/>
      <c r="H10" s="37"/>
      <c r="I10" s="37"/>
      <c r="J10" s="37"/>
      <c r="K10" s="37"/>
      <c r="L10" s="39"/>
      <c r="M10" s="54" t="s">
        <v>27</v>
      </c>
    </row>
    <row r="11" s="1" customFormat="1" ht="12" spans="1:13">
      <c r="A11" s="40" t="str">
        <f t="shared" ref="A11:A33" si="0">DEC2HEX(C11)</f>
        <v>0</v>
      </c>
      <c r="B11" s="40"/>
      <c r="C11" s="37">
        <v>0</v>
      </c>
      <c r="D11" s="41" t="str">
        <f>CONCATENATE($A$4,A11)</f>
        <v>0</v>
      </c>
      <c r="E11" s="42" t="s">
        <v>28</v>
      </c>
      <c r="F11" s="43">
        <v>1</v>
      </c>
      <c r="G11" s="42"/>
      <c r="H11" s="44" t="s">
        <v>29</v>
      </c>
      <c r="I11" s="43" t="s">
        <v>30</v>
      </c>
      <c r="J11" s="64" t="s">
        <v>31</v>
      </c>
      <c r="K11" s="64" t="s">
        <v>31</v>
      </c>
      <c r="L11" s="55"/>
      <c r="M11" s="56"/>
    </row>
    <row r="12" s="1" customFormat="1" ht="12" spans="1:13">
      <c r="A12" s="40" t="str">
        <f t="shared" si="0"/>
        <v>1</v>
      </c>
      <c r="B12" s="40"/>
      <c r="C12" s="37">
        <v>1</v>
      </c>
      <c r="D12" s="41" t="str">
        <f>CONCATENATE($A$4,A12)</f>
        <v>1</v>
      </c>
      <c r="E12" s="42" t="s">
        <v>32</v>
      </c>
      <c r="F12" s="43">
        <v>1</v>
      </c>
      <c r="G12" s="42"/>
      <c r="H12" s="44" t="s">
        <v>29</v>
      </c>
      <c r="I12" s="43" t="s">
        <v>30</v>
      </c>
      <c r="J12" s="64" t="s">
        <v>31</v>
      </c>
      <c r="K12" s="64" t="s">
        <v>31</v>
      </c>
      <c r="L12" s="55"/>
      <c r="M12" s="56"/>
    </row>
    <row r="13" s="1" customFormat="1" ht="12" spans="1:13">
      <c r="A13" s="40" t="str">
        <f t="shared" si="0"/>
        <v>2</v>
      </c>
      <c r="B13" s="40"/>
      <c r="C13" s="37">
        <v>2</v>
      </c>
      <c r="D13" s="41" t="str">
        <f>CONCATENATE($A$4,A13)</f>
        <v>2</v>
      </c>
      <c r="E13" s="45" t="s">
        <v>33</v>
      </c>
      <c r="F13" s="43">
        <v>1</v>
      </c>
      <c r="G13" s="46">
        <v>0</v>
      </c>
      <c r="H13" s="44" t="s">
        <v>29</v>
      </c>
      <c r="I13" s="43" t="s">
        <v>30</v>
      </c>
      <c r="J13" s="64" t="s">
        <v>31</v>
      </c>
      <c r="K13" s="64" t="s">
        <v>31</v>
      </c>
      <c r="L13" s="55"/>
      <c r="M13" s="56"/>
    </row>
    <row r="14" s="1" customFormat="1" ht="12" spans="1:13">
      <c r="A14" s="40" t="str">
        <f t="shared" si="0"/>
        <v>3</v>
      </c>
      <c r="B14" s="40"/>
      <c r="C14" s="37">
        <v>3</v>
      </c>
      <c r="D14" s="41" t="str">
        <f>CONCATENATE($A$4,A14)</f>
        <v>3</v>
      </c>
      <c r="E14" s="42" t="s">
        <v>34</v>
      </c>
      <c r="F14" s="43">
        <v>1</v>
      </c>
      <c r="G14" s="42"/>
      <c r="H14" s="44" t="s">
        <v>29</v>
      </c>
      <c r="I14" s="43" t="s">
        <v>30</v>
      </c>
      <c r="J14" s="64" t="s">
        <v>31</v>
      </c>
      <c r="K14" s="64" t="s">
        <v>31</v>
      </c>
      <c r="L14" s="55"/>
      <c r="M14" s="56"/>
    </row>
    <row r="15" s="1" customFormat="1" ht="12" spans="1:13">
      <c r="A15" s="40" t="str">
        <f t="shared" si="0"/>
        <v>4</v>
      </c>
      <c r="B15" s="40"/>
      <c r="C15" s="37">
        <v>4</v>
      </c>
      <c r="D15" s="41" t="str">
        <f>CONCATENATE($A$4,A15)</f>
        <v>4</v>
      </c>
      <c r="E15" s="42" t="s">
        <v>35</v>
      </c>
      <c r="F15" s="43">
        <v>1</v>
      </c>
      <c r="G15" s="42"/>
      <c r="H15" s="44" t="s">
        <v>29</v>
      </c>
      <c r="I15" s="43" t="s">
        <v>30</v>
      </c>
      <c r="J15" s="64" t="s">
        <v>31</v>
      </c>
      <c r="K15" s="64" t="s">
        <v>31</v>
      </c>
      <c r="L15" s="55"/>
      <c r="M15" s="56"/>
    </row>
    <row r="16" s="1" customFormat="1" ht="24" spans="1:13">
      <c r="A16" s="40" t="str">
        <f t="shared" si="0"/>
        <v>5</v>
      </c>
      <c r="B16" s="40"/>
      <c r="C16" s="37">
        <v>5</v>
      </c>
      <c r="D16" s="41" t="str">
        <f t="shared" ref="D16:D33" si="1">CONCATENATE($A$10,A16)</f>
        <v>0x5</v>
      </c>
      <c r="E16" s="42" t="s">
        <v>36</v>
      </c>
      <c r="F16" s="43">
        <v>1</v>
      </c>
      <c r="G16" s="42">
        <v>1</v>
      </c>
      <c r="H16" s="47" t="s">
        <v>29</v>
      </c>
      <c r="I16" s="43" t="s">
        <v>37</v>
      </c>
      <c r="J16" s="37">
        <v>0</v>
      </c>
      <c r="K16" s="37">
        <v>253</v>
      </c>
      <c r="L16" s="55" t="s">
        <v>38</v>
      </c>
      <c r="M16" s="56" t="s">
        <v>39</v>
      </c>
    </row>
    <row r="17" s="1" customFormat="1" ht="24" spans="1:13">
      <c r="A17" s="40" t="str">
        <f t="shared" si="0"/>
        <v>6</v>
      </c>
      <c r="B17" s="40"/>
      <c r="C17" s="37">
        <v>6</v>
      </c>
      <c r="D17" s="41" t="str">
        <f t="shared" si="1"/>
        <v>0x6</v>
      </c>
      <c r="E17" s="42" t="s">
        <v>40</v>
      </c>
      <c r="F17" s="43">
        <v>1</v>
      </c>
      <c r="G17" s="42">
        <v>0</v>
      </c>
      <c r="H17" s="47" t="s">
        <v>29</v>
      </c>
      <c r="I17" s="43" t="s">
        <v>37</v>
      </c>
      <c r="J17" s="37">
        <v>0</v>
      </c>
      <c r="K17" s="37">
        <v>7</v>
      </c>
      <c r="L17" s="55" t="s">
        <v>41</v>
      </c>
      <c r="M17" s="56" t="s">
        <v>42</v>
      </c>
    </row>
    <row r="18" s="1" customFormat="1" ht="12" spans="1:13">
      <c r="A18" s="40" t="str">
        <f t="shared" si="0"/>
        <v>7</v>
      </c>
      <c r="B18" s="40"/>
      <c r="C18" s="37">
        <v>7</v>
      </c>
      <c r="D18" s="41" t="str">
        <f t="shared" si="1"/>
        <v>0x7</v>
      </c>
      <c r="E18" s="42" t="s">
        <v>43</v>
      </c>
      <c r="F18" s="43">
        <v>1</v>
      </c>
      <c r="G18" s="42">
        <v>250</v>
      </c>
      <c r="H18" s="47" t="s">
        <v>29</v>
      </c>
      <c r="I18" s="43" t="s">
        <v>37</v>
      </c>
      <c r="J18" s="37">
        <v>0</v>
      </c>
      <c r="K18" s="37">
        <v>254</v>
      </c>
      <c r="L18" s="55" t="s">
        <v>44</v>
      </c>
      <c r="M18" s="57" t="s">
        <v>45</v>
      </c>
    </row>
    <row r="19" s="1" customFormat="1" ht="24" spans="1:13">
      <c r="A19" s="40" t="str">
        <f t="shared" si="0"/>
        <v>8</v>
      </c>
      <c r="B19" s="40"/>
      <c r="C19" s="37">
        <v>8</v>
      </c>
      <c r="D19" s="41" t="str">
        <f t="shared" si="1"/>
        <v>0x8</v>
      </c>
      <c r="E19" s="45" t="s">
        <v>46</v>
      </c>
      <c r="F19" s="43">
        <v>1</v>
      </c>
      <c r="G19" s="42">
        <v>1</v>
      </c>
      <c r="H19" s="47" t="s">
        <v>29</v>
      </c>
      <c r="I19" s="43" t="s">
        <v>37</v>
      </c>
      <c r="J19" s="37">
        <v>0</v>
      </c>
      <c r="K19" s="37">
        <v>1</v>
      </c>
      <c r="L19" s="55" t="s">
        <v>41</v>
      </c>
      <c r="M19" s="56" t="s">
        <v>47</v>
      </c>
    </row>
    <row r="20" s="1" customFormat="1" ht="12" spans="1:13">
      <c r="A20" s="40" t="str">
        <f t="shared" si="0"/>
        <v>9</v>
      </c>
      <c r="B20" s="40"/>
      <c r="C20" s="37">
        <v>9</v>
      </c>
      <c r="D20" s="41" t="str">
        <f t="shared" si="1"/>
        <v>0x9</v>
      </c>
      <c r="E20" s="42" t="s">
        <v>48</v>
      </c>
      <c r="F20" s="43">
        <v>2</v>
      </c>
      <c r="G20" s="42">
        <v>0</v>
      </c>
      <c r="H20" s="47" t="s">
        <v>29</v>
      </c>
      <c r="I20" s="43" t="s">
        <v>37</v>
      </c>
      <c r="J20" s="37">
        <v>0</v>
      </c>
      <c r="K20" s="37">
        <v>4094</v>
      </c>
      <c r="L20" s="55" t="s">
        <v>49</v>
      </c>
      <c r="M20" s="56" t="s">
        <v>50</v>
      </c>
    </row>
    <row r="21" s="1" customFormat="1" ht="12" spans="1:13">
      <c r="A21" s="40" t="str">
        <f t="shared" si="0"/>
        <v>B</v>
      </c>
      <c r="B21" s="40"/>
      <c r="C21" s="37">
        <v>11</v>
      </c>
      <c r="D21" s="41" t="str">
        <f t="shared" si="1"/>
        <v>0xB</v>
      </c>
      <c r="E21" s="42" t="s">
        <v>51</v>
      </c>
      <c r="F21" s="43">
        <v>2</v>
      </c>
      <c r="G21" s="42">
        <v>4095</v>
      </c>
      <c r="H21" s="47" t="s">
        <v>29</v>
      </c>
      <c r="I21" s="43" t="s">
        <v>37</v>
      </c>
      <c r="J21" s="37">
        <v>1</v>
      </c>
      <c r="K21" s="37">
        <v>4095</v>
      </c>
      <c r="L21" s="55" t="s">
        <v>49</v>
      </c>
      <c r="M21" s="56" t="s">
        <v>52</v>
      </c>
    </row>
    <row r="22" s="1" customFormat="1" ht="12" spans="1:13">
      <c r="A22" s="40" t="str">
        <f t="shared" si="0"/>
        <v>D</v>
      </c>
      <c r="B22" s="40"/>
      <c r="C22" s="37">
        <v>13</v>
      </c>
      <c r="D22" s="41" t="str">
        <f t="shared" si="1"/>
        <v>0xD</v>
      </c>
      <c r="E22" s="42" t="s">
        <v>53</v>
      </c>
      <c r="F22" s="43">
        <v>1</v>
      </c>
      <c r="G22" s="42">
        <v>70</v>
      </c>
      <c r="H22" s="47" t="s">
        <v>29</v>
      </c>
      <c r="I22" s="43" t="s">
        <v>37</v>
      </c>
      <c r="J22" s="37">
        <v>0</v>
      </c>
      <c r="K22" s="37">
        <v>100</v>
      </c>
      <c r="L22" s="55" t="s">
        <v>54</v>
      </c>
      <c r="M22" s="56" t="s">
        <v>55</v>
      </c>
    </row>
    <row r="23" s="1" customFormat="1" ht="24" customHeight="1" spans="1:13">
      <c r="A23" s="40" t="str">
        <f t="shared" si="0"/>
        <v>E</v>
      </c>
      <c r="B23" s="40"/>
      <c r="C23" s="37">
        <v>14</v>
      </c>
      <c r="D23" s="41" t="str">
        <f t="shared" si="1"/>
        <v>0xE</v>
      </c>
      <c r="E23" s="42" t="s">
        <v>56</v>
      </c>
      <c r="F23" s="43">
        <v>1</v>
      </c>
      <c r="G23" s="42"/>
      <c r="H23" s="47" t="s">
        <v>29</v>
      </c>
      <c r="I23" s="43" t="s">
        <v>37</v>
      </c>
      <c r="J23" s="37">
        <v>0</v>
      </c>
      <c r="K23" s="37">
        <v>254</v>
      </c>
      <c r="L23" s="55" t="s">
        <v>57</v>
      </c>
      <c r="M23" s="56" t="s">
        <v>58</v>
      </c>
    </row>
    <row r="24" s="1" customFormat="1" ht="12" spans="1:13">
      <c r="A24" s="40" t="str">
        <f t="shared" si="0"/>
        <v>F</v>
      </c>
      <c r="B24" s="40"/>
      <c r="C24" s="37">
        <v>15</v>
      </c>
      <c r="D24" s="41" t="str">
        <f t="shared" si="1"/>
        <v>0xF</v>
      </c>
      <c r="E24" s="42" t="s">
        <v>59</v>
      </c>
      <c r="F24" s="43">
        <v>1</v>
      </c>
      <c r="G24" s="42"/>
      <c r="H24" s="47" t="s">
        <v>29</v>
      </c>
      <c r="I24" s="43" t="s">
        <v>37</v>
      </c>
      <c r="J24" s="37">
        <v>0</v>
      </c>
      <c r="K24" s="37">
        <v>254</v>
      </c>
      <c r="L24" s="55" t="s">
        <v>57</v>
      </c>
      <c r="M24" s="56" t="s">
        <v>60</v>
      </c>
    </row>
    <row r="25" s="1" customFormat="1" ht="24" spans="1:13">
      <c r="A25" s="40" t="str">
        <f t="shared" si="0"/>
        <v>10</v>
      </c>
      <c r="B25" s="40"/>
      <c r="C25" s="37">
        <v>16</v>
      </c>
      <c r="D25" s="41" t="str">
        <f t="shared" si="1"/>
        <v>0x10</v>
      </c>
      <c r="E25" s="42" t="s">
        <v>61</v>
      </c>
      <c r="F25" s="43">
        <v>2</v>
      </c>
      <c r="G25" s="42">
        <v>1000</v>
      </c>
      <c r="H25" s="47" t="s">
        <v>29</v>
      </c>
      <c r="I25" s="43" t="s">
        <v>37</v>
      </c>
      <c r="J25" s="37">
        <v>0</v>
      </c>
      <c r="K25" s="37">
        <v>1000</v>
      </c>
      <c r="L25" s="58">
        <v>0.001</v>
      </c>
      <c r="M25" s="56" t="s">
        <v>62</v>
      </c>
    </row>
    <row r="26" s="1" customFormat="1" ht="12" spans="1:13">
      <c r="A26" s="40" t="str">
        <f t="shared" si="0"/>
        <v>12</v>
      </c>
      <c r="B26" s="40"/>
      <c r="C26" s="37">
        <v>18</v>
      </c>
      <c r="D26" s="41" t="str">
        <f t="shared" si="1"/>
        <v>0x12</v>
      </c>
      <c r="E26" s="42" t="s">
        <v>63</v>
      </c>
      <c r="F26" s="43">
        <v>1</v>
      </c>
      <c r="G26" s="42"/>
      <c r="H26" s="47" t="s">
        <v>29</v>
      </c>
      <c r="I26" s="43" t="s">
        <v>37</v>
      </c>
      <c r="J26" s="37">
        <v>0</v>
      </c>
      <c r="K26" s="37">
        <v>254</v>
      </c>
      <c r="L26" s="59" t="s">
        <v>41</v>
      </c>
      <c r="M26" s="60" t="s">
        <v>64</v>
      </c>
    </row>
    <row r="27" s="1" customFormat="1" ht="12" spans="1:13">
      <c r="A27" s="40" t="str">
        <f t="shared" si="0"/>
        <v>13</v>
      </c>
      <c r="B27" s="40"/>
      <c r="C27" s="37">
        <v>19</v>
      </c>
      <c r="D27" s="41" t="str">
        <f t="shared" si="1"/>
        <v>0x13</v>
      </c>
      <c r="E27" s="42" t="s">
        <v>65</v>
      </c>
      <c r="F27" s="43">
        <v>1</v>
      </c>
      <c r="G27" s="42">
        <v>44</v>
      </c>
      <c r="H27" s="47" t="s">
        <v>29</v>
      </c>
      <c r="I27" s="43" t="s">
        <v>37</v>
      </c>
      <c r="J27" s="37">
        <v>0</v>
      </c>
      <c r="K27" s="37">
        <v>254</v>
      </c>
      <c r="L27" s="55" t="s">
        <v>41</v>
      </c>
      <c r="M27" s="57" t="s">
        <v>66</v>
      </c>
    </row>
    <row r="28" s="1" customFormat="1" ht="12" spans="1:13">
      <c r="A28" s="40" t="str">
        <f t="shared" si="0"/>
        <v>14</v>
      </c>
      <c r="B28" s="40"/>
      <c r="C28" s="37">
        <v>20</v>
      </c>
      <c r="D28" s="41" t="str">
        <f t="shared" si="1"/>
        <v>0x14</v>
      </c>
      <c r="E28" s="42" t="s">
        <v>67</v>
      </c>
      <c r="F28" s="43">
        <v>1</v>
      </c>
      <c r="G28" s="42">
        <v>47</v>
      </c>
      <c r="H28" s="47" t="s">
        <v>29</v>
      </c>
      <c r="I28" s="43" t="s">
        <v>37</v>
      </c>
      <c r="J28" s="37">
        <v>0</v>
      </c>
      <c r="K28" s="37">
        <v>254</v>
      </c>
      <c r="L28" s="55" t="s">
        <v>41</v>
      </c>
      <c r="M28" s="57" t="s">
        <v>68</v>
      </c>
    </row>
    <row r="29" s="1" customFormat="1" ht="12" spans="1:13">
      <c r="A29" s="40" t="str">
        <f t="shared" si="0"/>
        <v>15</v>
      </c>
      <c r="B29" s="40"/>
      <c r="C29" s="37">
        <v>21</v>
      </c>
      <c r="D29" s="41" t="str">
        <f t="shared" si="1"/>
        <v>0x15</v>
      </c>
      <c r="E29" s="42" t="s">
        <v>69</v>
      </c>
      <c r="F29" s="43">
        <v>1</v>
      </c>
      <c r="G29" s="42"/>
      <c r="H29" s="47" t="s">
        <v>29</v>
      </c>
      <c r="I29" s="43" t="s">
        <v>37</v>
      </c>
      <c r="J29" s="37">
        <v>0</v>
      </c>
      <c r="K29" s="37">
        <v>254</v>
      </c>
      <c r="L29" s="55" t="s">
        <v>41</v>
      </c>
      <c r="M29" s="56" t="s">
        <v>70</v>
      </c>
    </row>
    <row r="30" s="1" customFormat="1" ht="12" spans="1:13">
      <c r="A30" s="40" t="str">
        <f t="shared" si="0"/>
        <v>16</v>
      </c>
      <c r="B30" s="40"/>
      <c r="C30" s="37">
        <v>22</v>
      </c>
      <c r="D30" s="41" t="str">
        <f t="shared" si="1"/>
        <v>0x16</v>
      </c>
      <c r="E30" s="42" t="s">
        <v>71</v>
      </c>
      <c r="F30" s="43">
        <v>1</v>
      </c>
      <c r="G30" s="42"/>
      <c r="H30" s="47" t="s">
        <v>29</v>
      </c>
      <c r="I30" s="43" t="s">
        <v>37</v>
      </c>
      <c r="J30" s="37">
        <v>0</v>
      </c>
      <c r="K30" s="37">
        <v>254</v>
      </c>
      <c r="L30" s="55" t="s">
        <v>41</v>
      </c>
      <c r="M30" s="56" t="s">
        <v>72</v>
      </c>
    </row>
    <row r="31" s="1" customFormat="1" ht="12" spans="1:13">
      <c r="A31" s="40" t="str">
        <f t="shared" si="0"/>
        <v>17</v>
      </c>
      <c r="B31" s="40"/>
      <c r="C31" s="37">
        <v>23</v>
      </c>
      <c r="D31" s="41" t="str">
        <f t="shared" si="1"/>
        <v>0x17</v>
      </c>
      <c r="E31" s="42" t="s">
        <v>73</v>
      </c>
      <c r="F31" s="43">
        <v>1</v>
      </c>
      <c r="G31" s="42"/>
      <c r="H31" s="47" t="s">
        <v>29</v>
      </c>
      <c r="I31" s="43" t="s">
        <v>37</v>
      </c>
      <c r="J31" s="37">
        <v>0</v>
      </c>
      <c r="K31" s="37">
        <v>254</v>
      </c>
      <c r="L31" s="55" t="s">
        <v>41</v>
      </c>
      <c r="M31" s="56" t="s">
        <v>74</v>
      </c>
    </row>
    <row r="32" s="1" customFormat="1" ht="12" spans="1:13">
      <c r="A32" s="40" t="str">
        <f t="shared" si="0"/>
        <v>18</v>
      </c>
      <c r="B32" s="40"/>
      <c r="C32" s="37">
        <v>24</v>
      </c>
      <c r="D32" s="41" t="str">
        <f t="shared" si="1"/>
        <v>0x18</v>
      </c>
      <c r="E32" s="42" t="s">
        <v>75</v>
      </c>
      <c r="F32" s="43">
        <v>1</v>
      </c>
      <c r="G32" s="42"/>
      <c r="H32" s="47" t="s">
        <v>29</v>
      </c>
      <c r="I32" s="43" t="s">
        <v>37</v>
      </c>
      <c r="J32" s="37">
        <v>0</v>
      </c>
      <c r="K32" s="37">
        <v>254</v>
      </c>
      <c r="L32" s="59">
        <v>0.001</v>
      </c>
      <c r="M32" s="57" t="s">
        <v>76</v>
      </c>
    </row>
    <row r="33" s="1" customFormat="1" ht="12" spans="1:13">
      <c r="A33" s="40" t="str">
        <f t="shared" si="0"/>
        <v>19</v>
      </c>
      <c r="B33" s="40"/>
      <c r="C33" s="37">
        <v>25</v>
      </c>
      <c r="D33" s="41" t="str">
        <f t="shared" si="1"/>
        <v>0x19</v>
      </c>
      <c r="E33" s="45" t="s">
        <v>77</v>
      </c>
      <c r="F33" s="43">
        <v>1</v>
      </c>
      <c r="G33" s="42"/>
      <c r="H33" s="47" t="s">
        <v>29</v>
      </c>
      <c r="I33" s="43" t="s">
        <v>37</v>
      </c>
      <c r="J33" s="37">
        <v>0</v>
      </c>
      <c r="K33" s="37">
        <v>254</v>
      </c>
      <c r="L33" s="55" t="s">
        <v>41</v>
      </c>
      <c r="M33" s="57" t="s">
        <v>78</v>
      </c>
    </row>
    <row r="34" s="1" customFormat="1" ht="12" spans="1:13">
      <c r="A34" s="40" t="str">
        <f t="shared" ref="A34:A62" si="2">DEC2HEX(C34)</f>
        <v>1A</v>
      </c>
      <c r="B34" s="40"/>
      <c r="C34" s="37">
        <v>26</v>
      </c>
      <c r="D34" s="41" t="str">
        <f t="shared" ref="D34:D62" si="3">CONCATENATE($A$10,A34)</f>
        <v>0x1A</v>
      </c>
      <c r="E34" s="42" t="s">
        <v>79</v>
      </c>
      <c r="F34" s="43">
        <v>1</v>
      </c>
      <c r="G34" s="42">
        <v>1</v>
      </c>
      <c r="H34" s="47" t="s">
        <v>29</v>
      </c>
      <c r="I34" s="43" t="s">
        <v>37</v>
      </c>
      <c r="J34" s="37">
        <v>0</v>
      </c>
      <c r="K34" s="37">
        <v>32</v>
      </c>
      <c r="L34" s="55" t="s">
        <v>49</v>
      </c>
      <c r="M34" s="56" t="s">
        <v>80</v>
      </c>
    </row>
    <row r="35" s="1" customFormat="1" ht="12" spans="1:13">
      <c r="A35" s="40" t="str">
        <f t="shared" si="2"/>
        <v>1B</v>
      </c>
      <c r="B35" s="40"/>
      <c r="C35" s="37">
        <v>27</v>
      </c>
      <c r="D35" s="41" t="str">
        <f t="shared" si="3"/>
        <v>0x1B</v>
      </c>
      <c r="E35" s="42" t="s">
        <v>81</v>
      </c>
      <c r="F35" s="43">
        <v>1</v>
      </c>
      <c r="G35" s="42">
        <v>1</v>
      </c>
      <c r="H35" s="47" t="s">
        <v>29</v>
      </c>
      <c r="I35" s="43" t="s">
        <v>37</v>
      </c>
      <c r="J35" s="37">
        <v>0</v>
      </c>
      <c r="K35" s="37">
        <v>32</v>
      </c>
      <c r="L35" s="55" t="s">
        <v>49</v>
      </c>
      <c r="M35" s="56" t="s">
        <v>80</v>
      </c>
    </row>
    <row r="36" s="1" customFormat="1" ht="12" spans="1:13">
      <c r="A36" s="40" t="str">
        <f t="shared" si="2"/>
        <v>1C</v>
      </c>
      <c r="B36" s="40"/>
      <c r="C36" s="37">
        <v>28</v>
      </c>
      <c r="D36" s="41" t="str">
        <f t="shared" si="3"/>
        <v>0x1C</v>
      </c>
      <c r="E36" s="42" t="s">
        <v>82</v>
      </c>
      <c r="F36" s="43">
        <v>2</v>
      </c>
      <c r="G36" s="42"/>
      <c r="H36" s="47" t="s">
        <v>29</v>
      </c>
      <c r="I36" s="43" t="s">
        <v>37</v>
      </c>
      <c r="J36" s="37">
        <v>0</v>
      </c>
      <c r="K36" s="37">
        <v>511</v>
      </c>
      <c r="L36" s="55" t="s">
        <v>83</v>
      </c>
      <c r="M36" s="56" t="s">
        <v>84</v>
      </c>
    </row>
    <row r="37" s="22" customFormat="1" ht="24" spans="1:13">
      <c r="A37" s="48" t="str">
        <f t="shared" si="2"/>
        <v>1E</v>
      </c>
      <c r="B37" s="48"/>
      <c r="C37" s="43">
        <v>30</v>
      </c>
      <c r="D37" s="41" t="str">
        <f t="shared" si="3"/>
        <v>0x1E</v>
      </c>
      <c r="E37" s="42" t="s">
        <v>85</v>
      </c>
      <c r="F37" s="43">
        <v>1</v>
      </c>
      <c r="G37" s="42">
        <v>1</v>
      </c>
      <c r="H37" s="47" t="s">
        <v>29</v>
      </c>
      <c r="I37" s="43" t="s">
        <v>37</v>
      </c>
      <c r="J37" s="43">
        <v>1</v>
      </c>
      <c r="K37" s="43">
        <v>3</v>
      </c>
      <c r="L37" s="55" t="s">
        <v>41</v>
      </c>
      <c r="M37" s="56" t="s">
        <v>86</v>
      </c>
    </row>
    <row r="38" s="1" customFormat="1" ht="12" spans="1:13">
      <c r="A38" s="40" t="str">
        <f t="shared" si="2"/>
        <v>1F</v>
      </c>
      <c r="B38" s="40"/>
      <c r="C38" s="37">
        <v>31</v>
      </c>
      <c r="D38" s="41" t="str">
        <f t="shared" si="3"/>
        <v>0x1F</v>
      </c>
      <c r="E38" s="42" t="s">
        <v>87</v>
      </c>
      <c r="F38" s="43">
        <v>2</v>
      </c>
      <c r="G38" s="42">
        <v>0</v>
      </c>
      <c r="H38" s="47" t="s">
        <v>29</v>
      </c>
      <c r="I38" s="43" t="s">
        <v>37</v>
      </c>
      <c r="J38" s="37">
        <v>-2047</v>
      </c>
      <c r="K38" s="37">
        <v>2047</v>
      </c>
      <c r="L38" s="55" t="s">
        <v>49</v>
      </c>
      <c r="M38" s="56" t="s">
        <v>88</v>
      </c>
    </row>
    <row r="39" s="1" customFormat="1" ht="60" spans="1:13">
      <c r="A39" s="40" t="str">
        <f t="shared" si="2"/>
        <v>21</v>
      </c>
      <c r="B39" s="40"/>
      <c r="C39" s="37">
        <v>33</v>
      </c>
      <c r="D39" s="41" t="str">
        <f t="shared" si="3"/>
        <v>0x21</v>
      </c>
      <c r="E39" s="42" t="s">
        <v>89</v>
      </c>
      <c r="F39" s="43">
        <v>1</v>
      </c>
      <c r="G39" s="42">
        <v>0</v>
      </c>
      <c r="H39" s="47" t="s">
        <v>29</v>
      </c>
      <c r="I39" s="43" t="s">
        <v>37</v>
      </c>
      <c r="J39" s="37">
        <v>0</v>
      </c>
      <c r="K39" s="37">
        <v>3</v>
      </c>
      <c r="L39" s="55" t="s">
        <v>41</v>
      </c>
      <c r="M39" s="56" t="s">
        <v>90</v>
      </c>
    </row>
    <row r="40" s="1" customFormat="1" ht="12" spans="1:13">
      <c r="A40" s="40" t="str">
        <f t="shared" si="2"/>
        <v>22</v>
      </c>
      <c r="B40" s="40"/>
      <c r="C40" s="37">
        <v>34</v>
      </c>
      <c r="D40" s="41" t="str">
        <f t="shared" si="3"/>
        <v>0x22</v>
      </c>
      <c r="E40" s="42" t="s">
        <v>91</v>
      </c>
      <c r="F40" s="43">
        <v>1</v>
      </c>
      <c r="G40" s="42">
        <v>20</v>
      </c>
      <c r="H40" s="47" t="s">
        <v>29</v>
      </c>
      <c r="I40" s="43" t="s">
        <v>37</v>
      </c>
      <c r="J40" s="37">
        <v>0</v>
      </c>
      <c r="K40" s="37">
        <v>100</v>
      </c>
      <c r="L40" s="59">
        <v>0.01</v>
      </c>
      <c r="M40" s="56" t="s">
        <v>92</v>
      </c>
    </row>
    <row r="41" s="1" customFormat="1" ht="12" spans="1:13">
      <c r="A41" s="40" t="str">
        <f t="shared" si="2"/>
        <v>23</v>
      </c>
      <c r="B41" s="40"/>
      <c r="C41" s="37">
        <v>35</v>
      </c>
      <c r="D41" s="41" t="str">
        <f t="shared" si="3"/>
        <v>0x23</v>
      </c>
      <c r="E41" s="42" t="s">
        <v>93</v>
      </c>
      <c r="F41" s="43">
        <v>1</v>
      </c>
      <c r="G41" s="42">
        <v>200</v>
      </c>
      <c r="H41" s="47" t="s">
        <v>29</v>
      </c>
      <c r="I41" s="43" t="s">
        <v>37</v>
      </c>
      <c r="J41" s="37">
        <v>0</v>
      </c>
      <c r="K41" s="37">
        <v>254</v>
      </c>
      <c r="L41" s="55" t="s">
        <v>94</v>
      </c>
      <c r="M41" s="56" t="s">
        <v>95</v>
      </c>
    </row>
    <row r="42" s="1" customFormat="1" ht="12" spans="1:13">
      <c r="A42" s="40" t="str">
        <f t="shared" si="2"/>
        <v>24</v>
      </c>
      <c r="B42" s="40"/>
      <c r="C42" s="37">
        <v>36</v>
      </c>
      <c r="D42" s="41" t="str">
        <f t="shared" si="3"/>
        <v>0x24</v>
      </c>
      <c r="E42" s="42" t="s">
        <v>96</v>
      </c>
      <c r="F42" s="43">
        <v>1</v>
      </c>
      <c r="G42" s="42">
        <v>80</v>
      </c>
      <c r="H42" s="47" t="s">
        <v>29</v>
      </c>
      <c r="I42" s="43" t="s">
        <v>37</v>
      </c>
      <c r="J42" s="37">
        <v>0</v>
      </c>
      <c r="K42" s="37">
        <v>100</v>
      </c>
      <c r="L42" s="59">
        <v>0.01</v>
      </c>
      <c r="M42" s="56" t="s">
        <v>97</v>
      </c>
    </row>
    <row r="43" s="1" customFormat="1" ht="12" spans="1:13">
      <c r="A43" s="40" t="str">
        <f t="shared" si="2"/>
        <v>25</v>
      </c>
      <c r="B43" s="40"/>
      <c r="C43" s="37">
        <v>37</v>
      </c>
      <c r="D43" s="41" t="str">
        <f t="shared" si="3"/>
        <v>0x25</v>
      </c>
      <c r="E43" s="42" t="s">
        <v>98</v>
      </c>
      <c r="F43" s="43">
        <v>1</v>
      </c>
      <c r="G43" s="42"/>
      <c r="H43" s="47" t="s">
        <v>29</v>
      </c>
      <c r="I43" s="43" t="s">
        <v>37</v>
      </c>
      <c r="J43" s="37">
        <v>0</v>
      </c>
      <c r="K43" s="37">
        <v>254</v>
      </c>
      <c r="L43" s="55" t="s">
        <v>41</v>
      </c>
      <c r="M43" s="61" t="s">
        <v>99</v>
      </c>
    </row>
    <row r="44" s="1" customFormat="1" ht="12" spans="1:13">
      <c r="A44" s="40" t="str">
        <f t="shared" si="2"/>
        <v>26</v>
      </c>
      <c r="B44" s="40"/>
      <c r="C44" s="37">
        <v>38</v>
      </c>
      <c r="D44" s="41" t="str">
        <f t="shared" si="3"/>
        <v>0x26</v>
      </c>
      <c r="E44" s="42" t="s">
        <v>100</v>
      </c>
      <c r="F44" s="43">
        <v>1</v>
      </c>
      <c r="G44" s="42">
        <v>200</v>
      </c>
      <c r="H44" s="47" t="s">
        <v>29</v>
      </c>
      <c r="I44" s="43" t="s">
        <v>37</v>
      </c>
      <c r="J44" s="37">
        <v>0</v>
      </c>
      <c r="K44" s="37">
        <v>254</v>
      </c>
      <c r="L44" s="37" t="s">
        <v>94</v>
      </c>
      <c r="M44" s="56" t="s">
        <v>101</v>
      </c>
    </row>
    <row r="45" s="1" customFormat="1" ht="24" spans="1:13">
      <c r="A45" s="40" t="str">
        <f t="shared" si="2"/>
        <v>27</v>
      </c>
      <c r="B45" s="40"/>
      <c r="C45" s="37">
        <v>39</v>
      </c>
      <c r="D45" s="41" t="str">
        <f t="shared" si="3"/>
        <v>0x27</v>
      </c>
      <c r="E45" s="42" t="s">
        <v>102</v>
      </c>
      <c r="F45" s="43">
        <v>1</v>
      </c>
      <c r="G45" s="42"/>
      <c r="H45" s="47" t="s">
        <v>29</v>
      </c>
      <c r="I45" s="43" t="s">
        <v>37</v>
      </c>
      <c r="J45" s="37">
        <v>0</v>
      </c>
      <c r="K45" s="37">
        <v>254</v>
      </c>
      <c r="L45" s="65" t="s">
        <v>103</v>
      </c>
      <c r="M45" s="61" t="s">
        <v>104</v>
      </c>
    </row>
    <row r="46" s="1" customFormat="1" ht="12" spans="1:13">
      <c r="A46" s="40" t="str">
        <f t="shared" si="2"/>
        <v>28</v>
      </c>
      <c r="B46" s="40"/>
      <c r="C46" s="37">
        <v>40</v>
      </c>
      <c r="D46" s="41" t="s">
        <v>105</v>
      </c>
      <c r="E46" s="42" t="s">
        <v>106</v>
      </c>
      <c r="F46" s="43">
        <v>1</v>
      </c>
      <c r="G46" s="42">
        <v>0</v>
      </c>
      <c r="H46" s="43" t="s">
        <v>107</v>
      </c>
      <c r="I46" s="43" t="s">
        <v>37</v>
      </c>
      <c r="J46" s="37">
        <v>0</v>
      </c>
      <c r="K46" s="37">
        <v>128</v>
      </c>
      <c r="L46" s="55" t="s">
        <v>41</v>
      </c>
      <c r="M46" s="56" t="s">
        <v>108</v>
      </c>
    </row>
    <row r="47" s="1" customFormat="1" ht="12" spans="1:13">
      <c r="A47" s="40" t="str">
        <f t="shared" si="2"/>
        <v>29</v>
      </c>
      <c r="B47" s="40"/>
      <c r="C47" s="37">
        <v>41</v>
      </c>
      <c r="D47" s="41" t="str">
        <f t="shared" si="3"/>
        <v>0x29</v>
      </c>
      <c r="E47" s="42" t="s">
        <v>109</v>
      </c>
      <c r="F47" s="43">
        <v>1</v>
      </c>
      <c r="G47" s="42">
        <v>0</v>
      </c>
      <c r="H47" s="43" t="s">
        <v>107</v>
      </c>
      <c r="I47" s="43" t="s">
        <v>37</v>
      </c>
      <c r="J47" s="37">
        <v>0</v>
      </c>
      <c r="K47" s="37">
        <v>254</v>
      </c>
      <c r="L47" s="55" t="s">
        <v>110</v>
      </c>
      <c r="M47" s="61" t="s">
        <v>111</v>
      </c>
    </row>
    <row r="48" s="1" customFormat="1" ht="12" spans="1:13">
      <c r="A48" s="40" t="str">
        <f t="shared" si="2"/>
        <v>2A</v>
      </c>
      <c r="B48" s="40"/>
      <c r="C48" s="37">
        <v>42</v>
      </c>
      <c r="D48" s="41" t="str">
        <f t="shared" si="3"/>
        <v>0x2A</v>
      </c>
      <c r="E48" s="42" t="s">
        <v>112</v>
      </c>
      <c r="F48" s="43">
        <v>2</v>
      </c>
      <c r="G48" s="42">
        <v>0</v>
      </c>
      <c r="H48" s="43" t="s">
        <v>107</v>
      </c>
      <c r="I48" s="43" t="s">
        <v>37</v>
      </c>
      <c r="J48" s="37">
        <v>-32766</v>
      </c>
      <c r="K48" s="37">
        <v>32766</v>
      </c>
      <c r="L48" s="55" t="s">
        <v>49</v>
      </c>
      <c r="M48" s="63" t="s">
        <v>113</v>
      </c>
    </row>
    <row r="49" s="1" customFormat="1" ht="12" spans="1:13">
      <c r="A49" s="40" t="str">
        <f t="shared" si="2"/>
        <v>2C</v>
      </c>
      <c r="B49" s="40"/>
      <c r="C49" s="37">
        <v>44</v>
      </c>
      <c r="D49" s="41" t="str">
        <f t="shared" si="3"/>
        <v>0x2C</v>
      </c>
      <c r="E49" s="42" t="s">
        <v>114</v>
      </c>
      <c r="F49" s="43">
        <v>2</v>
      </c>
      <c r="G49" s="42">
        <v>0</v>
      </c>
      <c r="H49" s="43" t="s">
        <v>107</v>
      </c>
      <c r="I49" s="43" t="s">
        <v>37</v>
      </c>
      <c r="J49" s="37">
        <v>0</v>
      </c>
      <c r="K49" s="37">
        <v>1000</v>
      </c>
      <c r="L49" s="58">
        <v>0.001</v>
      </c>
      <c r="M49" s="63" t="s">
        <v>115</v>
      </c>
    </row>
    <row r="50" s="1" customFormat="1" ht="12" spans="1:13">
      <c r="A50" s="40" t="str">
        <f t="shared" si="2"/>
        <v>2E</v>
      </c>
      <c r="B50" s="40"/>
      <c r="C50" s="37">
        <v>46</v>
      </c>
      <c r="D50" s="41" t="str">
        <f t="shared" si="3"/>
        <v>0x2E</v>
      </c>
      <c r="E50" s="42" t="s">
        <v>116</v>
      </c>
      <c r="F50" s="43">
        <v>2</v>
      </c>
      <c r="G50" s="42">
        <v>0</v>
      </c>
      <c r="H50" s="43" t="s">
        <v>107</v>
      </c>
      <c r="I50" s="43" t="s">
        <v>37</v>
      </c>
      <c r="J50" s="37">
        <v>-32766</v>
      </c>
      <c r="K50" s="37">
        <v>32766</v>
      </c>
      <c r="L50" s="2" t="s">
        <v>117</v>
      </c>
      <c r="M50" s="56" t="s">
        <v>118</v>
      </c>
    </row>
    <row r="51" s="1" customFormat="1" ht="24" spans="1:13">
      <c r="A51" s="40" t="str">
        <f t="shared" si="2"/>
        <v>30</v>
      </c>
      <c r="B51" s="40"/>
      <c r="C51" s="37">
        <v>48</v>
      </c>
      <c r="D51" s="41" t="str">
        <f t="shared" si="3"/>
        <v>0x30</v>
      </c>
      <c r="E51" s="42" t="s">
        <v>119</v>
      </c>
      <c r="F51" s="43">
        <v>2</v>
      </c>
      <c r="G51" s="42">
        <v>1000</v>
      </c>
      <c r="H51" s="43" t="s">
        <v>107</v>
      </c>
      <c r="I51" s="43" t="s">
        <v>37</v>
      </c>
      <c r="J51" s="37">
        <v>0</v>
      </c>
      <c r="K51" s="37">
        <v>1000</v>
      </c>
      <c r="L51" s="59">
        <v>0.01</v>
      </c>
      <c r="M51" s="56" t="s">
        <v>120</v>
      </c>
    </row>
    <row r="52" s="23" customFormat="1" spans="1:13">
      <c r="A52" s="49" t="s">
        <v>121</v>
      </c>
      <c r="B52" s="50"/>
      <c r="C52" s="43">
        <v>49</v>
      </c>
      <c r="D52" s="41" t="s">
        <v>122</v>
      </c>
      <c r="E52" s="51" t="s">
        <v>123</v>
      </c>
      <c r="F52" s="43">
        <v>1</v>
      </c>
      <c r="G52" s="51"/>
      <c r="H52" s="43" t="s">
        <v>107</v>
      </c>
      <c r="I52" s="55" t="s">
        <v>41</v>
      </c>
      <c r="J52" s="43"/>
      <c r="K52" s="43"/>
      <c r="L52" s="55"/>
      <c r="M52" s="56"/>
    </row>
    <row r="53" s="23" customFormat="1" spans="1:13">
      <c r="A53" s="49" t="s">
        <v>124</v>
      </c>
      <c r="B53" s="50"/>
      <c r="C53" s="43">
        <v>50</v>
      </c>
      <c r="D53" s="41" t="s">
        <v>125</v>
      </c>
      <c r="E53" s="51" t="s">
        <v>123</v>
      </c>
      <c r="F53" s="43">
        <v>1</v>
      </c>
      <c r="G53" s="51"/>
      <c r="H53" s="43" t="s">
        <v>107</v>
      </c>
      <c r="I53" s="55" t="s">
        <v>41</v>
      </c>
      <c r="J53" s="43"/>
      <c r="K53" s="43"/>
      <c r="L53" s="55"/>
      <c r="M53" s="56"/>
    </row>
    <row r="54" s="23" customFormat="1" spans="1:13">
      <c r="A54" s="49" t="s">
        <v>126</v>
      </c>
      <c r="B54" s="50"/>
      <c r="C54" s="43">
        <v>51</v>
      </c>
      <c r="D54" s="41" t="s">
        <v>127</v>
      </c>
      <c r="E54" s="51" t="s">
        <v>123</v>
      </c>
      <c r="F54" s="43">
        <v>1</v>
      </c>
      <c r="G54" s="51"/>
      <c r="H54" s="43" t="s">
        <v>107</v>
      </c>
      <c r="I54" s="55" t="s">
        <v>41</v>
      </c>
      <c r="J54" s="43"/>
      <c r="K54" s="43"/>
      <c r="L54" s="55"/>
      <c r="M54" s="56"/>
    </row>
    <row r="55" s="23" customFormat="1" spans="1:13">
      <c r="A55" s="49" t="s">
        <v>128</v>
      </c>
      <c r="B55" s="50"/>
      <c r="C55" s="43">
        <v>52</v>
      </c>
      <c r="D55" s="41" t="s">
        <v>129</v>
      </c>
      <c r="E55" s="51" t="s">
        <v>123</v>
      </c>
      <c r="F55" s="43">
        <v>1</v>
      </c>
      <c r="G55" s="51"/>
      <c r="H55" s="43" t="s">
        <v>107</v>
      </c>
      <c r="I55" s="55" t="s">
        <v>41</v>
      </c>
      <c r="J55" s="43"/>
      <c r="K55" s="43"/>
      <c r="L55" s="55"/>
      <c r="M55" s="56"/>
    </row>
    <row r="56" s="23" customFormat="1" spans="1:13">
      <c r="A56" s="49" t="s">
        <v>130</v>
      </c>
      <c r="B56" s="50"/>
      <c r="C56" s="43">
        <v>53</v>
      </c>
      <c r="D56" s="41" t="s">
        <v>131</v>
      </c>
      <c r="E56" s="51" t="s">
        <v>123</v>
      </c>
      <c r="F56" s="43">
        <v>1</v>
      </c>
      <c r="G56" s="51"/>
      <c r="H56" s="43" t="s">
        <v>107</v>
      </c>
      <c r="I56" s="55" t="s">
        <v>41</v>
      </c>
      <c r="J56" s="43"/>
      <c r="K56" s="43"/>
      <c r="L56" s="55"/>
      <c r="M56" s="56"/>
    </row>
    <row r="57" s="23" customFormat="1" spans="1:13">
      <c r="A57" s="49" t="s">
        <v>132</v>
      </c>
      <c r="B57" s="50"/>
      <c r="C57" s="43">
        <v>54</v>
      </c>
      <c r="D57" s="41" t="s">
        <v>133</v>
      </c>
      <c r="E57" s="51" t="s">
        <v>123</v>
      </c>
      <c r="F57" s="43">
        <v>1</v>
      </c>
      <c r="G57" s="51"/>
      <c r="H57" s="43" t="s">
        <v>107</v>
      </c>
      <c r="I57" s="55" t="s">
        <v>41</v>
      </c>
      <c r="J57" s="43"/>
      <c r="K57" s="43"/>
      <c r="L57" s="55"/>
      <c r="M57" s="56"/>
    </row>
    <row r="58" s="1" customFormat="1" ht="24" spans="1:13">
      <c r="A58" s="40" t="str">
        <f t="shared" ref="A58:A68" si="4">DEC2HEX(C58)</f>
        <v>37</v>
      </c>
      <c r="B58" s="40"/>
      <c r="C58" s="37">
        <v>55</v>
      </c>
      <c r="D58" s="41" t="str">
        <f t="shared" ref="D58:D68" si="5">CONCATENATE($A$10,A58)</f>
        <v>0x37</v>
      </c>
      <c r="E58" s="42" t="s">
        <v>134</v>
      </c>
      <c r="F58" s="43">
        <v>1</v>
      </c>
      <c r="G58" s="42">
        <v>0</v>
      </c>
      <c r="H58" s="43" t="s">
        <v>107</v>
      </c>
      <c r="I58" s="43" t="s">
        <v>37</v>
      </c>
      <c r="J58" s="37">
        <v>0</v>
      </c>
      <c r="K58" s="37">
        <v>1</v>
      </c>
      <c r="L58" s="55" t="s">
        <v>41</v>
      </c>
      <c r="M58" s="56" t="s">
        <v>135</v>
      </c>
    </row>
    <row r="59" s="1" customFormat="1" ht="24" spans="1:13">
      <c r="A59" s="40" t="str">
        <f t="shared" si="4"/>
        <v>38</v>
      </c>
      <c r="B59" s="40"/>
      <c r="C59" s="37">
        <v>56</v>
      </c>
      <c r="D59" s="41" t="str">
        <f t="shared" si="5"/>
        <v>0x38</v>
      </c>
      <c r="E59" s="42" t="s">
        <v>136</v>
      </c>
      <c r="F59" s="43">
        <v>2</v>
      </c>
      <c r="G59" s="42">
        <v>0</v>
      </c>
      <c r="H59" s="43" t="s">
        <v>107</v>
      </c>
      <c r="I59" s="43" t="s">
        <v>30</v>
      </c>
      <c r="J59" s="64" t="s">
        <v>31</v>
      </c>
      <c r="K59" s="64" t="s">
        <v>31</v>
      </c>
      <c r="L59" s="55" t="s">
        <v>49</v>
      </c>
      <c r="M59" s="56" t="s">
        <v>137</v>
      </c>
    </row>
    <row r="60" s="1" customFormat="1" ht="12" spans="1:13">
      <c r="A60" s="40" t="str">
        <f t="shared" si="4"/>
        <v>3A</v>
      </c>
      <c r="B60" s="40"/>
      <c r="C60" s="37">
        <v>58</v>
      </c>
      <c r="D60" s="41" t="str">
        <f t="shared" si="5"/>
        <v>0x3A</v>
      </c>
      <c r="E60" s="42" t="s">
        <v>138</v>
      </c>
      <c r="F60" s="43">
        <v>2</v>
      </c>
      <c r="G60" s="42">
        <v>0</v>
      </c>
      <c r="H60" s="43" t="s">
        <v>107</v>
      </c>
      <c r="I60" s="43" t="s">
        <v>30</v>
      </c>
      <c r="J60" s="64" t="s">
        <v>31</v>
      </c>
      <c r="K60" s="64" t="s">
        <v>31</v>
      </c>
      <c r="L60" s="2" t="s">
        <v>117</v>
      </c>
      <c r="M60" s="56" t="s">
        <v>139</v>
      </c>
    </row>
    <row r="61" s="1" customFormat="1" ht="12" spans="1:13">
      <c r="A61" s="40" t="str">
        <f t="shared" si="4"/>
        <v>3C</v>
      </c>
      <c r="B61" s="40"/>
      <c r="C61" s="37">
        <v>60</v>
      </c>
      <c r="D61" s="41" t="str">
        <f t="shared" si="5"/>
        <v>0x3C</v>
      </c>
      <c r="E61" s="42" t="s">
        <v>140</v>
      </c>
      <c r="F61" s="43">
        <v>2</v>
      </c>
      <c r="G61" s="42">
        <v>0</v>
      </c>
      <c r="H61" s="43" t="s">
        <v>107</v>
      </c>
      <c r="I61" s="43" t="s">
        <v>30</v>
      </c>
      <c r="J61" s="64" t="s">
        <v>31</v>
      </c>
      <c r="K61" s="64" t="s">
        <v>31</v>
      </c>
      <c r="L61" s="59">
        <v>0.001</v>
      </c>
      <c r="M61" s="56" t="s">
        <v>141</v>
      </c>
    </row>
    <row r="62" s="1" customFormat="1" ht="12" spans="1:13">
      <c r="A62" s="40" t="str">
        <f t="shared" si="4"/>
        <v>3E</v>
      </c>
      <c r="B62" s="40"/>
      <c r="C62" s="37">
        <v>62</v>
      </c>
      <c r="D62" s="41" t="str">
        <f t="shared" si="5"/>
        <v>0x3E</v>
      </c>
      <c r="E62" s="42" t="s">
        <v>142</v>
      </c>
      <c r="F62" s="43">
        <v>1</v>
      </c>
      <c r="G62" s="42">
        <v>0</v>
      </c>
      <c r="H62" s="43" t="s">
        <v>107</v>
      </c>
      <c r="I62" s="43" t="s">
        <v>30</v>
      </c>
      <c r="J62" s="64" t="s">
        <v>31</v>
      </c>
      <c r="K62" s="64" t="s">
        <v>31</v>
      </c>
      <c r="L62" s="55" t="s">
        <v>57</v>
      </c>
      <c r="M62" s="56" t="s">
        <v>143</v>
      </c>
    </row>
    <row r="63" s="1" customFormat="1" ht="12" spans="1:13">
      <c r="A63" s="40" t="str">
        <f t="shared" si="4"/>
        <v>3F</v>
      </c>
      <c r="B63" s="40"/>
      <c r="C63" s="37">
        <v>63</v>
      </c>
      <c r="D63" s="41" t="str">
        <f t="shared" si="5"/>
        <v>0x3F</v>
      </c>
      <c r="E63" s="42" t="s">
        <v>144</v>
      </c>
      <c r="F63" s="43">
        <v>1</v>
      </c>
      <c r="G63" s="42">
        <v>0</v>
      </c>
      <c r="H63" s="43" t="s">
        <v>107</v>
      </c>
      <c r="I63" s="43" t="s">
        <v>30</v>
      </c>
      <c r="J63" s="64" t="s">
        <v>31</v>
      </c>
      <c r="K63" s="64" t="s">
        <v>31</v>
      </c>
      <c r="L63" s="55" t="s">
        <v>54</v>
      </c>
      <c r="M63" s="56" t="s">
        <v>145</v>
      </c>
    </row>
    <row r="64" s="1" customFormat="1" ht="12" spans="1:13">
      <c r="A64" s="40" t="str">
        <f t="shared" si="4"/>
        <v>40</v>
      </c>
      <c r="B64" s="40"/>
      <c r="C64" s="37">
        <v>64</v>
      </c>
      <c r="D64" s="41" t="str">
        <f t="shared" si="5"/>
        <v>0x40</v>
      </c>
      <c r="E64" s="42" t="s">
        <v>146</v>
      </c>
      <c r="F64" s="43">
        <v>1</v>
      </c>
      <c r="G64" s="42">
        <v>0</v>
      </c>
      <c r="H64" s="43" t="s">
        <v>107</v>
      </c>
      <c r="I64" s="43" t="s">
        <v>30</v>
      </c>
      <c r="J64" s="64" t="s">
        <v>31</v>
      </c>
      <c r="K64" s="64" t="s">
        <v>31</v>
      </c>
      <c r="L64" s="55" t="s">
        <v>41</v>
      </c>
      <c r="M64" s="56" t="s">
        <v>147</v>
      </c>
    </row>
    <row r="65" s="1" customFormat="1" ht="12" spans="1:13">
      <c r="A65" s="40" t="str">
        <f t="shared" si="4"/>
        <v>41</v>
      </c>
      <c r="B65" s="40"/>
      <c r="C65" s="37">
        <v>65</v>
      </c>
      <c r="D65" s="41" t="str">
        <f t="shared" si="5"/>
        <v>0x41</v>
      </c>
      <c r="E65" s="42" t="s">
        <v>148</v>
      </c>
      <c r="F65" s="43">
        <v>1</v>
      </c>
      <c r="G65" s="42">
        <v>0</v>
      </c>
      <c r="H65" s="43" t="s">
        <v>107</v>
      </c>
      <c r="I65" s="43" t="s">
        <v>30</v>
      </c>
      <c r="J65" s="64" t="s">
        <v>31</v>
      </c>
      <c r="K65" s="64" t="s">
        <v>31</v>
      </c>
      <c r="L65" s="55" t="s">
        <v>41</v>
      </c>
      <c r="M65" s="57" t="s">
        <v>149</v>
      </c>
    </row>
    <row r="66" s="1" customFormat="1" ht="12" spans="1:13">
      <c r="A66" s="40" t="str">
        <f t="shared" si="4"/>
        <v>42</v>
      </c>
      <c r="B66" s="40"/>
      <c r="C66" s="37">
        <v>66</v>
      </c>
      <c r="D66" s="41" t="str">
        <f t="shared" si="5"/>
        <v>0x42</v>
      </c>
      <c r="E66" s="42" t="s">
        <v>150</v>
      </c>
      <c r="F66" s="43">
        <v>1</v>
      </c>
      <c r="G66" s="42">
        <v>0</v>
      </c>
      <c r="H66" s="43" t="s">
        <v>107</v>
      </c>
      <c r="I66" s="43" t="s">
        <v>30</v>
      </c>
      <c r="J66" s="64" t="s">
        <v>31</v>
      </c>
      <c r="K66" s="64" t="s">
        <v>31</v>
      </c>
      <c r="L66" s="55" t="s">
        <v>41</v>
      </c>
      <c r="M66" s="56" t="s">
        <v>151</v>
      </c>
    </row>
    <row r="67" s="1" customFormat="1" ht="12" spans="1:13">
      <c r="A67" s="40" t="str">
        <f t="shared" si="4"/>
        <v>43</v>
      </c>
      <c r="B67" s="40"/>
      <c r="C67" s="37">
        <v>67</v>
      </c>
      <c r="D67" s="41" t="str">
        <f t="shared" si="5"/>
        <v>0x43</v>
      </c>
      <c r="E67" s="45" t="s">
        <v>123</v>
      </c>
      <c r="F67" s="43">
        <v>2</v>
      </c>
      <c r="G67" s="42">
        <v>0</v>
      </c>
      <c r="H67" s="43" t="s">
        <v>107</v>
      </c>
      <c r="I67" s="43" t="s">
        <v>30</v>
      </c>
      <c r="J67" s="64" t="s">
        <v>31</v>
      </c>
      <c r="K67" s="64" t="s">
        <v>31</v>
      </c>
      <c r="L67" s="55"/>
      <c r="M67" s="56"/>
    </row>
    <row r="68" s="1" customFormat="1" ht="12" spans="1:13">
      <c r="A68" s="40" t="str">
        <f t="shared" si="4"/>
        <v>45</v>
      </c>
      <c r="B68" s="40"/>
      <c r="C68" s="37">
        <v>69</v>
      </c>
      <c r="D68" s="41" t="str">
        <f t="shared" si="5"/>
        <v>0x45</v>
      </c>
      <c r="E68" s="42" t="s">
        <v>152</v>
      </c>
      <c r="F68" s="43">
        <v>2</v>
      </c>
      <c r="G68" s="42">
        <v>0</v>
      </c>
      <c r="H68" s="43" t="s">
        <v>107</v>
      </c>
      <c r="I68" s="43" t="s">
        <v>30</v>
      </c>
      <c r="J68" s="64" t="s">
        <v>31</v>
      </c>
      <c r="K68" s="64" t="s">
        <v>31</v>
      </c>
      <c r="L68" s="55" t="s">
        <v>83</v>
      </c>
      <c r="M68" s="56" t="s">
        <v>153</v>
      </c>
    </row>
  </sheetData>
  <sheetProtection password="CD43" sheet="1" formatCells="0" formatColumns="0" autoFilter="0" objects="1"/>
  <mergeCells count="14">
    <mergeCell ref="D1:K1"/>
    <mergeCell ref="C2:M2"/>
    <mergeCell ref="D3:E3"/>
    <mergeCell ref="H3:J3"/>
    <mergeCell ref="D4:E4"/>
    <mergeCell ref="H4:J4"/>
    <mergeCell ref="D5:E5"/>
    <mergeCell ref="D6:E6"/>
    <mergeCell ref="H6:J6"/>
    <mergeCell ref="D7:E7"/>
    <mergeCell ref="H7:J7"/>
    <mergeCell ref="D8:E8"/>
    <mergeCell ref="H8:J8"/>
    <mergeCell ref="C9:D9"/>
  </mergeCells>
  <pageMargins left="0.275590551181102" right="0.236220472440945" top="0.236220472440945" bottom="0.15748031496063" header="0.15748031496063" footer="0.15748031496063"/>
  <pageSetup paperSize="9" scale="93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G6" sqref="G6"/>
    </sheetView>
  </sheetViews>
  <sheetFormatPr defaultColWidth="9" defaultRowHeight="12"/>
  <cols>
    <col min="1" max="1" width="9" style="1"/>
    <col min="2" max="3" width="16.3333333333333" style="1" customWidth="1"/>
    <col min="4" max="4" width="20.2222222222222" style="1" customWidth="1"/>
    <col min="5" max="9" width="16.3333333333333" style="1" customWidth="1"/>
    <col min="10" max="16384" width="9" style="1"/>
  </cols>
  <sheetData>
    <row r="1" ht="14.25" customHeight="1"/>
    <row r="2" ht="14.25" customHeight="1" spans="1:9">
      <c r="A2" s="3" t="s">
        <v>63</v>
      </c>
      <c r="B2" s="3"/>
      <c r="C2" s="3"/>
      <c r="D2" s="3"/>
      <c r="E2" s="3"/>
      <c r="F2" s="3"/>
      <c r="G2" s="3"/>
      <c r="H2" s="3"/>
      <c r="I2" s="3"/>
    </row>
    <row r="3" ht="14.25" customHeight="1" spans="1:9">
      <c r="A3" s="4" t="s">
        <v>154</v>
      </c>
      <c r="B3" s="4" t="s">
        <v>155</v>
      </c>
      <c r="C3" s="4" t="s">
        <v>156</v>
      </c>
      <c r="D3" s="4" t="s">
        <v>157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</row>
    <row r="4" ht="14.25" customHeight="1" spans="1:9">
      <c r="A4" s="4" t="s">
        <v>163</v>
      </c>
      <c r="B4" s="4">
        <v>128</v>
      </c>
      <c r="C4" s="4">
        <v>64</v>
      </c>
      <c r="D4" s="4">
        <v>32</v>
      </c>
      <c r="E4" s="4">
        <v>16</v>
      </c>
      <c r="F4" s="4">
        <v>8</v>
      </c>
      <c r="G4" s="4">
        <v>4</v>
      </c>
      <c r="H4" s="4">
        <v>2</v>
      </c>
      <c r="I4" s="4">
        <v>1</v>
      </c>
    </row>
    <row r="5" ht="14.25" customHeight="1" spans="1:9">
      <c r="A5" s="4" t="s">
        <v>164</v>
      </c>
      <c r="B5" s="5" t="s">
        <v>165</v>
      </c>
      <c r="C5" s="6" t="s">
        <v>166</v>
      </c>
      <c r="D5" s="6" t="s">
        <v>167</v>
      </c>
      <c r="E5" s="5" t="s">
        <v>168</v>
      </c>
      <c r="F5" s="5" t="s">
        <v>169</v>
      </c>
      <c r="G5" s="5" t="s">
        <v>170</v>
      </c>
      <c r="H5" s="5" t="s">
        <v>171</v>
      </c>
      <c r="I5" s="5" t="s">
        <v>63</v>
      </c>
    </row>
    <row r="6" ht="14.25" customHeight="1" spans="1:9">
      <c r="A6" s="7"/>
      <c r="B6" s="8" t="s">
        <v>172</v>
      </c>
      <c r="C6" s="9" t="s">
        <v>173</v>
      </c>
      <c r="D6" s="9" t="s">
        <v>174</v>
      </c>
      <c r="E6" s="9" t="s">
        <v>175</v>
      </c>
      <c r="F6" s="9" t="s">
        <v>176</v>
      </c>
      <c r="G6" s="9" t="s">
        <v>177</v>
      </c>
      <c r="H6" s="10" t="s">
        <v>178</v>
      </c>
      <c r="I6" s="18" t="s">
        <v>179</v>
      </c>
    </row>
    <row r="7" ht="14.25" customHeight="1" spans="1:9">
      <c r="A7" s="7"/>
      <c r="B7" s="8" t="s">
        <v>180</v>
      </c>
      <c r="C7" s="9" t="s">
        <v>181</v>
      </c>
      <c r="D7" s="9" t="s">
        <v>182</v>
      </c>
      <c r="E7" s="9" t="s">
        <v>183</v>
      </c>
      <c r="F7" s="9" t="s">
        <v>184</v>
      </c>
      <c r="G7" s="9" t="s">
        <v>185</v>
      </c>
      <c r="H7" s="10" t="s">
        <v>186</v>
      </c>
      <c r="I7" s="18" t="s">
        <v>187</v>
      </c>
    </row>
    <row r="8" ht="14.25" customHeight="1" spans="1:9">
      <c r="A8" s="11"/>
      <c r="B8" s="11"/>
      <c r="C8" s="11"/>
      <c r="D8" s="11"/>
      <c r="E8" s="11"/>
      <c r="F8" s="11"/>
      <c r="G8" s="11"/>
      <c r="H8" s="11"/>
      <c r="I8" s="11"/>
    </row>
    <row r="9" ht="14.25" customHeight="1" spans="1:9">
      <c r="A9" s="3" t="s">
        <v>148</v>
      </c>
      <c r="B9" s="3"/>
      <c r="C9" s="3"/>
      <c r="D9" s="3"/>
      <c r="E9" s="3"/>
      <c r="F9" s="3"/>
      <c r="G9" s="3"/>
      <c r="H9" s="3"/>
      <c r="I9" s="3"/>
    </row>
    <row r="10" ht="14.25" customHeight="1" spans="1:26">
      <c r="A10" s="4" t="s">
        <v>188</v>
      </c>
      <c r="B10" s="12" t="s">
        <v>155</v>
      </c>
      <c r="C10" s="12" t="s">
        <v>156</v>
      </c>
      <c r="D10" s="12" t="s">
        <v>157</v>
      </c>
      <c r="E10" s="12" t="s">
        <v>158</v>
      </c>
      <c r="F10" s="12" t="s">
        <v>159</v>
      </c>
      <c r="G10" s="12" t="s">
        <v>160</v>
      </c>
      <c r="H10" s="12" t="s">
        <v>161</v>
      </c>
      <c r="I10" s="12" t="s">
        <v>162</v>
      </c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 spans="1:26">
      <c r="A11" s="4" t="s">
        <v>163</v>
      </c>
      <c r="B11" s="12">
        <v>128</v>
      </c>
      <c r="C11" s="12">
        <v>64</v>
      </c>
      <c r="D11" s="12">
        <v>32</v>
      </c>
      <c r="E11" s="12">
        <v>16</v>
      </c>
      <c r="F11" s="12">
        <v>8</v>
      </c>
      <c r="G11" s="12">
        <v>4</v>
      </c>
      <c r="H11" s="12">
        <v>2</v>
      </c>
      <c r="I11" s="12">
        <v>1</v>
      </c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 spans="1:26">
      <c r="A12" s="4" t="s">
        <v>189</v>
      </c>
      <c r="B12" s="4" t="s">
        <v>31</v>
      </c>
      <c r="C12" s="4" t="s">
        <v>31</v>
      </c>
      <c r="D12" s="4" t="s">
        <v>190</v>
      </c>
      <c r="E12" s="4" t="s">
        <v>31</v>
      </c>
      <c r="F12" s="4" t="s">
        <v>191</v>
      </c>
      <c r="G12" s="4" t="s">
        <v>192</v>
      </c>
      <c r="H12" s="4" t="s">
        <v>193</v>
      </c>
      <c r="I12" s="4" t="s">
        <v>194</v>
      </c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1" customFormat="1" ht="14.25" customHeight="1" spans="1:9">
      <c r="A13" s="13"/>
      <c r="B13" s="14" t="s">
        <v>31</v>
      </c>
      <c r="C13" s="14" t="s">
        <v>31</v>
      </c>
      <c r="D13" s="14" t="s">
        <v>195</v>
      </c>
      <c r="E13" s="14" t="s">
        <v>31</v>
      </c>
      <c r="F13" s="14" t="s">
        <v>196</v>
      </c>
      <c r="G13" s="14" t="s">
        <v>197</v>
      </c>
      <c r="H13" s="14" t="s">
        <v>198</v>
      </c>
      <c r="I13" s="14" t="s">
        <v>199</v>
      </c>
    </row>
    <row r="14" s="1" customFormat="1" ht="14.25" customHeight="1" spans="1:9">
      <c r="A14" s="14"/>
      <c r="B14" s="14" t="s">
        <v>31</v>
      </c>
      <c r="C14" s="14" t="s">
        <v>31</v>
      </c>
      <c r="D14" s="14" t="s">
        <v>200</v>
      </c>
      <c r="E14" s="14" t="s">
        <v>31</v>
      </c>
      <c r="F14" s="14" t="s">
        <v>201</v>
      </c>
      <c r="G14" s="14" t="s">
        <v>202</v>
      </c>
      <c r="H14" s="14" t="s">
        <v>203</v>
      </c>
      <c r="I14" s="14" t="s">
        <v>204</v>
      </c>
    </row>
    <row r="16" s="2" customFormat="1" ht="14.25" customHeight="1" spans="1:9">
      <c r="A16" s="15" t="s">
        <v>65</v>
      </c>
      <c r="B16" s="15"/>
      <c r="C16" s="15"/>
      <c r="D16" s="15"/>
      <c r="E16" s="15"/>
      <c r="F16" s="15"/>
      <c r="G16" s="15"/>
      <c r="H16" s="15"/>
      <c r="I16" s="15"/>
    </row>
    <row r="17" s="2" customFormat="1" ht="14.25" customHeight="1" spans="1:9">
      <c r="A17" s="4" t="s">
        <v>154</v>
      </c>
      <c r="B17" s="5" t="s">
        <v>155</v>
      </c>
      <c r="C17" s="5" t="s">
        <v>156</v>
      </c>
      <c r="D17" s="5" t="s">
        <v>157</v>
      </c>
      <c r="E17" s="5" t="s">
        <v>158</v>
      </c>
      <c r="F17" s="5" t="s">
        <v>159</v>
      </c>
      <c r="G17" s="5" t="s">
        <v>160</v>
      </c>
      <c r="H17" s="5" t="s">
        <v>161</v>
      </c>
      <c r="I17" s="5" t="s">
        <v>162</v>
      </c>
    </row>
    <row r="18" s="2" customFormat="1" ht="14.25" customHeight="1" spans="1:9">
      <c r="A18" s="4" t="s">
        <v>163</v>
      </c>
      <c r="B18" s="4">
        <v>128</v>
      </c>
      <c r="C18" s="4">
        <v>64</v>
      </c>
      <c r="D18" s="4">
        <v>32</v>
      </c>
      <c r="E18" s="4">
        <v>16</v>
      </c>
      <c r="F18" s="4">
        <v>8</v>
      </c>
      <c r="G18" s="4">
        <v>4</v>
      </c>
      <c r="H18" s="4">
        <v>2</v>
      </c>
      <c r="I18" s="4">
        <v>1</v>
      </c>
    </row>
    <row r="19" s="2" customFormat="1" ht="14.25" customHeight="1" spans="1:9">
      <c r="A19" s="4" t="s">
        <v>205</v>
      </c>
      <c r="B19" s="5" t="s">
        <v>31</v>
      </c>
      <c r="C19" s="5" t="s">
        <v>31</v>
      </c>
      <c r="D19" s="5" t="s">
        <v>206</v>
      </c>
      <c r="E19" s="5" t="s">
        <v>31</v>
      </c>
      <c r="F19" s="5" t="s">
        <v>207</v>
      </c>
      <c r="G19" s="5" t="s">
        <v>208</v>
      </c>
      <c r="H19" s="5" t="s">
        <v>209</v>
      </c>
      <c r="I19" s="5" t="s">
        <v>210</v>
      </c>
    </row>
    <row r="20" s="2" customFormat="1" ht="14.25" customHeight="1" spans="1:9">
      <c r="A20" s="16"/>
      <c r="B20" s="17" t="s">
        <v>31</v>
      </c>
      <c r="C20" s="17" t="s">
        <v>31</v>
      </c>
      <c r="D20" s="17" t="s">
        <v>211</v>
      </c>
      <c r="E20" s="17" t="s">
        <v>31</v>
      </c>
      <c r="F20" s="17" t="s">
        <v>212</v>
      </c>
      <c r="G20" s="17" t="s">
        <v>213</v>
      </c>
      <c r="H20" s="17" t="s">
        <v>214</v>
      </c>
      <c r="I20" s="17" t="s">
        <v>215</v>
      </c>
    </row>
    <row r="21" s="2" customFormat="1" ht="14.25" customHeight="1" spans="1:9">
      <c r="A21" s="17"/>
      <c r="B21" s="17" t="s">
        <v>31</v>
      </c>
      <c r="C21" s="17" t="s">
        <v>31</v>
      </c>
      <c r="D21" s="17" t="s">
        <v>216</v>
      </c>
      <c r="E21" s="17" t="s">
        <v>31</v>
      </c>
      <c r="F21" s="17" t="s">
        <v>217</v>
      </c>
      <c r="G21" s="17" t="s">
        <v>218</v>
      </c>
      <c r="H21" s="17" t="s">
        <v>219</v>
      </c>
      <c r="I21" s="17" t="s">
        <v>220</v>
      </c>
    </row>
    <row r="23" s="2" customFormat="1" ht="14.25" customHeight="1" spans="1:9">
      <c r="A23" s="15" t="s">
        <v>67</v>
      </c>
      <c r="B23" s="15"/>
      <c r="C23" s="15"/>
      <c r="D23" s="15"/>
      <c r="E23" s="15"/>
      <c r="F23" s="15"/>
      <c r="G23" s="15"/>
      <c r="H23" s="15"/>
      <c r="I23" s="15"/>
    </row>
    <row r="24" s="2" customFormat="1" ht="14.25" customHeight="1" spans="1:9">
      <c r="A24" s="4" t="s">
        <v>154</v>
      </c>
      <c r="B24" s="5" t="s">
        <v>155</v>
      </c>
      <c r="C24" s="5" t="s">
        <v>156</v>
      </c>
      <c r="D24" s="5" t="s">
        <v>157</v>
      </c>
      <c r="E24" s="5" t="s">
        <v>158</v>
      </c>
      <c r="F24" s="5" t="s">
        <v>159</v>
      </c>
      <c r="G24" s="5" t="s">
        <v>160</v>
      </c>
      <c r="H24" s="5" t="s">
        <v>161</v>
      </c>
      <c r="I24" s="5" t="s">
        <v>162</v>
      </c>
    </row>
    <row r="25" s="2" customFormat="1" ht="14.25" customHeight="1" spans="1:9">
      <c r="A25" s="4" t="s">
        <v>163</v>
      </c>
      <c r="B25" s="4">
        <v>128</v>
      </c>
      <c r="C25" s="4">
        <v>64</v>
      </c>
      <c r="D25" s="4">
        <v>32</v>
      </c>
      <c r="E25" s="4">
        <v>16</v>
      </c>
      <c r="F25" s="4">
        <v>8</v>
      </c>
      <c r="G25" s="4">
        <v>4</v>
      </c>
      <c r="H25" s="4">
        <v>2</v>
      </c>
      <c r="I25" s="4">
        <v>1</v>
      </c>
    </row>
    <row r="26" s="2" customFormat="1" ht="14.25" customHeight="1" spans="1:9">
      <c r="A26" s="4" t="s">
        <v>221</v>
      </c>
      <c r="B26" s="5" t="s">
        <v>31</v>
      </c>
      <c r="C26" s="5" t="s">
        <v>31</v>
      </c>
      <c r="D26" s="5" t="s">
        <v>222</v>
      </c>
      <c r="E26" s="5" t="s">
        <v>31</v>
      </c>
      <c r="F26" s="5" t="s">
        <v>223</v>
      </c>
      <c r="G26" s="5" t="s">
        <v>224</v>
      </c>
      <c r="H26" s="5" t="s">
        <v>225</v>
      </c>
      <c r="I26" s="5" t="s">
        <v>226</v>
      </c>
    </row>
    <row r="27" s="2" customFormat="1" ht="14.25" customHeight="1" spans="1:9">
      <c r="A27" s="16"/>
      <c r="B27" s="17" t="s">
        <v>31</v>
      </c>
      <c r="C27" s="17" t="s">
        <v>31</v>
      </c>
      <c r="D27" s="17" t="s">
        <v>227</v>
      </c>
      <c r="E27" s="17" t="s">
        <v>31</v>
      </c>
      <c r="F27" s="17" t="s">
        <v>228</v>
      </c>
      <c r="G27" s="17" t="s">
        <v>229</v>
      </c>
      <c r="H27" s="17" t="s">
        <v>230</v>
      </c>
      <c r="I27" s="17" t="s">
        <v>231</v>
      </c>
    </row>
    <row r="28" s="2" customFormat="1" ht="14.25" customHeight="1" spans="1:9">
      <c r="A28" s="17"/>
      <c r="B28" s="17" t="s">
        <v>31</v>
      </c>
      <c r="C28" s="17" t="s">
        <v>31</v>
      </c>
      <c r="D28" s="17" t="s">
        <v>232</v>
      </c>
      <c r="E28" s="17" t="s">
        <v>31</v>
      </c>
      <c r="F28" s="17" t="s">
        <v>233</v>
      </c>
      <c r="G28" s="17" t="s">
        <v>234</v>
      </c>
      <c r="H28" s="17" t="s">
        <v>235</v>
      </c>
      <c r="I28" s="17" t="s">
        <v>236</v>
      </c>
    </row>
  </sheetData>
  <sheetProtection password="CD43" sheet="1" formatCells="0" formatColumns="0" formatRows="0" autoFilter="0" objects="1"/>
  <mergeCells count="8">
    <mergeCell ref="A2:I2"/>
    <mergeCell ref="A9:I9"/>
    <mergeCell ref="A16:I16"/>
    <mergeCell ref="A23:I23"/>
    <mergeCell ref="A6:A7"/>
    <mergeCell ref="A13:A14"/>
    <mergeCell ref="A20:A21"/>
    <mergeCell ref="A27:A2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3.xml><?xml version="1.0" encoding="utf-8"?>
<comments xmlns="https://web.wps.cn/et/2018/main" xmlns:s="http://schemas.openxmlformats.org/spreadsheetml/2006/main">
  <commentList sheetStid="2">
    <comment s:ref="D1" rgbClr="FF0000">
      <item id="{483e683d-889c-43be-8108-406ce020cd44}" isNormal="1">
        <s:text>
          <s:r>
            <s:t xml:space="preserve">稳定版本:
SMServo2.40-STM32-485(181114).bin(固件版本：2.43)
一、出厂参数增加移动检测最小速度(80)
二、出厂参数增加电机模式步进限制(84)
PWM步进=加速度(ACC)*4，ACC=0则默认为值出厂预设最大值，最大步进限制=步进限制参数(84)*4
三、相位第3位为速度模式位(详细参考相位说明)
速度模式位0：速度0为停止
速度模式位1：速度0为最高速度
四、EPROM存储算法优化，原算法适合频繁读写EPROM操作，算法复杂，可能存在不可预知BUG，修改后算法更加精简，适合偶尔进行读写操作应用。升级固件后需要重设参数
SMServo2.40-STM32-485(181121).bin(固件版本：2.43)
一、修正位置校正参数方向位(bit15修正为bit11)
2018-11-26 更新批量固件
SMServo2.40-STM32-485(190225).bin(固件版本：2.43)
一、相位（18），bit7作为伺服方向位(bit7伺服方向与bit0相位，配合调节)
二、扭矩开关(40)，bit7作为中位较正位，bit7=1把当前位置作为中位（2048），较正成功bit7=0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WWO_wpscloud_20220401182529-d8109cfad3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磁编码SMS&amp;STS</vt:lpstr>
      <vt:lpstr>特殊字节设置说明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李永传</cp:lastModifiedBy>
  <dcterms:created xsi:type="dcterms:W3CDTF">2020-03-25T15:05:00Z</dcterms:created>
  <dcterms:modified xsi:type="dcterms:W3CDTF">2022-04-06T03:15:31Z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B7586A6FA2C54BD5A2079FC7ABA89ADA</vt:lpwstr>
  </property>
</Properties>
</file>