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B02278CC-7FB2-4FAD-9AFD-2EAAD6B12EB1}" xr6:coauthVersionLast="45" xr6:coauthVersionMax="45" xr10:uidLastSave="{00000000-0000-0000-0000-000000000000}"/>
  <bookViews>
    <workbookView xWindow="-120" yWindow="-120" windowWidth="29040" windowHeight="15840" xr2:uid="{FA621955-3378-4BF8-B65E-603E80ED1F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E13" i="1" l="1"/>
  <c r="E17" i="1" s="1"/>
  <c r="F13" i="1"/>
  <c r="F3" i="1" s="1"/>
  <c r="G13" i="1"/>
  <c r="G3" i="1" s="1"/>
  <c r="F17" i="1" l="1"/>
  <c r="E3" i="1"/>
  <c r="G17" i="1"/>
  <c r="G14" i="1" s="1"/>
  <c r="G11" i="1" s="1"/>
  <c r="E14" i="1"/>
  <c r="E11" i="1" s="1"/>
  <c r="E18" i="1" s="1"/>
  <c r="F14" i="1"/>
  <c r="F10" i="1" s="1"/>
  <c r="E9" i="1"/>
  <c r="G9" i="1"/>
  <c r="F9" i="1"/>
  <c r="G18" i="1" l="1"/>
  <c r="G7" i="1"/>
  <c r="E7" i="1"/>
  <c r="G10" i="1"/>
  <c r="F8" i="1"/>
  <c r="F15" i="1"/>
  <c r="E8" i="1"/>
  <c r="G8" i="1"/>
  <c r="E5" i="1"/>
  <c r="F11" i="1"/>
  <c r="E10" i="1"/>
  <c r="B22" i="1"/>
  <c r="G19" i="1" l="1"/>
  <c r="G5" i="1"/>
  <c r="E15" i="1"/>
  <c r="E6" i="1" s="1"/>
  <c r="E19" i="1"/>
  <c r="F19" i="1"/>
  <c r="F18" i="1"/>
  <c r="F6" i="1" s="1"/>
  <c r="F7" i="1"/>
  <c r="G15" i="1"/>
  <c r="G6" i="1" s="1"/>
  <c r="F5" i="1" l="1"/>
</calcChain>
</file>

<file path=xl/sharedStrings.xml><?xml version="1.0" encoding="utf-8"?>
<sst xmlns="http://schemas.openxmlformats.org/spreadsheetml/2006/main" count="26" uniqueCount="25">
  <si>
    <t>Servidor (Distribuição exponencial)</t>
  </si>
  <si>
    <t>C1</t>
  </si>
  <si>
    <t>R</t>
  </si>
  <si>
    <t>TS</t>
  </si>
  <si>
    <t>TW</t>
  </si>
  <si>
    <t>TR</t>
  </si>
  <si>
    <t>LW</t>
  </si>
  <si>
    <t>C2</t>
  </si>
  <si>
    <t>C3</t>
  </si>
  <si>
    <t xml:space="preserve">TSMédio = </t>
  </si>
  <si>
    <t>A</t>
  </si>
  <si>
    <t>-</t>
  </si>
  <si>
    <t>μ</t>
  </si>
  <si>
    <t>P(n=2)</t>
  </si>
  <si>
    <t>p0</t>
  </si>
  <si>
    <t>LS</t>
  </si>
  <si>
    <t>Kf</t>
  </si>
  <si>
    <t>P(n=1)</t>
  </si>
  <si>
    <t>P(n=3)</t>
  </si>
  <si>
    <t>P(n=4)</t>
  </si>
  <si>
    <t>p</t>
  </si>
  <si>
    <t>aef</t>
  </si>
  <si>
    <t>c</t>
  </si>
  <si>
    <t xml:space="preserve">Como podemos observar nos gráficos os valores são maiores para o C3 em todos os parâmetros exceto no p0, por conta do ts ser o maior no c3 	
	</t>
  </si>
  <si>
    <t>Servidor 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</si>
</sst>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0"/>
    <numFmt numFmtId="167" formatCode="0.000000"/>
    <numFmt numFmtId="168" formatCode="0.0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Lato"/>
    </font>
    <font>
      <sz val="12"/>
      <color rgb="FF121416"/>
      <name val="Docs-Lato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2" fontId="0" fillId="0" borderId="6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left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Planilha1!$E$3</c:f>
              <c:numCache>
                <c:formatCode>0.000</c:formatCode>
                <c:ptCount val="1"/>
                <c:pt idx="0">
                  <c:v>0.1166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0-46E5-B066-F72A986D4F1B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Planilha1!$F$3</c:f>
              <c:numCache>
                <c:formatCode>0.000</c:formatCode>
                <c:ptCount val="1"/>
                <c:pt idx="0">
                  <c:v>0.23319999999999999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0-46E5-B066-F72A986D4F1B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Planilha1!$G$3</c:f>
              <c:numCache>
                <c:formatCode>0.000</c:formatCode>
                <c:ptCount val="1"/>
                <c:pt idx="0">
                  <c:v>0.708345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0-46E5-B066-F72A986D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135168"/>
        <c:axId val="2137773888"/>
      </c:barChart>
      <c:catAx>
        <c:axId val="21441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73888"/>
        <c:crosses val="autoZero"/>
        <c:auto val="1"/>
        <c:lblAlgn val="ctr"/>
        <c:lblOffset val="100"/>
        <c:noMultiLvlLbl val="0"/>
      </c:catAx>
      <c:valAx>
        <c:axId val="21377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1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P(n=1)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P(n=1)</c:v>
                </c:pt>
              </c:strCache>
            </c:strRef>
          </c:cat>
          <c:val>
            <c:numRef>
              <c:f>Planilha1!$E$8</c:f>
              <c:numCache>
                <c:formatCode>0.0000</c:formatCode>
                <c:ptCount val="1"/>
                <c:pt idx="0">
                  <c:v>5.4898074375051509E-2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6-4A2E-BDC6-19FA0FF7C82F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P(n=1)</c:v>
                </c:pt>
              </c:strCache>
            </c:strRef>
          </c:cat>
          <c:val>
            <c:numRef>
              <c:f>Planilha1!$F$8</c:f>
              <c:numCache>
                <c:formatCode>0.0000</c:formatCode>
                <c:ptCount val="1"/>
                <c:pt idx="0">
                  <c:v>0.10296851505761587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6-4A2E-BDC6-19FA0FF7C82F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P(n=1)</c:v>
                </c:pt>
              </c:strCache>
            </c:strRef>
          </c:cat>
          <c:val>
            <c:numRef>
              <c:f>Planilha1!$G$8</c:f>
              <c:numCache>
                <c:formatCode>0.0000</c:formatCode>
                <c:ptCount val="1"/>
                <c:pt idx="0">
                  <c:v>0.229358357623273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6-4A2E-BDC6-19FA0FF7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4429024"/>
        <c:axId val="2137769728"/>
      </c:barChart>
      <c:catAx>
        <c:axId val="2094429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7769728"/>
        <c:crosses val="autoZero"/>
        <c:auto val="1"/>
        <c:lblAlgn val="ctr"/>
        <c:lblOffset val="100"/>
        <c:noMultiLvlLbl val="0"/>
      </c:catAx>
      <c:valAx>
        <c:axId val="2137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4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P(n=3)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Planilha1!$D$10</c:f>
              <c:strCache>
                <c:ptCount val="1"/>
                <c:pt idx="0">
                  <c:v>P(n=3)</c:v>
                </c:pt>
              </c:strCache>
            </c:strRef>
          </c:cat>
          <c:val>
            <c:numRef>
              <c:f>Planilha1!$E$10</c:f>
              <c:numCache>
                <c:formatCode>0.0000</c:formatCode>
                <c:ptCount val="1"/>
                <c:pt idx="0">
                  <c:v>3.200557736065503E-3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4-4CD5-ABDA-7F50ACA6F4C5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Planilha1!$D$10</c:f>
              <c:strCache>
                <c:ptCount val="1"/>
                <c:pt idx="0">
                  <c:v>P(n=3)</c:v>
                </c:pt>
              </c:strCache>
            </c:strRef>
          </c:cat>
          <c:val>
            <c:numRef>
              <c:f>Planilha1!$F$10</c:f>
              <c:numCache>
                <c:formatCode>0.0000</c:formatCode>
                <c:ptCount val="1"/>
                <c:pt idx="0">
                  <c:v>1.200612885571801E-2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4-4CD5-ABDA-7F50ACA6F4C5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Planilha1!$D$10</c:f>
              <c:strCache>
                <c:ptCount val="1"/>
                <c:pt idx="0">
                  <c:v>P(n=3)</c:v>
                </c:pt>
              </c:strCache>
            </c:strRef>
          </c:cat>
          <c:val>
            <c:numRef>
              <c:f>Planilha1!$G$10</c:f>
              <c:numCache>
                <c:formatCode>0.0000</c:formatCode>
                <c:ptCount val="1"/>
                <c:pt idx="0">
                  <c:v>8.1232422915328659E-2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4-4CD5-ABDA-7F50ACA6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135168"/>
        <c:axId val="2137773888"/>
      </c:barChart>
      <c:catAx>
        <c:axId val="214413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7773888"/>
        <c:crosses val="autoZero"/>
        <c:auto val="1"/>
        <c:lblAlgn val="ctr"/>
        <c:lblOffset val="100"/>
        <c:noMultiLvlLbl val="0"/>
      </c:catAx>
      <c:valAx>
        <c:axId val="21377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1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P(n=4)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Planilha1!$D$11</c:f>
              <c:strCache>
                <c:ptCount val="1"/>
                <c:pt idx="0">
                  <c:v>P(n=4)</c:v>
                </c:pt>
              </c:strCache>
            </c:strRef>
          </c:cat>
          <c:val>
            <c:numRef>
              <c:f>Planilha1!$E$11</c:f>
              <c:numCache>
                <c:formatCode>0.000000</c:formatCode>
                <c:ptCount val="1"/>
                <c:pt idx="0">
                  <c:v>4.834819414904744E-6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0-4206-8FC4-64AEC3E0E99F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Planilha1!$D$11</c:f>
              <c:strCache>
                <c:ptCount val="1"/>
                <c:pt idx="0">
                  <c:v>P(n=4)</c:v>
                </c:pt>
              </c:strCache>
            </c:strRef>
          </c:cat>
          <c:val>
            <c:numRef>
              <c:f>Planilha1!$F$11</c:f>
              <c:numCache>
                <c:formatCode>0.000000</c:formatCode>
                <c:ptCount val="1"/>
                <c:pt idx="0">
                  <c:v>7.2546686766953561E-5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0-4206-8FC4-64AEC3E0E99F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Planilha1!$D$11</c:f>
              <c:strCache>
                <c:ptCount val="1"/>
                <c:pt idx="0">
                  <c:v>P(n=4)</c:v>
                </c:pt>
              </c:strCache>
            </c:strRef>
          </c:cat>
          <c:val>
            <c:numRef>
              <c:f>Planilha1!$G$11</c:f>
              <c:numCache>
                <c:formatCode>0.000000</c:formatCode>
                <c:ptCount val="1"/>
                <c:pt idx="0">
                  <c:v>4.528731396906782E-3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0-4206-8FC4-64AEC3E0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135168"/>
        <c:axId val="2137773888"/>
      </c:barChart>
      <c:catAx>
        <c:axId val="214413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7773888"/>
        <c:crosses val="autoZero"/>
        <c:auto val="1"/>
        <c:lblAlgn val="ctr"/>
        <c:lblOffset val="100"/>
        <c:noMultiLvlLbl val="0"/>
      </c:catAx>
      <c:valAx>
        <c:axId val="21377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1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Planilha1!$D$17</c:f>
              <c:strCache>
                <c:ptCount val="1"/>
                <c:pt idx="0">
                  <c:v>p</c:v>
                </c:pt>
              </c:strCache>
            </c:strRef>
          </c:cat>
          <c:val>
            <c:numRef>
              <c:f>Planilha1!$E$17</c:f>
              <c:numCache>
                <c:formatCode>0.0000000</c:formatCode>
                <c:ptCount val="1"/>
                <c:pt idx="0">
                  <c:v>3.8866666666666667E-2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9-44E2-B241-805C2C5C2F52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Planilha1!$D$17</c:f>
              <c:strCache>
                <c:ptCount val="1"/>
                <c:pt idx="0">
                  <c:v>p</c:v>
                </c:pt>
              </c:strCache>
            </c:strRef>
          </c:cat>
          <c:val>
            <c:numRef>
              <c:f>Planilha1!$F$17</c:f>
              <c:numCache>
                <c:formatCode>0.0000000</c:formatCode>
                <c:ptCount val="1"/>
                <c:pt idx="0">
                  <c:v>7.7733333333333335E-2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9-44E2-B241-805C2C5C2F52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Planilha1!$D$17</c:f>
              <c:strCache>
                <c:ptCount val="1"/>
                <c:pt idx="0">
                  <c:v>p</c:v>
                </c:pt>
              </c:strCache>
            </c:strRef>
          </c:cat>
          <c:val>
            <c:numRef>
              <c:f>Planilha1!$G$17</c:f>
              <c:numCache>
                <c:formatCode>0.0000000</c:formatCode>
                <c:ptCount val="1"/>
                <c:pt idx="0">
                  <c:v>0.23611499999999999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9-44E2-B241-805C2C5C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135168"/>
        <c:axId val="2137773888"/>
      </c:barChart>
      <c:catAx>
        <c:axId val="214413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7773888"/>
        <c:crosses val="autoZero"/>
        <c:auto val="1"/>
        <c:lblAlgn val="ctr"/>
        <c:lblOffset val="100"/>
        <c:noMultiLvlLbl val="0"/>
      </c:catAx>
      <c:valAx>
        <c:axId val="21377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1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Planilha1!$D$3:$D$20</c:f>
              <c:strCache>
                <c:ptCount val="18"/>
                <c:pt idx="0">
                  <c:v>R</c:v>
                </c:pt>
                <c:pt idx="1">
                  <c:v>TS</c:v>
                </c:pt>
                <c:pt idx="2">
                  <c:v>TW</c:v>
                </c:pt>
                <c:pt idx="3">
                  <c:v>TR</c:v>
                </c:pt>
                <c:pt idx="4">
                  <c:v>LW</c:v>
                </c:pt>
                <c:pt idx="5">
                  <c:v>P(n=1)</c:v>
                </c:pt>
                <c:pt idx="6">
                  <c:v>P(n=2)</c:v>
                </c:pt>
                <c:pt idx="7">
                  <c:v>P(n=3)</c:v>
                </c:pt>
                <c:pt idx="8">
                  <c:v>P(n=4)</c:v>
                </c:pt>
                <c:pt idx="9">
                  <c:v>A</c:v>
                </c:pt>
                <c:pt idx="10">
                  <c:v>μ</c:v>
                </c:pt>
                <c:pt idx="11">
                  <c:v>p0</c:v>
                </c:pt>
                <c:pt idx="12">
                  <c:v>LS</c:v>
                </c:pt>
                <c:pt idx="13">
                  <c:v>Kf</c:v>
                </c:pt>
                <c:pt idx="14">
                  <c:v>p</c:v>
                </c:pt>
                <c:pt idx="15">
                  <c:v>aef</c:v>
                </c:pt>
                <c:pt idx="16">
                  <c:v>LS</c:v>
                </c:pt>
                <c:pt idx="17">
                  <c:v>c</c:v>
                </c:pt>
              </c:strCache>
            </c:strRef>
          </c:cat>
          <c:val>
            <c:numRef>
              <c:f>Planilha1!$E$3:$E$20</c:f>
              <c:numCache>
                <c:formatCode>0.0</c:formatCode>
                <c:ptCount val="18"/>
                <c:pt idx="0" formatCode="0.000">
                  <c:v>0.1166</c:v>
                </c:pt>
                <c:pt idx="1">
                  <c:v>2</c:v>
                </c:pt>
                <c:pt idx="2" formatCode="0.000000">
                  <c:v>8.2930408070266482E-5</c:v>
                </c:pt>
                <c:pt idx="3" formatCode="0.0000000">
                  <c:v>1.5187078568972214</c:v>
                </c:pt>
                <c:pt idx="4" formatCode="0.0000000">
                  <c:v>4.834819414904744E-6</c:v>
                </c:pt>
                <c:pt idx="5" formatCode="0.0000">
                  <c:v>5.4898074375051509E-2</c:v>
                </c:pt>
                <c:pt idx="6" formatCode="0.0000">
                  <c:v>1.2010576559029713E-2</c:v>
                </c:pt>
                <c:pt idx="7" formatCode="0.0000">
                  <c:v>3.200557736065503E-3</c:v>
                </c:pt>
                <c:pt idx="8" formatCode="0.000000">
                  <c:v>4.834819414904744E-6</c:v>
                </c:pt>
                <c:pt idx="9" formatCode="0.000">
                  <c:v>5.8299999999999998E-2</c:v>
                </c:pt>
                <c:pt idx="10" formatCode="0.000">
                  <c:v>0.5</c:v>
                </c:pt>
                <c:pt idx="11" formatCode="0.0000000">
                  <c:v>0.4708239654807162</c:v>
                </c:pt>
                <c:pt idx="12" formatCode="0.0000000">
                  <c:v>8.8540239978967067E-2</c:v>
                </c:pt>
                <c:pt idx="13">
                  <c:v>4</c:v>
                </c:pt>
                <c:pt idx="14" formatCode="0.0000000">
                  <c:v>3.8866666666666667E-2</c:v>
                </c:pt>
                <c:pt idx="15" formatCode="0.000">
                  <c:v>5.8299718130028107E-2</c:v>
                </c:pt>
                <c:pt idx="16" formatCode="0.0000000">
                  <c:v>8.8540239978967067E-2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B-4E8C-8C9D-872FC837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1019023"/>
        <c:axId val="1062897551"/>
      </c:barChart>
      <c:catAx>
        <c:axId val="10310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897551"/>
        <c:crosses val="autoZero"/>
        <c:auto val="1"/>
        <c:lblAlgn val="ctr"/>
        <c:lblOffset val="100"/>
        <c:noMultiLvlLbl val="0"/>
      </c:catAx>
      <c:valAx>
        <c:axId val="1062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1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Planilha1!$D$3:$D$20</c:f>
              <c:strCache>
                <c:ptCount val="18"/>
                <c:pt idx="0">
                  <c:v>R</c:v>
                </c:pt>
                <c:pt idx="1">
                  <c:v>TS</c:v>
                </c:pt>
                <c:pt idx="2">
                  <c:v>TW</c:v>
                </c:pt>
                <c:pt idx="3">
                  <c:v>TR</c:v>
                </c:pt>
                <c:pt idx="4">
                  <c:v>LW</c:v>
                </c:pt>
                <c:pt idx="5">
                  <c:v>P(n=1)</c:v>
                </c:pt>
                <c:pt idx="6">
                  <c:v>P(n=2)</c:v>
                </c:pt>
                <c:pt idx="7">
                  <c:v>P(n=3)</c:v>
                </c:pt>
                <c:pt idx="8">
                  <c:v>P(n=4)</c:v>
                </c:pt>
                <c:pt idx="9">
                  <c:v>A</c:v>
                </c:pt>
                <c:pt idx="10">
                  <c:v>μ</c:v>
                </c:pt>
                <c:pt idx="11">
                  <c:v>p0</c:v>
                </c:pt>
                <c:pt idx="12">
                  <c:v>LS</c:v>
                </c:pt>
                <c:pt idx="13">
                  <c:v>Kf</c:v>
                </c:pt>
                <c:pt idx="14">
                  <c:v>p</c:v>
                </c:pt>
                <c:pt idx="15">
                  <c:v>aef</c:v>
                </c:pt>
                <c:pt idx="16">
                  <c:v>LS</c:v>
                </c:pt>
                <c:pt idx="17">
                  <c:v>c</c:v>
                </c:pt>
              </c:strCache>
            </c:strRef>
          </c:cat>
          <c:val>
            <c:numRef>
              <c:f>Planilha1!$F$3:$F$20</c:f>
              <c:numCache>
                <c:formatCode>0.0</c:formatCode>
                <c:ptCount val="18"/>
                <c:pt idx="0" formatCode="0.000">
                  <c:v>0.23319999999999999</c:v>
                </c:pt>
                <c:pt idx="1">
                  <c:v>4</c:v>
                </c:pt>
                <c:pt idx="2" formatCode="0.000000">
                  <c:v>1.2444588365447156E-3</c:v>
                </c:pt>
                <c:pt idx="3" formatCode="0.0000000">
                  <c:v>3.8207789071729574</c:v>
                </c:pt>
                <c:pt idx="4" formatCode="0.0000000">
                  <c:v>7.2546686766953561E-5</c:v>
                </c:pt>
                <c:pt idx="5" formatCode="0.0000">
                  <c:v>0.10296851505761587</c:v>
                </c:pt>
                <c:pt idx="6" formatCode="0.0000">
                  <c:v>4.1729081019778298E-2</c:v>
                </c:pt>
                <c:pt idx="7" formatCode="0.0000">
                  <c:v>1.200612885571801E-2</c:v>
                </c:pt>
                <c:pt idx="8" formatCode="0.000000">
                  <c:v>7.2546686766953561E-5</c:v>
                </c:pt>
                <c:pt idx="9" formatCode="0.000">
                  <c:v>5.8299999999999998E-2</c:v>
                </c:pt>
                <c:pt idx="10" formatCode="0.000">
                  <c:v>0.25</c:v>
                </c:pt>
                <c:pt idx="11" formatCode="0.0000000">
                  <c:v>0.44154594793145741</c:v>
                </c:pt>
                <c:pt idx="12" formatCode="0.0000000">
                  <c:v>0.22273525041139433</c:v>
                </c:pt>
                <c:pt idx="13">
                  <c:v>4</c:v>
                </c:pt>
                <c:pt idx="14" formatCode="0.0000000">
                  <c:v>7.7733333333333335E-2</c:v>
                </c:pt>
                <c:pt idx="15" formatCode="0.000">
                  <c:v>5.8295770528161484E-2</c:v>
                </c:pt>
                <c:pt idx="16" formatCode="0.0000000">
                  <c:v>0.22273525041139433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3-4986-B424-F307FF9B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1019023"/>
        <c:axId val="1062897551"/>
      </c:barChart>
      <c:catAx>
        <c:axId val="10310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897551"/>
        <c:crosses val="autoZero"/>
        <c:auto val="1"/>
        <c:lblAlgn val="ctr"/>
        <c:lblOffset val="100"/>
        <c:noMultiLvlLbl val="0"/>
      </c:catAx>
      <c:valAx>
        <c:axId val="1062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1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Planilha1!$D$3:$D$20</c:f>
              <c:strCache>
                <c:ptCount val="18"/>
                <c:pt idx="0">
                  <c:v>R</c:v>
                </c:pt>
                <c:pt idx="1">
                  <c:v>TS</c:v>
                </c:pt>
                <c:pt idx="2">
                  <c:v>TW</c:v>
                </c:pt>
                <c:pt idx="3">
                  <c:v>TR</c:v>
                </c:pt>
                <c:pt idx="4">
                  <c:v>LW</c:v>
                </c:pt>
                <c:pt idx="5">
                  <c:v>P(n=1)</c:v>
                </c:pt>
                <c:pt idx="6">
                  <c:v>P(n=2)</c:v>
                </c:pt>
                <c:pt idx="7">
                  <c:v>P(n=3)</c:v>
                </c:pt>
                <c:pt idx="8">
                  <c:v>P(n=4)</c:v>
                </c:pt>
                <c:pt idx="9">
                  <c:v>A</c:v>
                </c:pt>
                <c:pt idx="10">
                  <c:v>μ</c:v>
                </c:pt>
                <c:pt idx="11">
                  <c:v>p0</c:v>
                </c:pt>
                <c:pt idx="12">
                  <c:v>LS</c:v>
                </c:pt>
                <c:pt idx="13">
                  <c:v>Kf</c:v>
                </c:pt>
                <c:pt idx="14">
                  <c:v>p</c:v>
                </c:pt>
                <c:pt idx="15">
                  <c:v>aef</c:v>
                </c:pt>
                <c:pt idx="16">
                  <c:v>LS</c:v>
                </c:pt>
                <c:pt idx="17">
                  <c:v>c</c:v>
                </c:pt>
              </c:strCache>
            </c:strRef>
          </c:cat>
          <c:val>
            <c:numRef>
              <c:f>Planilha1!$G$3:$G$20</c:f>
              <c:numCache>
                <c:formatCode>0.0</c:formatCode>
                <c:ptCount val="18"/>
                <c:pt idx="0" formatCode="0.000">
                  <c:v>0.708345</c:v>
                </c:pt>
                <c:pt idx="1">
                  <c:v>12.15</c:v>
                </c:pt>
                <c:pt idx="2" formatCode="0.000000">
                  <c:v>7.8033175113581155E-2</c:v>
                </c:pt>
                <c:pt idx="3" formatCode="0.0000000">
                  <c:v>14.600748178271227</c:v>
                </c:pt>
                <c:pt idx="4" formatCode="0.0000000">
                  <c:v>4.528731396906782E-3</c:v>
                </c:pt>
                <c:pt idx="5" formatCode="0.0000">
                  <c:v>0.229358357623273</c:v>
                </c:pt>
                <c:pt idx="6" formatCode="0.0000">
                  <c:v>0.17809905185405442</c:v>
                </c:pt>
                <c:pt idx="7" formatCode="0.0000">
                  <c:v>8.1232422915328659E-2</c:v>
                </c:pt>
                <c:pt idx="8" formatCode="0.000000">
                  <c:v>4.528731396906782E-3</c:v>
                </c:pt>
                <c:pt idx="9" formatCode="0.000">
                  <c:v>5.8299999999999998E-2</c:v>
                </c:pt>
                <c:pt idx="10" formatCode="0.000">
                  <c:v>8.2304526748971193E-2</c:v>
                </c:pt>
                <c:pt idx="11" formatCode="0.0000000">
                  <c:v>0.32379470120248327</c:v>
                </c:pt>
                <c:pt idx="12" formatCode="0.0000000">
                  <c:v>0.84736865566499497</c:v>
                </c:pt>
                <c:pt idx="13">
                  <c:v>4</c:v>
                </c:pt>
                <c:pt idx="14" formatCode="0.0000000">
                  <c:v>0.23611499999999999</c:v>
                </c:pt>
                <c:pt idx="15" formatCode="0.000">
                  <c:v>5.8035974959560331E-2</c:v>
                </c:pt>
                <c:pt idx="16" formatCode="0.0000000">
                  <c:v>0.84736865566499497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2-4A5F-8D70-835B43AF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1019023"/>
        <c:axId val="1062897551"/>
      </c:barChart>
      <c:catAx>
        <c:axId val="10310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897551"/>
        <c:crosses val="autoZero"/>
        <c:auto val="1"/>
        <c:lblAlgn val="ctr"/>
        <c:lblOffset val="100"/>
        <c:noMultiLvlLbl val="0"/>
      </c:catAx>
      <c:valAx>
        <c:axId val="1062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1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Servidor (Distribuição exponencial)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Planilha1!$A$2:$A$22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TSMédio = </c:v>
                </c:pt>
              </c:strCache>
            </c:strRef>
          </c:cat>
          <c:val>
            <c:numRef>
              <c:f>Planilha1!$B$2:$B$22</c:f>
              <c:numCache>
                <c:formatCode>0.00</c:formatCode>
                <c:ptCount val="21"/>
                <c:pt idx="0">
                  <c:v>21.920277579172922</c:v>
                </c:pt>
                <c:pt idx="1">
                  <c:v>2.0977907293519924</c:v>
                </c:pt>
                <c:pt idx="2">
                  <c:v>13.118974607668266</c:v>
                </c:pt>
                <c:pt idx="3">
                  <c:v>4.3794764541384339</c:v>
                </c:pt>
                <c:pt idx="4">
                  <c:v>8.2897148960770206</c:v>
                </c:pt>
                <c:pt idx="5">
                  <c:v>5.4518655797443634</c:v>
                </c:pt>
                <c:pt idx="6">
                  <c:v>4.1135372427571344</c:v>
                </c:pt>
                <c:pt idx="7">
                  <c:v>5.9338425145468632</c:v>
                </c:pt>
                <c:pt idx="8">
                  <c:v>3.0830265940839303</c:v>
                </c:pt>
                <c:pt idx="9">
                  <c:v>13.395379283123598</c:v>
                </c:pt>
                <c:pt idx="10">
                  <c:v>6.3099390741764889</c:v>
                </c:pt>
                <c:pt idx="11">
                  <c:v>8.5155406209438294</c:v>
                </c:pt>
                <c:pt idx="12">
                  <c:v>14.055447236855544</c:v>
                </c:pt>
                <c:pt idx="13">
                  <c:v>4.8307669590479341</c:v>
                </c:pt>
                <c:pt idx="14">
                  <c:v>9.1200048965324143</c:v>
                </c:pt>
                <c:pt idx="15">
                  <c:v>8.0263939982158483</c:v>
                </c:pt>
                <c:pt idx="16">
                  <c:v>9.1158543529309597</c:v>
                </c:pt>
                <c:pt idx="17">
                  <c:v>9.2250424116643757</c:v>
                </c:pt>
                <c:pt idx="18">
                  <c:v>4.1974205216332292</c:v>
                </c:pt>
                <c:pt idx="19">
                  <c:v>9.8993094531772154</c:v>
                </c:pt>
                <c:pt idx="20">
                  <c:v>8.2539802502921198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436B-A7FF-53D11D95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946719"/>
        <c:axId val="1303572671"/>
      </c:lineChart>
      <c:catAx>
        <c:axId val="12299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572671"/>
        <c:crosses val="autoZero"/>
        <c:auto val="1"/>
        <c:lblAlgn val="ctr"/>
        <c:lblOffset val="100"/>
        <c:noMultiLvlLbl val="0"/>
      </c:catAx>
      <c:valAx>
        <c:axId val="13035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9946719"/>
        <c:crosses val="autoZero"/>
        <c:crossBetween val="between"/>
      </c:valAx>
      <c:spPr>
        <a:noFill/>
        <a:ln>
          <a:noFill/>
        </a:ln>
        <a:effectLst>
          <a:glow>
            <a:schemeClr val="accent1"/>
          </a:glo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Planilha1!$E$4</c:f>
              <c:numCache>
                <c:formatCode>0.0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7-44CC-8F8D-E31AB392F423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Planilha1!$F$4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7-44CC-8F8D-E31AB392F423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Planilha1!$G$4</c:f>
              <c:numCache>
                <c:formatCode>0.0</c:formatCode>
                <c:ptCount val="1"/>
                <c:pt idx="0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7-44CC-8F8D-E31AB392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4429024"/>
        <c:axId val="2137769728"/>
      </c:barChart>
      <c:catAx>
        <c:axId val="2094429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7769728"/>
        <c:crosses val="autoZero"/>
        <c:auto val="1"/>
        <c:lblAlgn val="ctr"/>
        <c:lblOffset val="100"/>
        <c:noMultiLvlLbl val="0"/>
      </c:catAx>
      <c:valAx>
        <c:axId val="2137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4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Planilha1!$E$5</c:f>
              <c:numCache>
                <c:formatCode>0.000000</c:formatCode>
                <c:ptCount val="1"/>
                <c:pt idx="0">
                  <c:v>8.2930408070266482E-5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4-491B-A771-9E923245843B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Planilha1!$F$5</c:f>
              <c:numCache>
                <c:formatCode>0.000000</c:formatCode>
                <c:ptCount val="1"/>
                <c:pt idx="0">
                  <c:v>1.2444588365447156E-3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4-491B-A771-9E923245843B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Planilha1!$G$5</c:f>
              <c:numCache>
                <c:formatCode>0.000000</c:formatCode>
                <c:ptCount val="1"/>
                <c:pt idx="0">
                  <c:v>7.8033175113581155E-2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4-491B-A771-9E923245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698608"/>
        <c:axId val="2137760160"/>
      </c:barChart>
      <c:catAx>
        <c:axId val="199698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7760160"/>
        <c:crosses val="autoZero"/>
        <c:auto val="1"/>
        <c:lblAlgn val="ctr"/>
        <c:lblOffset val="100"/>
        <c:noMultiLvlLbl val="0"/>
      </c:catAx>
      <c:valAx>
        <c:axId val="21377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Planilha1!$E$6</c:f>
              <c:numCache>
                <c:formatCode>0.0000000</c:formatCode>
                <c:ptCount val="1"/>
                <c:pt idx="0">
                  <c:v>1.5187078568972214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633-936F-BA8E83920557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Planilha1!$F$6</c:f>
              <c:numCache>
                <c:formatCode>0.0000000</c:formatCode>
                <c:ptCount val="1"/>
                <c:pt idx="0">
                  <c:v>3.8207789071729574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5-4633-936F-BA8E83920557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Planilha1!$G$6</c:f>
              <c:numCache>
                <c:formatCode>0.0000000</c:formatCode>
                <c:ptCount val="1"/>
                <c:pt idx="0">
                  <c:v>14.600748178271227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5-4633-936F-BA8E8392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578128"/>
        <c:axId val="2137766400"/>
      </c:barChart>
      <c:catAx>
        <c:axId val="19957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7766400"/>
        <c:crosses val="autoZero"/>
        <c:auto val="1"/>
        <c:lblAlgn val="ctr"/>
        <c:lblOffset val="100"/>
        <c:noMultiLvlLbl val="0"/>
      </c:catAx>
      <c:valAx>
        <c:axId val="2137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Planilha1!$E$7</c:f>
              <c:numCache>
                <c:formatCode>0.0000000</c:formatCode>
                <c:ptCount val="1"/>
                <c:pt idx="0">
                  <c:v>4.834819414904744E-6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C3B-A75E-CCCC9E96175F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Planilha1!$F$7</c:f>
              <c:numCache>
                <c:formatCode>0.0000000</c:formatCode>
                <c:ptCount val="1"/>
                <c:pt idx="0">
                  <c:v>7.2546686766953561E-5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0-4C3B-A75E-CCCC9E96175F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Planilha1!$G$7</c:f>
              <c:numCache>
                <c:formatCode>0.0000000</c:formatCode>
                <c:ptCount val="1"/>
                <c:pt idx="0">
                  <c:v>4.528731396906782E-3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0-4C3B-A75E-CCCC9E96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887728"/>
        <c:axId val="2137785952"/>
      </c:barChart>
      <c:catAx>
        <c:axId val="1998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85952"/>
        <c:crosses val="autoZero"/>
        <c:auto val="1"/>
        <c:lblAlgn val="ctr"/>
        <c:lblOffset val="100"/>
        <c:noMultiLvlLbl val="0"/>
      </c:catAx>
      <c:valAx>
        <c:axId val="2137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P(n=2)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Planilha1!$D$9</c:f>
              <c:strCache>
                <c:ptCount val="1"/>
                <c:pt idx="0">
                  <c:v>P(n=2)</c:v>
                </c:pt>
              </c:strCache>
            </c:strRef>
          </c:cat>
          <c:val>
            <c:numRef>
              <c:f>Planilha1!$E$9</c:f>
              <c:numCache>
                <c:formatCode>0.0000</c:formatCode>
                <c:ptCount val="1"/>
                <c:pt idx="0">
                  <c:v>1.2010576559029713E-2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8-4BAD-879D-583B5205BC16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Planilha1!$D$9</c:f>
              <c:strCache>
                <c:ptCount val="1"/>
                <c:pt idx="0">
                  <c:v>P(n=2)</c:v>
                </c:pt>
              </c:strCache>
            </c:strRef>
          </c:cat>
          <c:val>
            <c:numRef>
              <c:f>Planilha1!$F$9</c:f>
              <c:numCache>
                <c:formatCode>0.0000</c:formatCode>
                <c:ptCount val="1"/>
                <c:pt idx="0">
                  <c:v>4.1729081019778298E-2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8-4BAD-879D-583B5205BC16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Planilha1!$D$9</c:f>
              <c:strCache>
                <c:ptCount val="1"/>
                <c:pt idx="0">
                  <c:v>P(n=2)</c:v>
                </c:pt>
              </c:strCache>
            </c:strRef>
          </c:cat>
          <c:val>
            <c:numRef>
              <c:f>Planilha1!$G$9</c:f>
              <c:numCache>
                <c:formatCode>0.0000</c:formatCode>
                <c:ptCount val="1"/>
                <c:pt idx="0">
                  <c:v>0.17809905185405442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8-4BAD-879D-583B5205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149152"/>
        <c:axId val="2137778048"/>
      </c:barChart>
      <c:catAx>
        <c:axId val="213814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7778048"/>
        <c:crosses val="autoZero"/>
        <c:auto val="1"/>
        <c:lblAlgn val="ctr"/>
        <c:lblOffset val="100"/>
        <c:noMultiLvlLbl val="0"/>
      </c:catAx>
      <c:valAx>
        <c:axId val="2137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8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Planilha1!$E$14</c:f>
              <c:numCache>
                <c:formatCode>0.0000000</c:formatCode>
                <c:ptCount val="1"/>
                <c:pt idx="0">
                  <c:v>0.4708239654807162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A-499E-AC82-41C5A5BBD512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Planilha1!$F$14</c:f>
              <c:numCache>
                <c:formatCode>0.0000000</c:formatCode>
                <c:ptCount val="1"/>
                <c:pt idx="0">
                  <c:v>0.44154594793145741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A-499E-AC82-41C5A5BBD512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Planilha1!$G$14</c:f>
              <c:numCache>
                <c:formatCode>0.0000000</c:formatCode>
                <c:ptCount val="1"/>
                <c:pt idx="0">
                  <c:v>0.32379470120248327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A-499E-AC82-41C5A5BB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0118495"/>
        <c:axId val="774398783"/>
      </c:barChart>
      <c:catAx>
        <c:axId val="980118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398783"/>
        <c:crosses val="autoZero"/>
        <c:auto val="1"/>
        <c:lblAlgn val="ctr"/>
        <c:lblOffset val="100"/>
        <c:noMultiLvlLbl val="0"/>
      </c:catAx>
      <c:valAx>
        <c:axId val="774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1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μ</a:t>
            </a:r>
            <a:r>
              <a:rPr lang="el-G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Planilha1!$E$13</c:f>
              <c:numCache>
                <c:formatCode>0.000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5-4D1B-887D-B2FA43525A42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Planilha1!$F$13</c:f>
              <c:numCache>
                <c:formatCode>0.000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5-4D1B-887D-B2FA43525A42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Planilha1!$G$13</c:f>
              <c:numCache>
                <c:formatCode>0.000</c:formatCode>
                <c:ptCount val="1"/>
                <c:pt idx="0">
                  <c:v>8.2304526748971193E-2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5-4D1B-887D-B2FA4352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1514255"/>
        <c:axId val="774401279"/>
      </c:barChart>
      <c:catAx>
        <c:axId val="901514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401279"/>
        <c:crosses val="autoZero"/>
        <c:auto val="1"/>
        <c:lblAlgn val="ctr"/>
        <c:lblOffset val="100"/>
        <c:noMultiLvlLbl val="0"/>
      </c:catAx>
      <c:valAx>
        <c:axId val="7744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51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Planilha1!$E$15</c:f>
              <c:numCache>
                <c:formatCode>0.0000000</c:formatCode>
                <c:ptCount val="1"/>
                <c:pt idx="0">
                  <c:v>8.8540239978967067E-2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4-4D24-99D4-A6DD5020D040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Planilha1!$F$15</c:f>
              <c:numCache>
                <c:formatCode>0.0000000</c:formatCode>
                <c:ptCount val="1"/>
                <c:pt idx="0">
                  <c:v>0.22273525041139433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4-4D24-99D4-A6DD5020D040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Planilha1!$G$15</c:f>
              <c:numCache>
                <c:formatCode>0.0000000</c:formatCode>
                <c:ptCount val="1"/>
                <c:pt idx="0">
                  <c:v>0.84736865566499497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4-4D24-99D4-A6DD5020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2692895"/>
        <c:axId val="774400863"/>
      </c:barChart>
      <c:catAx>
        <c:axId val="1022692895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400863"/>
        <c:crosses val="autoZero"/>
        <c:auto val="1"/>
        <c:lblAlgn val="ctr"/>
        <c:lblOffset val="100"/>
        <c:noMultiLvlLbl val="0"/>
      </c:catAx>
      <c:valAx>
        <c:axId val="7744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6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353266</xdr:colOff>
      <xdr:row>30</xdr:row>
      <xdr:rowOff>178453</xdr:rowOff>
    </xdr:from>
    <xdr:to>
      <xdr:col>20</xdr:col>
      <xdr:colOff>190501</xdr:colOff>
      <xdr:row>45</xdr:row>
      <xdr:rowOff>64153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9287D1-D15C-4D35-974F-D05DE451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112576</xdr:colOff>
      <xdr:row>0</xdr:row>
      <xdr:rowOff>164365</xdr:rowOff>
    </xdr:from>
    <xdr:to>
      <xdr:col>13</xdr:col>
      <xdr:colOff>257735</xdr:colOff>
      <xdr:row>15</xdr:row>
      <xdr:rowOff>50065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C1CB2C-F25F-4144-AF3F-0F0325F6F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81522</xdr:colOff>
      <xdr:row>15</xdr:row>
      <xdr:rowOff>144835</xdr:rowOff>
    </xdr:from>
    <xdr:to>
      <xdr:col>13</xdr:col>
      <xdr:colOff>246529</xdr:colOff>
      <xdr:row>30</xdr:row>
      <xdr:rowOff>30535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10E79ED-C80C-4385-9D93-7DECEEBB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378156</xdr:colOff>
      <xdr:row>0</xdr:row>
      <xdr:rowOff>86084</xdr:rowOff>
    </xdr:from>
    <xdr:to>
      <xdr:col>20</xdr:col>
      <xdr:colOff>140874</xdr:colOff>
      <xdr:row>14</xdr:row>
      <xdr:rowOff>152759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6DDCFD7-38D6-46A2-8B61-45DA8404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1221442</xdr:colOff>
      <xdr:row>31</xdr:row>
      <xdr:rowOff>4763</xdr:rowOff>
    </xdr:from>
    <xdr:to>
      <xdr:col>13</xdr:col>
      <xdr:colOff>224119</xdr:colOff>
      <xdr:row>45</xdr:row>
      <xdr:rowOff>80963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E8660ED-E537-4730-92ED-65EF1291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399769</xdr:colOff>
      <xdr:row>20</xdr:row>
      <xdr:rowOff>172850</xdr:rowOff>
    </xdr:from>
    <xdr:to>
      <xdr:col>6</xdr:col>
      <xdr:colOff>1154205</xdr:colOff>
      <xdr:row>35</xdr:row>
      <xdr:rowOff>58550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18D4B27-7DFD-4FD8-9759-2DC7EC76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363911</xdr:colOff>
      <xdr:row>15</xdr:row>
      <xdr:rowOff>82923</xdr:rowOff>
    </xdr:from>
    <xdr:to>
      <xdr:col>20</xdr:col>
      <xdr:colOff>134472</xdr:colOff>
      <xdr:row>30</xdr:row>
      <xdr:rowOff>40060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F58D06-C59A-4DEF-8253-8DF9FB728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363351</xdr:colOff>
      <xdr:row>50</xdr:row>
      <xdr:rowOff>88245</xdr:rowOff>
    </xdr:from>
    <xdr:to>
      <xdr:col>6</xdr:col>
      <xdr:colOff>1200711</xdr:colOff>
      <xdr:row>64</xdr:row>
      <xdr:rowOff>164445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F6860B-138F-44DE-87F6-5E73B0AC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1227604</xdr:colOff>
      <xdr:row>45</xdr:row>
      <xdr:rowOff>144273</xdr:rowOff>
    </xdr:from>
    <xdr:to>
      <xdr:col>13</xdr:col>
      <xdr:colOff>268940</xdr:colOff>
      <xdr:row>60</xdr:row>
      <xdr:rowOff>29973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D77C50-D892-409A-BF90-B18E8FAE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369793</xdr:colOff>
      <xdr:row>35</xdr:row>
      <xdr:rowOff>123264</xdr:rowOff>
    </xdr:from>
    <xdr:to>
      <xdr:col>6</xdr:col>
      <xdr:colOff>1179139</xdr:colOff>
      <xdr:row>50</xdr:row>
      <xdr:rowOff>20170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7D84F60-9ED8-4DAB-86DA-D020A8217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38</xdr:row>
      <xdr:rowOff>11206</xdr:rowOff>
    </xdr:from>
    <xdr:to>
      <xdr:col>2</xdr:col>
      <xdr:colOff>285470</xdr:colOff>
      <xdr:row>52</xdr:row>
      <xdr:rowOff>87406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3B5AA72-526F-4EE9-8559-1B3D0ED3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52</xdr:row>
      <xdr:rowOff>112059</xdr:rowOff>
    </xdr:from>
    <xdr:to>
      <xdr:col>2</xdr:col>
      <xdr:colOff>285470</xdr:colOff>
      <xdr:row>66</xdr:row>
      <xdr:rowOff>188259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17B0A5A-1C93-4673-AA73-8E66C991F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381000</xdr:colOff>
      <xdr:row>45</xdr:row>
      <xdr:rowOff>145677</xdr:rowOff>
    </xdr:from>
    <xdr:to>
      <xdr:col>20</xdr:col>
      <xdr:colOff>218235</xdr:colOff>
      <xdr:row>60</xdr:row>
      <xdr:rowOff>31377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AEB8175-C3A8-41AD-8EF8-373157980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233723</xdr:colOff>
      <xdr:row>0</xdr:row>
      <xdr:rowOff>155600</xdr:rowOff>
    </xdr:from>
    <xdr:to>
      <xdr:col>27</xdr:col>
      <xdr:colOff>569898</xdr:colOff>
      <xdr:row>15</xdr:row>
      <xdr:rowOff>30094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83F8FD-672F-4CF2-8DC1-A29D51A29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244928</xdr:colOff>
      <xdr:row>15</xdr:row>
      <xdr:rowOff>68035</xdr:rowOff>
    </xdr:from>
    <xdr:to>
      <xdr:col>27</xdr:col>
      <xdr:colOff>581104</xdr:colOff>
      <xdr:row>29</xdr:row>
      <xdr:rowOff>146636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6CD723C-0DCB-4614-88D8-BE68411FD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299358</xdr:colOff>
      <xdr:row>30</xdr:row>
      <xdr:rowOff>54429</xdr:rowOff>
    </xdr:from>
    <xdr:to>
      <xdr:col>28</xdr:col>
      <xdr:colOff>23213</xdr:colOff>
      <xdr:row>44</xdr:row>
      <xdr:rowOff>133030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761C711-6268-45E2-BB49-1A7E7B56B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322568</xdr:colOff>
      <xdr:row>45</xdr:row>
      <xdr:rowOff>84364</xdr:rowOff>
    </xdr:from>
    <xdr:to>
      <xdr:col>27</xdr:col>
      <xdr:colOff>601114</xdr:colOff>
      <xdr:row>59</xdr:row>
      <xdr:rowOff>160564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10808DC-89DD-41C2-A993-2FA151FB5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67DE1-9B35-4EE2-8FAC-5F20D160F949}" name="Tabela1" displayName="Tabela1" ref="A1:B22" totalsRowShown="0" headerRowDxfId="16" headerRowBorderDxfId="15" tableBorderDxfId="14" totalsRowBorderDxfId="13">
  <tableColumns count="2">
    <tableColumn id="1" xr3:uid="{63CF184C-13B6-4E78-96C0-AAAA5BD9786F}" name="Servidor (#)" dataDxfId="12" totalsRowDxfId="11">
      <calculatedColumnFormula>RAND()</calculatedColumnFormula>
    </tableColumn>
    <tableColumn id="2" xr3:uid="{911059AF-1D6E-4AD0-A440-B8AADB2BF44F}" name="Servidor (Distribuição exponencial)" dataDxfId="10" totalsRowDxfId="9">
      <calculatedColumnFormula>-8*LN(A2)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EC641-385C-4634-ACC1-D52309E9BCF6}" name="Tabela2" displayName="Tabela2" ref="D2:G20" totalsRowShown="0" headerRowDxfId="8" dataDxfId="6" headerRowBorderDxfId="7" tableBorderDxfId="5" totalsRowBorderDxfId="4">
  <tableColumns count="4">
    <tableColumn id="1" xr3:uid="{D727A558-6543-480A-9865-EDC775A7F228}" name="-" dataDxfId="3"/>
    <tableColumn id="2" xr3:uid="{92A45D5F-E958-4537-8396-6358FE1FB883}" name="C1" dataDxfId="2"/>
    <tableColumn id="3" xr3:uid="{BCE55AFB-FAF5-4332-9C5D-2E99715900CA}" name="C2" dataDxfId="1"/>
    <tableColumn id="4" xr3:uid="{74F4BECC-7DAF-49DB-B275-29F5D276CF10}" name="C3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1684-28AA-4A80-AE88-6BA2CAD02297}">
  <dimension ref="A1:V37"/>
  <sheetViews>
    <sheetView tabSelected="1" zoomScale="85" zoomScaleNormal="85" workbookViewId="0">
      <selection activeCell="N6" sqref="N6"/>
    </sheetView>
  </sheetViews>
  <sheetFormatPr defaultRowHeight="15"/>
  <cols>
    <col min="1" max="1" width="20.7109375" bestFit="1" customWidth="1"/>
    <col min="2" max="2" width="36.140625" bestFit="1" customWidth="1"/>
    <col min="3" max="3" width="9.140625" customWidth="1"/>
    <col min="4" max="4" width="10.28515625" customWidth="1"/>
    <col min="5" max="6" width="17.140625" bestFit="1" customWidth="1"/>
    <col min="7" max="7" width="18.42578125" bestFit="1" customWidth="1"/>
  </cols>
  <sheetData>
    <row r="1" spans="1:10">
      <c r="A1" s="3" t="s">
        <v>24</v>
      </c>
      <c r="B1" s="4" t="s">
        <v>0</v>
      </c>
      <c r="C1" s="1"/>
      <c r="G1" s="1"/>
      <c r="H1" s="1"/>
      <c r="I1" s="1"/>
    </row>
    <row r="2" spans="1:10" ht="15.75">
      <c r="A2" s="22">
        <v>1</v>
      </c>
      <c r="B2" s="5">
        <f ca="1">-8*LN(RAND())</f>
        <v>21.920277579172922</v>
      </c>
      <c r="D2" s="8" t="s">
        <v>11</v>
      </c>
      <c r="E2" s="9" t="s">
        <v>1</v>
      </c>
      <c r="F2" s="9" t="s">
        <v>7</v>
      </c>
      <c r="G2" s="10" t="s">
        <v>8</v>
      </c>
      <c r="H2" s="15"/>
      <c r="I2" s="1"/>
    </row>
    <row r="3" spans="1:10" ht="15" customHeight="1">
      <c r="A3" s="22">
        <v>2</v>
      </c>
      <c r="B3" s="5">
        <f ca="1">-8*LN(RAND())</f>
        <v>2.0977907293519924</v>
      </c>
      <c r="D3" s="11" t="s">
        <v>2</v>
      </c>
      <c r="E3" s="17">
        <f>E12/E13</f>
        <v>0.1166</v>
      </c>
      <c r="F3" s="17">
        <f>F12/F13</f>
        <v>0.23319999999999999</v>
      </c>
      <c r="G3" s="17">
        <f>G12/G13</f>
        <v>0.708345</v>
      </c>
      <c r="H3" s="1"/>
      <c r="I3" s="1"/>
    </row>
    <row r="4" spans="1:10">
      <c r="A4" s="22">
        <v>3</v>
      </c>
      <c r="B4" s="5">
        <f t="shared" ref="B4:B21" ca="1" si="0">-8*LN(RAND())</f>
        <v>13.118974607668266</v>
      </c>
      <c r="D4" s="11" t="s">
        <v>3</v>
      </c>
      <c r="E4" s="19">
        <v>2</v>
      </c>
      <c r="F4" s="19">
        <v>4</v>
      </c>
      <c r="G4" s="19">
        <v>12.15</v>
      </c>
      <c r="H4" s="1"/>
      <c r="I4" s="1"/>
    </row>
    <row r="5" spans="1:10">
      <c r="A5" s="22">
        <v>4</v>
      </c>
      <c r="B5" s="5">
        <f t="shared" ca="1" si="0"/>
        <v>4.3794764541384339</v>
      </c>
      <c r="D5" s="11" t="s">
        <v>4</v>
      </c>
      <c r="E5" s="20">
        <f>E7/E18</f>
        <v>8.2930408070266482E-5</v>
      </c>
      <c r="F5" s="20">
        <f t="shared" ref="F5:G5" si="1">F7/F18</f>
        <v>1.2444588365447156E-3</v>
      </c>
      <c r="G5" s="20">
        <f t="shared" si="1"/>
        <v>7.8033175113581155E-2</v>
      </c>
      <c r="H5" s="1"/>
      <c r="I5" s="1"/>
    </row>
    <row r="6" spans="1:10">
      <c r="A6" s="22">
        <v>5</v>
      </c>
      <c r="B6" s="5">
        <f t="shared" ca="1" si="0"/>
        <v>8.2897148960770206</v>
      </c>
      <c r="D6" s="11" t="s">
        <v>5</v>
      </c>
      <c r="E6" s="21">
        <f>E15/E18</f>
        <v>1.5187078568972214</v>
      </c>
      <c r="F6" s="21">
        <f t="shared" ref="F6:G6" si="2">F15/F18</f>
        <v>3.8207789071729574</v>
      </c>
      <c r="G6" s="21">
        <f t="shared" si="2"/>
        <v>14.600748178271227</v>
      </c>
      <c r="H6" s="2"/>
      <c r="I6" s="2"/>
    </row>
    <row r="7" spans="1:10">
      <c r="A7" s="22">
        <v>6</v>
      </c>
      <c r="B7" s="5">
        <f t="shared" ca="1" si="0"/>
        <v>5.4518655797443634</v>
      </c>
      <c r="D7" s="11" t="s">
        <v>6</v>
      </c>
      <c r="E7" s="21">
        <f>E11</f>
        <v>4.834819414904744E-6</v>
      </c>
      <c r="F7" s="21">
        <f t="shared" ref="F7:G7" si="3">F11</f>
        <v>7.2546686766953561E-5</v>
      </c>
      <c r="G7" s="21">
        <f t="shared" si="3"/>
        <v>4.528731396906782E-3</v>
      </c>
    </row>
    <row r="8" spans="1:10">
      <c r="A8" s="22">
        <v>7</v>
      </c>
      <c r="B8" s="5">
        <f t="shared" ca="1" si="0"/>
        <v>4.1135372427571344</v>
      </c>
      <c r="D8" s="11" t="s">
        <v>17</v>
      </c>
      <c r="E8" s="18">
        <f>(1/1)*($E$12/E13)*E14</f>
        <v>5.4898074375051509E-2</v>
      </c>
      <c r="F8" s="18">
        <f>(1/1)*($E$12/F13)*F14</f>
        <v>0.10296851505761587</v>
      </c>
      <c r="G8" s="18">
        <f>(1/1)*($E$12/G13)*G14</f>
        <v>0.229358357623273</v>
      </c>
    </row>
    <row r="9" spans="1:10">
      <c r="A9" s="22">
        <v>8</v>
      </c>
      <c r="B9" s="5">
        <f t="shared" ca="1" si="0"/>
        <v>5.9338425145468632</v>
      </c>
      <c r="D9" s="11" t="s">
        <v>13</v>
      </c>
      <c r="E9" s="18">
        <f>(($E$12/E13)^2)*((1-($E$12/E13))/(1-($E$12/E13)^($E$16+1)))</f>
        <v>1.2010576559029713E-2</v>
      </c>
      <c r="F9" s="18">
        <f>(($E$12/F13)^2)*((1-($E$12/F13))/(1-($E$12/F13)^($E$16+1)))</f>
        <v>4.1729081019778298E-2</v>
      </c>
      <c r="G9" s="18">
        <f>(($E$12/G13)^2)*((1-($E$12/G13))/(1-($E$12/G13)^($E$16+1)))</f>
        <v>0.17809905185405442</v>
      </c>
    </row>
    <row r="10" spans="1:10">
      <c r="A10" s="22">
        <v>9</v>
      </c>
      <c r="B10" s="5">
        <f t="shared" ca="1" si="0"/>
        <v>3.0830265940839303</v>
      </c>
      <c r="D10" s="11" t="s">
        <v>18</v>
      </c>
      <c r="E10" s="18">
        <f>(1/2)*(($E$12/E13)^2)*E14</f>
        <v>3.200557736065503E-3</v>
      </c>
      <c r="F10" s="18">
        <f>(1/2)*(($E$12/F13)^2)*F14</f>
        <v>1.200612885571801E-2</v>
      </c>
      <c r="G10" s="18">
        <f>(1/2)*(($E$12/G13)^2)*G14</f>
        <v>8.1232422915328659E-2</v>
      </c>
      <c r="J10" s="2"/>
    </row>
    <row r="11" spans="1:10">
      <c r="A11" s="22">
        <v>10</v>
      </c>
      <c r="B11" s="5">
        <f t="shared" ca="1" si="0"/>
        <v>13.395379283123598</v>
      </c>
      <c r="D11" s="11" t="s">
        <v>19</v>
      </c>
      <c r="E11" s="20">
        <f>(1/(3*2*(3^(1))))*(($E$12/E13)^4)*E14</f>
        <v>4.834819414904744E-6</v>
      </c>
      <c r="F11" s="20">
        <f>(1/(3*2*(3^(1))))*(($E$12/F13)^4)*F14</f>
        <v>7.2546686766953561E-5</v>
      </c>
      <c r="G11" s="20">
        <f>(1/(3*2*(3^(1))))*(($E$12/G13)^4)*G14</f>
        <v>4.528731396906782E-3</v>
      </c>
    </row>
    <row r="12" spans="1:10">
      <c r="A12" s="22">
        <v>11</v>
      </c>
      <c r="B12" s="5">
        <f t="shared" ca="1" si="0"/>
        <v>6.3099390741764889</v>
      </c>
      <c r="D12" s="12" t="s">
        <v>10</v>
      </c>
      <c r="E12" s="17">
        <v>5.8299999999999998E-2</v>
      </c>
      <c r="F12" s="17">
        <v>5.8299999999999998E-2</v>
      </c>
      <c r="G12" s="17">
        <v>5.8299999999999998E-2</v>
      </c>
    </row>
    <row r="13" spans="1:10">
      <c r="A13" s="22">
        <v>12</v>
      </c>
      <c r="B13" s="5">
        <f t="shared" ca="1" si="0"/>
        <v>8.5155406209438294</v>
      </c>
      <c r="D13" s="14" t="s">
        <v>12</v>
      </c>
      <c r="E13" s="17">
        <f>1/E4</f>
        <v>0.5</v>
      </c>
      <c r="F13" s="17">
        <f>1/F4</f>
        <v>0.25</v>
      </c>
      <c r="G13" s="17">
        <f>1/G4</f>
        <v>8.2304526748971193E-2</v>
      </c>
    </row>
    <row r="14" spans="1:10">
      <c r="A14" s="22">
        <v>13</v>
      </c>
      <c r="B14" s="5">
        <f t="shared" ca="1" si="0"/>
        <v>14.055447236855544</v>
      </c>
      <c r="D14" s="13" t="s">
        <v>14</v>
      </c>
      <c r="E14" s="21">
        <f>(((1/1)*(E12/E13)+(((1-(E17^(E16-2)))*((3*E17)^3))/(3*2*(1-P2)))+1)+((1/2)*((E12/E13)^2)+(((1-(E17^(E16-2)))*((3*E17)^3))/(3*2*(1-E17)))+1))^-1</f>
        <v>0.4708239654807162</v>
      </c>
      <c r="F14" s="21">
        <f>(((1/1)*(F12/F13)+(((1-(F17^(F16-2)))*((3*F17)^3))/(3*2*(1-Q2)))+1)+((1/2)*((F12/F13)^2)+(((1-(F17^(F16-2)))*((3*F17)^3))/(3*2*(1-F17)))+1))^-1</f>
        <v>0.44154594793145741</v>
      </c>
      <c r="G14" s="21">
        <f>(((1/1)*(G12/G13)+(((1-(G17^(G16-2)))*((3*G17)^3))/(3*2*(1-R2)))+1)+((1/2)*((G12/G13)^2)+(((1-(G17^(G16-2)))*((3*G17)^3))/(3*2*(1-G17)))+1))^-1</f>
        <v>0.32379470120248327</v>
      </c>
    </row>
    <row r="15" spans="1:10">
      <c r="A15" s="22">
        <v>14</v>
      </c>
      <c r="B15" s="5">
        <f t="shared" ca="1" si="0"/>
        <v>4.8307669590479341</v>
      </c>
      <c r="D15" s="12" t="s">
        <v>15</v>
      </c>
      <c r="E15" s="21">
        <f>(1*E8)+(2*E9)+(3*E10)+(4*E11)</f>
        <v>8.8540239978967067E-2</v>
      </c>
      <c r="F15" s="21">
        <f t="shared" ref="F15:G15" si="4">(1*F8)+(2*F9)+(3*F10)+(4*F11)</f>
        <v>0.22273525041139433</v>
      </c>
      <c r="G15" s="21">
        <f t="shared" si="4"/>
        <v>0.84736865566499497</v>
      </c>
    </row>
    <row r="16" spans="1:10">
      <c r="A16" s="22">
        <v>15</v>
      </c>
      <c r="B16" s="5">
        <f t="shared" ca="1" si="0"/>
        <v>9.1200048965324143</v>
      </c>
      <c r="D16" s="12" t="s">
        <v>16</v>
      </c>
      <c r="E16" s="19">
        <v>4</v>
      </c>
      <c r="F16" s="19">
        <v>4</v>
      </c>
      <c r="G16" s="19">
        <v>4</v>
      </c>
    </row>
    <row r="17" spans="1:22">
      <c r="A17" s="22">
        <v>16</v>
      </c>
      <c r="B17" s="5">
        <f t="shared" ca="1" si="0"/>
        <v>8.0263939982158483</v>
      </c>
      <c r="D17" s="12" t="s">
        <v>20</v>
      </c>
      <c r="E17" s="21">
        <f>$E$12/($E$20*E13)</f>
        <v>3.8866666666666667E-2</v>
      </c>
      <c r="F17" s="21">
        <f>$E$12/($E$20*F13)</f>
        <v>7.7733333333333335E-2</v>
      </c>
      <c r="G17" s="21">
        <f>$E$12/($E$20*G13)</f>
        <v>0.23611499999999999</v>
      </c>
    </row>
    <row r="18" spans="1:22">
      <c r="A18" s="22">
        <v>17</v>
      </c>
      <c r="B18" s="5">
        <f t="shared" ca="1" si="0"/>
        <v>9.1158543529309597</v>
      </c>
      <c r="D18" s="12" t="s">
        <v>21</v>
      </c>
      <c r="E18" s="17">
        <f>$E$12*(1-E11)</f>
        <v>5.8299718130028107E-2</v>
      </c>
      <c r="F18" s="17">
        <f>$E$12*(1-F11)</f>
        <v>5.8295770528161484E-2</v>
      </c>
      <c r="G18" s="17">
        <f>$E$12*(1-G11)</f>
        <v>5.8035974959560331E-2</v>
      </c>
      <c r="U18" s="16"/>
    </row>
    <row r="19" spans="1:22">
      <c r="A19" s="22">
        <v>18</v>
      </c>
      <c r="B19" s="5">
        <f t="shared" ca="1" si="0"/>
        <v>9.2250424116643757</v>
      </c>
      <c r="D19" s="12" t="s">
        <v>15</v>
      </c>
      <c r="E19" s="21">
        <f>(1*E8)+(2*E9)+(3*E10)+(4*E11)</f>
        <v>8.8540239978967067E-2</v>
      </c>
      <c r="F19" s="21">
        <f t="shared" ref="F19:G19" si="5">(1*F8)+(2*F9)+(3*F10)+(4*F11)</f>
        <v>0.22273525041139433</v>
      </c>
      <c r="G19" s="21">
        <f t="shared" si="5"/>
        <v>0.84736865566499497</v>
      </c>
    </row>
    <row r="20" spans="1:22">
      <c r="A20" s="22">
        <v>19</v>
      </c>
      <c r="B20" s="5">
        <f t="shared" ca="1" si="0"/>
        <v>4.1974205216332292</v>
      </c>
      <c r="D20" s="12" t="s">
        <v>22</v>
      </c>
      <c r="E20" s="19">
        <v>3</v>
      </c>
      <c r="F20" s="19">
        <v>3</v>
      </c>
      <c r="G20" s="19">
        <v>3</v>
      </c>
    </row>
    <row r="21" spans="1:22">
      <c r="A21" s="22">
        <v>20</v>
      </c>
      <c r="B21" s="5">
        <f t="shared" ca="1" si="0"/>
        <v>9.8993094531772154</v>
      </c>
    </row>
    <row r="22" spans="1:22">
      <c r="A22" s="6" t="s">
        <v>9</v>
      </c>
      <c r="B22" s="7">
        <f ca="1">AVERAGE(B2:B21)</f>
        <v>8.2539802502921198</v>
      </c>
    </row>
    <row r="25" spans="1:22">
      <c r="A25" s="23" t="s">
        <v>23</v>
      </c>
      <c r="B25" s="23"/>
      <c r="V25" s="16"/>
    </row>
    <row r="26" spans="1:22">
      <c r="A26" s="23"/>
      <c r="B26" s="23"/>
    </row>
    <row r="27" spans="1:22">
      <c r="A27" s="23"/>
      <c r="B27" s="23"/>
    </row>
    <row r="28" spans="1:22">
      <c r="A28" s="23"/>
      <c r="B28" s="23"/>
    </row>
    <row r="29" spans="1:22">
      <c r="A29" s="23"/>
      <c r="B29" s="23"/>
    </row>
    <row r="30" spans="1:22">
      <c r="A30" s="23"/>
      <c r="B30" s="23"/>
    </row>
    <row r="31" spans="1:22">
      <c r="A31" s="23"/>
      <c r="B31" s="23"/>
    </row>
    <row r="32" spans="1:22">
      <c r="A32" s="23"/>
      <c r="B32" s="23"/>
    </row>
    <row r="33" spans="1:2">
      <c r="A33" s="23"/>
      <c r="B33" s="23"/>
    </row>
    <row r="34" spans="1:2">
      <c r="A34" s="23"/>
      <c r="B34" s="23"/>
    </row>
    <row r="35" spans="1:2">
      <c r="A35" s="23"/>
      <c r="B35" s="23"/>
    </row>
    <row r="36" spans="1:2">
      <c r="A36" s="23"/>
      <c r="B36" s="23"/>
    </row>
    <row r="37" spans="1:2">
      <c r="A37" s="23"/>
      <c r="B37" s="23"/>
    </row>
  </sheetData>
  <mergeCells count="1">
    <mergeCell ref="A25:B3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2:B22 B20 B2:B19 B21 A2:A21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Fonseca</dc:creator>
  <cp:lastModifiedBy>Lucas Fonseca</cp:lastModifiedBy>
  <dcterms:created xsi:type="dcterms:W3CDTF">2020-09-18T22:43:15Z</dcterms:created>
  <dcterms:modified xsi:type="dcterms:W3CDTF">2020-10-08T03:14:00Z</dcterms:modified>
</cp:coreProperties>
</file>