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ke\Desktop\"/>
    </mc:Choice>
  </mc:AlternateContent>
  <bookViews>
    <workbookView xWindow="930" yWindow="0" windowWidth="195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M10" i="1" l="1"/>
  <c r="J12" i="1"/>
  <c r="G20" i="1" s="1"/>
  <c r="B23" i="1"/>
  <c r="B22" i="1"/>
  <c r="B17" i="1"/>
  <c r="E13" i="1" l="1"/>
  <c r="E14" i="1"/>
  <c r="B21" i="1" l="1"/>
  <c r="B20" i="1"/>
  <c r="G19" i="1" l="1"/>
  <c r="J8" i="1"/>
  <c r="J6" i="1"/>
  <c r="M14" i="1"/>
  <c r="M3" i="1" l="1"/>
  <c r="M6" i="1"/>
  <c r="G12" i="1"/>
  <c r="M2" i="1"/>
  <c r="M15" i="1" l="1"/>
  <c r="M16" i="1" s="1"/>
  <c r="C15" i="1"/>
  <c r="M4" i="1"/>
  <c r="M5" i="1" s="1"/>
  <c r="M8" i="1" s="1"/>
  <c r="M11" i="1"/>
  <c r="M12" i="1" l="1"/>
  <c r="G21" i="1"/>
  <c r="G22" i="1" s="1"/>
</calcChain>
</file>

<file path=xl/sharedStrings.xml><?xml version="1.0" encoding="utf-8"?>
<sst xmlns="http://schemas.openxmlformats.org/spreadsheetml/2006/main" count="76" uniqueCount="68">
  <si>
    <t>UNG</t>
  </si>
  <si>
    <t>Total</t>
  </si>
  <si>
    <t>Activity Fee</t>
  </si>
  <si>
    <t>Special Institution Fee</t>
  </si>
  <si>
    <t>Late Fee</t>
  </si>
  <si>
    <t>Natural Science Fee</t>
  </si>
  <si>
    <t>Acess Fee</t>
  </si>
  <si>
    <t>Student Center Fee</t>
  </si>
  <si>
    <t>Student Technology Fee</t>
  </si>
  <si>
    <t>Transportation Fee</t>
  </si>
  <si>
    <t>Associate In-State Tuition</t>
  </si>
  <si>
    <t>Undergrad In-State Tuition</t>
  </si>
  <si>
    <t>Free Money</t>
  </si>
  <si>
    <t>UNG Alumni Fund</t>
  </si>
  <si>
    <t>GSC</t>
  </si>
  <si>
    <t>Fall 2012</t>
  </si>
  <si>
    <t>Spring 2013</t>
  </si>
  <si>
    <t>Summer 2013</t>
  </si>
  <si>
    <t>Fall 2013</t>
  </si>
  <si>
    <t>Spring 2014</t>
  </si>
  <si>
    <t>Fall 2014</t>
  </si>
  <si>
    <t>GA Tech</t>
  </si>
  <si>
    <t>Spring 2015</t>
  </si>
  <si>
    <t>Transferred</t>
  </si>
  <si>
    <t>Hours Taken</t>
  </si>
  <si>
    <t>Total Hours Taken and Transferred</t>
  </si>
  <si>
    <t>Hours Accepted by GA Tech</t>
  </si>
  <si>
    <t>UNG Rate (Based on Fall 2013)</t>
  </si>
  <si>
    <t>Plus Estimated GSC Tuition</t>
  </si>
  <si>
    <t>Richard</t>
  </si>
  <si>
    <t>GI Bill</t>
  </si>
  <si>
    <t>UNG Pell Grant</t>
  </si>
  <si>
    <t>UNG Hope Scholarship</t>
  </si>
  <si>
    <t>Athletic</t>
  </si>
  <si>
    <t>FASET Fee</t>
  </si>
  <si>
    <t>Health</t>
  </si>
  <si>
    <t>In-State Undergraduate Tuition</t>
  </si>
  <si>
    <t>Parking Permit</t>
  </si>
  <si>
    <t>Rec-Facility</t>
  </si>
  <si>
    <t>Student Activity</t>
  </si>
  <si>
    <t>Technology</t>
  </si>
  <si>
    <t>USG Institutional Fee</t>
  </si>
  <si>
    <t>Transportation</t>
  </si>
  <si>
    <t>Amount</t>
  </si>
  <si>
    <t>UNG Fees</t>
  </si>
  <si>
    <t>GA Tech Fees</t>
  </si>
  <si>
    <t>GA Tech Pell Grant</t>
  </si>
  <si>
    <t>SEOG</t>
  </si>
  <si>
    <t>UNG Only Total</t>
  </si>
  <si>
    <t>Total Paid</t>
  </si>
  <si>
    <t>School</t>
  </si>
  <si>
    <t>Difference</t>
  </si>
  <si>
    <t>Cost</t>
  </si>
  <si>
    <t>UNG Difference</t>
  </si>
  <si>
    <t>Hours Lost</t>
  </si>
  <si>
    <t>Money Lost Directly From Hours</t>
  </si>
  <si>
    <t>Cost If I had Gone to Tech Instead</t>
  </si>
  <si>
    <t>Free Rent</t>
  </si>
  <si>
    <t>Food</t>
  </si>
  <si>
    <t>Total (Govt $) Made at UNG</t>
  </si>
  <si>
    <t>Total (Govt $) Made at GA Tech</t>
  </si>
  <si>
    <t>Book Money</t>
  </si>
  <si>
    <t>Difference With What I Paid and Direct Loss</t>
  </si>
  <si>
    <t>Community College Savings</t>
  </si>
  <si>
    <t>Free Things</t>
  </si>
  <si>
    <t>Free Things Given</t>
  </si>
  <si>
    <t>Total Cost</t>
  </si>
  <si>
    <t>41/26/201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</si>
</sst>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2" fillId="0" borderId="0" xfId="0" applyFont="1"/>
    <xf numFmtId="6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7"/>
  <sheetViews>
    <sheetView tabSelected="1" workbookViewId="0">
      <selection activeCell="J10" sqref="J10"/>
    </sheetView>
  </sheetViews>
  <sheetFormatPr defaultRowHeight="15" x14ac:dyDescent="0.25"/>
  <cols>
    <col min="1" max="1" width="40.140625" bestFit="1" customWidth="1"/>
    <col min="2" max="2" width="12.28515625" bestFit="1" customWidth="1"/>
    <col min="3" max="3" width="27.85546875" bestFit="1" customWidth="1"/>
    <col min="4" max="4" width="25" bestFit="1" customWidth="1"/>
    <col min="5" max="5" width="10.5703125" bestFit="1" customWidth="1"/>
    <col min="6" max="6" width="30.5703125" style="1" bestFit="1" customWidth="1"/>
    <col min="7" max="7" width="12.28515625" style="1" bestFit="1" customWidth="1"/>
    <col min="8" max="8" width="10.5703125" style="1" customWidth="1"/>
    <col min="9" max="9" width="21" bestFit="1" customWidth="1"/>
    <col min="10" max="10" width="11.5703125" style="1" bestFit="1" customWidth="1"/>
    <col min="12" max="12" width="28.5703125" bestFit="1" customWidth="1"/>
    <col min="13" max="13" width="11.5703125" bestFit="1" customWidth="1"/>
  </cols>
  <sheetData>
    <row r="1" spans="1:13" x14ac:dyDescent="0.25">
      <c r="B1" t="s">
        <v>24</v>
      </c>
      <c r="D1" t="s">
        <v>44</v>
      </c>
      <c r="E1" s="1" t="s">
        <v>43</v>
      </c>
      <c r="F1" s="1" t="s">
        <v>45</v>
      </c>
      <c r="G1" s="1" t="s">
        <v>43</v>
      </c>
      <c r="I1" t="s">
        <v>64</v>
      </c>
      <c r="L1" t="s">
        <v>50</v>
      </c>
      <c r="M1" t="s">
        <v>43</v>
      </c>
    </row>
    <row r="2" spans="1:13" x14ac:dyDescent="0.25">
      <c r="A2" t="s">
        <v>23</v>
      </c>
      <c r="B2">
        <v>4</v>
      </c>
      <c r="D2" t="s">
        <v>2</v>
      </c>
      <c r="E2" s="4">
        <v>153</v>
      </c>
      <c r="F2" s="1" t="s">
        <v>33</v>
      </c>
      <c r="G2" s="4">
        <v>127</v>
      </c>
      <c r="I2" t="s">
        <v>13</v>
      </c>
      <c r="J2" s="1">
        <v>500</v>
      </c>
      <c r="L2" t="s">
        <v>14</v>
      </c>
      <c r="M2" s="2">
        <f>E14</f>
        <v>3148.48</v>
      </c>
    </row>
    <row r="3" spans="1:13" x14ac:dyDescent="0.25">
      <c r="D3" t="s">
        <v>3</v>
      </c>
      <c r="E3" s="4">
        <v>875</v>
      </c>
      <c r="F3" s="1" t="s">
        <v>34</v>
      </c>
      <c r="G3" s="4">
        <v>170</v>
      </c>
      <c r="I3" t="s">
        <v>31</v>
      </c>
      <c r="J3" s="1">
        <v>5668</v>
      </c>
      <c r="L3" t="s">
        <v>0</v>
      </c>
      <c r="M3" s="2">
        <f>E13</f>
        <v>5779.42</v>
      </c>
    </row>
    <row r="4" spans="1:13" x14ac:dyDescent="0.25">
      <c r="A4" t="s">
        <v>14</v>
      </c>
      <c r="C4" t="s">
        <v>27</v>
      </c>
      <c r="D4" t="s">
        <v>4</v>
      </c>
      <c r="E4" s="4">
        <v>108</v>
      </c>
      <c r="F4" s="1" t="s">
        <v>35</v>
      </c>
      <c r="G4" s="4">
        <v>160</v>
      </c>
      <c r="I4" t="s">
        <v>32</v>
      </c>
      <c r="J4" s="1">
        <v>1914.52</v>
      </c>
      <c r="L4" t="s">
        <v>21</v>
      </c>
      <c r="M4" s="2">
        <f>G12</f>
        <v>6349</v>
      </c>
    </row>
    <row r="5" spans="1:13" x14ac:dyDescent="0.25">
      <c r="A5" t="s">
        <v>15</v>
      </c>
      <c r="B5">
        <v>12</v>
      </c>
      <c r="C5" s="4">
        <v>1574.24</v>
      </c>
      <c r="D5" t="s">
        <v>5</v>
      </c>
      <c r="E5" s="4">
        <v>120</v>
      </c>
      <c r="F5" s="1" t="s">
        <v>36</v>
      </c>
      <c r="G5" s="4">
        <v>4501</v>
      </c>
      <c r="I5" s="5" t="s">
        <v>29</v>
      </c>
      <c r="J5" s="4">
        <v>7000</v>
      </c>
      <c r="L5" t="s">
        <v>49</v>
      </c>
      <c r="M5" s="3">
        <f>SUM(M2:M4)</f>
        <v>15276.9</v>
      </c>
    </row>
    <row r="6" spans="1:13" x14ac:dyDescent="0.25">
      <c r="A6" t="s">
        <v>16</v>
      </c>
      <c r="B6">
        <v>12</v>
      </c>
      <c r="C6" s="4">
        <v>1574.24</v>
      </c>
      <c r="D6" t="s">
        <v>6</v>
      </c>
      <c r="E6" s="4">
        <v>55</v>
      </c>
      <c r="F6" s="1" t="s">
        <v>37</v>
      </c>
      <c r="G6" s="4">
        <v>482</v>
      </c>
      <c r="I6" s="5" t="s">
        <v>57</v>
      </c>
      <c r="J6" s="4">
        <f>28*500</f>
        <v>14000</v>
      </c>
      <c r="L6" t="s">
        <v>12</v>
      </c>
      <c r="M6" s="2">
        <f>J12</f>
        <v>40538.520000000004</v>
      </c>
    </row>
    <row r="7" spans="1:13" x14ac:dyDescent="0.25">
      <c r="C7" s="4"/>
      <c r="D7" t="s">
        <v>7</v>
      </c>
      <c r="E7" s="4">
        <v>30</v>
      </c>
      <c r="F7" s="1" t="s">
        <v>38</v>
      </c>
      <c r="G7" s="4">
        <v>54</v>
      </c>
      <c r="I7" s="5" t="s">
        <v>61</v>
      </c>
      <c r="J7" s="6">
        <v>1000</v>
      </c>
    </row>
    <row r="8" spans="1:13" x14ac:dyDescent="0.25">
      <c r="A8" t="s">
        <v>0</v>
      </c>
      <c r="C8" s="4"/>
      <c r="D8" t="s">
        <v>8</v>
      </c>
      <c r="E8" s="4">
        <v>265</v>
      </c>
      <c r="F8" s="1" t="s">
        <v>39</v>
      </c>
      <c r="G8" s="4">
        <v>123</v>
      </c>
      <c r="I8" s="5" t="s">
        <v>58</v>
      </c>
      <c r="J8" s="4">
        <f>28*200</f>
        <v>5600</v>
      </c>
      <c r="L8" t="s">
        <v>51</v>
      </c>
      <c r="M8" s="2">
        <f>M6-M5</f>
        <v>25261.620000000003</v>
      </c>
    </row>
    <row r="9" spans="1:13" x14ac:dyDescent="0.25">
      <c r="A9" t="s">
        <v>17</v>
      </c>
      <c r="B9">
        <v>11</v>
      </c>
      <c r="C9" s="4">
        <v>1395.57</v>
      </c>
      <c r="D9" t="s">
        <v>9</v>
      </c>
      <c r="E9" s="4">
        <v>195</v>
      </c>
      <c r="F9" s="1" t="s">
        <v>40</v>
      </c>
      <c r="G9" s="4">
        <v>107</v>
      </c>
      <c r="I9" s="5" t="s">
        <v>30</v>
      </c>
      <c r="J9" s="4">
        <f>2100-893</f>
        <v>1207</v>
      </c>
    </row>
    <row r="10" spans="1:13" x14ac:dyDescent="0.25">
      <c r="A10" t="s">
        <v>18</v>
      </c>
      <c r="B10">
        <v>15</v>
      </c>
      <c r="C10" s="4">
        <v>1866</v>
      </c>
      <c r="D10" t="s">
        <v>10</v>
      </c>
      <c r="E10" s="4">
        <v>2934.85</v>
      </c>
      <c r="F10" s="1" t="s">
        <v>41</v>
      </c>
      <c r="G10" s="4">
        <v>544</v>
      </c>
      <c r="I10" t="s">
        <v>46</v>
      </c>
      <c r="J10" s="1">
        <v>2149</v>
      </c>
      <c r="L10" t="s">
        <v>59</v>
      </c>
      <c r="M10" s="1">
        <f>J2+J3+J4</f>
        <v>8082.52</v>
      </c>
    </row>
    <row r="11" spans="1:13" x14ac:dyDescent="0.25">
      <c r="A11" t="s">
        <v>19</v>
      </c>
      <c r="B11">
        <v>8</v>
      </c>
      <c r="C11" s="4">
        <v>1185.1600000000001</v>
      </c>
      <c r="D11" t="s">
        <v>11</v>
      </c>
      <c r="E11" s="4">
        <v>1043.57</v>
      </c>
      <c r="F11" s="1" t="s">
        <v>42</v>
      </c>
      <c r="G11" s="4">
        <v>81</v>
      </c>
      <c r="I11" t="s">
        <v>47</v>
      </c>
      <c r="J11" s="1">
        <v>1500</v>
      </c>
      <c r="L11" t="s">
        <v>52</v>
      </c>
      <c r="M11" s="3">
        <f>E13+E14</f>
        <v>8927.9</v>
      </c>
    </row>
    <row r="12" spans="1:13" x14ac:dyDescent="0.25">
      <c r="A12" t="s">
        <v>20</v>
      </c>
      <c r="B12">
        <v>7</v>
      </c>
      <c r="C12" s="4">
        <v>1104.69</v>
      </c>
      <c r="F12" s="1" t="s">
        <v>1</v>
      </c>
      <c r="G12" s="4">
        <f>SUM(G2:G11)</f>
        <v>6349</v>
      </c>
      <c r="J12" s="1">
        <f>SUM(J2:J11)</f>
        <v>40538.520000000004</v>
      </c>
      <c r="L12" t="s">
        <v>53</v>
      </c>
      <c r="M12" s="3">
        <f>M10-M11</f>
        <v>-845.3799999999992</v>
      </c>
    </row>
    <row r="13" spans="1:13" x14ac:dyDescent="0.25">
      <c r="D13" t="s">
        <v>48</v>
      </c>
      <c r="E13" s="4">
        <f>SUM(E2:E11)</f>
        <v>5779.42</v>
      </c>
    </row>
    <row r="14" spans="1:13" x14ac:dyDescent="0.25">
      <c r="A14" t="s">
        <v>21</v>
      </c>
      <c r="D14" t="s">
        <v>28</v>
      </c>
      <c r="E14" s="4">
        <f>C5+C6</f>
        <v>3148.48</v>
      </c>
      <c r="L14" t="s">
        <v>60</v>
      </c>
      <c r="M14" s="2">
        <f>J10+J11</f>
        <v>3649</v>
      </c>
    </row>
    <row r="15" spans="1:13" x14ac:dyDescent="0.25">
      <c r="A15" t="s">
        <v>22</v>
      </c>
      <c r="B15">
        <v>10</v>
      </c>
      <c r="C15" s="3">
        <f>G12</f>
        <v>6349</v>
      </c>
      <c r="E15" s="1"/>
      <c r="L15" t="s">
        <v>52</v>
      </c>
      <c r="M15" s="3">
        <f>G12</f>
        <v>6349</v>
      </c>
    </row>
    <row r="16" spans="1:13" x14ac:dyDescent="0.25">
      <c r="L16" t="s">
        <v>51</v>
      </c>
      <c r="M16" s="3">
        <f>M14-M15</f>
        <v>-2700</v>
      </c>
    </row>
    <row r="17" spans="1:7" x14ac:dyDescent="0.25">
      <c r="A17" t="s">
        <v>25</v>
      </c>
      <c r="B17">
        <f>SUM(B2:B12)</f>
        <v>69</v>
      </c>
    </row>
    <row r="19" spans="1:7" x14ac:dyDescent="0.25">
      <c r="A19" t="s">
        <v>26</v>
      </c>
      <c r="B19">
        <v>55</v>
      </c>
      <c r="F19" s="1" t="s">
        <v>63</v>
      </c>
      <c r="G19" s="1">
        <f>B23</f>
        <v>12639.620000000003</v>
      </c>
    </row>
    <row r="20" spans="1:7" x14ac:dyDescent="0.25">
      <c r="A20" t="s">
        <v>54</v>
      </c>
      <c r="B20" s="5">
        <f>B19-69</f>
        <v>-14</v>
      </c>
      <c r="F20" s="4" t="s">
        <v>65</v>
      </c>
      <c r="G20" s="4">
        <f>J12</f>
        <v>40538.520000000004</v>
      </c>
    </row>
    <row r="21" spans="1:7" x14ac:dyDescent="0.25">
      <c r="A21" t="s">
        <v>55</v>
      </c>
      <c r="B21" s="3">
        <f>C6*-2</f>
        <v>-3148.48</v>
      </c>
      <c r="F21" s="1" t="s">
        <v>66</v>
      </c>
      <c r="G21" s="4">
        <f>(M11+M15)*-1</f>
        <v>-15276.9</v>
      </c>
    </row>
    <row r="22" spans="1:7" x14ac:dyDescent="0.25">
      <c r="A22" t="s">
        <v>56</v>
      </c>
      <c r="B22" s="3">
        <f>(G12-170)*-4</f>
        <v>-24716</v>
      </c>
      <c r="F22" s="1" t="s">
        <v>51</v>
      </c>
      <c r="G22" s="1">
        <f>G19+G20+G21</f>
        <v>37901.240000000005</v>
      </c>
    </row>
    <row r="23" spans="1:7" x14ac:dyDescent="0.25">
      <c r="A23" t="s">
        <v>62</v>
      </c>
      <c r="B23" s="2">
        <f>(B22+E13+E14+(-1*B21))*-1</f>
        <v>12639.620000000003</v>
      </c>
    </row>
    <row r="77" spans="1:1" x14ac:dyDescent="0.25">
      <c r="A77" t="s">
        <v>67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Ashmore</dc:creator>
  <cp:lastModifiedBy>Jake Ashmore</cp:lastModifiedBy>
  <dcterms:created xsi:type="dcterms:W3CDTF">2015-01-07T22:03:21Z</dcterms:created>
  <dcterms:modified xsi:type="dcterms:W3CDTF">2015-07-15T20:57:24Z</dcterms:modified>
</cp:coreProperties>
</file>