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Users\girty\Desktop\"/>
    </mc:Choice>
  </mc:AlternateContent>
  <xr:revisionPtr revIDLastSave="0" documentId="10_ncr:100000_{F82ED9AB-901E-42EE-9BCE-CD2E9E939376}" xr6:coauthVersionLast="31" xr6:coauthVersionMax="40" xr10:uidLastSave="{00000000-0000-0000-0000-000000000000}"/>
  <bookViews>
    <workbookView xWindow="0" yWindow="465" windowWidth="33600" windowHeight="18945" firstSheet="9" activeTab="10" xr2:uid="{00000000-000D-0000-FFFF-FFFF00000000}"/>
  </bookViews>
  <sheets>
    <sheet name="Userstories" sheetId="1" r:id="rId1"/>
    <sheet name="Product backlog" sheetId="7" r:id="rId2"/>
    <sheet name="Sprint 2 backlog" sheetId="2" r:id="rId3"/>
    <sheet name="Sprint 3 backlog" sheetId="3" r:id="rId4"/>
    <sheet name="Sprint 4 backlog" sheetId="4" r:id="rId5"/>
    <sheet name="Sprint 5 Backlog" sheetId="9" r:id="rId6"/>
    <sheet name="Sprint 6 Backlog" sheetId="13" r:id="rId7"/>
    <sheet name="Burndown Chart Sprint 4" sheetId="5" r:id="rId8"/>
    <sheet name="Burndown Chart Sprint 5" sheetId="10" r:id="rId9"/>
    <sheet name="Burndown Chart Sprint 6" sheetId="14" r:id="rId10"/>
    <sheet name="Sprint Retrospectives" sheetId="12" r:id="rId11"/>
    <sheet name="Definition of Done" sheetId="11" r:id="rId12"/>
  </sheets>
  <calcPr calcId="179017"/>
</workbook>
</file>

<file path=xl/calcChain.xml><?xml version="1.0" encoding="utf-8"?>
<calcChain xmlns="http://schemas.openxmlformats.org/spreadsheetml/2006/main">
  <c r="C2" i="14" l="1"/>
  <c r="D2" i="14"/>
  <c r="D3" i="14"/>
  <c r="D4" i="14"/>
  <c r="D5" i="14"/>
  <c r="D6" i="14"/>
  <c r="D7" i="14"/>
  <c r="D8" i="14"/>
  <c r="D9" i="14"/>
  <c r="D10" i="14"/>
  <c r="D11" i="14"/>
  <c r="D12" i="14"/>
  <c r="D13" i="14"/>
  <c r="C15" i="14"/>
  <c r="C3" i="14"/>
  <c r="C4" i="14"/>
  <c r="C5" i="14"/>
  <c r="C6" i="14"/>
  <c r="C7" i="14"/>
  <c r="C8" i="14"/>
  <c r="C9" i="14"/>
  <c r="C10" i="14"/>
  <c r="C11" i="14"/>
  <c r="C12" i="14"/>
  <c r="C13" i="14"/>
  <c r="C14" i="14"/>
  <c r="D8" i="10"/>
  <c r="D4" i="10"/>
  <c r="D5" i="10"/>
  <c r="D6" i="10"/>
  <c r="D7" i="10"/>
  <c r="D9" i="10"/>
  <c r="D10" i="10"/>
  <c r="D11" i="10"/>
  <c r="D13" i="10"/>
  <c r="D14" i="10" s="1"/>
  <c r="D15" i="10" s="1"/>
  <c r="D3" i="10"/>
  <c r="R2" i="5"/>
  <c r="C15" i="10"/>
  <c r="R2" i="10"/>
  <c r="C3" i="10"/>
  <c r="C4" i="10"/>
  <c r="C5" i="10"/>
  <c r="C6" i="10"/>
  <c r="C7" i="10"/>
  <c r="C8" i="10"/>
  <c r="C9" i="10"/>
  <c r="C10" i="10"/>
  <c r="C11" i="10"/>
  <c r="C12" i="10"/>
  <c r="C13" i="10"/>
  <c r="C14" i="10"/>
  <c r="C15" i="5"/>
  <c r="C3" i="5"/>
  <c r="C4" i="5"/>
  <c r="C5" i="5"/>
  <c r="C6" i="5"/>
  <c r="C7" i="5"/>
  <c r="C8" i="5"/>
  <c r="C9" i="5"/>
  <c r="C10" i="5"/>
  <c r="C11" i="5"/>
  <c r="C12" i="5"/>
  <c r="C13" i="5"/>
  <c r="C14" i="5"/>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Bastiaan Swam (0966726)</author>
  </authors>
  <commentList>
    <comment ref="E2" authorId="0" shapeId="0" xr:uid="{2E3FC0DF-0046-40BF-B385-4404034AD8FE}">
      <text>
        <r>
          <rPr>
            <sz val="11"/>
            <color rgb="FF000000"/>
            <rFont val="Calibri"/>
            <family val="2"/>
          </rPr>
          <t>Ik zou het fijn vinden als iemand even wat betere estimated times zou maken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Bastiaan Swam (0966726)</author>
  </authors>
  <commentList>
    <comment ref="E1" authorId="0" shapeId="0" xr:uid="{E079F421-9F11-4EC3-AEAD-5CB1755B7FA9}">
      <text>
        <r>
          <rPr>
            <sz val="11"/>
            <color theme="1"/>
            <rFont val="Calibri"/>
            <family val="2"/>
            <scheme val="minor"/>
          </rPr>
          <t>Is deze kolom echt nodig?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Bastiaan Swam (0966726)</author>
  </authors>
  <commentList>
    <comment ref="F1" authorId="0" shapeId="0" xr:uid="{85653748-F214-44E7-BCC0-CE0F5E6E47C2}">
      <text>
        <r>
          <rPr>
            <sz val="11"/>
            <color theme="1"/>
            <rFont val="Calibri"/>
            <family val="2"/>
            <scheme val="minor"/>
          </rPr>
          <t>Is deze kolom echt nodig?</t>
        </r>
      </text>
    </comment>
  </commentList>
</comments>
</file>

<file path=xl/sharedStrings.xml><?xml version="1.0" encoding="utf-8"?>
<sst xmlns="http://schemas.openxmlformats.org/spreadsheetml/2006/main" count="792" uniqueCount="329">
  <si>
    <t>ID</t>
  </si>
  <si>
    <t>User Stories</t>
  </si>
  <si>
    <t>Tasks</t>
  </si>
  <si>
    <t>Priority</t>
  </si>
  <si>
    <t>Est. Time</t>
  </si>
  <si>
    <t>Points</t>
  </si>
  <si>
    <t>Criteria</t>
  </si>
  <si>
    <t>As a user I want an instruction manual so I can understand how to play the game.</t>
  </si>
  <si>
    <t>Cards page. Lore page. Playing the game page. Movement page. Stats page. Battle system page. Classes page. End game page. Rules page. Early game setup page. Layout. Printing.</t>
  </si>
  <si>
    <t>High</t>
  </si>
  <si>
    <t>15 hours</t>
  </si>
  <si>
    <t>Must be understandable by people who have never seen the game before. Must be clear. Must contain information about every situation a player could run into.</t>
  </si>
  <si>
    <t>As a user I want lore so I can feel immersed in the game.</t>
  </si>
  <si>
    <t>Writing the lore</t>
  </si>
  <si>
    <t>Normal</t>
  </si>
  <si>
    <t>5 hours</t>
  </si>
  <si>
    <t>Must be interesting. Must add to the player's experience.</t>
  </si>
  <si>
    <t>As a user I want a board so I can see how far I am from the goal of the game.</t>
  </si>
  <si>
    <t>Layout. Space types. Background. Balancing.</t>
  </si>
  <si>
    <t>10 hours</t>
  </si>
  <si>
    <t>Must not be too long or too short. Must have spaces. Must have a variety of spaces. Must be fun to move on.</t>
  </si>
  <si>
    <t>As a user I want player pieces so I know where on the board my character is.</t>
  </si>
  <si>
    <t>Designing. Modelling. 3D printing.</t>
  </si>
  <si>
    <t>6 hours</t>
  </si>
  <si>
    <t>Must be multiple pieces, at least one for each player. Must have be distinguishable from eachother so that players will not get confused</t>
  </si>
  <si>
    <t>As a user I want equipment and item cards so I can feel a sense to progression during the game, and so I can defeat stronger monsters.</t>
  </si>
  <si>
    <t>Layout. Equipment names. Equipment stats. Equipment effects. Item names. Item types. Item effects. Rarity. Card art. Balancing.</t>
  </si>
  <si>
    <t>Must be balanced. Must have a use. Must be easily distinguishable at a glance</t>
  </si>
  <si>
    <t>As a user I want monster cards so I can feel challenged by the game, and obtain a sense of pride from overcoming these challenges.</t>
  </si>
  <si>
    <t>Layout. Monster art. Monster name. Monster stats. Monster abilities. Rewards. Balancing.</t>
  </si>
  <si>
    <t>1 hour</t>
  </si>
  <si>
    <t>Must be balanced. Must be interesting to battle against.</t>
  </si>
  <si>
    <t>As a user I want a battle system so I can defeat the monster cards that I encounter</t>
  </si>
  <si>
    <t>Writing. Balancing.</t>
  </si>
  <si>
    <t>Must be fun. Must not be overly complicated.</t>
  </si>
  <si>
    <t>As a user I want stats so I can know how strong I am compared to the monster I'm currently in combat with</t>
  </si>
  <si>
    <t>Must be balanced. Must be applied to all creatures</t>
  </si>
  <si>
    <t>As a user I want event cards so I can have more fun playing the game, and so I can replay the game without every playthrough feeling the same</t>
  </si>
  <si>
    <t>Layout. Event art. Event name. Event effect. Event choices. Balancing.</t>
  </si>
  <si>
    <t>Must be balanced. Must be fun. Must add to the player experience. Must not be overly complicated. Must not take way too long to read</t>
  </si>
  <si>
    <t>As a user I want a final boss so I can have a goal while playing the game</t>
  </si>
  <si>
    <t>Final boss design. Final boss card art. Final boss name. Final boss lore. Final boss battle. Final boss stats. Final boss ability.</t>
  </si>
  <si>
    <t>20 hours</t>
  </si>
  <si>
    <t>Must be interesting. Must be beatable. Must not be overly complicated. Must be fun to battle</t>
  </si>
  <si>
    <t>As a user I want classes so each player's character feels different</t>
  </si>
  <si>
    <t>Brainstorming. Giving stats. Giving abilities. Balancing</t>
  </si>
  <si>
    <t>3 hours</t>
  </si>
  <si>
    <t>Must be different from eachother. Must not be overpowered or underpowered. Must all add something to the game.</t>
  </si>
  <si>
    <t>As a user I want a defeat condition so I can feel challenged, and so I can feel like I overcame that challenge by winning</t>
  </si>
  <si>
    <t>Defeat condition. Defeat condition balancing.</t>
  </si>
  <si>
    <t>Must not be impossible to avoid. Must be attainable so players still feel challenged.</t>
  </si>
  <si>
    <t>As a user I want the game to have a name so I can find a copy of it easier, and so I can better talk to my friends about the game</t>
  </si>
  <si>
    <t>Brainstorming about a name. Discussing the name</t>
  </si>
  <si>
    <t>Must be recognisable. Must not have already been taken</t>
  </si>
  <si>
    <t>As a product owner, I want the game to have a box, so it catches the interest of potential buyers, and thus sells more copies</t>
  </si>
  <si>
    <t>Box design. Box modelling. Box 3D printing.</t>
  </si>
  <si>
    <t>Must be recognisable. Must be interesting to look at. Must grab a customer's attention</t>
  </si>
  <si>
    <t>As a product owner, I want the game to have a trailer, so I can bring the game to the attention of more people</t>
  </si>
  <si>
    <t xml:space="preserve">Trailer script. Trailer storyboard. Trailer recording. Trailer voice-over recording. Trailer special effects. Trailer editing. </t>
  </si>
  <si>
    <t>Must be short. Must get the point of the game across. Must get the gameplay across. Must include the name of the game. Must include the logo of the game</t>
  </si>
  <si>
    <t>As a product owner I want the game to have a digital component so I can make more money off the game</t>
  </si>
  <si>
    <t>Brainstorming about the function. Creating the interface. Creating the other components. Making sure the components save when changing between players. Make sure the program can be exited at any time.</t>
  </si>
  <si>
    <t>Must be optional. Must add to the game. Must have an understandable interface. Must have as few bugs as possible</t>
  </si>
  <si>
    <t>As a product owner I want the game to be playtested so the game can be as fun and understandable as possible</t>
  </si>
  <si>
    <t>Playtest board. Playtest cards. Playtest classes. Playtest digital component.</t>
  </si>
  <si>
    <t>Must be done often. Must discuss the game after each time playtesting.</t>
  </si>
  <si>
    <t>As a user I want a map of the world so I can see what the world looks like and how the heroes traverse it.</t>
  </si>
  <si>
    <t>Designing map. Producing map.</t>
  </si>
  <si>
    <t>Low</t>
  </si>
  <si>
    <t>Must be optional. Must add to the game. Must be simple and not 
filled with unneeded geographical information.</t>
  </si>
  <si>
    <t>As a user I want a main menu so I can easily navigate the digital component</t>
  </si>
  <si>
    <t>A. Design the page
B. Buttons for starting the game and starting the text based adventure</t>
  </si>
  <si>
    <t>As a user I want a global exit button so I can quit playing the game at any time</t>
  </si>
  <si>
    <t>A. Designing the button
B. Making sure the buttons appears on the same place on every page
C. Giving the button a function</t>
  </si>
  <si>
    <t>As a user I want a world eater stat tracker so I can see what phase the world eater is in at any point in the game</t>
  </si>
  <si>
    <t>A. Designing the UI
B. Making the page automatically update
C. Make a pop-up for it</t>
  </si>
  <si>
    <t>As a user I want varying world eaters so that the game has more replayability</t>
  </si>
  <si>
    <t>A. Designing the world eater differences
B. Programming a way to choose the type of world eater
C. Making the different types work in battle</t>
  </si>
  <si>
    <t>As a user I want to be able to be able to select my character and assign their stat points so that I can call upon their information at any point during the game</t>
  </si>
  <si>
    <t>A. Designing a menu to choose a character
B. Making it impossible for two players to choose the same character
C. Adding a button that starts the game that only works when there are between 3 and 8 players
D. Creating a menu to let players assign stat points to their character</t>
  </si>
  <si>
    <t>As a user I want a stat tracker so I can so I don't have to keep track of my character in a seperate location</t>
  </si>
  <si>
    <t>A. Design the page
B. Show each player's stats
C. Show which player's turn it is
D. Show the turn count</t>
  </si>
  <si>
    <t>As a user I want a global turn counter so I can keep track of at what point in the game I am</t>
  </si>
  <si>
    <t>A. Design the counter
B. Make the counter update automatically
C. Make the counter work with events</t>
  </si>
  <si>
    <t>As a user I want an inventory tracker so I can manage my inventory</t>
  </si>
  <si>
    <t>A. Designing the page
B. Adding the ability to trade items between players
C. Automatic durability tracker
D. Letting the player choose what they have equipped
E. Letting the player add or remove items that they obtain
F. Spell mechanics</t>
  </si>
  <si>
    <t>As a user I want a monster tracker so I don't need to keep track of the monster's stats and abilities myself</t>
  </si>
  <si>
    <t>A. Design the page
B. Show the monster's stats
C. Keep track of the monster's abilities
D. Keep track of the monster's HP
E. Make events work with monsters</t>
  </si>
  <si>
    <t>As a user I want interactivity between the trackers so I don't have to do the math myself</t>
  </si>
  <si>
    <t xml:space="preserve">A. Damage calculation
B. Changing stats
C. </t>
  </si>
  <si>
    <t>?</t>
  </si>
  <si>
    <t>As a user I want a digital die so I don't have to roll the physical die</t>
  </si>
  <si>
    <t>A. Confirmation that the click worked
B. A random number between 1 and 4</t>
  </si>
  <si>
    <t>As a user, I want an interactive text adventure to fully understand the lore behind the game.</t>
  </si>
  <si>
    <t>Features</t>
  </si>
  <si>
    <t>Sprint 1</t>
  </si>
  <si>
    <t>Sprint 2</t>
  </si>
  <si>
    <t>Sprint 3</t>
  </si>
  <si>
    <t>Sprint 4</t>
  </si>
  <si>
    <t>Sprint 5</t>
  </si>
  <si>
    <t>Sprint 6</t>
  </si>
  <si>
    <t>Manual</t>
  </si>
  <si>
    <t>M</t>
  </si>
  <si>
    <t>x</t>
  </si>
  <si>
    <t>Lore</t>
  </si>
  <si>
    <t>S</t>
  </si>
  <si>
    <t>Board</t>
  </si>
  <si>
    <t>Player Pieces</t>
  </si>
  <si>
    <t>Equipment and Item Cards</t>
  </si>
  <si>
    <t>Monster Cards</t>
  </si>
  <si>
    <t>Battle System</t>
  </si>
  <si>
    <t>Stats</t>
  </si>
  <si>
    <t>Event Cards</t>
  </si>
  <si>
    <t>Final Boss</t>
  </si>
  <si>
    <t>Classes</t>
  </si>
  <si>
    <t>Defeat Condition</t>
  </si>
  <si>
    <t>Balancing</t>
  </si>
  <si>
    <t>Box</t>
  </si>
  <si>
    <t>Trailer</t>
  </si>
  <si>
    <t>Digital Card List</t>
  </si>
  <si>
    <t>W</t>
  </si>
  <si>
    <t>Playtesting</t>
  </si>
  <si>
    <t>World Map</t>
  </si>
  <si>
    <t>C</t>
  </si>
  <si>
    <t>Main Menu</t>
  </si>
  <si>
    <t>Global Exit Button</t>
  </si>
  <si>
    <t>World Eater Tracker</t>
  </si>
  <si>
    <t>Varying World Eaters</t>
  </si>
  <si>
    <t>Character Selecter</t>
  </si>
  <si>
    <t>Stat Tracker</t>
  </si>
  <si>
    <t>Global turn counter</t>
  </si>
  <si>
    <t>Inventory Tracker</t>
  </si>
  <si>
    <t>Monster Tracker</t>
  </si>
  <si>
    <t>Tracker interactivity</t>
  </si>
  <si>
    <t>Digital die</t>
  </si>
  <si>
    <t>Text Adventure</t>
  </si>
  <si>
    <t>Userstory</t>
  </si>
  <si>
    <t>User Story Type</t>
  </si>
  <si>
    <t>Assigned to...</t>
  </si>
  <si>
    <t xml:space="preserve">Instruction Manual </t>
  </si>
  <si>
    <t>M: The lore of the world (Explaining the premise, plot and goal of the game)</t>
  </si>
  <si>
    <t>2 hours</t>
  </si>
  <si>
    <t>Improvement</t>
  </si>
  <si>
    <t>Tyron</t>
  </si>
  <si>
    <t>M: Playing the game (The basic guidelines of the game)</t>
  </si>
  <si>
    <t>Requirement</t>
  </si>
  <si>
    <t>Girts</t>
  </si>
  <si>
    <t>M: Movement (The way the players take turns and explore the board)</t>
  </si>
  <si>
    <t>Bastiaan</t>
  </si>
  <si>
    <t>M: Cards (The different types of cards used in the game, and how they work/are used)</t>
  </si>
  <si>
    <t>M: Stats (Explain the assigning of stats, the impact of every stat to the game)</t>
  </si>
  <si>
    <t>M: Battles (The battle system explained in detail)</t>
  </si>
  <si>
    <t>M: Classes (The different character classes explained. Point assigning, special abilities)</t>
  </si>
  <si>
    <t>M: End Game (World Eater encounter and phases)</t>
  </si>
  <si>
    <t>4 hours</t>
  </si>
  <si>
    <t>Rules (What a player can and can't do in various situations)</t>
  </si>
  <si>
    <t xml:space="preserve">Everyone </t>
  </si>
  <si>
    <t>Early game setup</t>
  </si>
  <si>
    <t>1 hours</t>
  </si>
  <si>
    <t>Merging everything together, table of contents</t>
  </si>
  <si>
    <t>Shirley</t>
  </si>
  <si>
    <t>Instruction manual layout</t>
  </si>
  <si>
    <t>Sarah</t>
  </si>
  <si>
    <t>Finishing touches (printing, putting together etc.)</t>
  </si>
  <si>
    <t>digital design (background)</t>
  </si>
  <si>
    <t>digital layout (spaces, spinner and card locations)</t>
  </si>
  <si>
    <t>Cards</t>
  </si>
  <si>
    <t>Images - classes</t>
  </si>
  <si>
    <t>Images - monsters</t>
  </si>
  <si>
    <t>Images - items</t>
  </si>
  <si>
    <t>Images - equipment</t>
  </si>
  <si>
    <t>Images - events</t>
  </si>
  <si>
    <t xml:space="preserve">   </t>
  </si>
  <si>
    <t>more equipment cards</t>
  </si>
  <si>
    <t>card layout</t>
  </si>
  <si>
    <t>8 hours</t>
  </si>
  <si>
    <t>Player pieces</t>
  </si>
  <si>
    <t>modelling</t>
  </si>
  <si>
    <t>producing (3d printing)</t>
  </si>
  <si>
    <t>Other</t>
  </si>
  <si>
    <t>Practicing with Python</t>
  </si>
  <si>
    <t>-</t>
  </si>
  <si>
    <t>Practicing with modelling tools</t>
  </si>
  <si>
    <t>Images - Classes</t>
  </si>
  <si>
    <t>Card layout</t>
  </si>
  <si>
    <t>Images - Events</t>
  </si>
  <si>
    <t>Images - Monsters</t>
  </si>
  <si>
    <t>12 hours</t>
  </si>
  <si>
    <t>Girts &amp; Bastiaan</t>
  </si>
  <si>
    <t>Images - Items</t>
  </si>
  <si>
    <t>Girts &amp; Shirley</t>
  </si>
  <si>
    <t>Images - Equipment</t>
  </si>
  <si>
    <t>Girts &amp; Tyron</t>
  </si>
  <si>
    <t>Card backside</t>
  </si>
  <si>
    <t>Producing cards (printing, laminating etc.)</t>
  </si>
  <si>
    <t>Creating Extra Cards (if necessary)</t>
  </si>
  <si>
    <t>Everyone</t>
  </si>
  <si>
    <t>Creating and Balancing Monster/Player Stats and Weapons</t>
  </si>
  <si>
    <t>Implement tweaks, finalise manual</t>
  </si>
  <si>
    <t>Play Testing</t>
  </si>
  <si>
    <t>Internal playtesting </t>
  </si>
  <si>
    <t>External playtesting</t>
  </si>
  <si>
    <t>Produce (printing, putting together)</t>
  </si>
  <si>
    <t>Modelling (in 3d)</t>
  </si>
  <si>
    <t>Designing (basic design in 2d)</t>
  </si>
  <si>
    <t>design (final layout, modifiers...)</t>
  </si>
  <si>
    <t>produce (A3 printing, laminating, ...)</t>
  </si>
  <si>
    <t>Design the Final Boss and its Battle Sequence</t>
  </si>
  <si>
    <t>Design the World Eater states (How they look)</t>
  </si>
  <si>
    <t>Design World Eater stats</t>
  </si>
  <si>
    <t>Implement in manual</t>
  </si>
  <si>
    <t>Packaging</t>
  </si>
  <si>
    <t>Design (image, size, material)</t>
  </si>
  <si>
    <t>9 hours</t>
  </si>
  <si>
    <t>Produce (print, put together)</t>
  </si>
  <si>
    <t>13 hours</t>
  </si>
  <si>
    <t>source needed materials</t>
  </si>
  <si>
    <t>Presentation</t>
  </si>
  <si>
    <t>Create the powerpoint presentation</t>
  </si>
  <si>
    <t xml:space="preserve"> </t>
  </si>
  <si>
    <t>Storyboarding</t>
  </si>
  <si>
    <t xml:space="preserve">Narraration Recording - Voice Acting </t>
  </si>
  <si>
    <t>Props</t>
  </si>
  <si>
    <t>Editing</t>
  </si>
  <si>
    <t>IDs</t>
  </si>
  <si>
    <t>5, 6</t>
  </si>
  <si>
    <t>Tweaking Manual</t>
  </si>
  <si>
    <t>Adjust board according to feedback</t>
  </si>
  <si>
    <t>Design new World Eater forms (Randomization)</t>
  </si>
  <si>
    <t>19a</t>
  </si>
  <si>
    <t>Design and make a main menu page, that lets the user choose between different pages of the digital component</t>
  </si>
  <si>
    <t>b</t>
  </si>
  <si>
    <t>Make the main menu page funtional, allowing it to open the different pages when prompted (clicked on)</t>
  </si>
  <si>
    <t>21a</t>
  </si>
  <si>
    <t>Make a program that works together with the global turn counter to display the current state of the World eater, and the stats associated with said state.</t>
  </si>
  <si>
    <t>Make the program look good by giving it a design, and allowing it to be hidden until the user has clicked on it. When clicked on, the program should appear as a pop up, showing displaying detailed info of the world eater</t>
  </si>
  <si>
    <t>Medium</t>
  </si>
  <si>
    <t>23a</t>
  </si>
  <si>
    <t>Design a program that lets the users pick one of the available character classes, saves their choice and displays the stats associated with those classes</t>
  </si>
  <si>
    <t>Allow the players to modify the stat points (as an example, adding 2 stat points at the start of the game) of their chosen character</t>
  </si>
  <si>
    <t>c</t>
  </si>
  <si>
    <t>Allow the stat tracker to interact with the player inventory to modify stats on it's own depending what a player has in their inventory</t>
  </si>
  <si>
    <t>25a</t>
  </si>
  <si>
    <t>Make a program that counts the player turns, and combines them to count the global turns. (So if every player has completed their 11th turn, the global turn counter goes to 12..)</t>
  </si>
  <si>
    <t>Make the turn counter update automatically and 'interact' with events.</t>
  </si>
  <si>
    <t>Meidium</t>
  </si>
  <si>
    <t>28a</t>
  </si>
  <si>
    <t>Make a program that allows the user to manage their inventory by adding and removing items when the player choses to. Make the inventory size limited to 3 equipped and 5 rest</t>
  </si>
  <si>
    <t>Make the program be able to track the durability of different cards by either adding a dictionaries or allowing the players to enter rarities and lower them when needed</t>
  </si>
  <si>
    <t>Allow the program to interact with the stat tracker, and modify stats depending on cards used/equipped</t>
  </si>
  <si>
    <t>29a</t>
  </si>
  <si>
    <t>Make a program that gives the user a random number 1-4 when prompted</t>
  </si>
  <si>
    <t>Make the program look good by adding a confirmation, a ''rolling'' screen and a UI design (possibly with an animated rolling die)</t>
  </si>
  <si>
    <t>Produce a program, that lets the player follow a backstory and decide what the consequences are. The program should have a story and situations with different choices for the player, with different consequence per choice</t>
  </si>
  <si>
    <t>User Story</t>
  </si>
  <si>
    <t>Story points</t>
  </si>
  <si>
    <t>As a user I want an inventory tracker so I can manage my inventory by adding or removing various cards whenever I acquire them.</t>
  </si>
  <si>
    <t>o Code the program.
o Design the program.
o Make the program interact with the character stat tracker.
o Make sure the Program is fully functional (debug)</t>
  </si>
  <si>
    <t>o It should display the inventory for each individual player in a current game.
o It should interact with stats depending on the inventory a player has.</t>
  </si>
  <si>
    <t>As a user, I want a main menu to easily access all the different components of the app. This main menu should have buttons to quit the program, start the game and enter the text adventure</t>
  </si>
  <si>
    <t>o Make the main menu open the other components
o (Make the main menu accessible from any other screen)
o Design the main menu
o Make sure the Program is fully functional (debug)</t>
  </si>
  <si>
    <t>o It has be functional and no bugs are supposed to be prevelent.
o It needs to be accessible for all players at any time.</t>
  </si>
  <si>
    <t>As a user I want a stat tracker to keep track of the character I am using. This stat tracker should work together with the invetory system to see what items are equipped. The equipped items could then change stats realtime.</t>
  </si>
  <si>
    <t xml:space="preserve">o Make the stat tracker functional per character.
o Make the stat tracker work together with the inventory to modify stats upon equipping items.
o Design the stat tracker.
o Make sure the Program is fully functional (debug).
</t>
  </si>
  <si>
    <t>o It should interact with what items the player has within their inventory.
o It should accurately display what stats all participating players have at any point within the game.</t>
  </si>
  <si>
    <t>As a user I want an exit button to be able to close the app at any time.</t>
  </si>
  <si>
    <t>o Code the program.
o Make sure the button appears on every other screen on the same spot.</t>
  </si>
  <si>
    <t>o It should be prevelent throughout the entire program.
o It should function properly and not cause any additional bugs.</t>
  </si>
  <si>
    <t>o Program the text adventure.
o Plot the story.
o Design the consolse interface.</t>
  </si>
  <si>
    <t>o It should contain substantial lore bits that help players understand the world of Argus Clime.
o It should be fun to play but it shouldn't be a reason to not play the board game.</t>
  </si>
  <si>
    <t>As a user I want a single program instead of multiple programs to make usage of the app easier and more user friendly</t>
  </si>
  <si>
    <t xml:space="preserve">o Combine all the components into one program
o Make the components interact with each other </t>
  </si>
  <si>
    <t>o It should limit the amount of memory usage, so that it won't eat away at all the RAM.
o It should be intuitive to use.</t>
  </si>
  <si>
    <t>As a user I want a world eater tracker that keeps track of what stage the world eater is currently on, depending on how far in the game the players are.</t>
  </si>
  <si>
    <t>o Make a program that changes the world eater according to what global turn the game is on
o Make the program work together with the global turn counter</t>
  </si>
  <si>
    <t>o It should work without completely by itself, without any additional inpout needed from the user (as it is just a tracker displaying information)</t>
  </si>
  <si>
    <t>o Trailer script. 
o Trailer recording.
o Trailer voice-over recording. 
o Trailer editing. </t>
  </si>
  <si>
    <t>o Should explain the game
o Should showcase the game and the digital component
o Should be easy to follow for the target audience
o Demonstrate that the game is shippable_x000D_
o Demonstrate how to play the game_x000D_
o Give example scenarios</t>
  </si>
  <si>
    <t>Day number in sprint</t>
  </si>
  <si>
    <t>Day in sprint</t>
  </si>
  <si>
    <t>Ideal line</t>
  </si>
  <si>
    <t>Actual line</t>
  </si>
  <si>
    <t>wo</t>
  </si>
  <si>
    <t>do</t>
  </si>
  <si>
    <t>vr</t>
  </si>
  <si>
    <t>za</t>
  </si>
  <si>
    <t>zo</t>
  </si>
  <si>
    <t>ma</t>
  </si>
  <si>
    <t>di</t>
  </si>
  <si>
    <t>Well Done</t>
  </si>
  <si>
    <t>Well Don't</t>
  </si>
  <si>
    <t>Response</t>
  </si>
  <si>
    <t>o Great teamwork, everyone respects another person's ideas and suggestions.
o As of the final part of the Sprint we convened a lot more than we did before and there was a great line of progress.
o Due to transparency, most of the team is actually ahead of schedule.
o The team could easily get the space to explain issues pertaining the project and therefore issues could be resolved faster.
o The ways of contacting the Team on the fly are numerous and plentiful making it easier to exchange info ASAP.</t>
  </si>
  <si>
    <t xml:space="preserve">o Daily Scrum wasn't very daily at the beginning of the Sprint, it was more of a weekly meeting instead.
o The team shifts focus too quickly without actually completing the actually finalizing the idea that they started.
o Not enough opportunities to convene and work together in order to pick each others minds for ideas.
o The Sprint/Product Backlog needs to more defined and detailed in the future.
o Our definition of 'done' is sometimes a bit ambiguous. </t>
  </si>
  <si>
    <t>o Centralize our focus during conversation, by taking more notice of when it happens and stopping it.
o Increase the amount of daily meetings from weekly toward every day after tomorrow.</t>
  </si>
  <si>
    <t>o We reasonably worked well, despite the loss of a single member of the team for over a week.
o There has been major improvements in the management of the Sprint Backlog as we now imported it into Excel.
o Feedback has been taken into account well and we made sure to improve upon the constructive feedback.
o Having the first playtesting session really helped to see the strengths and the fun factors of the game.</t>
  </si>
  <si>
    <t>o We placed too many userstory-related tasks on our Sprint Backlog that makes it look rather jumbled. We should stick to tasks actually should be completed during the sprint.
o We need to stop forgetting vital parts of the Sprint Backlog, there should be proper planning and adherence to the Sprint Backlog.
o The amount of playtesting needs to increase exponentially in order to perceive future flaws of the game.
o Logbook should be done accordingly,</t>
  </si>
  <si>
    <t>o Fix the Sprint Backlog so it easier to look at and use as reference for the following Sprint.
o Refrain from taking up tasks that we know will be hard to complete with our allotted timeframe.</t>
  </si>
  <si>
    <t xml:space="preserve">o Our communication skills were great, we used all the ways of communicating available to us. Such as the Whatsapp group, Business Skype and so on.
o Due to our solid communication teamwork was quite on high levels as well.
o We made a great headway into using Daily Scrum to our advantage within the time we were supposed to. </t>
  </si>
  <si>
    <t>o Sadly, upkeep of the Scrum Board was quite an issue during this sprint, none of us had the foresight to do so within the alloted time frames, which resulted in abandoment in its entirety or sloppiness, but it was worked on during sometimes, that 's better than nothing.
o Increased clarity was obtained in regards of the backlogs, we have a better format now than before, but it is still quite a ways away from being perfect.</t>
  </si>
  <si>
    <t xml:space="preserve">o The usage of Planning Poker was to be advised to do by our Tutor and we as a group firmly believe it could help us in rating the difficulty of certain types of userstories.
o We need to work on creating a Burndown Chart to easily see our flow of productivity within every single sprint. </t>
  </si>
  <si>
    <t>o We held regular daily meetings, which resulted in everyone knowing what they could do, and what the rest was doing. Furthermore, this also helped us identify problems ahead of time.
o We improved our scrum backlogs, which resulted in more clarity in regards to the tasks.
o We used planning poker, which let us evenly distribute the work load.
o Even though we lost another team member, we managed to work around that nicely.</t>
  </si>
  <si>
    <t>o We took on more story points than we were capable of handling.
o One of the team members left the group, which reduced our productivity by quite a bit.
o Our communication as to when the daily sprints were happening was a bit poor.</t>
  </si>
  <si>
    <t>o Reconsider the importance of all features, as we now have one less team member.
o Focus more on finishing the project so we can produce as good of a result as possible
o Better communication in regards to the location and time for daily sprints</t>
  </si>
  <si>
    <t>o The amount of work we got done within the certain space of time.
o The way we finallized our format for the Scrum Backlog.
o Our strictly defined dates for the Daily Scrums instantly erased any sort of uncertainty regarding then when and why's.</t>
  </si>
  <si>
    <t>o The scrum board wasn't updated regularly enough by all members of the team, leaving it lagging for a long time.</t>
  </si>
  <si>
    <t>o Really keep in mind the changes that need to happen in order to accomedate the Scrum Board.</t>
  </si>
  <si>
    <t>o Scrum Board was kept well and decent.
o Burndown chart was updated over the course of a very short sprint
o Daily Scrum was used effectively</t>
  </si>
  <si>
    <t>o We keep getting distracted in general. Cause productivity to drop.
o We didn't ask for help early enough when we could.</t>
  </si>
  <si>
    <t>o More Daily scrums and more set in stone regarding appointments.
o Learn to keep more focus during conversations
o Ask more help when needed.</t>
  </si>
  <si>
    <t>A feature is done when:</t>
  </si>
  <si>
    <t>o All the tasks associated with the feature (mentioned in the sprint backlog) are completed and meet their acceptance criteria; With the PO and benefactors being mildly pleased with result at the very least, but preferably just as enthousiastic as we are. </t>
  </si>
  <si>
    <t>o The feature has been tested and does not have any (often reoccurring, easily recreatable) bugs; Test include, torture-testing (making sure that even when users enter peculiar data within the system, it can handle such occasions with grace), External testing by trusted individuals outside of the development team and persistent internal testing, screening for grammatical error and preventing future problems along the way.</t>
  </si>
  <si>
    <t>o The feature can be used as intended in the userstory without any problems; as such all the requirement the userstory entails are fulfilled and the feature that spawned from it met with appreciation from our sincere demographic.</t>
  </si>
  <si>
    <t xml:space="preserve">o the feature is in a condition that can be released to the market without (major) modifications.
       o With major modifications, we mean large overhauls of parts of the project, the program does not contain project-busting bugs or glitches and any kind of non-sprint maintenance that is an equivalent of 3 storypoints worth of work or more.
</t>
  </si>
  <si>
    <t>Must be easy to oversee, navigate.  Must also redirect to the correct components when clicked.</t>
  </si>
  <si>
    <t>Must be able to close the digital component without any hassle when needed</t>
  </si>
  <si>
    <t>Must be recognisable. Must be easy to read, and correctly show the current stage and the stats of the world eater associated with that stage. Must be able to close at any time</t>
  </si>
  <si>
    <t>A. Think of a backstory for the text adventure, and all the quests, monsters and choices behind it. 
B. Produce a working program, that lets a player follow a story and decide what a character does in different instances.</t>
  </si>
  <si>
    <t>Must display a different world eater when asked to. The world eater must all be balanced, and without any anomalies (such as a random world eater that is unable to be beaten, or one that goes under a set stat limit.</t>
  </si>
  <si>
    <t>The menu should correctly display all the characters without any issues (such as wrong stats, photos etc.) The characters should be easily destinguishable for another to prevent confusion. A single character should only be able to be chosen once (no duplicate characters) The stat menu should not be able to assign more or less points than told to, and it should not be able to break a set stat amount limit. The menu must look nice and user friendly</t>
  </si>
  <si>
    <t>The stat tracker should display the correct stats per player chosen. It should be easy to read, and the stats should be easy to distinguish from one another. The component should als be able to display the current turn count at any time</t>
  </si>
  <si>
    <t xml:space="preserve">The turn counter should easily be midified after any turn (button or any other viable input) and update instantly. The turn counter should be easy to access at any point of the game, but not be too intrusive. It should also be easy to read. </t>
  </si>
  <si>
    <t xml:space="preserve">The inventory manager should be able to switch between the inventories of different players without losing any information. The inventories should have the same amount of spaces as mentioned in the manual (3 equipped, 5 rest) It should be easy to add or remove items when needed. The durability should be automatically tracked after a turned passes or a battle completes. The tracker should also be easy to find, read and manage. </t>
  </si>
  <si>
    <t>The monster tracker should be able to show any of the available monsters, and be able to display the stats and abilities of said monster. The user should be able to switch between monsters withot having to lose any information (if hp has been lost as an example) The component should be easy to use, read and distinguish from the other components</t>
  </si>
  <si>
    <t>The trackers should be able to work together between themselves to modify information (as an example, when an item has been added to the inventory, the stats of a player should change accordingly. ) This should happen fast, without any unneeded input needed from the user (like calculation or searching things outside of the program)</t>
  </si>
  <si>
    <t xml:space="preserve">The die should be fair (not biased, with factual probability for each side) and easy to operate. It should not take too long to use, and be easy to find when needed. It should be obvious when the die has been 'thrown' </t>
  </si>
  <si>
    <t>The text adventure component should be easy to find and follow, but not crucial to the game.  It shouldnt be intrusive while using the component, but it should still be easy to find. You should be able to go to the main program from the text adventure at any time without losing you place in the text adventure or the opossite.</t>
  </si>
  <si>
    <t>Sarah/Girts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</si>
</sst>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0000"/>
      <name val="Calibri"/>
      <family val="2"/>
      <scheme val="minor"/>
    </font>
    <font>
      <sz val="11"/>
      <color rgb="FF70AD47"/>
      <name val="Calibri"/>
      <family val="2"/>
      <scheme val="minor"/>
    </font>
    <font>
      <sz val="11"/>
      <color rgb="FF548235"/>
      <name val="Calibri"/>
      <family val="2"/>
      <scheme val="minor"/>
    </font>
    <font>
      <sz val="11"/>
      <color rgb="FFFFFFFF"/>
      <name val="Calibri"/>
      <family val="2"/>
      <scheme val="minor"/>
    </font>
    <font>
      <b/>
      <sz val="11"/>
      <color rgb="FFFFFFFF"/>
      <name val="Calibri"/>
      <family val="2"/>
      <scheme val="minor"/>
    </font>
    <font>
      <b/>
      <sz val="11"/>
      <color rgb="FF000000"/>
      <name val="Calibri"/>
      <family val="2"/>
      <scheme val="minor"/>
    </font>
    <font>
      <sz val="11"/>
      <color rgb="FF000000"/>
      <name val="Calibri"/>
      <family val="2"/>
    </font>
    <font>
      <sz val="11"/>
      <color rgb="FFFF0000"/>
      <name val="Calibri"/>
      <family val="2"/>
      <scheme val="minor"/>
    </font>
    <font>
      <sz val="11"/>
      <color rgb="FFFFF2CC"/>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s>
  <fills count="13">
    <fill>
      <patternFill patternType="none"/>
    </fill>
    <fill>
      <patternFill patternType="gray125"/>
    </fill>
    <fill>
      <patternFill patternType="solid">
        <fgColor rgb="FF4472C4"/>
        <bgColor indexed="64"/>
      </patternFill>
    </fill>
    <fill>
      <patternFill patternType="solid">
        <fgColor rgb="FFFFFFFF"/>
        <bgColor indexed="64"/>
      </patternFill>
    </fill>
    <fill>
      <patternFill patternType="solid">
        <fgColor rgb="FF4472C4"/>
        <bgColor rgb="FF4472C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0D0D0D"/>
        <bgColor indexed="64"/>
      </patternFill>
    </fill>
    <fill>
      <patternFill patternType="solid">
        <fgColor rgb="FFC00000"/>
        <bgColor indexed="64"/>
      </patternFill>
    </fill>
    <fill>
      <patternFill patternType="solid">
        <fgColor rgb="FF808080"/>
        <bgColor indexed="64"/>
      </patternFill>
    </fill>
    <fill>
      <patternFill patternType="solid">
        <fgColor rgb="FF00B0F0"/>
        <bgColor indexed="64"/>
      </patternFill>
    </fill>
    <fill>
      <patternFill patternType="solid">
        <fgColor rgb="FF8EA9DB"/>
        <bgColor indexed="64"/>
      </patternFill>
    </fill>
    <fill>
      <patternFill patternType="solid">
        <fgColor theme="0" tint="-0.34998626667073579"/>
        <bgColor indexed="64"/>
      </patternFill>
    </fill>
  </fills>
  <borders count="3">
    <border>
      <left/>
      <right/>
      <top/>
      <bottom/>
      <diagonal/>
    </border>
    <border>
      <left style="thin">
        <color rgb="FF8EA9DB"/>
      </left>
      <right/>
      <top style="thin">
        <color rgb="FF8EA9DB"/>
      </top>
      <bottom style="thin">
        <color rgb="FF8EA9DB"/>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horizontal="left" vertical="top" wrapText="1"/>
    </xf>
    <xf numFmtId="0" fontId="0" fillId="0" borderId="0" xfId="0" applyAlignment="1">
      <alignment vertical="top" wrapText="1"/>
    </xf>
    <xf numFmtId="0" fontId="2" fillId="0" borderId="0" xfId="0" applyFont="1"/>
    <xf numFmtId="0" fontId="3" fillId="0" borderId="0" xfId="0" applyFont="1"/>
    <xf numFmtId="0" fontId="0" fillId="0" borderId="0" xfId="0" applyFont="1" applyAlignment="1">
      <alignment vertical="top" wrapText="1"/>
    </xf>
    <xf numFmtId="0" fontId="4" fillId="2" borderId="0" xfId="0" applyFont="1" applyFill="1" applyAlignment="1">
      <alignment vertical="top"/>
    </xf>
    <xf numFmtId="0" fontId="1" fillId="0" borderId="0" xfId="0" applyFont="1" applyFill="1" applyAlignment="1">
      <alignment vertical="top"/>
    </xf>
    <xf numFmtId="0" fontId="6" fillId="3" borderId="0" xfId="0" applyFont="1" applyFill="1" applyAlignment="1">
      <alignment vertical="top"/>
    </xf>
    <xf numFmtId="0" fontId="0" fillId="0" borderId="0" xfId="0" applyAlignment="1">
      <alignment vertical="top"/>
    </xf>
    <xf numFmtId="0" fontId="5" fillId="2" borderId="0" xfId="0" applyFont="1" applyFill="1" applyAlignment="1">
      <alignment vertical="top"/>
    </xf>
    <xf numFmtId="0" fontId="1" fillId="0" borderId="0" xfId="0" applyFont="1" applyFill="1" applyAlignment="1">
      <alignment vertical="top" wrapText="1"/>
    </xf>
    <xf numFmtId="0" fontId="1" fillId="3" borderId="0" xfId="0" applyFont="1" applyFill="1" applyAlignment="1">
      <alignment vertical="top" wrapText="1"/>
    </xf>
    <xf numFmtId="0" fontId="0" fillId="0" borderId="0" xfId="0" applyFont="1" applyAlignment="1">
      <alignment vertical="top"/>
    </xf>
    <xf numFmtId="0" fontId="1" fillId="0" borderId="0" xfId="0" applyFont="1" applyAlignment="1">
      <alignment vertical="top" wrapText="1"/>
    </xf>
    <xf numFmtId="0" fontId="5" fillId="4" borderId="1" xfId="0" applyFont="1" applyFill="1" applyBorder="1"/>
    <xf numFmtId="0" fontId="1" fillId="0" borderId="1" xfId="0" applyFont="1" applyFill="1" applyBorder="1"/>
    <xf numFmtId="0" fontId="0" fillId="0" borderId="0" xfId="0" applyFill="1"/>
    <xf numFmtId="0" fontId="0" fillId="0" borderId="0" xfId="0" applyFill="1" applyAlignment="1">
      <alignment horizontal="left" vertical="top"/>
    </xf>
    <xf numFmtId="0" fontId="0" fillId="0" borderId="0" xfId="0" applyFill="1" applyAlignment="1">
      <alignment vertical="top"/>
    </xf>
    <xf numFmtId="0" fontId="0" fillId="0" borderId="0" xfId="0" applyFill="1" applyAlignment="1">
      <alignment vertical="top" wrapText="1"/>
    </xf>
    <xf numFmtId="0" fontId="0" fillId="0" borderId="0" xfId="0" applyFill="1" applyAlignment="1">
      <alignment wrapText="1"/>
    </xf>
    <xf numFmtId="0" fontId="1" fillId="5" borderId="2" xfId="0" applyFont="1" applyFill="1" applyBorder="1" applyAlignment="1">
      <alignment vertical="top"/>
    </xf>
    <xf numFmtId="0" fontId="1" fillId="0" borderId="0" xfId="0" applyFont="1" applyAlignment="1">
      <alignment horizontal="left" vertical="top"/>
    </xf>
    <xf numFmtId="0" fontId="0" fillId="0" borderId="0" xfId="0" applyFill="1" applyAlignment="1">
      <alignment horizontal="right" vertical="top"/>
    </xf>
    <xf numFmtId="0" fontId="6" fillId="0" borderId="0" xfId="0" applyFont="1" applyAlignment="1">
      <alignment vertical="top" wrapText="1"/>
    </xf>
    <xf numFmtId="0" fontId="1" fillId="0" borderId="0" xfId="0" applyFont="1" applyFill="1" applyAlignment="1">
      <alignment horizontal="left" vertical="top" wrapText="1"/>
    </xf>
    <xf numFmtId="0" fontId="0" fillId="0" borderId="0" xfId="0" applyAlignment="1">
      <alignment horizontal="right" vertical="top"/>
    </xf>
    <xf numFmtId="1" fontId="0" fillId="0" borderId="0" xfId="0" applyNumberFormat="1" applyAlignment="1">
      <alignment horizontal="right" vertical="top"/>
    </xf>
    <xf numFmtId="0" fontId="8" fillId="0" borderId="0" xfId="0" applyFont="1" applyFill="1"/>
    <xf numFmtId="0" fontId="8" fillId="0" borderId="1" xfId="0" applyFont="1" applyFill="1" applyBorder="1"/>
    <xf numFmtId="0" fontId="8" fillId="0" borderId="0" xfId="0" applyFont="1"/>
    <xf numFmtId="0" fontId="8" fillId="0" borderId="0" xfId="0" applyFont="1" applyFill="1" applyAlignment="1">
      <alignment horizontal="left"/>
    </xf>
    <xf numFmtId="0" fontId="8" fillId="0" borderId="1" xfId="0" applyFont="1" applyFill="1" applyBorder="1" applyAlignment="1"/>
    <xf numFmtId="0" fontId="8" fillId="0" borderId="0" xfId="0" applyFont="1" applyAlignment="1">
      <alignment vertical="top" wrapText="1"/>
    </xf>
    <xf numFmtId="0" fontId="8" fillId="0" borderId="0" xfId="0" applyFont="1" applyFill="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horizontal="left"/>
    </xf>
    <xf numFmtId="0" fontId="0" fillId="6" borderId="0" xfId="0" applyFill="1" applyAlignment="1">
      <alignment vertical="top" wrapText="1"/>
    </xf>
    <xf numFmtId="0" fontId="9" fillId="7" borderId="0" xfId="0" applyFont="1" applyFill="1" applyAlignment="1">
      <alignment vertical="top" wrapText="1"/>
    </xf>
    <xf numFmtId="0" fontId="5" fillId="6" borderId="0" xfId="0" applyFont="1" applyFill="1" applyAlignment="1">
      <alignment vertical="top" wrapText="1"/>
    </xf>
    <xf numFmtId="0" fontId="10" fillId="8" borderId="0" xfId="0" applyFont="1" applyFill="1" applyAlignment="1">
      <alignment vertical="center"/>
    </xf>
    <xf numFmtId="0" fontId="0" fillId="8" borderId="0" xfId="0" applyFill="1"/>
    <xf numFmtId="0" fontId="11" fillId="10" borderId="0" xfId="0" applyFont="1" applyFill="1" applyAlignment="1">
      <alignment horizontal="center" wrapText="1"/>
    </xf>
    <xf numFmtId="0" fontId="12" fillId="11" borderId="0" xfId="0" applyFont="1" applyFill="1" applyAlignment="1">
      <alignment vertical="top" wrapText="1"/>
    </xf>
    <xf numFmtId="1" fontId="0" fillId="0" borderId="0" xfId="0" applyNumberFormat="1"/>
    <xf numFmtId="0" fontId="0" fillId="9" borderId="0" xfId="0" applyFill="1" applyAlignment="1">
      <alignment vertical="center" wrapText="1"/>
    </xf>
    <xf numFmtId="0" fontId="8" fillId="0" borderId="0" xfId="0" applyFont="1" applyFill="1" applyAlignment="1">
      <alignment horizontal="left" vertical="top"/>
    </xf>
    <xf numFmtId="0" fontId="0" fillId="12" borderId="0" xfId="0" applyFill="1" applyAlignment="1">
      <alignment vertical="center" wrapText="1"/>
    </xf>
  </cellXfs>
  <cellStyles count="1">
    <cellStyle name="Normal" xfId="0" builtinId="0"/>
  </cellStyles>
  <dxfs count="16">
    <dxf>
      <font>
        <b/>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general" vertical="top" textRotation="0" wrapText="1" indent="0" justifyLastLine="0" shrinkToFit="0" readingOrder="0"/>
    </dxf>
    <dxf>
      <font>
        <b/>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1"/>
        <color rgb="FFFFFFFF"/>
        <name val="Calibri"/>
        <family val="2"/>
        <scheme val="minor"/>
      </font>
      <fill>
        <patternFill patternType="none">
          <fgColor indexed="64"/>
          <bgColor indexed="65"/>
        </patternFill>
      </fill>
      <alignment vertical="top" textRotation="0" indent="0" justifyLastLine="0" shrinkToFit="0" readingOrder="0"/>
    </dxf>
    <dxf>
      <font>
        <b/>
        <i val="0"/>
        <strike val="0"/>
        <condense val="0"/>
        <extend val="0"/>
        <outline val="0"/>
        <shadow val="0"/>
        <u val="none"/>
        <vertAlign val="baseline"/>
        <sz val="11"/>
        <color rgb="FFFFFFFF"/>
        <name val="Calibri"/>
        <family val="2"/>
        <scheme val="minor"/>
      </font>
      <fill>
        <patternFill patternType="none">
          <fgColor indexed="64"/>
          <bgColor rgb="FFFFFFFF"/>
        </patternFill>
      </fill>
      <alignment vertical="top" textRotation="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rgb="FFFFFFFF"/>
        </patternFill>
      </fill>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 Chart Sprint 4'!$C$1</c:f>
              <c:strCache>
                <c:ptCount val="1"/>
                <c:pt idx="0">
                  <c:v>Ideal line</c:v>
                </c:pt>
              </c:strCache>
            </c:strRef>
          </c:tx>
          <c:spPr>
            <a:ln w="28575" cap="rnd">
              <a:solidFill>
                <a:schemeClr val="accent1"/>
              </a:solidFill>
              <a:round/>
            </a:ln>
            <a:effectLst/>
          </c:spPr>
          <c:marker>
            <c:symbol val="none"/>
          </c:marker>
          <c:cat>
            <c:strRef>
              <c:f>'Burndown Chart Sprint 4'!$B$2:$B$15</c:f>
              <c:strCache>
                <c:ptCount val="14"/>
                <c:pt idx="0">
                  <c:v>wo</c:v>
                </c:pt>
                <c:pt idx="1">
                  <c:v>do</c:v>
                </c:pt>
                <c:pt idx="2">
                  <c:v>vr</c:v>
                </c:pt>
                <c:pt idx="3">
                  <c:v>za</c:v>
                </c:pt>
                <c:pt idx="4">
                  <c:v>zo</c:v>
                </c:pt>
                <c:pt idx="5">
                  <c:v>ma</c:v>
                </c:pt>
                <c:pt idx="6">
                  <c:v>di</c:v>
                </c:pt>
                <c:pt idx="7">
                  <c:v>wo</c:v>
                </c:pt>
                <c:pt idx="8">
                  <c:v>do</c:v>
                </c:pt>
                <c:pt idx="9">
                  <c:v>vr</c:v>
                </c:pt>
                <c:pt idx="10">
                  <c:v>za</c:v>
                </c:pt>
                <c:pt idx="11">
                  <c:v>zo</c:v>
                </c:pt>
                <c:pt idx="12">
                  <c:v>ma</c:v>
                </c:pt>
                <c:pt idx="13">
                  <c:v>di</c:v>
                </c:pt>
              </c:strCache>
            </c:strRef>
          </c:cat>
          <c:val>
            <c:numRef>
              <c:f>'Burndown Chart Sprint 4'!$C$2:$C$15</c:f>
              <c:numCache>
                <c:formatCode>General</c:formatCode>
                <c:ptCount val="14"/>
                <c:pt idx="0">
                  <c:v>43</c:v>
                </c:pt>
                <c:pt idx="1">
                  <c:v>39.692307692307693</c:v>
                </c:pt>
                <c:pt idx="2">
                  <c:v>36.384615384615387</c:v>
                </c:pt>
                <c:pt idx="3">
                  <c:v>33.07692307692308</c:v>
                </c:pt>
                <c:pt idx="4">
                  <c:v>29.769230769230774</c:v>
                </c:pt>
                <c:pt idx="5">
                  <c:v>26.461538461538467</c:v>
                </c:pt>
                <c:pt idx="6">
                  <c:v>23.15384615384616</c:v>
                </c:pt>
                <c:pt idx="7">
                  <c:v>19.846153846153854</c:v>
                </c:pt>
                <c:pt idx="8">
                  <c:v>16.538461538461547</c:v>
                </c:pt>
                <c:pt idx="9">
                  <c:v>13.230769230769241</c:v>
                </c:pt>
                <c:pt idx="10">
                  <c:v>9.923076923076934</c:v>
                </c:pt>
                <c:pt idx="11">
                  <c:v>6.6153846153846265</c:v>
                </c:pt>
                <c:pt idx="12">
                  <c:v>3.307692307692319</c:v>
                </c:pt>
                <c:pt idx="13">
                  <c:v>0</c:v>
                </c:pt>
              </c:numCache>
            </c:numRef>
          </c:val>
          <c:smooth val="0"/>
          <c:extLst>
            <c:ext xmlns:c16="http://schemas.microsoft.com/office/drawing/2014/chart" uri="{C3380CC4-5D6E-409C-BE32-E72D297353CC}">
              <c16:uniqueId val="{00000000-5462-4850-B21D-AC772FAC341D}"/>
            </c:ext>
          </c:extLst>
        </c:ser>
        <c:ser>
          <c:idx val="1"/>
          <c:order val="1"/>
          <c:tx>
            <c:strRef>
              <c:f>'Burndown Chart Sprint 4'!$D$1</c:f>
              <c:strCache>
                <c:ptCount val="1"/>
                <c:pt idx="0">
                  <c:v>Actual line</c:v>
                </c:pt>
              </c:strCache>
            </c:strRef>
          </c:tx>
          <c:spPr>
            <a:ln w="28575" cap="rnd">
              <a:solidFill>
                <a:schemeClr val="accent2"/>
              </a:solidFill>
              <a:round/>
            </a:ln>
            <a:effectLst/>
          </c:spPr>
          <c:marker>
            <c:symbol val="none"/>
          </c:marker>
          <c:cat>
            <c:strRef>
              <c:f>'Burndown Chart Sprint 4'!$B$2:$B$15</c:f>
              <c:strCache>
                <c:ptCount val="14"/>
                <c:pt idx="0">
                  <c:v>wo</c:v>
                </c:pt>
                <c:pt idx="1">
                  <c:v>do</c:v>
                </c:pt>
                <c:pt idx="2">
                  <c:v>vr</c:v>
                </c:pt>
                <c:pt idx="3">
                  <c:v>za</c:v>
                </c:pt>
                <c:pt idx="4">
                  <c:v>zo</c:v>
                </c:pt>
                <c:pt idx="5">
                  <c:v>ma</c:v>
                </c:pt>
                <c:pt idx="6">
                  <c:v>di</c:v>
                </c:pt>
                <c:pt idx="7">
                  <c:v>wo</c:v>
                </c:pt>
                <c:pt idx="8">
                  <c:v>do</c:v>
                </c:pt>
                <c:pt idx="9">
                  <c:v>vr</c:v>
                </c:pt>
                <c:pt idx="10">
                  <c:v>za</c:v>
                </c:pt>
                <c:pt idx="11">
                  <c:v>zo</c:v>
                </c:pt>
                <c:pt idx="12">
                  <c:v>ma</c:v>
                </c:pt>
                <c:pt idx="13">
                  <c:v>di</c:v>
                </c:pt>
              </c:strCache>
            </c:strRef>
          </c:cat>
          <c:val>
            <c:numRef>
              <c:f>'Burndown Chart Sprint 4'!$D$2:$D$15</c:f>
              <c:numCache>
                <c:formatCode>General</c:formatCode>
                <c:ptCount val="14"/>
                <c:pt idx="0">
                  <c:v>43</c:v>
                </c:pt>
                <c:pt idx="1">
                  <c:v>43</c:v>
                </c:pt>
                <c:pt idx="2">
                  <c:v>43</c:v>
                </c:pt>
                <c:pt idx="3">
                  <c:v>43</c:v>
                </c:pt>
                <c:pt idx="4">
                  <c:v>43</c:v>
                </c:pt>
                <c:pt idx="5">
                  <c:v>43</c:v>
                </c:pt>
                <c:pt idx="6">
                  <c:v>43</c:v>
                </c:pt>
                <c:pt idx="7">
                  <c:v>41</c:v>
                </c:pt>
                <c:pt idx="8">
                  <c:v>38</c:v>
                </c:pt>
                <c:pt idx="9">
                  <c:v>38</c:v>
                </c:pt>
                <c:pt idx="10">
                  <c:v>38</c:v>
                </c:pt>
                <c:pt idx="11">
                  <c:v>25</c:v>
                </c:pt>
                <c:pt idx="12">
                  <c:v>25</c:v>
                </c:pt>
                <c:pt idx="13">
                  <c:v>25</c:v>
                </c:pt>
              </c:numCache>
            </c:numRef>
          </c:val>
          <c:smooth val="0"/>
          <c:extLst>
            <c:ext xmlns:c16="http://schemas.microsoft.com/office/drawing/2014/chart" uri="{C3380CC4-5D6E-409C-BE32-E72D297353CC}">
              <c16:uniqueId val="{00000001-5462-4850-B21D-AC772FAC341D}"/>
            </c:ext>
          </c:extLst>
        </c:ser>
        <c:dLbls>
          <c:showLegendKey val="0"/>
          <c:showVal val="0"/>
          <c:showCatName val="0"/>
          <c:showSerName val="0"/>
          <c:showPercent val="0"/>
          <c:showBubbleSize val="0"/>
        </c:dLbls>
        <c:smooth val="0"/>
        <c:axId val="1615228687"/>
        <c:axId val="1505974879"/>
      </c:lineChart>
      <c:catAx>
        <c:axId val="161522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Day</a:t>
                </a:r>
                <a:r>
                  <a:rPr lang="nl-NL" baseline="0"/>
                  <a:t> in sprint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74879"/>
        <c:crosses val="autoZero"/>
        <c:auto val="1"/>
        <c:lblAlgn val="ctr"/>
        <c:lblOffset val="100"/>
        <c:noMultiLvlLbl val="0"/>
      </c:catAx>
      <c:valAx>
        <c:axId val="150597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22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 sprint 5</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 Chart Sprint 5'!$C$1</c:f>
              <c:strCache>
                <c:ptCount val="1"/>
                <c:pt idx="0">
                  <c:v>Ideal line</c:v>
                </c:pt>
              </c:strCache>
            </c:strRef>
          </c:tx>
          <c:spPr>
            <a:ln w="28575" cap="rnd">
              <a:solidFill>
                <a:schemeClr val="accent1"/>
              </a:solidFill>
              <a:round/>
            </a:ln>
            <a:effectLst/>
          </c:spPr>
          <c:marker>
            <c:symbol val="none"/>
          </c:marker>
          <c:cat>
            <c:multiLvlStrRef>
              <c:f>'Burndown Chart Sprint 5'!$A$2:$B$15</c:f>
              <c:multiLvlStrCache>
                <c:ptCount val="14"/>
                <c:lvl>
                  <c:pt idx="0">
                    <c:v>wo</c:v>
                  </c:pt>
                  <c:pt idx="1">
                    <c:v>do</c:v>
                  </c:pt>
                  <c:pt idx="2">
                    <c:v>vr</c:v>
                  </c:pt>
                  <c:pt idx="3">
                    <c:v>za</c:v>
                  </c:pt>
                  <c:pt idx="4">
                    <c:v>zo</c:v>
                  </c:pt>
                  <c:pt idx="5">
                    <c:v>ma</c:v>
                  </c:pt>
                  <c:pt idx="6">
                    <c:v>di</c:v>
                  </c:pt>
                  <c:pt idx="7">
                    <c:v>wo</c:v>
                  </c:pt>
                  <c:pt idx="8">
                    <c:v>do</c:v>
                  </c:pt>
                  <c:pt idx="9">
                    <c:v>vr</c:v>
                  </c:pt>
                  <c:pt idx="10">
                    <c:v>za</c:v>
                  </c:pt>
                  <c:pt idx="11">
                    <c:v>zo</c:v>
                  </c:pt>
                  <c:pt idx="12">
                    <c:v>ma</c:v>
                  </c:pt>
                  <c:pt idx="13">
                    <c:v>di</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lvl>
              </c:multiLvlStrCache>
            </c:multiLvlStrRef>
          </c:cat>
          <c:val>
            <c:numRef>
              <c:f>'Burndown Chart Sprint 5'!$C$2:$C$15</c:f>
              <c:numCache>
                <c:formatCode>General</c:formatCode>
                <c:ptCount val="14"/>
                <c:pt idx="0">
                  <c:v>72</c:v>
                </c:pt>
                <c:pt idx="1">
                  <c:v>66.461538461538467</c:v>
                </c:pt>
                <c:pt idx="2">
                  <c:v>60.923076923076927</c:v>
                </c:pt>
                <c:pt idx="3">
                  <c:v>55.384615384615387</c:v>
                </c:pt>
                <c:pt idx="4">
                  <c:v>49.846153846153847</c:v>
                </c:pt>
                <c:pt idx="5">
                  <c:v>44.307692307692307</c:v>
                </c:pt>
                <c:pt idx="6">
                  <c:v>38.769230769230766</c:v>
                </c:pt>
                <c:pt idx="7">
                  <c:v>33.230769230769226</c:v>
                </c:pt>
                <c:pt idx="8">
                  <c:v>27.692307692307686</c:v>
                </c:pt>
                <c:pt idx="9">
                  <c:v>22.153846153846146</c:v>
                </c:pt>
                <c:pt idx="10">
                  <c:v>16.615384615384606</c:v>
                </c:pt>
                <c:pt idx="11">
                  <c:v>11.076923076923068</c:v>
                </c:pt>
                <c:pt idx="12">
                  <c:v>5.5384615384615294</c:v>
                </c:pt>
                <c:pt idx="13">
                  <c:v>0</c:v>
                </c:pt>
              </c:numCache>
            </c:numRef>
          </c:val>
          <c:smooth val="0"/>
          <c:extLst>
            <c:ext xmlns:c16="http://schemas.microsoft.com/office/drawing/2014/chart" uri="{C3380CC4-5D6E-409C-BE32-E72D297353CC}">
              <c16:uniqueId val="{00000000-CEEE-4FB7-8EA9-01158C458B36}"/>
            </c:ext>
          </c:extLst>
        </c:ser>
        <c:ser>
          <c:idx val="1"/>
          <c:order val="1"/>
          <c:tx>
            <c:strRef>
              <c:f>'Burndown Chart Sprint 5'!$D$1</c:f>
              <c:strCache>
                <c:ptCount val="1"/>
                <c:pt idx="0">
                  <c:v>Actual line</c:v>
                </c:pt>
              </c:strCache>
            </c:strRef>
          </c:tx>
          <c:spPr>
            <a:ln w="28575" cap="rnd">
              <a:solidFill>
                <a:schemeClr val="accent2"/>
              </a:solidFill>
              <a:round/>
            </a:ln>
            <a:effectLst/>
          </c:spPr>
          <c:marker>
            <c:symbol val="none"/>
          </c:marker>
          <c:cat>
            <c:multiLvlStrRef>
              <c:f>'Burndown Chart Sprint 5'!$A$2:$B$15</c:f>
              <c:multiLvlStrCache>
                <c:ptCount val="14"/>
                <c:lvl>
                  <c:pt idx="0">
                    <c:v>wo</c:v>
                  </c:pt>
                  <c:pt idx="1">
                    <c:v>do</c:v>
                  </c:pt>
                  <c:pt idx="2">
                    <c:v>vr</c:v>
                  </c:pt>
                  <c:pt idx="3">
                    <c:v>za</c:v>
                  </c:pt>
                  <c:pt idx="4">
                    <c:v>zo</c:v>
                  </c:pt>
                  <c:pt idx="5">
                    <c:v>ma</c:v>
                  </c:pt>
                  <c:pt idx="6">
                    <c:v>di</c:v>
                  </c:pt>
                  <c:pt idx="7">
                    <c:v>wo</c:v>
                  </c:pt>
                  <c:pt idx="8">
                    <c:v>do</c:v>
                  </c:pt>
                  <c:pt idx="9">
                    <c:v>vr</c:v>
                  </c:pt>
                  <c:pt idx="10">
                    <c:v>za</c:v>
                  </c:pt>
                  <c:pt idx="11">
                    <c:v>zo</c:v>
                  </c:pt>
                  <c:pt idx="12">
                    <c:v>ma</c:v>
                  </c:pt>
                  <c:pt idx="13">
                    <c:v>di</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lvl>
              </c:multiLvlStrCache>
            </c:multiLvlStrRef>
          </c:cat>
          <c:val>
            <c:numRef>
              <c:f>'Burndown Chart Sprint 5'!$D$2:$D$15</c:f>
              <c:numCache>
                <c:formatCode>General</c:formatCode>
                <c:ptCount val="14"/>
                <c:pt idx="0">
                  <c:v>72</c:v>
                </c:pt>
                <c:pt idx="1">
                  <c:v>72</c:v>
                </c:pt>
                <c:pt idx="2">
                  <c:v>72</c:v>
                </c:pt>
                <c:pt idx="3">
                  <c:v>72</c:v>
                </c:pt>
                <c:pt idx="4">
                  <c:v>72</c:v>
                </c:pt>
                <c:pt idx="5">
                  <c:v>72</c:v>
                </c:pt>
                <c:pt idx="6">
                  <c:v>67</c:v>
                </c:pt>
                <c:pt idx="7">
                  <c:v>67</c:v>
                </c:pt>
                <c:pt idx="8">
                  <c:v>67</c:v>
                </c:pt>
                <c:pt idx="9">
                  <c:v>67</c:v>
                </c:pt>
                <c:pt idx="10">
                  <c:v>62</c:v>
                </c:pt>
                <c:pt idx="11">
                  <c:v>62</c:v>
                </c:pt>
                <c:pt idx="12">
                  <c:v>62</c:v>
                </c:pt>
                <c:pt idx="13">
                  <c:v>62</c:v>
                </c:pt>
              </c:numCache>
            </c:numRef>
          </c:val>
          <c:smooth val="0"/>
          <c:extLst>
            <c:ext xmlns:c16="http://schemas.microsoft.com/office/drawing/2014/chart" uri="{C3380CC4-5D6E-409C-BE32-E72D297353CC}">
              <c16:uniqueId val="{00000001-CEEE-4FB7-8EA9-01158C458B36}"/>
            </c:ext>
          </c:extLst>
        </c:ser>
        <c:dLbls>
          <c:showLegendKey val="0"/>
          <c:showVal val="0"/>
          <c:showCatName val="0"/>
          <c:showSerName val="0"/>
          <c:showPercent val="0"/>
          <c:showBubbleSize val="0"/>
        </c:dLbls>
        <c:smooth val="0"/>
        <c:axId val="1103121991"/>
        <c:axId val="1103139879"/>
      </c:lineChart>
      <c:catAx>
        <c:axId val="1103121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39879"/>
        <c:crosses val="autoZero"/>
        <c:auto val="1"/>
        <c:lblAlgn val="ctr"/>
        <c:lblOffset val="100"/>
        <c:noMultiLvlLbl val="0"/>
      </c:catAx>
      <c:valAx>
        <c:axId val="110313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121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'Burndown Chart Sprint 6'!$C$1</c:f>
              <c:strCache>
                <c:ptCount val="1"/>
                <c:pt idx="0">
                  <c:v>Ideal line</c:v>
                </c:pt>
              </c:strCache>
            </c:strRef>
          </c:tx>
          <c:spPr>
            <a:ln w="28575" cap="rnd">
              <a:solidFill>
                <a:schemeClr val="accent1"/>
              </a:solidFill>
              <a:round/>
            </a:ln>
            <a:effectLst/>
          </c:spPr>
          <c:marker>
            <c:symbol val="none"/>
          </c:marker>
          <c:cat>
            <c:multiLvlStrRef>
              <c:f>'Burndown Chart Sprint 6'!$A$2:$B$15</c:f>
              <c:multiLvlStrCache>
                <c:ptCount val="14"/>
                <c:lvl>
                  <c:pt idx="0">
                    <c:v>wo</c:v>
                  </c:pt>
                  <c:pt idx="1">
                    <c:v>do</c:v>
                  </c:pt>
                  <c:pt idx="2">
                    <c:v>vr</c:v>
                  </c:pt>
                  <c:pt idx="3">
                    <c:v>za</c:v>
                  </c:pt>
                  <c:pt idx="4">
                    <c:v>zo</c:v>
                  </c:pt>
                  <c:pt idx="5">
                    <c:v>ma</c:v>
                  </c:pt>
                  <c:pt idx="6">
                    <c:v>di</c:v>
                  </c:pt>
                  <c:pt idx="7">
                    <c:v>wo</c:v>
                  </c:pt>
                  <c:pt idx="8">
                    <c:v>do</c:v>
                  </c:pt>
                  <c:pt idx="9">
                    <c:v>vr</c:v>
                  </c:pt>
                  <c:pt idx="10">
                    <c:v>za</c:v>
                  </c:pt>
                  <c:pt idx="11">
                    <c:v>zo</c:v>
                  </c:pt>
                  <c:pt idx="12">
                    <c:v>ma</c:v>
                  </c:pt>
                  <c:pt idx="13">
                    <c:v>di</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lvl>
              </c:multiLvlStrCache>
            </c:multiLvlStrRef>
          </c:cat>
          <c:val>
            <c:numRef>
              <c:f>'Burndown Chart Sprint 6'!$C$2:$C$15</c:f>
              <c:numCache>
                <c:formatCode>General</c:formatCode>
                <c:ptCount val="14"/>
                <c:pt idx="0">
                  <c:v>54</c:v>
                </c:pt>
                <c:pt idx="1">
                  <c:v>49.846153846153847</c:v>
                </c:pt>
                <c:pt idx="2">
                  <c:v>45.692307692307693</c:v>
                </c:pt>
                <c:pt idx="3">
                  <c:v>41.53846153846154</c:v>
                </c:pt>
                <c:pt idx="4">
                  <c:v>37.384615384615387</c:v>
                </c:pt>
                <c:pt idx="5">
                  <c:v>33.230769230769234</c:v>
                </c:pt>
                <c:pt idx="6">
                  <c:v>29.07692307692308</c:v>
                </c:pt>
                <c:pt idx="7">
                  <c:v>24.923076923076927</c:v>
                </c:pt>
                <c:pt idx="8">
                  <c:v>20.769230769230774</c:v>
                </c:pt>
                <c:pt idx="9">
                  <c:v>16.61538461538462</c:v>
                </c:pt>
                <c:pt idx="10">
                  <c:v>12.461538461538467</c:v>
                </c:pt>
                <c:pt idx="11">
                  <c:v>8.3076923076923137</c:v>
                </c:pt>
                <c:pt idx="12">
                  <c:v>4.1538461538461595</c:v>
                </c:pt>
                <c:pt idx="13">
                  <c:v>0</c:v>
                </c:pt>
              </c:numCache>
            </c:numRef>
          </c:val>
          <c:smooth val="0"/>
          <c:extLst>
            <c:ext xmlns:c16="http://schemas.microsoft.com/office/drawing/2014/chart" uri="{C3380CC4-5D6E-409C-BE32-E72D297353CC}">
              <c16:uniqueId val="{00000000-0950-43E8-BF4B-3E7177653C15}"/>
            </c:ext>
          </c:extLst>
        </c:ser>
        <c:ser>
          <c:idx val="1"/>
          <c:order val="1"/>
          <c:tx>
            <c:strRef>
              <c:f>'Burndown Chart Sprint 6'!$D$1</c:f>
              <c:strCache>
                <c:ptCount val="1"/>
                <c:pt idx="0">
                  <c:v>Actual line</c:v>
                </c:pt>
              </c:strCache>
            </c:strRef>
          </c:tx>
          <c:spPr>
            <a:ln w="28575" cap="rnd">
              <a:solidFill>
                <a:schemeClr val="accent2"/>
              </a:solidFill>
              <a:round/>
            </a:ln>
            <a:effectLst/>
          </c:spPr>
          <c:marker>
            <c:symbol val="none"/>
          </c:marker>
          <c:cat>
            <c:multiLvlStrRef>
              <c:f>'Burndown Chart Sprint 6'!$A$2:$B$15</c:f>
              <c:multiLvlStrCache>
                <c:ptCount val="14"/>
                <c:lvl>
                  <c:pt idx="0">
                    <c:v>wo</c:v>
                  </c:pt>
                  <c:pt idx="1">
                    <c:v>do</c:v>
                  </c:pt>
                  <c:pt idx="2">
                    <c:v>vr</c:v>
                  </c:pt>
                  <c:pt idx="3">
                    <c:v>za</c:v>
                  </c:pt>
                  <c:pt idx="4">
                    <c:v>zo</c:v>
                  </c:pt>
                  <c:pt idx="5">
                    <c:v>ma</c:v>
                  </c:pt>
                  <c:pt idx="6">
                    <c:v>di</c:v>
                  </c:pt>
                  <c:pt idx="7">
                    <c:v>wo</c:v>
                  </c:pt>
                  <c:pt idx="8">
                    <c:v>do</c:v>
                  </c:pt>
                  <c:pt idx="9">
                    <c:v>vr</c:v>
                  </c:pt>
                  <c:pt idx="10">
                    <c:v>za</c:v>
                  </c:pt>
                  <c:pt idx="11">
                    <c:v>zo</c:v>
                  </c:pt>
                  <c:pt idx="12">
                    <c:v>ma</c:v>
                  </c:pt>
                  <c:pt idx="13">
                    <c:v>di</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lvl>
              </c:multiLvlStrCache>
            </c:multiLvlStrRef>
          </c:cat>
          <c:val>
            <c:numRef>
              <c:f>'Burndown Chart Sprint 6'!$D$2:$D$15</c:f>
              <c:numCache>
                <c:formatCode>General</c:formatCode>
                <c:ptCount val="14"/>
                <c:pt idx="0">
                  <c:v>54</c:v>
                </c:pt>
                <c:pt idx="1">
                  <c:v>54</c:v>
                </c:pt>
                <c:pt idx="2">
                  <c:v>54</c:v>
                </c:pt>
                <c:pt idx="3">
                  <c:v>54</c:v>
                </c:pt>
                <c:pt idx="4">
                  <c:v>54</c:v>
                </c:pt>
                <c:pt idx="5">
                  <c:v>54</c:v>
                </c:pt>
                <c:pt idx="6">
                  <c:v>54</c:v>
                </c:pt>
                <c:pt idx="7">
                  <c:v>54</c:v>
                </c:pt>
                <c:pt idx="8">
                  <c:v>50</c:v>
                </c:pt>
                <c:pt idx="9">
                  <c:v>46</c:v>
                </c:pt>
                <c:pt idx="10">
                  <c:v>46</c:v>
                </c:pt>
                <c:pt idx="11">
                  <c:v>26</c:v>
                </c:pt>
              </c:numCache>
            </c:numRef>
          </c:val>
          <c:smooth val="0"/>
          <c:extLst>
            <c:ext xmlns:c16="http://schemas.microsoft.com/office/drawing/2014/chart" uri="{C3380CC4-5D6E-409C-BE32-E72D297353CC}">
              <c16:uniqueId val="{00000001-0950-43E8-BF4B-3E7177653C15}"/>
            </c:ext>
          </c:extLst>
        </c:ser>
        <c:dLbls>
          <c:showLegendKey val="0"/>
          <c:showVal val="0"/>
          <c:showCatName val="0"/>
          <c:showSerName val="0"/>
          <c:showPercent val="0"/>
          <c:showBubbleSize val="0"/>
        </c:dLbls>
        <c:smooth val="0"/>
        <c:axId val="648729528"/>
        <c:axId val="648717464"/>
      </c:lineChart>
      <c:catAx>
        <c:axId val="648729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17464"/>
        <c:crosses val="autoZero"/>
        <c:auto val="1"/>
        <c:lblAlgn val="ctr"/>
        <c:lblOffset val="100"/>
        <c:noMultiLvlLbl val="0"/>
      </c:catAx>
      <c:valAx>
        <c:axId val="648717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72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381000</xdr:colOff>
      <xdr:row>14</xdr:row>
      <xdr:rowOff>161925</xdr:rowOff>
    </xdr:to>
    <xdr:graphicFrame macro="">
      <xdr:nvGraphicFramePr>
        <xdr:cNvPr id="2" name="Grafiek 1">
          <a:extLst>
            <a:ext uri="{FF2B5EF4-FFF2-40B4-BE49-F238E27FC236}">
              <a16:creationId xmlns:a16="http://schemas.microsoft.com/office/drawing/2014/main" id="{4EB8C093-7F5E-B54B-B42D-E61A495EA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600075</xdr:colOff>
      <xdr:row>0</xdr:row>
      <xdr:rowOff>0</xdr:rowOff>
    </xdr:from>
    <xdr:to>
      <xdr:col>12</xdr:col>
      <xdr:colOff>28575</xdr:colOff>
      <xdr:row>14</xdr:row>
      <xdr:rowOff>180975</xdr:rowOff>
    </xdr:to>
    <xdr:graphicFrame macro="">
      <xdr:nvGraphicFramePr>
        <xdr:cNvPr id="2" name="Chart 1">
          <a:extLst>
            <a:ext uri="{FF2B5EF4-FFF2-40B4-BE49-F238E27FC236}">
              <a16:creationId xmlns:a16="http://schemas.microsoft.com/office/drawing/2014/main" id="{4FDA2827-C0A1-499F-BB01-540F0C1FD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0</xdr:row>
      <xdr:rowOff>485775</xdr:rowOff>
    </xdr:from>
    <xdr:to>
      <xdr:col>11</xdr:col>
      <xdr:colOff>323850</xdr:colOff>
      <xdr:row>14</xdr:row>
      <xdr:rowOff>171450</xdr:rowOff>
    </xdr:to>
    <xdr:graphicFrame macro="">
      <xdr:nvGraphicFramePr>
        <xdr:cNvPr id="2" name="Chart 1">
          <a:extLst>
            <a:ext uri="{FF2B5EF4-FFF2-40B4-BE49-F238E27FC236}">
              <a16:creationId xmlns:a16="http://schemas.microsoft.com/office/drawing/2014/main" id="{8B882651-396E-4986-9537-19F9DD3A7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ED9725-3E2B-43BB-B02F-6EA5AA5BB9A9}" name="Table1" displayName="Table1" ref="D1:G31" totalsRowShown="0" headerRowDxfId="15" dataDxfId="14">
  <autoFilter ref="D1:G31" xr:uid="{7DA543AF-25E4-46B0-BF86-1E9CB492350D}"/>
  <tableColumns count="4">
    <tableColumn id="2" xr3:uid="{F720307C-2EB6-474E-BE62-D840609B00C4}" name="Priority" dataDxfId="13"/>
    <tableColumn id="3" xr3:uid="{5D42FDA2-5247-4BFC-9FA6-0A5401EE9BB7}" name="Est. Time" dataDxfId="12"/>
    <tableColumn id="5" xr3:uid="{7033BD50-3F16-40CD-B7BB-00590E4AC98A}" name="Points" dataDxfId="11"/>
    <tableColumn id="4" xr3:uid="{18B72E1B-2FC4-40BC-90B6-2522B589D672}" name="Criteria"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BDF50-62B4-4FA3-86B1-ED47293D5B29}" name="Table4" displayName="Table4" ref="A1:C32" totalsRowCount="1" headerRowDxfId="9" dataDxfId="8" totalsRowDxfId="7">
  <autoFilter ref="A1:C31" xr:uid="{229D3E3D-5507-4C5C-B1E7-D9D2BF0247C9}"/>
  <tableColumns count="3">
    <tableColumn id="1" xr3:uid="{C2BC5671-1A0E-4304-9ACD-52990E27D336}" name="ID" dataDxfId="6" totalsRowDxfId="2"/>
    <tableColumn id="2" xr3:uid="{31C1C555-CB93-4BD5-8754-8B5BA50BDCDA}" name="User Stories" dataDxfId="5" totalsRowDxfId="1"/>
    <tableColumn id="3" xr3:uid="{3AB42E1B-FFEE-4CB5-A6E0-02BB2DA147DF}" name="Tasks" dataDxfId="4" totalsRow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7B504C-2C8F-4FAC-BD59-716E96CD2428}" name="Table7" displayName="Table7" ref="A1:I31" totalsRowShown="0">
  <autoFilter ref="A1:I31" xr:uid="{D4D3FEA6-5250-4623-9233-513A62DCAF7A}"/>
  <sortState ref="A2">
    <sortCondition ref="A1:A2"/>
  </sortState>
  <tableColumns count="9">
    <tableColumn id="1" xr3:uid="{32D866D4-B9D7-40C0-B097-023EDBDED3D6}" name="ID"/>
    <tableColumn id="2" xr3:uid="{87D23785-ACB5-4070-B398-3C15B2DCF1BE}" name="Features" dataDxfId="3"/>
    <tableColumn id="3" xr3:uid="{0957BA29-CA7E-46B2-8250-3A32A64710B1}" name="Priority"/>
    <tableColumn id="4" xr3:uid="{869DBD79-111F-448B-BD64-B9B60189A65B}" name="Sprint 1"/>
    <tableColumn id="5" xr3:uid="{080D23BD-8EAF-4C84-B693-FCE022E5B2DF}" name="Sprint 2"/>
    <tableColumn id="6" xr3:uid="{20EB8309-0218-4FED-A0FA-B122E3199ADE}" name="Sprint 3"/>
    <tableColumn id="7" xr3:uid="{716284F6-6970-453D-8E87-5FE396C52DFB}" name="Sprint 4"/>
    <tableColumn id="8" xr3:uid="{D5935E9F-1F5C-4413-849F-CEF986F837F6}" name="Sprint 5"/>
    <tableColumn id="9" xr3:uid="{D2347918-361A-4A9E-802C-886D25F3F238}" name="Sprint 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1C6B5E-1899-44F6-8172-BA8E713482B9}" name="Table13" displayName="Table13" ref="A1:F31" totalsRowShown="0">
  <autoFilter ref="A1:F31" xr:uid="{8717E13D-4364-4ED3-ADFF-A075F55DAB42}"/>
  <tableColumns count="6">
    <tableColumn id="1" xr3:uid="{491CD049-F90F-4C72-9AA0-F9BAB1B8B7D7}" name="Userstory"/>
    <tableColumn id="6" xr3:uid="{B82822CC-8FD6-4AB3-960F-2419F6EB1324}" name="Tasks"/>
    <tableColumn id="2" xr3:uid="{130D7CDC-3A10-4772-9B59-9325606C6EBF}" name="Priority"/>
    <tableColumn id="3" xr3:uid="{AFA79928-4833-4F7A-9206-07650F4CD5B9}" name="Est. Time"/>
    <tableColumn id="4" xr3:uid="{DBAD4D15-370E-41DB-95E4-64E50D2A698E}" name="User Story Type"/>
    <tableColumn id="5" xr3:uid="{F6D25C15-630F-4998-A641-D7E9FF1E32FD}" name="Assigned to..."/>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5FE189-93D5-4867-9070-4009DC9F214C}" name="Table134" displayName="Table134" ref="A1:F42" totalsRowShown="0">
  <autoFilter ref="A1:F42" xr:uid="{E334C108-D8F8-4684-9168-2784593DEA37}"/>
  <tableColumns count="6">
    <tableColumn id="1" xr3:uid="{FFFBD650-6D33-4C63-80DF-C62688178AB3}" name="Userstory"/>
    <tableColumn id="6" xr3:uid="{13738716-7267-435F-A299-992DEC98CDF1}" name="Tasks"/>
    <tableColumn id="2" xr3:uid="{56605974-C122-49E7-BA9F-8C27AC5A4D69}" name="Priority"/>
    <tableColumn id="3" xr3:uid="{02C8C147-59AE-40E7-807B-AE17416CCF19}" name="Est. Time"/>
    <tableColumn id="4" xr3:uid="{6766BDD7-F29E-49BB-B2A0-FCAC244F76C9}" name="User Story Type"/>
    <tableColumn id="5" xr3:uid="{3BB7B1F2-E026-486E-B5C2-7EC98D450BBF}" name="Assigned to..."/>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BA5235-52AE-4EBD-981F-07875AB72BA5}" name="Table1346" displayName="Table1346" ref="A1:G47" totalsRowShown="0">
  <autoFilter ref="A1:G47" xr:uid="{AD117B72-D3C8-4C1E-8767-1D2C2E979A9D}"/>
  <tableColumns count="7">
    <tableColumn id="1" xr3:uid="{0DAC25F1-8B8C-4868-A8F0-CB45E1D6724A}" name="IDs"/>
    <tableColumn id="8" xr3:uid="{78BAEFBD-3332-4A4B-A48B-3345DFF77CE3}" name="Userstory"/>
    <tableColumn id="6" xr3:uid="{4B6E8C5B-2D11-4B99-8B69-1B3CF1B6FBF0}" name="Tasks"/>
    <tableColumn id="2" xr3:uid="{E16D96F2-9392-445A-9CDB-157A1FEBE83A}" name="Priority"/>
    <tableColumn id="3" xr3:uid="{6065DB82-F047-4B8F-95BD-81143E68D01B}" name="Points"/>
    <tableColumn id="4" xr3:uid="{258176CE-2006-4F70-8A7D-617D7E7B0EDB}" name="User Story Type"/>
    <tableColumn id="5" xr3:uid="{6C69176B-8D78-439A-AED7-C508CC3E8312}" name="Assigned to..."/>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656046-4DC7-444B-89FB-673B24E947A4}" name="Table6" displayName="Table6" ref="A1:F8" totalsRowShown="0">
  <autoFilter ref="A1:F8" xr:uid="{1A6339F4-7AA4-400C-A664-E6571BD28D74}"/>
  <tableColumns count="6">
    <tableColumn id="1" xr3:uid="{14EAE02E-CB1B-45C4-A7F6-B796C7A1A478}" name="ID"/>
    <tableColumn id="2" xr3:uid="{18EB1094-0A33-40CB-A76D-3E76DBF96E21}" name="User Story"/>
    <tableColumn id="3" xr3:uid="{6999F3D8-AD19-4955-98E7-DDB68BF550CB}" name="Story points"/>
    <tableColumn id="4" xr3:uid="{299024FF-F3B0-48D1-B1B3-FC1128E1B05C}" name="Priority"/>
    <tableColumn id="5" xr3:uid="{5AB46FC3-5104-4638-9E3F-EC4436AFA27A}" name="Tasks"/>
    <tableColumn id="6" xr3:uid="{22941890-A8A8-490F-81D3-2D7E22497BA4}" name=" "/>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40A6FF4-0099-4F6A-AC8C-12C41C5E3B65}" name="Table69" displayName="Table69" ref="A1:F5" totalsRowShown="0">
  <autoFilter ref="A1:F5" xr:uid="{D92039DE-7930-4A2C-9BB2-4FE4A4F736AC}"/>
  <tableColumns count="6">
    <tableColumn id="1" xr3:uid="{3849A1A3-E48B-440F-B336-C436C7D74A88}" name="ID"/>
    <tableColumn id="2" xr3:uid="{13D97349-1E7A-4B73-A713-59DA30BE2F90}" name="User Story"/>
    <tableColumn id="3" xr3:uid="{3AA86279-B047-4CA0-956E-F77524423EAC}" name="Story points"/>
    <tableColumn id="4" xr3:uid="{EB898591-F0C6-498B-82DE-5CFC750F28EA}" name="Priority"/>
    <tableColumn id="5" xr3:uid="{6BEF2472-4BE2-4AD2-A84F-F9E2855FFB39}" name="Tasks"/>
    <tableColumn id="6" xr3:uid="{E91E6666-EE35-4CB3-8185-63E1399DE335}" nam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topLeftCell="B1" zoomScale="70" zoomScaleNormal="70" workbookViewId="0">
      <selection activeCell="G31" sqref="G31"/>
    </sheetView>
  </sheetViews>
  <sheetFormatPr defaultColWidth="8.85546875" defaultRowHeight="15" x14ac:dyDescent="0.25"/>
  <cols>
    <col min="1" max="1" width="11.28515625" style="10" bestFit="1" customWidth="1"/>
    <col min="2" max="2" width="48" style="10" customWidth="1"/>
    <col min="3" max="3" width="62.7109375" style="10" customWidth="1"/>
    <col min="4" max="4" width="19.140625" style="10" customWidth="1"/>
    <col min="5" max="6" width="11.28515625" style="10" bestFit="1" customWidth="1"/>
    <col min="7" max="7" width="56.42578125" style="10" customWidth="1"/>
    <col min="8" max="16384" width="8.85546875" style="10"/>
  </cols>
  <sheetData>
    <row r="1" spans="1:7" x14ac:dyDescent="0.25">
      <c r="A1" s="7" t="s">
        <v>0</v>
      </c>
      <c r="B1" s="11" t="s">
        <v>1</v>
      </c>
      <c r="C1" s="11" t="s">
        <v>2</v>
      </c>
      <c r="D1" s="10" t="s">
        <v>3</v>
      </c>
      <c r="E1" s="10" t="s">
        <v>4</v>
      </c>
      <c r="F1" s="10" t="s">
        <v>5</v>
      </c>
      <c r="G1" s="10" t="s">
        <v>6</v>
      </c>
    </row>
    <row r="2" spans="1:7" ht="45" x14ac:dyDescent="0.25">
      <c r="A2" s="8">
        <v>1</v>
      </c>
      <c r="B2" s="2" t="s">
        <v>7</v>
      </c>
      <c r="C2" s="2" t="s">
        <v>8</v>
      </c>
      <c r="D2" s="3" t="s">
        <v>9</v>
      </c>
      <c r="E2" s="10" t="s">
        <v>10</v>
      </c>
      <c r="G2" s="2" t="s">
        <v>11</v>
      </c>
    </row>
    <row r="3" spans="1:7" ht="30" x14ac:dyDescent="0.25">
      <c r="A3" s="8">
        <f>SUM(A2, 1)</f>
        <v>2</v>
      </c>
      <c r="B3" s="3" t="s">
        <v>12</v>
      </c>
      <c r="C3" s="3" t="s">
        <v>13</v>
      </c>
      <c r="D3" s="3" t="s">
        <v>14</v>
      </c>
      <c r="E3" s="10" t="s">
        <v>15</v>
      </c>
      <c r="G3" s="3" t="s">
        <v>16</v>
      </c>
    </row>
    <row r="4" spans="1:7" ht="30" x14ac:dyDescent="0.25">
      <c r="A4" s="8">
        <f t="shared" ref="A4:A31" si="0">SUM(A3, 1)</f>
        <v>3</v>
      </c>
      <c r="B4" s="3" t="s">
        <v>17</v>
      </c>
      <c r="C4" s="3" t="s">
        <v>18</v>
      </c>
      <c r="D4" s="3" t="s">
        <v>9</v>
      </c>
      <c r="E4" s="10" t="s">
        <v>19</v>
      </c>
      <c r="G4" s="3" t="s">
        <v>20</v>
      </c>
    </row>
    <row r="5" spans="1:7" ht="45" x14ac:dyDescent="0.25">
      <c r="A5" s="8">
        <f t="shared" si="0"/>
        <v>4</v>
      </c>
      <c r="B5" s="3" t="s">
        <v>21</v>
      </c>
      <c r="C5" s="3" t="s">
        <v>22</v>
      </c>
      <c r="D5" s="3" t="s">
        <v>9</v>
      </c>
      <c r="E5" s="10" t="s">
        <v>23</v>
      </c>
      <c r="G5" s="3" t="s">
        <v>24</v>
      </c>
    </row>
    <row r="6" spans="1:7" ht="45" x14ac:dyDescent="0.25">
      <c r="A6" s="8">
        <f t="shared" si="0"/>
        <v>5</v>
      </c>
      <c r="B6" s="3" t="s">
        <v>25</v>
      </c>
      <c r="C6" s="3" t="s">
        <v>26</v>
      </c>
      <c r="D6" s="3" t="s">
        <v>9</v>
      </c>
      <c r="E6" s="10" t="s">
        <v>10</v>
      </c>
      <c r="G6" s="3" t="s">
        <v>27</v>
      </c>
    </row>
    <row r="7" spans="1:7" ht="45" x14ac:dyDescent="0.25">
      <c r="A7" s="8">
        <f t="shared" si="0"/>
        <v>6</v>
      </c>
      <c r="B7" s="3" t="s">
        <v>28</v>
      </c>
      <c r="C7" s="3" t="s">
        <v>29</v>
      </c>
      <c r="D7" s="3" t="s">
        <v>9</v>
      </c>
      <c r="E7" s="10" t="s">
        <v>30</v>
      </c>
      <c r="G7" s="3" t="s">
        <v>31</v>
      </c>
    </row>
    <row r="8" spans="1:7" ht="30" x14ac:dyDescent="0.25">
      <c r="A8" s="8">
        <f t="shared" si="0"/>
        <v>7</v>
      </c>
      <c r="B8" s="3" t="s">
        <v>32</v>
      </c>
      <c r="C8" s="3" t="s">
        <v>33</v>
      </c>
      <c r="D8" s="3" t="s">
        <v>9</v>
      </c>
      <c r="E8" s="10" t="s">
        <v>19</v>
      </c>
      <c r="G8" s="3" t="s">
        <v>34</v>
      </c>
    </row>
    <row r="9" spans="1:7" ht="45" x14ac:dyDescent="0.25">
      <c r="A9" s="8">
        <f t="shared" si="0"/>
        <v>8</v>
      </c>
      <c r="B9" s="3" t="s">
        <v>35</v>
      </c>
      <c r="C9" s="3" t="s">
        <v>33</v>
      </c>
      <c r="D9" s="3" t="s">
        <v>9</v>
      </c>
      <c r="E9" s="10" t="s">
        <v>15</v>
      </c>
      <c r="G9" s="3" t="s">
        <v>36</v>
      </c>
    </row>
    <row r="10" spans="1:7" ht="45" x14ac:dyDescent="0.25">
      <c r="A10" s="8">
        <f t="shared" si="0"/>
        <v>9</v>
      </c>
      <c r="B10" s="3" t="s">
        <v>37</v>
      </c>
      <c r="C10" s="3" t="s">
        <v>38</v>
      </c>
      <c r="D10" s="3" t="s">
        <v>14</v>
      </c>
      <c r="E10" s="10" t="s">
        <v>19</v>
      </c>
      <c r="G10" s="3" t="s">
        <v>39</v>
      </c>
    </row>
    <row r="11" spans="1:7" ht="30" x14ac:dyDescent="0.25">
      <c r="A11" s="8">
        <f t="shared" si="0"/>
        <v>10</v>
      </c>
      <c r="B11" s="3" t="s">
        <v>40</v>
      </c>
      <c r="C11" s="3" t="s">
        <v>41</v>
      </c>
      <c r="D11" s="3" t="s">
        <v>9</v>
      </c>
      <c r="E11" s="10" t="s">
        <v>42</v>
      </c>
      <c r="G11" s="3" t="s">
        <v>43</v>
      </c>
    </row>
    <row r="12" spans="1:7" ht="30" x14ac:dyDescent="0.25">
      <c r="A12" s="8">
        <f t="shared" si="0"/>
        <v>11</v>
      </c>
      <c r="B12" s="3" t="s">
        <v>44</v>
      </c>
      <c r="C12" s="3" t="s">
        <v>45</v>
      </c>
      <c r="D12" s="3" t="s">
        <v>14</v>
      </c>
      <c r="E12" s="10" t="s">
        <v>46</v>
      </c>
      <c r="G12" s="3" t="s">
        <v>47</v>
      </c>
    </row>
    <row r="13" spans="1:7" ht="45" x14ac:dyDescent="0.25">
      <c r="A13" s="8">
        <f t="shared" si="0"/>
        <v>12</v>
      </c>
      <c r="B13" s="3" t="s">
        <v>48</v>
      </c>
      <c r="C13" s="3" t="s">
        <v>49</v>
      </c>
      <c r="D13" s="3" t="s">
        <v>9</v>
      </c>
      <c r="E13" s="10" t="s">
        <v>15</v>
      </c>
      <c r="G13" s="3" t="s">
        <v>50</v>
      </c>
    </row>
    <row r="14" spans="1:7" ht="45" x14ac:dyDescent="0.25">
      <c r="A14" s="8">
        <f t="shared" si="0"/>
        <v>13</v>
      </c>
      <c r="B14" s="3" t="s">
        <v>51</v>
      </c>
      <c r="C14" s="3" t="s">
        <v>52</v>
      </c>
      <c r="D14" s="3" t="s">
        <v>14</v>
      </c>
      <c r="E14" s="10" t="s">
        <v>15</v>
      </c>
      <c r="G14" s="3" t="s">
        <v>53</v>
      </c>
    </row>
    <row r="15" spans="1:7" ht="45" x14ac:dyDescent="0.25">
      <c r="A15" s="8">
        <f t="shared" si="0"/>
        <v>14</v>
      </c>
      <c r="B15" s="3" t="s">
        <v>54</v>
      </c>
      <c r="C15" s="3" t="s">
        <v>55</v>
      </c>
      <c r="D15" s="3" t="s">
        <v>14</v>
      </c>
      <c r="E15" s="10" t="s">
        <v>15</v>
      </c>
      <c r="G15" s="3" t="s">
        <v>56</v>
      </c>
    </row>
    <row r="16" spans="1:7" ht="45" x14ac:dyDescent="0.25">
      <c r="A16" s="8">
        <f t="shared" si="0"/>
        <v>15</v>
      </c>
      <c r="B16" s="3" t="s">
        <v>57</v>
      </c>
      <c r="C16" s="3" t="s">
        <v>58</v>
      </c>
      <c r="D16" s="3" t="s">
        <v>9</v>
      </c>
      <c r="E16" s="10" t="s">
        <v>15</v>
      </c>
      <c r="G16" s="3" t="s">
        <v>59</v>
      </c>
    </row>
    <row r="17" spans="1:7" ht="60" x14ac:dyDescent="0.25">
      <c r="A17" s="8">
        <f t="shared" si="0"/>
        <v>16</v>
      </c>
      <c r="B17" s="3" t="s">
        <v>60</v>
      </c>
      <c r="C17" s="3" t="s">
        <v>61</v>
      </c>
      <c r="D17" s="3" t="s">
        <v>14</v>
      </c>
      <c r="E17" s="10" t="s">
        <v>46</v>
      </c>
      <c r="G17" s="3" t="s">
        <v>62</v>
      </c>
    </row>
    <row r="18" spans="1:7" ht="45" x14ac:dyDescent="0.25">
      <c r="A18" s="8">
        <f t="shared" si="0"/>
        <v>17</v>
      </c>
      <c r="B18" s="3" t="s">
        <v>63</v>
      </c>
      <c r="C18" s="3" t="s">
        <v>64</v>
      </c>
      <c r="D18" s="3" t="s">
        <v>9</v>
      </c>
      <c r="E18" s="10" t="s">
        <v>30</v>
      </c>
      <c r="G18" s="3" t="s">
        <v>65</v>
      </c>
    </row>
    <row r="19" spans="1:7" ht="45" x14ac:dyDescent="0.25">
      <c r="A19" s="8">
        <f t="shared" si="0"/>
        <v>18</v>
      </c>
      <c r="B19" s="6" t="s">
        <v>66</v>
      </c>
      <c r="C19" s="8" t="s">
        <v>67</v>
      </c>
      <c r="D19" s="6" t="s">
        <v>68</v>
      </c>
      <c r="E19" s="14" t="s">
        <v>19</v>
      </c>
      <c r="F19" s="14"/>
      <c r="G19" s="6" t="s">
        <v>69</v>
      </c>
    </row>
    <row r="20" spans="1:7" ht="45" x14ac:dyDescent="0.25">
      <c r="A20" s="8">
        <f t="shared" si="0"/>
        <v>19</v>
      </c>
      <c r="B20" s="12" t="s">
        <v>70</v>
      </c>
      <c r="C20" s="12" t="s">
        <v>71</v>
      </c>
      <c r="D20" s="15" t="s">
        <v>14</v>
      </c>
      <c r="E20" s="15"/>
      <c r="F20" s="15">
        <v>5</v>
      </c>
      <c r="G20" s="15" t="s">
        <v>315</v>
      </c>
    </row>
    <row r="21" spans="1:7" ht="60" x14ac:dyDescent="0.25">
      <c r="A21" s="8">
        <f t="shared" si="0"/>
        <v>20</v>
      </c>
      <c r="B21" s="12" t="s">
        <v>72</v>
      </c>
      <c r="C21" s="12" t="s">
        <v>73</v>
      </c>
      <c r="D21" s="15" t="s">
        <v>68</v>
      </c>
      <c r="E21" s="15"/>
      <c r="F21" s="15">
        <v>2</v>
      </c>
      <c r="G21" s="15" t="s">
        <v>316</v>
      </c>
    </row>
    <row r="22" spans="1:7" ht="45" x14ac:dyDescent="0.25">
      <c r="A22" s="8">
        <f t="shared" si="0"/>
        <v>21</v>
      </c>
      <c r="B22" s="12" t="s">
        <v>74</v>
      </c>
      <c r="C22" s="12" t="s">
        <v>75</v>
      </c>
      <c r="D22" s="15" t="s">
        <v>9</v>
      </c>
      <c r="E22" s="15"/>
      <c r="F22" s="15">
        <v>5</v>
      </c>
      <c r="G22" s="15" t="s">
        <v>317</v>
      </c>
    </row>
    <row r="23" spans="1:7" ht="60" x14ac:dyDescent="0.25">
      <c r="A23" s="8">
        <f t="shared" si="0"/>
        <v>22</v>
      </c>
      <c r="B23" s="12" t="s">
        <v>76</v>
      </c>
      <c r="C23" s="12" t="s">
        <v>77</v>
      </c>
      <c r="D23" s="3" t="s">
        <v>14</v>
      </c>
      <c r="E23" s="3"/>
      <c r="F23" s="3">
        <v>8</v>
      </c>
      <c r="G23" s="3" t="s">
        <v>319</v>
      </c>
    </row>
    <row r="24" spans="1:7" ht="120" x14ac:dyDescent="0.25">
      <c r="A24" s="8">
        <f t="shared" si="0"/>
        <v>23</v>
      </c>
      <c r="B24" s="12" t="s">
        <v>78</v>
      </c>
      <c r="C24" s="12" t="s">
        <v>79</v>
      </c>
      <c r="D24" s="3" t="s">
        <v>9</v>
      </c>
      <c r="F24" s="10">
        <v>13</v>
      </c>
      <c r="G24" s="3" t="s">
        <v>320</v>
      </c>
    </row>
    <row r="25" spans="1:7" ht="60" x14ac:dyDescent="0.25">
      <c r="A25" s="8">
        <f t="shared" si="0"/>
        <v>24</v>
      </c>
      <c r="B25" s="12" t="s">
        <v>80</v>
      </c>
      <c r="C25" s="12" t="s">
        <v>81</v>
      </c>
      <c r="D25" s="3" t="s">
        <v>9</v>
      </c>
      <c r="F25" s="10">
        <v>8</v>
      </c>
      <c r="G25" s="3" t="s">
        <v>321</v>
      </c>
    </row>
    <row r="26" spans="1:7" ht="60" x14ac:dyDescent="0.25">
      <c r="A26" s="8">
        <f t="shared" si="0"/>
        <v>25</v>
      </c>
      <c r="B26" s="12" t="s">
        <v>82</v>
      </c>
      <c r="C26" s="12" t="s">
        <v>83</v>
      </c>
      <c r="D26" s="3" t="s">
        <v>9</v>
      </c>
      <c r="F26" s="10">
        <v>3</v>
      </c>
      <c r="G26" s="3" t="s">
        <v>322</v>
      </c>
    </row>
    <row r="27" spans="1:7" ht="120" x14ac:dyDescent="0.25">
      <c r="A27" s="8">
        <f t="shared" si="0"/>
        <v>26</v>
      </c>
      <c r="B27" s="12" t="s">
        <v>84</v>
      </c>
      <c r="C27" s="12" t="s">
        <v>85</v>
      </c>
      <c r="D27" s="3" t="s">
        <v>9</v>
      </c>
      <c r="F27" s="10">
        <v>20</v>
      </c>
      <c r="G27" s="3" t="s">
        <v>323</v>
      </c>
    </row>
    <row r="28" spans="1:7" ht="90" x14ac:dyDescent="0.25">
      <c r="A28" s="8">
        <f t="shared" si="0"/>
        <v>27</v>
      </c>
      <c r="B28" s="12" t="s">
        <v>86</v>
      </c>
      <c r="C28" s="12" t="s">
        <v>87</v>
      </c>
      <c r="D28" s="3" t="s">
        <v>9</v>
      </c>
      <c r="F28" s="10">
        <v>13</v>
      </c>
      <c r="G28" s="3" t="s">
        <v>324</v>
      </c>
    </row>
    <row r="29" spans="1:7" ht="90" x14ac:dyDescent="0.25">
      <c r="A29" s="8">
        <f t="shared" si="0"/>
        <v>28</v>
      </c>
      <c r="B29" s="12" t="s">
        <v>88</v>
      </c>
      <c r="C29" s="12" t="s">
        <v>89</v>
      </c>
      <c r="D29" s="3" t="s">
        <v>9</v>
      </c>
      <c r="F29" s="10" t="s">
        <v>90</v>
      </c>
      <c r="G29" s="3" t="s">
        <v>325</v>
      </c>
    </row>
    <row r="30" spans="1:7" ht="60" x14ac:dyDescent="0.25">
      <c r="A30" s="8">
        <f t="shared" si="0"/>
        <v>29</v>
      </c>
      <c r="B30" s="12" t="s">
        <v>91</v>
      </c>
      <c r="C30" s="12" t="s">
        <v>92</v>
      </c>
      <c r="D30" s="3" t="s">
        <v>14</v>
      </c>
      <c r="F30" s="10">
        <v>2</v>
      </c>
      <c r="G30" s="3" t="s">
        <v>326</v>
      </c>
    </row>
    <row r="31" spans="1:7" ht="90" x14ac:dyDescent="0.25">
      <c r="A31" s="8">
        <f t="shared" si="0"/>
        <v>30</v>
      </c>
      <c r="B31" s="12" t="s">
        <v>93</v>
      </c>
      <c r="C31" s="12" t="s">
        <v>318</v>
      </c>
      <c r="D31" s="3" t="s">
        <v>68</v>
      </c>
      <c r="F31" s="10" t="s">
        <v>90</v>
      </c>
      <c r="G31" s="3" t="s">
        <v>327</v>
      </c>
    </row>
    <row r="32" spans="1:7" x14ac:dyDescent="0.25">
      <c r="A32" s="9"/>
      <c r="B32" s="13"/>
      <c r="C32" s="26"/>
    </row>
  </sheetData>
  <pageMargins left="0.7" right="0.7" top="0.75" bottom="0.75" header="0.3" footer="0.3"/>
  <legacy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2BDF2-4202-4E02-8146-5E8A326D0CB4}">
  <dimension ref="A1:D15"/>
  <sheetViews>
    <sheetView workbookViewId="0">
      <selection activeCell="D13" sqref="D13"/>
    </sheetView>
  </sheetViews>
  <sheetFormatPr defaultRowHeight="15" x14ac:dyDescent="0.25"/>
  <sheetData>
    <row r="1" spans="1:4" ht="45" x14ac:dyDescent="0.25">
      <c r="A1" s="42" t="s">
        <v>278</v>
      </c>
      <c r="B1" s="42" t="s">
        <v>279</v>
      </c>
      <c r="C1" s="42" t="s">
        <v>280</v>
      </c>
      <c r="D1" s="42" t="s">
        <v>281</v>
      </c>
    </row>
    <row r="2" spans="1:4" x14ac:dyDescent="0.25">
      <c r="A2" s="41">
        <v>1</v>
      </c>
      <c r="B2" s="41" t="s">
        <v>282</v>
      </c>
      <c r="C2" s="41">
        <f>SUM('Sprint 6 Backlog'!C2:C5)</f>
        <v>54</v>
      </c>
      <c r="D2" s="41">
        <f>C2</f>
        <v>54</v>
      </c>
    </row>
    <row r="3" spans="1:4" ht="15.75" customHeight="1" x14ac:dyDescent="0.25">
      <c r="A3" s="41">
        <v>2</v>
      </c>
      <c r="B3" s="41" t="s">
        <v>283</v>
      </c>
      <c r="C3" s="41">
        <f>C2-($C$2/13)</f>
        <v>49.846153846153847</v>
      </c>
      <c r="D3" s="41">
        <f>D2</f>
        <v>54</v>
      </c>
    </row>
    <row r="4" spans="1:4" x14ac:dyDescent="0.25">
      <c r="A4" s="41">
        <v>3</v>
      </c>
      <c r="B4" s="41" t="s">
        <v>284</v>
      </c>
      <c r="C4" s="41">
        <f t="shared" ref="C4:C14" si="0">C3-($C$2/13)</f>
        <v>45.692307692307693</v>
      </c>
      <c r="D4" s="41">
        <f>D3</f>
        <v>54</v>
      </c>
    </row>
    <row r="5" spans="1:4" x14ac:dyDescent="0.25">
      <c r="A5" s="41">
        <v>4</v>
      </c>
      <c r="B5" s="41" t="s">
        <v>285</v>
      </c>
      <c r="C5" s="41">
        <f t="shared" si="0"/>
        <v>41.53846153846154</v>
      </c>
      <c r="D5" s="41">
        <f t="shared" ref="D5:D12" si="1">D4</f>
        <v>54</v>
      </c>
    </row>
    <row r="6" spans="1:4" x14ac:dyDescent="0.25">
      <c r="A6" s="41">
        <v>5</v>
      </c>
      <c r="B6" s="41" t="s">
        <v>286</v>
      </c>
      <c r="C6" s="41">
        <f t="shared" si="0"/>
        <v>37.384615384615387</v>
      </c>
      <c r="D6" s="41">
        <f t="shared" si="1"/>
        <v>54</v>
      </c>
    </row>
    <row r="7" spans="1:4" x14ac:dyDescent="0.25">
      <c r="A7" s="41">
        <v>6</v>
      </c>
      <c r="B7" s="41" t="s">
        <v>287</v>
      </c>
      <c r="C7" s="41">
        <f t="shared" si="0"/>
        <v>33.230769230769234</v>
      </c>
      <c r="D7" s="41">
        <f t="shared" si="1"/>
        <v>54</v>
      </c>
    </row>
    <row r="8" spans="1:4" x14ac:dyDescent="0.25">
      <c r="A8" s="41">
        <v>7</v>
      </c>
      <c r="B8" s="41" t="s">
        <v>288</v>
      </c>
      <c r="C8" s="41">
        <f t="shared" si="0"/>
        <v>29.07692307692308</v>
      </c>
      <c r="D8" s="41">
        <f t="shared" si="1"/>
        <v>54</v>
      </c>
    </row>
    <row r="9" spans="1:4" x14ac:dyDescent="0.25">
      <c r="A9" s="41">
        <v>8</v>
      </c>
      <c r="B9" s="41" t="s">
        <v>282</v>
      </c>
      <c r="C9" s="41">
        <f t="shared" si="0"/>
        <v>24.923076923076927</v>
      </c>
      <c r="D9" s="41">
        <f t="shared" si="1"/>
        <v>54</v>
      </c>
    </row>
    <row r="10" spans="1:4" x14ac:dyDescent="0.25">
      <c r="A10" s="41">
        <v>9</v>
      </c>
      <c r="B10" s="41" t="s">
        <v>283</v>
      </c>
      <c r="C10" s="41">
        <f t="shared" si="0"/>
        <v>20.769230769230774</v>
      </c>
      <c r="D10" s="41">
        <f>D9-4</f>
        <v>50</v>
      </c>
    </row>
    <row r="11" spans="1:4" x14ac:dyDescent="0.25">
      <c r="A11" s="41">
        <v>10</v>
      </c>
      <c r="B11" s="41" t="s">
        <v>284</v>
      </c>
      <c r="C11" s="41">
        <f t="shared" si="0"/>
        <v>16.61538461538462</v>
      </c>
      <c r="D11" s="41">
        <f>D10-4</f>
        <v>46</v>
      </c>
    </row>
    <row r="12" spans="1:4" x14ac:dyDescent="0.25">
      <c r="A12" s="41">
        <v>11</v>
      </c>
      <c r="B12" s="41" t="s">
        <v>285</v>
      </c>
      <c r="C12" s="41">
        <f t="shared" si="0"/>
        <v>12.461538461538467</v>
      </c>
      <c r="D12" s="41">
        <f t="shared" si="1"/>
        <v>46</v>
      </c>
    </row>
    <row r="13" spans="1:4" x14ac:dyDescent="0.25">
      <c r="A13" s="41">
        <v>12</v>
      </c>
      <c r="B13" s="41" t="s">
        <v>286</v>
      </c>
      <c r="C13" s="41">
        <f t="shared" si="0"/>
        <v>8.3076923076923137</v>
      </c>
      <c r="D13" s="41">
        <f>D12-20</f>
        <v>26</v>
      </c>
    </row>
    <row r="14" spans="1:4" x14ac:dyDescent="0.25">
      <c r="A14" s="41">
        <v>13</v>
      </c>
      <c r="B14" s="41" t="s">
        <v>287</v>
      </c>
      <c r="C14" s="41">
        <f t="shared" si="0"/>
        <v>4.1538461538461595</v>
      </c>
      <c r="D14" s="41"/>
    </row>
    <row r="15" spans="1:4" x14ac:dyDescent="0.25">
      <c r="A15" s="41">
        <v>14</v>
      </c>
      <c r="B15" s="41" t="s">
        <v>288</v>
      </c>
      <c r="C15" s="41">
        <f>0</f>
        <v>0</v>
      </c>
      <c r="D15" s="4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DA2E-BC10-40A0-87E3-2DA5FE53429E}">
  <dimension ref="A1:D7"/>
  <sheetViews>
    <sheetView tabSelected="1" workbookViewId="0">
      <selection activeCell="D5" sqref="D5"/>
    </sheetView>
  </sheetViews>
  <sheetFormatPr defaultRowHeight="15" x14ac:dyDescent="0.25"/>
  <cols>
    <col min="2" max="2" width="49" customWidth="1"/>
    <col min="3" max="3" width="52.5703125" customWidth="1"/>
    <col min="4" max="4" width="34.7109375" customWidth="1"/>
  </cols>
  <sheetData>
    <row r="1" spans="1:4" x14ac:dyDescent="0.25">
      <c r="B1" s="44" t="s">
        <v>289</v>
      </c>
      <c r="C1" s="44" t="s">
        <v>290</v>
      </c>
      <c r="D1" s="44" t="s">
        <v>291</v>
      </c>
    </row>
    <row r="2" spans="1:4" ht="247.5" customHeight="1" x14ac:dyDescent="0.25">
      <c r="A2" s="43" t="s">
        <v>95</v>
      </c>
      <c r="B2" s="48" t="s">
        <v>292</v>
      </c>
      <c r="C2" s="48" t="s">
        <v>293</v>
      </c>
      <c r="D2" s="48" t="s">
        <v>294</v>
      </c>
    </row>
    <row r="3" spans="1:4" s="38" customFormat="1" ht="213.75" customHeight="1" x14ac:dyDescent="0.25">
      <c r="A3" s="43" t="s">
        <v>96</v>
      </c>
      <c r="B3" s="50" t="s">
        <v>295</v>
      </c>
      <c r="C3" s="50" t="s">
        <v>296</v>
      </c>
      <c r="D3" s="50" t="s">
        <v>297</v>
      </c>
    </row>
    <row r="4" spans="1:4" s="38" customFormat="1" ht="176.25" customHeight="1" x14ac:dyDescent="0.25">
      <c r="A4" s="43" t="s">
        <v>97</v>
      </c>
      <c r="B4" s="48" t="s">
        <v>298</v>
      </c>
      <c r="C4" s="48" t="s">
        <v>299</v>
      </c>
      <c r="D4" s="48" t="s">
        <v>300</v>
      </c>
    </row>
    <row r="5" spans="1:4" ht="133.5" customHeight="1" x14ac:dyDescent="0.25">
      <c r="A5" s="43" t="s">
        <v>98</v>
      </c>
      <c r="B5" s="50" t="s">
        <v>301</v>
      </c>
      <c r="C5" s="50" t="s">
        <v>302</v>
      </c>
      <c r="D5" s="50" t="s">
        <v>303</v>
      </c>
    </row>
    <row r="6" spans="1:4" ht="141" customHeight="1" x14ac:dyDescent="0.25">
      <c r="A6" s="43" t="s">
        <v>99</v>
      </c>
      <c r="B6" s="48" t="s">
        <v>304</v>
      </c>
      <c r="C6" s="48" t="s">
        <v>305</v>
      </c>
      <c r="D6" s="48" t="s">
        <v>306</v>
      </c>
    </row>
    <row r="7" spans="1:4" ht="112.5" customHeight="1" x14ac:dyDescent="0.25">
      <c r="A7" s="43" t="s">
        <v>100</v>
      </c>
      <c r="B7" s="50" t="s">
        <v>307</v>
      </c>
      <c r="C7" s="50" t="s">
        <v>308</v>
      </c>
      <c r="D7" s="50" t="s">
        <v>309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E941B-3B94-43A4-B291-DE6C8BC3BDC8}">
  <dimension ref="B2:C7"/>
  <sheetViews>
    <sheetView workbookViewId="0">
      <selection activeCell="B6" sqref="B6"/>
    </sheetView>
  </sheetViews>
  <sheetFormatPr defaultRowHeight="15" x14ac:dyDescent="0.25"/>
  <cols>
    <col min="2" max="2" width="74.7109375" customWidth="1"/>
  </cols>
  <sheetData>
    <row r="2" spans="2:3" ht="21" x14ac:dyDescent="0.35">
      <c r="B2" s="45" t="s">
        <v>310</v>
      </c>
    </row>
    <row r="4" spans="2:3" ht="63" x14ac:dyDescent="0.25">
      <c r="B4" s="46" t="s">
        <v>311</v>
      </c>
      <c r="C4" s="37"/>
    </row>
    <row r="5" spans="2:3" ht="94.5" x14ac:dyDescent="0.25">
      <c r="B5" s="46" t="s">
        <v>312</v>
      </c>
    </row>
    <row r="6" spans="2:3" ht="63" x14ac:dyDescent="0.25">
      <c r="B6" s="46" t="s">
        <v>313</v>
      </c>
    </row>
    <row r="7" spans="2:3" ht="110.25" x14ac:dyDescent="0.25">
      <c r="B7" s="46" t="s">
        <v>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6D8E7-4BB1-4684-AB52-212C1B153276}">
  <dimension ref="A1:I31"/>
  <sheetViews>
    <sheetView workbookViewId="0">
      <selection activeCell="H37" sqref="H37"/>
    </sheetView>
  </sheetViews>
  <sheetFormatPr defaultRowHeight="15" x14ac:dyDescent="0.25"/>
  <cols>
    <col min="1" max="1" width="11.28515625" bestFit="1" customWidth="1"/>
    <col min="2" max="2" width="42.5703125" customWidth="1"/>
    <col min="3" max="3" width="13.42578125" customWidth="1"/>
    <col min="4" max="4" width="9" customWidth="1"/>
    <col min="5" max="5" width="10.140625" customWidth="1"/>
    <col min="6" max="6" width="9.42578125" customWidth="1"/>
  </cols>
  <sheetData>
    <row r="1" spans="1:9" x14ac:dyDescent="0.25">
      <c r="A1" t="s">
        <v>0</v>
      </c>
      <c r="B1" t="s">
        <v>94</v>
      </c>
      <c r="C1" t="s">
        <v>3</v>
      </c>
      <c r="D1" t="s">
        <v>95</v>
      </c>
      <c r="E1" t="s">
        <v>96</v>
      </c>
      <c r="F1" t="s">
        <v>97</v>
      </c>
      <c r="G1" t="s">
        <v>98</v>
      </c>
      <c r="H1" t="s">
        <v>99</v>
      </c>
      <c r="I1" t="s">
        <v>100</v>
      </c>
    </row>
    <row r="2" spans="1:9" x14ac:dyDescent="0.25">
      <c r="A2">
        <v>1</v>
      </c>
      <c r="B2" s="2" t="s">
        <v>101</v>
      </c>
      <c r="C2" t="s">
        <v>102</v>
      </c>
      <c r="D2" t="s">
        <v>103</v>
      </c>
      <c r="E2" t="s">
        <v>103</v>
      </c>
      <c r="F2" t="s">
        <v>103</v>
      </c>
    </row>
    <row r="3" spans="1:9" x14ac:dyDescent="0.25">
      <c r="A3">
        <v>2</v>
      </c>
      <c r="B3" s="3" t="s">
        <v>104</v>
      </c>
      <c r="C3" t="s">
        <v>105</v>
      </c>
      <c r="E3" t="s">
        <v>103</v>
      </c>
    </row>
    <row r="4" spans="1:9" x14ac:dyDescent="0.25">
      <c r="A4">
        <v>3</v>
      </c>
      <c r="B4" s="3" t="s">
        <v>106</v>
      </c>
      <c r="C4" t="s">
        <v>102</v>
      </c>
      <c r="D4" t="s">
        <v>103</v>
      </c>
      <c r="E4" t="s">
        <v>103</v>
      </c>
      <c r="F4" t="s">
        <v>103</v>
      </c>
    </row>
    <row r="5" spans="1:9" x14ac:dyDescent="0.25">
      <c r="A5">
        <v>4</v>
      </c>
      <c r="B5" s="3" t="s">
        <v>107</v>
      </c>
      <c r="C5" t="s">
        <v>102</v>
      </c>
      <c r="F5" t="s">
        <v>103</v>
      </c>
    </row>
    <row r="6" spans="1:9" x14ac:dyDescent="0.25">
      <c r="A6">
        <v>5</v>
      </c>
      <c r="B6" s="3" t="s">
        <v>108</v>
      </c>
      <c r="C6" t="s">
        <v>102</v>
      </c>
      <c r="D6" t="s">
        <v>103</v>
      </c>
      <c r="E6" t="s">
        <v>103</v>
      </c>
      <c r="F6" t="s">
        <v>103</v>
      </c>
    </row>
    <row r="7" spans="1:9" x14ac:dyDescent="0.25">
      <c r="A7">
        <v>6</v>
      </c>
      <c r="B7" s="3" t="s">
        <v>109</v>
      </c>
      <c r="C7" t="s">
        <v>102</v>
      </c>
      <c r="D7" t="s">
        <v>103</v>
      </c>
      <c r="E7" t="s">
        <v>103</v>
      </c>
      <c r="F7" t="s">
        <v>103</v>
      </c>
    </row>
    <row r="8" spans="1:9" x14ac:dyDescent="0.25">
      <c r="A8">
        <v>7</v>
      </c>
      <c r="B8" s="3" t="s">
        <v>110</v>
      </c>
      <c r="C8" t="s">
        <v>102</v>
      </c>
      <c r="D8" t="s">
        <v>103</v>
      </c>
      <c r="E8" t="s">
        <v>103</v>
      </c>
    </row>
    <row r="9" spans="1:9" x14ac:dyDescent="0.25">
      <c r="A9">
        <v>8</v>
      </c>
      <c r="B9" s="3" t="s">
        <v>111</v>
      </c>
      <c r="C9" t="s">
        <v>102</v>
      </c>
      <c r="D9" t="s">
        <v>103</v>
      </c>
      <c r="E9" t="s">
        <v>103</v>
      </c>
    </row>
    <row r="10" spans="1:9" x14ac:dyDescent="0.25">
      <c r="A10">
        <v>9</v>
      </c>
      <c r="B10" s="3" t="s">
        <v>112</v>
      </c>
      <c r="C10" t="s">
        <v>102</v>
      </c>
      <c r="D10" t="s">
        <v>103</v>
      </c>
      <c r="E10" t="s">
        <v>103</v>
      </c>
      <c r="F10" t="s">
        <v>103</v>
      </c>
    </row>
    <row r="11" spans="1:9" x14ac:dyDescent="0.25">
      <c r="A11">
        <v>10</v>
      </c>
      <c r="B11" s="3" t="s">
        <v>113</v>
      </c>
      <c r="C11" t="s">
        <v>102</v>
      </c>
      <c r="E11" t="s">
        <v>103</v>
      </c>
    </row>
    <row r="12" spans="1:9" x14ac:dyDescent="0.25">
      <c r="A12">
        <v>11</v>
      </c>
      <c r="B12" s="3" t="s">
        <v>114</v>
      </c>
      <c r="C12" t="s">
        <v>105</v>
      </c>
      <c r="E12" t="s">
        <v>103</v>
      </c>
      <c r="F12" t="s">
        <v>103</v>
      </c>
    </row>
    <row r="13" spans="1:9" x14ac:dyDescent="0.25">
      <c r="A13">
        <v>12</v>
      </c>
      <c r="B13" s="3" t="s">
        <v>115</v>
      </c>
      <c r="C13" t="s">
        <v>102</v>
      </c>
      <c r="E13" t="s">
        <v>103</v>
      </c>
      <c r="F13" t="s">
        <v>103</v>
      </c>
    </row>
    <row r="14" spans="1:9" x14ac:dyDescent="0.25">
      <c r="A14">
        <v>13</v>
      </c>
      <c r="B14" s="3" t="s">
        <v>116</v>
      </c>
      <c r="C14" t="s">
        <v>105</v>
      </c>
      <c r="D14" t="s">
        <v>103</v>
      </c>
      <c r="E14" t="s">
        <v>103</v>
      </c>
      <c r="F14" t="s">
        <v>103</v>
      </c>
    </row>
    <row r="15" spans="1:9" x14ac:dyDescent="0.25">
      <c r="A15">
        <v>14</v>
      </c>
      <c r="B15" s="3" t="s">
        <v>117</v>
      </c>
      <c r="C15" t="s">
        <v>102</v>
      </c>
      <c r="F15" t="s">
        <v>103</v>
      </c>
    </row>
    <row r="16" spans="1:9" x14ac:dyDescent="0.25">
      <c r="A16">
        <v>15</v>
      </c>
      <c r="B16" s="3" t="s">
        <v>118</v>
      </c>
      <c r="C16" t="s">
        <v>102</v>
      </c>
      <c r="I16" t="s">
        <v>103</v>
      </c>
    </row>
    <row r="17" spans="1:9" x14ac:dyDescent="0.25">
      <c r="A17">
        <v>16</v>
      </c>
      <c r="B17" s="3" t="s">
        <v>119</v>
      </c>
      <c r="C17" t="s">
        <v>120</v>
      </c>
    </row>
    <row r="18" spans="1:9" x14ac:dyDescent="0.25">
      <c r="A18">
        <v>17</v>
      </c>
      <c r="B18" s="3" t="s">
        <v>121</v>
      </c>
      <c r="C18" t="s">
        <v>102</v>
      </c>
      <c r="F18" t="s">
        <v>103</v>
      </c>
    </row>
    <row r="19" spans="1:9" x14ac:dyDescent="0.25">
      <c r="A19">
        <v>18</v>
      </c>
      <c r="B19" s="6" t="s">
        <v>122</v>
      </c>
      <c r="C19" t="s">
        <v>123</v>
      </c>
    </row>
    <row r="20" spans="1:9" x14ac:dyDescent="0.25">
      <c r="A20">
        <v>19</v>
      </c>
      <c r="B20" s="12" t="s">
        <v>124</v>
      </c>
      <c r="C20" t="s">
        <v>105</v>
      </c>
      <c r="D20" s="15"/>
      <c r="H20" t="s">
        <v>103</v>
      </c>
    </row>
    <row r="21" spans="1:9" x14ac:dyDescent="0.25">
      <c r="A21">
        <v>20</v>
      </c>
      <c r="B21" s="12" t="s">
        <v>125</v>
      </c>
      <c r="C21" t="s">
        <v>123</v>
      </c>
      <c r="D21" s="15"/>
    </row>
    <row r="22" spans="1:9" x14ac:dyDescent="0.25">
      <c r="A22">
        <v>21</v>
      </c>
      <c r="B22" s="12" t="s">
        <v>126</v>
      </c>
      <c r="C22" t="s">
        <v>102</v>
      </c>
      <c r="D22" s="15"/>
      <c r="H22" t="s">
        <v>103</v>
      </c>
    </row>
    <row r="23" spans="1:9" x14ac:dyDescent="0.25">
      <c r="A23">
        <v>22</v>
      </c>
      <c r="B23" s="12" t="s">
        <v>127</v>
      </c>
      <c r="C23" t="s">
        <v>105</v>
      </c>
      <c r="D23" s="3"/>
    </row>
    <row r="24" spans="1:9" x14ac:dyDescent="0.25">
      <c r="A24">
        <v>23</v>
      </c>
      <c r="B24" s="12" t="s">
        <v>128</v>
      </c>
      <c r="C24" t="s">
        <v>102</v>
      </c>
      <c r="D24" s="10"/>
      <c r="G24" t="s">
        <v>103</v>
      </c>
      <c r="H24" t="s">
        <v>103</v>
      </c>
    </row>
    <row r="25" spans="1:9" x14ac:dyDescent="0.25">
      <c r="A25">
        <v>24</v>
      </c>
      <c r="B25" s="12" t="s">
        <v>129</v>
      </c>
      <c r="C25" t="s">
        <v>102</v>
      </c>
      <c r="D25" s="10"/>
      <c r="H25" t="s">
        <v>103</v>
      </c>
    </row>
    <row r="26" spans="1:9" x14ac:dyDescent="0.25">
      <c r="A26">
        <v>25</v>
      </c>
      <c r="B26" s="12" t="s">
        <v>130</v>
      </c>
      <c r="C26" t="s">
        <v>102</v>
      </c>
      <c r="D26" s="10"/>
      <c r="G26" t="s">
        <v>103</v>
      </c>
      <c r="I26" t="s">
        <v>103</v>
      </c>
    </row>
    <row r="27" spans="1:9" x14ac:dyDescent="0.25">
      <c r="A27">
        <v>26</v>
      </c>
      <c r="B27" s="12" t="s">
        <v>131</v>
      </c>
      <c r="C27" t="s">
        <v>102</v>
      </c>
      <c r="D27" s="10"/>
      <c r="G27" t="s">
        <v>103</v>
      </c>
      <c r="H27" t="s">
        <v>103</v>
      </c>
      <c r="I27" t="s">
        <v>103</v>
      </c>
    </row>
    <row r="28" spans="1:9" x14ac:dyDescent="0.25">
      <c r="A28">
        <v>27</v>
      </c>
      <c r="B28" s="12" t="s">
        <v>132</v>
      </c>
      <c r="C28" t="s">
        <v>120</v>
      </c>
      <c r="D28" s="10"/>
    </row>
    <row r="29" spans="1:9" x14ac:dyDescent="0.25">
      <c r="A29">
        <v>28</v>
      </c>
      <c r="B29" s="12" t="s">
        <v>133</v>
      </c>
      <c r="C29" t="s">
        <v>102</v>
      </c>
      <c r="D29" s="28"/>
      <c r="H29" t="s">
        <v>103</v>
      </c>
      <c r="I29" t="s">
        <v>103</v>
      </c>
    </row>
    <row r="30" spans="1:9" x14ac:dyDescent="0.25">
      <c r="A30">
        <v>29</v>
      </c>
      <c r="B30" s="12" t="s">
        <v>134</v>
      </c>
      <c r="C30" t="s">
        <v>102</v>
      </c>
      <c r="D30" s="29"/>
      <c r="G30" t="s">
        <v>103</v>
      </c>
    </row>
    <row r="31" spans="1:9" x14ac:dyDescent="0.25">
      <c r="A31">
        <v>30</v>
      </c>
      <c r="B31" s="12" t="s">
        <v>135</v>
      </c>
      <c r="C31" t="s">
        <v>105</v>
      </c>
      <c r="D31" s="28"/>
      <c r="G31" t="s">
        <v>103</v>
      </c>
      <c r="H31" t="s">
        <v>103</v>
      </c>
    </row>
  </sheetData>
  <pageMargins left="0.7" right="0.7" top="0.75" bottom="0.75" header="0.3" footer="0.3"/>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3347-FD2A-43CC-A8F0-41D1D42DFBC4}">
  <dimension ref="A1:F31"/>
  <sheetViews>
    <sheetView workbookViewId="0">
      <selection activeCell="A24" sqref="A24"/>
    </sheetView>
  </sheetViews>
  <sheetFormatPr defaultColWidth="8.85546875" defaultRowHeight="15" x14ac:dyDescent="0.25"/>
  <cols>
    <col min="1" max="1" width="32.28515625" customWidth="1"/>
    <col min="2" max="2" width="78.28515625" customWidth="1"/>
    <col min="3" max="3" width="10.42578125" customWidth="1"/>
    <col min="4" max="4" width="14.5703125" customWidth="1"/>
    <col min="5" max="5" width="13.85546875" customWidth="1"/>
    <col min="6" max="6" width="16.5703125" customWidth="1"/>
  </cols>
  <sheetData>
    <row r="1" spans="1:6" x14ac:dyDescent="0.25">
      <c r="A1" t="s">
        <v>136</v>
      </c>
      <c r="B1" t="s">
        <v>2</v>
      </c>
      <c r="C1" t="s">
        <v>3</v>
      </c>
      <c r="D1" t="s">
        <v>4</v>
      </c>
      <c r="E1" t="s">
        <v>137</v>
      </c>
      <c r="F1" t="s">
        <v>138</v>
      </c>
    </row>
    <row r="2" spans="1:6" x14ac:dyDescent="0.25">
      <c r="A2" t="s">
        <v>139</v>
      </c>
      <c r="B2" s="1" t="s">
        <v>140</v>
      </c>
      <c r="C2" t="s">
        <v>9</v>
      </c>
      <c r="D2" t="s">
        <v>141</v>
      </c>
      <c r="E2" t="s">
        <v>142</v>
      </c>
      <c r="F2" t="s">
        <v>143</v>
      </c>
    </row>
    <row r="3" spans="1:6" x14ac:dyDescent="0.25">
      <c r="B3" s="1" t="s">
        <v>144</v>
      </c>
      <c r="C3" t="s">
        <v>9</v>
      </c>
      <c r="D3" t="s">
        <v>46</v>
      </c>
      <c r="E3" t="s">
        <v>145</v>
      </c>
      <c r="F3" t="s">
        <v>146</v>
      </c>
    </row>
    <row r="4" spans="1:6" x14ac:dyDescent="0.25">
      <c r="B4" t="s">
        <v>147</v>
      </c>
      <c r="C4" t="s">
        <v>9</v>
      </c>
      <c r="D4" t="s">
        <v>30</v>
      </c>
      <c r="E4" t="s">
        <v>145</v>
      </c>
      <c r="F4" t="s">
        <v>148</v>
      </c>
    </row>
    <row r="5" spans="1:6" x14ac:dyDescent="0.25">
      <c r="B5" s="1" t="s">
        <v>149</v>
      </c>
      <c r="C5" t="s">
        <v>9</v>
      </c>
      <c r="D5" t="s">
        <v>46</v>
      </c>
      <c r="E5" t="s">
        <v>145</v>
      </c>
      <c r="F5" t="s">
        <v>146</v>
      </c>
    </row>
    <row r="6" spans="1:6" x14ac:dyDescent="0.25">
      <c r="B6" t="s">
        <v>150</v>
      </c>
      <c r="C6" t="s">
        <v>9</v>
      </c>
      <c r="D6" t="s">
        <v>46</v>
      </c>
      <c r="E6" t="s">
        <v>145</v>
      </c>
      <c r="F6" t="s">
        <v>148</v>
      </c>
    </row>
    <row r="7" spans="1:6" x14ac:dyDescent="0.25">
      <c r="B7" t="s">
        <v>151</v>
      </c>
      <c r="C7" t="s">
        <v>9</v>
      </c>
      <c r="D7" t="s">
        <v>141</v>
      </c>
      <c r="E7" t="s">
        <v>145</v>
      </c>
      <c r="F7" t="s">
        <v>148</v>
      </c>
    </row>
    <row r="8" spans="1:6" x14ac:dyDescent="0.25">
      <c r="B8" t="s">
        <v>152</v>
      </c>
      <c r="C8" t="s">
        <v>9</v>
      </c>
      <c r="D8" t="s">
        <v>141</v>
      </c>
      <c r="E8" t="s">
        <v>145</v>
      </c>
      <c r="F8" t="s">
        <v>148</v>
      </c>
    </row>
    <row r="9" spans="1:6" x14ac:dyDescent="0.25">
      <c r="B9" t="s">
        <v>153</v>
      </c>
      <c r="C9" t="s">
        <v>9</v>
      </c>
      <c r="D9" t="s">
        <v>154</v>
      </c>
      <c r="E9" t="s">
        <v>145</v>
      </c>
      <c r="F9" t="s">
        <v>143</v>
      </c>
    </row>
    <row r="10" spans="1:6" x14ac:dyDescent="0.25">
      <c r="B10" t="s">
        <v>155</v>
      </c>
      <c r="C10" t="s">
        <v>9</v>
      </c>
      <c r="D10" t="s">
        <v>46</v>
      </c>
      <c r="E10" t="s">
        <v>145</v>
      </c>
      <c r="F10" t="s">
        <v>156</v>
      </c>
    </row>
    <row r="11" spans="1:6" x14ac:dyDescent="0.25">
      <c r="B11" s="1" t="s">
        <v>157</v>
      </c>
      <c r="C11" t="s">
        <v>9</v>
      </c>
      <c r="D11" t="s">
        <v>158</v>
      </c>
      <c r="E11" t="s">
        <v>145</v>
      </c>
      <c r="F11" t="s">
        <v>146</v>
      </c>
    </row>
    <row r="12" spans="1:6" x14ac:dyDescent="0.25">
      <c r="B12" t="s">
        <v>159</v>
      </c>
      <c r="C12" t="s">
        <v>9</v>
      </c>
      <c r="D12" t="s">
        <v>30</v>
      </c>
      <c r="E12" t="s">
        <v>145</v>
      </c>
      <c r="F12" t="s">
        <v>160</v>
      </c>
    </row>
    <row r="13" spans="1:6" x14ac:dyDescent="0.25">
      <c r="B13" t="s">
        <v>161</v>
      </c>
      <c r="C13" t="s">
        <v>9</v>
      </c>
      <c r="D13" t="s">
        <v>154</v>
      </c>
      <c r="E13" t="s">
        <v>145</v>
      </c>
      <c r="F13" t="s">
        <v>162</v>
      </c>
    </row>
    <row r="14" spans="1:6" x14ac:dyDescent="0.25">
      <c r="B14" t="s">
        <v>163</v>
      </c>
      <c r="C14" t="s">
        <v>9</v>
      </c>
      <c r="D14" t="s">
        <v>141</v>
      </c>
      <c r="E14" t="s">
        <v>145</v>
      </c>
      <c r="F14" t="s">
        <v>156</v>
      </c>
    </row>
    <row r="16" spans="1:6" x14ac:dyDescent="0.25">
      <c r="A16" t="s">
        <v>106</v>
      </c>
      <c r="B16" t="s">
        <v>164</v>
      </c>
      <c r="C16" t="s">
        <v>9</v>
      </c>
      <c r="D16" t="s">
        <v>42</v>
      </c>
      <c r="E16" t="s">
        <v>145</v>
      </c>
      <c r="F16" t="s">
        <v>160</v>
      </c>
    </row>
    <row r="17" spans="1:6" x14ac:dyDescent="0.25">
      <c r="B17" t="s">
        <v>165</v>
      </c>
      <c r="C17" t="s">
        <v>9</v>
      </c>
      <c r="D17" t="s">
        <v>15</v>
      </c>
      <c r="E17" t="s">
        <v>145</v>
      </c>
      <c r="F17" t="s">
        <v>160</v>
      </c>
    </row>
    <row r="19" spans="1:6" x14ac:dyDescent="0.25">
      <c r="A19" t="s">
        <v>166</v>
      </c>
      <c r="B19" t="s">
        <v>167</v>
      </c>
      <c r="C19" t="s">
        <v>14</v>
      </c>
      <c r="D19" t="s">
        <v>30</v>
      </c>
      <c r="E19" t="s">
        <v>145</v>
      </c>
    </row>
    <row r="20" spans="1:6" x14ac:dyDescent="0.25">
      <c r="B20" t="s">
        <v>168</v>
      </c>
      <c r="C20" t="s">
        <v>14</v>
      </c>
      <c r="D20" t="s">
        <v>15</v>
      </c>
      <c r="E20" t="s">
        <v>145</v>
      </c>
    </row>
    <row r="21" spans="1:6" x14ac:dyDescent="0.25">
      <c r="B21" t="s">
        <v>169</v>
      </c>
      <c r="C21" t="s">
        <v>14</v>
      </c>
      <c r="D21" t="s">
        <v>15</v>
      </c>
      <c r="E21" t="s">
        <v>145</v>
      </c>
    </row>
    <row r="22" spans="1:6" x14ac:dyDescent="0.25">
      <c r="B22" t="s">
        <v>170</v>
      </c>
      <c r="C22" t="s">
        <v>14</v>
      </c>
      <c r="D22" t="s">
        <v>15</v>
      </c>
      <c r="E22" t="s">
        <v>145</v>
      </c>
    </row>
    <row r="23" spans="1:6" x14ac:dyDescent="0.25">
      <c r="B23" t="s">
        <v>171</v>
      </c>
      <c r="C23" t="s">
        <v>14</v>
      </c>
      <c r="D23" t="s">
        <v>15</v>
      </c>
      <c r="E23" t="s">
        <v>145</v>
      </c>
    </row>
    <row r="24" spans="1:6" x14ac:dyDescent="0.25">
      <c r="A24" t="s">
        <v>172</v>
      </c>
      <c r="B24" t="s">
        <v>173</v>
      </c>
      <c r="C24" t="s">
        <v>14</v>
      </c>
      <c r="D24" t="s">
        <v>46</v>
      </c>
      <c r="E24" t="s">
        <v>145</v>
      </c>
    </row>
    <row r="25" spans="1:6" x14ac:dyDescent="0.25">
      <c r="B25" t="s">
        <v>174</v>
      </c>
      <c r="C25" t="s">
        <v>9</v>
      </c>
      <c r="D25" t="s">
        <v>175</v>
      </c>
      <c r="E25" t="s">
        <v>145</v>
      </c>
    </row>
    <row r="27" spans="1:6" x14ac:dyDescent="0.25">
      <c r="A27" t="s">
        <v>176</v>
      </c>
      <c r="B27" t="s">
        <v>177</v>
      </c>
      <c r="C27" t="s">
        <v>68</v>
      </c>
      <c r="D27" t="s">
        <v>23</v>
      </c>
      <c r="E27" t="s">
        <v>145</v>
      </c>
    </row>
    <row r="28" spans="1:6" x14ac:dyDescent="0.25">
      <c r="B28" t="s">
        <v>178</v>
      </c>
      <c r="C28" t="s">
        <v>68</v>
      </c>
      <c r="D28" t="s">
        <v>141</v>
      </c>
      <c r="E28" t="s">
        <v>145</v>
      </c>
    </row>
    <row r="30" spans="1:6" x14ac:dyDescent="0.25">
      <c r="A30" t="s">
        <v>179</v>
      </c>
      <c r="B30" t="s">
        <v>180</v>
      </c>
      <c r="C30" t="s">
        <v>68</v>
      </c>
      <c r="D30" t="s">
        <v>181</v>
      </c>
      <c r="E30" t="s">
        <v>142</v>
      </c>
    </row>
    <row r="31" spans="1:6" x14ac:dyDescent="0.25">
      <c r="B31" t="s">
        <v>182</v>
      </c>
      <c r="C31" t="s">
        <v>68</v>
      </c>
      <c r="D31" t="s">
        <v>181</v>
      </c>
      <c r="E31" t="s">
        <v>142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E1FEB-046D-4472-97B5-394635D66537}">
  <dimension ref="A1:F42"/>
  <sheetViews>
    <sheetView topLeftCell="A26" workbookViewId="0">
      <selection activeCell="B36" sqref="B36"/>
    </sheetView>
  </sheetViews>
  <sheetFormatPr defaultColWidth="8.85546875" defaultRowHeight="15" x14ac:dyDescent="0.25"/>
  <cols>
    <col min="1" max="1" width="48.140625" customWidth="1"/>
    <col min="2" max="2" width="79" customWidth="1"/>
    <col min="3" max="3" width="10" bestFit="1" customWidth="1"/>
    <col min="4" max="4" width="11.42578125" bestFit="1" customWidth="1"/>
    <col min="5" max="5" width="17.42578125" bestFit="1" customWidth="1"/>
    <col min="6" max="6" width="15.42578125" bestFit="1" customWidth="1"/>
  </cols>
  <sheetData>
    <row r="1" spans="1:6" x14ac:dyDescent="0.25">
      <c r="A1" t="s">
        <v>136</v>
      </c>
      <c r="B1" t="s">
        <v>2</v>
      </c>
      <c r="C1" t="s">
        <v>3</v>
      </c>
      <c r="D1" t="s">
        <v>4</v>
      </c>
      <c r="E1" t="s">
        <v>137</v>
      </c>
      <c r="F1" t="s">
        <v>138</v>
      </c>
    </row>
    <row r="2" spans="1:6" x14ac:dyDescent="0.25">
      <c r="A2" t="s">
        <v>166</v>
      </c>
      <c r="B2" s="5" t="s">
        <v>183</v>
      </c>
      <c r="C2" t="s">
        <v>14</v>
      </c>
      <c r="D2" t="s">
        <v>19</v>
      </c>
      <c r="E2" t="s">
        <v>142</v>
      </c>
      <c r="F2" t="s">
        <v>146</v>
      </c>
    </row>
    <row r="3" spans="1:6" x14ac:dyDescent="0.25">
      <c r="B3" s="4" t="s">
        <v>184</v>
      </c>
      <c r="C3" t="s">
        <v>9</v>
      </c>
      <c r="D3" t="s">
        <v>175</v>
      </c>
      <c r="E3" t="s">
        <v>145</v>
      </c>
      <c r="F3" t="s">
        <v>160</v>
      </c>
    </row>
    <row r="4" spans="1:6" x14ac:dyDescent="0.25">
      <c r="B4" s="5" t="s">
        <v>185</v>
      </c>
      <c r="C4" t="s">
        <v>9</v>
      </c>
      <c r="D4" t="s">
        <v>175</v>
      </c>
      <c r="E4" t="s">
        <v>142</v>
      </c>
      <c r="F4" t="s">
        <v>162</v>
      </c>
    </row>
    <row r="5" spans="1:6" x14ac:dyDescent="0.25">
      <c r="B5" s="5" t="s">
        <v>186</v>
      </c>
      <c r="C5" t="s">
        <v>14</v>
      </c>
      <c r="D5" t="s">
        <v>187</v>
      </c>
      <c r="E5" t="s">
        <v>142</v>
      </c>
      <c r="F5" t="s">
        <v>188</v>
      </c>
    </row>
    <row r="6" spans="1:6" x14ac:dyDescent="0.25">
      <c r="B6" s="5" t="s">
        <v>189</v>
      </c>
      <c r="C6" t="s">
        <v>14</v>
      </c>
      <c r="D6" t="s">
        <v>187</v>
      </c>
      <c r="E6" t="s">
        <v>142</v>
      </c>
      <c r="F6" t="s">
        <v>190</v>
      </c>
    </row>
    <row r="7" spans="1:6" x14ac:dyDescent="0.25">
      <c r="B7" s="5" t="s">
        <v>191</v>
      </c>
      <c r="C7" t="s">
        <v>14</v>
      </c>
      <c r="D7" t="s">
        <v>187</v>
      </c>
      <c r="E7" t="s">
        <v>142</v>
      </c>
      <c r="F7" t="s">
        <v>192</v>
      </c>
    </row>
    <row r="8" spans="1:6" x14ac:dyDescent="0.25">
      <c r="B8" s="5" t="s">
        <v>193</v>
      </c>
      <c r="C8" t="s">
        <v>14</v>
      </c>
      <c r="D8" t="s">
        <v>141</v>
      </c>
      <c r="E8" t="s">
        <v>142</v>
      </c>
      <c r="F8" t="s">
        <v>148</v>
      </c>
    </row>
    <row r="9" spans="1:6" x14ac:dyDescent="0.25">
      <c r="B9" t="s">
        <v>194</v>
      </c>
      <c r="C9" t="s">
        <v>9</v>
      </c>
      <c r="D9" t="s">
        <v>46</v>
      </c>
      <c r="E9" t="s">
        <v>142</v>
      </c>
    </row>
    <row r="10" spans="1:6" x14ac:dyDescent="0.25">
      <c r="B10" t="s">
        <v>195</v>
      </c>
      <c r="C10" t="s">
        <v>68</v>
      </c>
      <c r="D10" t="s">
        <v>46</v>
      </c>
      <c r="E10" t="s">
        <v>142</v>
      </c>
      <c r="F10" t="s">
        <v>196</v>
      </c>
    </row>
    <row r="12" spans="1:6" x14ac:dyDescent="0.25">
      <c r="A12" t="s">
        <v>101</v>
      </c>
      <c r="B12" t="s">
        <v>197</v>
      </c>
      <c r="C12" t="s">
        <v>14</v>
      </c>
      <c r="D12" t="s">
        <v>141</v>
      </c>
      <c r="E12" t="s">
        <v>142</v>
      </c>
      <c r="F12" t="s">
        <v>148</v>
      </c>
    </row>
    <row r="13" spans="1:6" x14ac:dyDescent="0.25">
      <c r="B13" s="5" t="s">
        <v>198</v>
      </c>
      <c r="C13" t="s">
        <v>14</v>
      </c>
      <c r="D13" t="s">
        <v>141</v>
      </c>
      <c r="E13" t="s">
        <v>145</v>
      </c>
      <c r="F13" t="s">
        <v>162</v>
      </c>
    </row>
    <row r="15" spans="1:6" x14ac:dyDescent="0.25">
      <c r="A15" t="s">
        <v>199</v>
      </c>
      <c r="B15" s="5" t="s">
        <v>200</v>
      </c>
      <c r="C15" t="s">
        <v>9</v>
      </c>
      <c r="D15" t="s">
        <v>19</v>
      </c>
      <c r="E15" t="s">
        <v>145</v>
      </c>
    </row>
    <row r="16" spans="1:6" x14ac:dyDescent="0.25">
      <c r="B16" t="s">
        <v>201</v>
      </c>
      <c r="C16" t="s">
        <v>9</v>
      </c>
      <c r="D16" t="s">
        <v>19</v>
      </c>
      <c r="E16" t="s">
        <v>145</v>
      </c>
    </row>
    <row r="18" spans="1:6" x14ac:dyDescent="0.25">
      <c r="A18" t="s">
        <v>107</v>
      </c>
      <c r="B18" t="s">
        <v>202</v>
      </c>
      <c r="E18" t="s">
        <v>145</v>
      </c>
    </row>
    <row r="19" spans="1:6" x14ac:dyDescent="0.25">
      <c r="B19" t="s">
        <v>203</v>
      </c>
      <c r="C19" t="s">
        <v>68</v>
      </c>
      <c r="D19" t="s">
        <v>23</v>
      </c>
      <c r="E19" t="s">
        <v>145</v>
      </c>
      <c r="F19" t="s">
        <v>143</v>
      </c>
    </row>
    <row r="20" spans="1:6" x14ac:dyDescent="0.25">
      <c r="B20" t="s">
        <v>204</v>
      </c>
      <c r="C20" t="s">
        <v>68</v>
      </c>
      <c r="E20" t="s">
        <v>145</v>
      </c>
    </row>
    <row r="22" spans="1:6" x14ac:dyDescent="0.25">
      <c r="A22" t="s">
        <v>106</v>
      </c>
      <c r="B22" s="5" t="s">
        <v>205</v>
      </c>
      <c r="C22" t="s">
        <v>68</v>
      </c>
      <c r="D22" t="s">
        <v>15</v>
      </c>
      <c r="E22" t="s">
        <v>145</v>
      </c>
    </row>
    <row r="23" spans="1:6" x14ac:dyDescent="0.25">
      <c r="B23" t="s">
        <v>206</v>
      </c>
      <c r="C23" t="s">
        <v>9</v>
      </c>
      <c r="D23" t="s">
        <v>154</v>
      </c>
      <c r="E23" t="s">
        <v>145</v>
      </c>
    </row>
    <row r="25" spans="1:6" x14ac:dyDescent="0.25">
      <c r="A25" t="s">
        <v>207</v>
      </c>
      <c r="B25" t="s">
        <v>208</v>
      </c>
      <c r="C25" t="s">
        <v>9</v>
      </c>
      <c r="D25" t="s">
        <v>15</v>
      </c>
      <c r="E25" t="s">
        <v>145</v>
      </c>
    </row>
    <row r="26" spans="1:6" x14ac:dyDescent="0.25">
      <c r="B26" s="5" t="s">
        <v>209</v>
      </c>
      <c r="C26" t="s">
        <v>9</v>
      </c>
      <c r="D26" t="s">
        <v>46</v>
      </c>
      <c r="E26" t="s">
        <v>145</v>
      </c>
      <c r="F26" t="s">
        <v>196</v>
      </c>
    </row>
    <row r="27" spans="1:6" x14ac:dyDescent="0.25">
      <c r="B27" t="s">
        <v>210</v>
      </c>
      <c r="C27" t="s">
        <v>9</v>
      </c>
      <c r="D27" t="s">
        <v>141</v>
      </c>
      <c r="E27" t="s">
        <v>145</v>
      </c>
    </row>
    <row r="29" spans="1:6" x14ac:dyDescent="0.25">
      <c r="A29" t="s">
        <v>211</v>
      </c>
      <c r="B29" t="s">
        <v>212</v>
      </c>
      <c r="C29" t="s">
        <v>68</v>
      </c>
      <c r="D29" t="s">
        <v>213</v>
      </c>
      <c r="E29" t="s">
        <v>145</v>
      </c>
    </row>
    <row r="30" spans="1:6" x14ac:dyDescent="0.25">
      <c r="B30" t="s">
        <v>214</v>
      </c>
      <c r="C30" t="s">
        <v>68</v>
      </c>
      <c r="D30" t="s">
        <v>215</v>
      </c>
      <c r="E30" t="s">
        <v>145</v>
      </c>
    </row>
    <row r="31" spans="1:6" x14ac:dyDescent="0.25">
      <c r="B31" t="s">
        <v>216</v>
      </c>
      <c r="C31" t="s">
        <v>68</v>
      </c>
      <c r="D31" t="s">
        <v>15</v>
      </c>
      <c r="E31" t="s">
        <v>145</v>
      </c>
    </row>
    <row r="33" spans="1:6" x14ac:dyDescent="0.25">
      <c r="A33" t="s">
        <v>217</v>
      </c>
      <c r="B33" t="s">
        <v>218</v>
      </c>
      <c r="C33" t="s">
        <v>9</v>
      </c>
      <c r="D33" t="s">
        <v>154</v>
      </c>
      <c r="E33" t="s">
        <v>145</v>
      </c>
      <c r="F33" t="s">
        <v>148</v>
      </c>
    </row>
    <row r="35" spans="1:6" x14ac:dyDescent="0.25">
      <c r="A35" t="s">
        <v>118</v>
      </c>
      <c r="B35" s="5" t="s">
        <v>219</v>
      </c>
      <c r="C35" t="s">
        <v>68</v>
      </c>
      <c r="D35" t="s">
        <v>154</v>
      </c>
      <c r="E35" t="s">
        <v>145</v>
      </c>
    </row>
    <row r="36" spans="1:6" x14ac:dyDescent="0.25">
      <c r="B36" t="s">
        <v>220</v>
      </c>
      <c r="C36" t="s">
        <v>68</v>
      </c>
      <c r="D36" t="s">
        <v>23</v>
      </c>
      <c r="E36" t="s">
        <v>145</v>
      </c>
    </row>
    <row r="37" spans="1:6" x14ac:dyDescent="0.25">
      <c r="B37" t="s">
        <v>221</v>
      </c>
      <c r="C37" t="s">
        <v>68</v>
      </c>
      <c r="D37" t="s">
        <v>46</v>
      </c>
      <c r="E37" t="s">
        <v>145</v>
      </c>
    </row>
    <row r="38" spans="1:6" x14ac:dyDescent="0.25">
      <c r="B38" t="s">
        <v>222</v>
      </c>
      <c r="C38" t="s">
        <v>68</v>
      </c>
      <c r="D38" t="s">
        <v>154</v>
      </c>
      <c r="E38" t="s">
        <v>142</v>
      </c>
    </row>
    <row r="39" spans="1:6" x14ac:dyDescent="0.25">
      <c r="B39" t="s">
        <v>223</v>
      </c>
      <c r="C39" t="s">
        <v>68</v>
      </c>
      <c r="D39" t="s">
        <v>213</v>
      </c>
      <c r="E39" t="s">
        <v>145</v>
      </c>
    </row>
    <row r="41" spans="1:6" x14ac:dyDescent="0.25">
      <c r="A41" t="s">
        <v>179</v>
      </c>
      <c r="B41" t="s">
        <v>180</v>
      </c>
      <c r="C41" t="s">
        <v>14</v>
      </c>
      <c r="D41" t="s">
        <v>181</v>
      </c>
      <c r="E41" t="s">
        <v>142</v>
      </c>
      <c r="F41" t="s">
        <v>196</v>
      </c>
    </row>
    <row r="42" spans="1:6" x14ac:dyDescent="0.25">
      <c r="B42" t="s">
        <v>182</v>
      </c>
      <c r="C42" t="s">
        <v>14</v>
      </c>
      <c r="D42" t="s">
        <v>181</v>
      </c>
      <c r="E42" t="s">
        <v>142</v>
      </c>
      <c r="F42" t="s">
        <v>196</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5076-A8F5-40EE-A80E-42E4B7FB9024}">
  <dimension ref="A1:J47"/>
  <sheetViews>
    <sheetView zoomScale="85" zoomScaleNormal="85" workbookViewId="0">
      <selection activeCell="C16" sqref="C16"/>
    </sheetView>
  </sheetViews>
  <sheetFormatPr defaultColWidth="8.85546875" defaultRowHeight="15" x14ac:dyDescent="0.25"/>
  <cols>
    <col min="1" max="1" width="9.140625" customWidth="1"/>
    <col min="2" max="2" width="30.7109375" customWidth="1"/>
    <col min="3" max="3" width="40.42578125" customWidth="1"/>
    <col min="4" max="4" width="12.140625" customWidth="1"/>
    <col min="5" max="5" width="11.42578125" customWidth="1"/>
    <col min="6" max="6" width="23.85546875" customWidth="1"/>
    <col min="7" max="7" width="39.7109375" customWidth="1"/>
  </cols>
  <sheetData>
    <row r="1" spans="1:7" x14ac:dyDescent="0.25">
      <c r="A1" t="s">
        <v>224</v>
      </c>
      <c r="B1" s="16" t="s">
        <v>136</v>
      </c>
      <c r="C1" t="s">
        <v>2</v>
      </c>
      <c r="D1" t="s">
        <v>3</v>
      </c>
      <c r="E1" t="s">
        <v>5</v>
      </c>
      <c r="F1" t="s">
        <v>137</v>
      </c>
      <c r="G1" t="s">
        <v>138</v>
      </c>
    </row>
    <row r="2" spans="1:7" x14ac:dyDescent="0.25">
      <c r="A2" s="30" t="s">
        <v>225</v>
      </c>
      <c r="B2" s="31" t="s">
        <v>166</v>
      </c>
      <c r="C2" s="30" t="s">
        <v>194</v>
      </c>
      <c r="D2" s="30" t="s">
        <v>68</v>
      </c>
      <c r="E2" s="30"/>
      <c r="F2" s="30"/>
      <c r="G2" s="32"/>
    </row>
    <row r="3" spans="1:7" x14ac:dyDescent="0.25">
      <c r="A3" s="30"/>
      <c r="B3" s="31"/>
      <c r="C3" s="30" t="s">
        <v>195</v>
      </c>
      <c r="D3" s="30" t="s">
        <v>68</v>
      </c>
      <c r="E3" s="30"/>
      <c r="F3" s="30"/>
      <c r="G3" s="32"/>
    </row>
    <row r="4" spans="1:7" x14ac:dyDescent="0.25">
      <c r="A4" s="33">
        <v>1</v>
      </c>
      <c r="B4" s="31" t="s">
        <v>101</v>
      </c>
      <c r="C4" s="30" t="s">
        <v>226</v>
      </c>
      <c r="D4" s="30" t="s">
        <v>68</v>
      </c>
      <c r="E4" s="30"/>
      <c r="F4" s="30"/>
      <c r="G4" s="32"/>
    </row>
    <row r="5" spans="1:7" x14ac:dyDescent="0.25">
      <c r="A5" s="33">
        <v>17</v>
      </c>
      <c r="B5" s="31" t="s">
        <v>199</v>
      </c>
      <c r="C5" s="30" t="s">
        <v>200</v>
      </c>
      <c r="D5" s="30"/>
      <c r="E5" s="30"/>
      <c r="F5" s="30"/>
      <c r="G5" s="32"/>
    </row>
    <row r="6" spans="1:7" x14ac:dyDescent="0.25">
      <c r="A6" s="30"/>
      <c r="B6" s="31"/>
      <c r="C6" s="30" t="s">
        <v>201</v>
      </c>
      <c r="D6" s="30"/>
      <c r="E6" s="30"/>
      <c r="F6" s="30"/>
      <c r="G6" s="32"/>
    </row>
    <row r="7" spans="1:7" x14ac:dyDescent="0.25">
      <c r="A7" s="33">
        <v>4</v>
      </c>
      <c r="B7" s="31" t="s">
        <v>107</v>
      </c>
      <c r="C7" s="30" t="s">
        <v>202</v>
      </c>
      <c r="D7" s="30"/>
      <c r="E7" s="30"/>
      <c r="F7" s="30"/>
      <c r="G7" s="32"/>
    </row>
    <row r="8" spans="1:7" x14ac:dyDescent="0.25">
      <c r="A8" s="30"/>
      <c r="B8" s="31"/>
      <c r="C8" s="30" t="s">
        <v>203</v>
      </c>
      <c r="D8" s="30"/>
      <c r="E8" s="30"/>
      <c r="F8" s="30"/>
      <c r="G8" s="32"/>
    </row>
    <row r="9" spans="1:7" x14ac:dyDescent="0.25">
      <c r="A9" s="30"/>
      <c r="B9" s="31"/>
      <c r="C9" s="30" t="s">
        <v>204</v>
      </c>
      <c r="D9" s="30"/>
      <c r="E9" s="30"/>
      <c r="F9" s="30"/>
      <c r="G9" s="32"/>
    </row>
    <row r="10" spans="1:7" x14ac:dyDescent="0.25">
      <c r="A10" s="33">
        <v>3</v>
      </c>
      <c r="B10" s="31" t="s">
        <v>106</v>
      </c>
      <c r="C10" s="30" t="s">
        <v>227</v>
      </c>
      <c r="D10" s="30" t="s">
        <v>68</v>
      </c>
      <c r="E10" s="30"/>
      <c r="F10" s="30"/>
      <c r="G10" s="32"/>
    </row>
    <row r="11" spans="1:7" x14ac:dyDescent="0.25">
      <c r="A11" s="33">
        <v>10</v>
      </c>
      <c r="B11" s="34" t="s">
        <v>207</v>
      </c>
      <c r="C11" s="30" t="s">
        <v>228</v>
      </c>
      <c r="D11" s="30" t="s">
        <v>68</v>
      </c>
      <c r="E11" s="30"/>
      <c r="F11" s="30"/>
      <c r="G11" s="32"/>
    </row>
    <row r="12" spans="1:7" x14ac:dyDescent="0.25">
      <c r="A12" s="33">
        <v>14</v>
      </c>
      <c r="B12" s="31" t="s">
        <v>211</v>
      </c>
      <c r="C12" s="30" t="s">
        <v>212</v>
      </c>
      <c r="D12" s="30" t="s">
        <v>14</v>
      </c>
      <c r="E12" s="30"/>
      <c r="F12" s="30"/>
      <c r="G12" s="32"/>
    </row>
    <row r="13" spans="1:7" x14ac:dyDescent="0.25">
      <c r="A13" s="30"/>
      <c r="B13" s="31"/>
      <c r="C13" s="30" t="s">
        <v>214</v>
      </c>
      <c r="D13" s="30" t="s">
        <v>14</v>
      </c>
      <c r="E13" s="30"/>
      <c r="F13" s="30"/>
      <c r="G13" s="32"/>
    </row>
    <row r="14" spans="1:7" x14ac:dyDescent="0.25">
      <c r="A14" s="30"/>
      <c r="B14" s="31"/>
      <c r="C14" s="30" t="s">
        <v>216</v>
      </c>
      <c r="D14" s="30" t="s">
        <v>14</v>
      </c>
      <c r="E14" s="30"/>
      <c r="F14" s="30"/>
      <c r="G14" s="32"/>
    </row>
    <row r="15" spans="1:7" x14ac:dyDescent="0.25">
      <c r="A15" s="33">
        <v>15</v>
      </c>
      <c r="B15" s="31" t="s">
        <v>118</v>
      </c>
      <c r="C15" s="30" t="s">
        <v>220</v>
      </c>
      <c r="D15" s="30" t="s">
        <v>68</v>
      </c>
      <c r="E15" s="30"/>
      <c r="F15" s="30"/>
      <c r="G15" s="32"/>
    </row>
    <row r="16" spans="1:7" x14ac:dyDescent="0.25">
      <c r="A16" s="30"/>
      <c r="B16" s="31"/>
      <c r="C16" s="30" t="s">
        <v>221</v>
      </c>
      <c r="D16" s="30" t="s">
        <v>68</v>
      </c>
      <c r="E16" s="30"/>
      <c r="F16" s="30"/>
      <c r="G16" s="32"/>
    </row>
    <row r="17" spans="1:7" x14ac:dyDescent="0.25">
      <c r="A17" s="30"/>
      <c r="B17" s="31"/>
      <c r="C17" s="30" t="s">
        <v>222</v>
      </c>
      <c r="D17" s="30" t="s">
        <v>68</v>
      </c>
      <c r="E17" s="30"/>
      <c r="F17" s="30"/>
      <c r="G17" s="30"/>
    </row>
    <row r="18" spans="1:7" x14ac:dyDescent="0.25">
      <c r="A18" s="30"/>
      <c r="B18" s="31"/>
      <c r="C18" s="30" t="s">
        <v>223</v>
      </c>
      <c r="D18" s="30" t="s">
        <v>68</v>
      </c>
      <c r="E18" s="30"/>
      <c r="F18" s="30"/>
      <c r="G18" s="30"/>
    </row>
    <row r="19" spans="1:7" ht="45" x14ac:dyDescent="0.25">
      <c r="A19" s="49" t="s">
        <v>229</v>
      </c>
      <c r="B19" s="35" t="s">
        <v>70</v>
      </c>
      <c r="C19" s="36" t="s">
        <v>230</v>
      </c>
      <c r="D19" s="30" t="s">
        <v>68</v>
      </c>
      <c r="E19" s="30"/>
      <c r="F19" s="30"/>
      <c r="G19" s="30"/>
    </row>
    <row r="20" spans="1:7" ht="45" x14ac:dyDescent="0.25">
      <c r="A20" s="49" t="s">
        <v>231</v>
      </c>
      <c r="B20" s="35"/>
      <c r="C20" s="36" t="s">
        <v>232</v>
      </c>
      <c r="D20" s="30" t="s">
        <v>68</v>
      </c>
      <c r="E20" s="30"/>
      <c r="F20" s="30"/>
      <c r="G20" s="30"/>
    </row>
    <row r="21" spans="1:7" ht="60" x14ac:dyDescent="0.25">
      <c r="A21" s="19" t="s">
        <v>233</v>
      </c>
      <c r="B21" s="15" t="s">
        <v>74</v>
      </c>
      <c r="C21" s="21" t="s">
        <v>234</v>
      </c>
      <c r="D21" s="18" t="s">
        <v>9</v>
      </c>
      <c r="E21" s="18">
        <v>5</v>
      </c>
      <c r="F21" s="18"/>
      <c r="G21" s="18" t="s">
        <v>162</v>
      </c>
    </row>
    <row r="22" spans="1:7" ht="79.5" customHeight="1" x14ac:dyDescent="0.25">
      <c r="A22" s="19" t="s">
        <v>231</v>
      </c>
      <c r="B22" s="15"/>
      <c r="C22" s="21" t="s">
        <v>235</v>
      </c>
      <c r="D22" s="18" t="s">
        <v>236</v>
      </c>
      <c r="E22" s="18"/>
      <c r="F22" s="18"/>
      <c r="G22" s="18"/>
    </row>
    <row r="23" spans="1:7" ht="75" x14ac:dyDescent="0.25">
      <c r="A23" s="24" t="s">
        <v>237</v>
      </c>
      <c r="B23" s="15" t="s">
        <v>78</v>
      </c>
      <c r="C23" s="21" t="s">
        <v>238</v>
      </c>
      <c r="D23" s="18" t="s">
        <v>9</v>
      </c>
      <c r="E23" s="25">
        <v>13</v>
      </c>
      <c r="F23" s="18"/>
      <c r="G23" s="18" t="s">
        <v>148</v>
      </c>
    </row>
    <row r="24" spans="1:7" ht="45" x14ac:dyDescent="0.25">
      <c r="A24" s="24" t="s">
        <v>231</v>
      </c>
      <c r="B24" s="15"/>
      <c r="C24" s="22" t="s">
        <v>239</v>
      </c>
      <c r="D24" s="18" t="s">
        <v>9</v>
      </c>
      <c r="E24" s="18"/>
      <c r="F24" s="18"/>
      <c r="G24" s="18"/>
    </row>
    <row r="25" spans="1:7" ht="47.25" customHeight="1" x14ac:dyDescent="0.25">
      <c r="A25" s="24" t="s">
        <v>240</v>
      </c>
      <c r="B25" s="15"/>
      <c r="C25" s="21" t="s">
        <v>241</v>
      </c>
      <c r="D25" s="18" t="s">
        <v>236</v>
      </c>
      <c r="E25" s="18"/>
      <c r="F25" s="18"/>
      <c r="G25" s="18"/>
    </row>
    <row r="26" spans="1:7" ht="75" x14ac:dyDescent="0.25">
      <c r="A26" s="19" t="s">
        <v>242</v>
      </c>
      <c r="B26" s="12" t="s">
        <v>82</v>
      </c>
      <c r="C26" s="21" t="s">
        <v>243</v>
      </c>
      <c r="D26" s="18" t="s">
        <v>9</v>
      </c>
      <c r="E26" s="20">
        <v>3</v>
      </c>
      <c r="F26" s="18"/>
      <c r="G26" s="18" t="s">
        <v>328</v>
      </c>
    </row>
    <row r="27" spans="1:7" ht="35.25" customHeight="1" x14ac:dyDescent="0.25">
      <c r="A27" s="19" t="s">
        <v>231</v>
      </c>
      <c r="B27" s="12"/>
      <c r="C27" s="21" t="s">
        <v>244</v>
      </c>
      <c r="D27" s="18" t="s">
        <v>245</v>
      </c>
      <c r="E27" s="20"/>
      <c r="F27" s="18"/>
      <c r="G27" s="18"/>
    </row>
    <row r="28" spans="1:7" ht="63.75" customHeight="1" x14ac:dyDescent="0.25">
      <c r="A28" s="19" t="s">
        <v>246</v>
      </c>
      <c r="B28" s="12" t="s">
        <v>84</v>
      </c>
      <c r="C28" s="21" t="s">
        <v>247</v>
      </c>
      <c r="D28" s="18" t="s">
        <v>9</v>
      </c>
      <c r="E28" s="20">
        <v>20</v>
      </c>
      <c r="F28" s="18"/>
      <c r="G28" s="18" t="s">
        <v>146</v>
      </c>
    </row>
    <row r="29" spans="1:7" ht="60" customHeight="1" x14ac:dyDescent="0.25">
      <c r="A29" s="19" t="s">
        <v>231</v>
      </c>
      <c r="B29" s="12"/>
      <c r="C29" s="21" t="s">
        <v>248</v>
      </c>
      <c r="D29" s="18"/>
      <c r="E29" s="20"/>
      <c r="F29" s="18"/>
      <c r="G29" s="18"/>
    </row>
    <row r="30" spans="1:7" ht="50.25" customHeight="1" x14ac:dyDescent="0.25">
      <c r="A30" s="19" t="s">
        <v>240</v>
      </c>
      <c r="B30" s="12"/>
      <c r="C30" s="21" t="s">
        <v>249</v>
      </c>
      <c r="D30" s="18"/>
      <c r="E30" s="20"/>
      <c r="F30" s="18"/>
      <c r="G30" s="18"/>
    </row>
    <row r="31" spans="1:7" ht="31.5" customHeight="1" x14ac:dyDescent="0.25">
      <c r="A31" s="19" t="s">
        <v>250</v>
      </c>
      <c r="B31" s="12" t="s">
        <v>91</v>
      </c>
      <c r="C31" s="21" t="s">
        <v>251</v>
      </c>
      <c r="D31" s="18" t="s">
        <v>9</v>
      </c>
      <c r="E31" s="20">
        <v>2</v>
      </c>
      <c r="F31" s="18"/>
      <c r="G31" s="18" t="s">
        <v>162</v>
      </c>
    </row>
    <row r="32" spans="1:7" ht="43.5" customHeight="1" x14ac:dyDescent="0.25">
      <c r="A32" s="18" t="s">
        <v>231</v>
      </c>
      <c r="B32" s="17"/>
      <c r="C32" s="21" t="s">
        <v>252</v>
      </c>
      <c r="D32" s="18" t="s">
        <v>236</v>
      </c>
      <c r="E32" s="18"/>
      <c r="F32" s="18"/>
      <c r="G32" s="18" t="s">
        <v>162</v>
      </c>
    </row>
    <row r="33" spans="1:10" ht="90" x14ac:dyDescent="0.25">
      <c r="A33" s="19">
        <v>30</v>
      </c>
      <c r="B33" s="15" t="s">
        <v>93</v>
      </c>
      <c r="C33" s="27" t="s">
        <v>253</v>
      </c>
      <c r="D33" s="18" t="s">
        <v>68</v>
      </c>
      <c r="E33" s="18"/>
      <c r="F33" s="18"/>
      <c r="G33" s="18"/>
    </row>
    <row r="34" spans="1:10" x14ac:dyDescent="0.25">
      <c r="A34" s="18"/>
      <c r="B34" s="18"/>
      <c r="C34" s="18"/>
      <c r="D34" s="18"/>
      <c r="E34" s="18"/>
      <c r="F34" s="18"/>
      <c r="G34" s="18"/>
    </row>
    <row r="35" spans="1:10" x14ac:dyDescent="0.25">
      <c r="A35" s="18"/>
      <c r="B35" s="18"/>
      <c r="C35" s="18"/>
      <c r="D35" s="18"/>
      <c r="E35" s="18"/>
      <c r="F35" s="18"/>
      <c r="G35" s="18"/>
    </row>
    <row r="36" spans="1:10" x14ac:dyDescent="0.25">
      <c r="A36" s="18"/>
      <c r="B36" s="18"/>
      <c r="C36" s="18"/>
      <c r="D36" s="18"/>
      <c r="E36" s="18"/>
      <c r="F36" s="18"/>
      <c r="G36" s="18"/>
    </row>
    <row r="37" spans="1:10" x14ac:dyDescent="0.25">
      <c r="A37" s="18"/>
      <c r="B37" s="18"/>
      <c r="C37" s="18"/>
      <c r="D37" s="18"/>
      <c r="E37" s="18"/>
      <c r="F37" s="18"/>
      <c r="G37" s="18"/>
    </row>
    <row r="38" spans="1:10" x14ac:dyDescent="0.25">
      <c r="A38" s="18"/>
      <c r="B38" s="18"/>
      <c r="C38" s="18"/>
      <c r="D38" s="18"/>
      <c r="E38" s="18"/>
      <c r="F38" s="18"/>
      <c r="G38" s="18"/>
      <c r="J38" s="23"/>
    </row>
    <row r="39" spans="1:10" x14ac:dyDescent="0.25">
      <c r="A39" s="18"/>
      <c r="B39" s="18"/>
      <c r="C39" s="18"/>
      <c r="D39" s="18"/>
      <c r="E39" s="18"/>
      <c r="F39" s="18"/>
      <c r="G39" s="18"/>
    </row>
    <row r="40" spans="1:10" x14ac:dyDescent="0.25">
      <c r="A40" s="18"/>
      <c r="B40" s="18"/>
      <c r="C40" s="18"/>
      <c r="D40" s="18"/>
      <c r="E40" s="18"/>
      <c r="F40" s="18"/>
      <c r="G40" s="18"/>
    </row>
    <row r="41" spans="1:10" x14ac:dyDescent="0.25">
      <c r="A41" s="18"/>
      <c r="B41" s="18"/>
      <c r="C41" s="18"/>
      <c r="D41" s="18"/>
      <c r="E41" s="18"/>
      <c r="F41" s="18"/>
      <c r="G41" s="18"/>
    </row>
    <row r="42" spans="1:10" x14ac:dyDescent="0.25">
      <c r="A42" s="18"/>
      <c r="B42" s="18"/>
      <c r="C42" s="18"/>
      <c r="D42" s="18"/>
      <c r="E42" s="18"/>
      <c r="F42" s="18"/>
      <c r="G42" s="18"/>
    </row>
    <row r="43" spans="1:10" x14ac:dyDescent="0.25">
      <c r="A43" s="18"/>
      <c r="B43" s="18"/>
      <c r="C43" s="18"/>
      <c r="D43" s="18"/>
      <c r="E43" s="18"/>
      <c r="F43" s="18"/>
      <c r="G43" s="18"/>
    </row>
    <row r="46" spans="1:10" x14ac:dyDescent="0.25">
      <c r="B46" s="17"/>
    </row>
    <row r="47" spans="1:10" x14ac:dyDescent="0.25">
      <c r="B47" s="17"/>
    </row>
  </sheetData>
  <pageMargins left="0.7" right="0.7" top="0.75" bottom="0.75" header="0.3" footer="0.3"/>
  <pageSetup orientation="portrait" horizontalDpi="4294967293"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E05B4-E840-4555-902B-83E787A09C45}">
  <dimension ref="A1:F8"/>
  <sheetViews>
    <sheetView workbookViewId="0">
      <selection activeCell="E9" sqref="E9"/>
    </sheetView>
  </sheetViews>
  <sheetFormatPr defaultRowHeight="15" x14ac:dyDescent="0.25"/>
  <cols>
    <col min="1" max="1" width="4.42578125" customWidth="1"/>
    <col min="2" max="2" width="45.7109375" customWidth="1"/>
    <col min="3" max="3" width="13.28515625" customWidth="1"/>
    <col min="4" max="4" width="8.85546875" customWidth="1"/>
    <col min="5" max="5" width="38.85546875" customWidth="1"/>
    <col min="6" max="6" width="54.28515625" customWidth="1"/>
  </cols>
  <sheetData>
    <row r="1" spans="1:6" x14ac:dyDescent="0.25">
      <c r="A1" t="s">
        <v>0</v>
      </c>
      <c r="B1" t="s">
        <v>254</v>
      </c>
      <c r="C1" t="s">
        <v>255</v>
      </c>
      <c r="D1" t="s">
        <v>3</v>
      </c>
      <c r="E1" t="s">
        <v>2</v>
      </c>
      <c r="F1" t="s">
        <v>219</v>
      </c>
    </row>
    <row r="2" spans="1:6" ht="87" customHeight="1" x14ac:dyDescent="0.25">
      <c r="A2">
        <v>26</v>
      </c>
      <c r="B2" s="3" t="s">
        <v>256</v>
      </c>
      <c r="C2">
        <v>20</v>
      </c>
      <c r="D2" s="39" t="s">
        <v>9</v>
      </c>
      <c r="E2" s="2" t="s">
        <v>257</v>
      </c>
      <c r="F2" s="2" t="s">
        <v>258</v>
      </c>
    </row>
    <row r="3" spans="1:6" ht="105" x14ac:dyDescent="0.25">
      <c r="A3">
        <v>19</v>
      </c>
      <c r="B3" s="2" t="s">
        <v>259</v>
      </c>
      <c r="C3">
        <v>5</v>
      </c>
      <c r="D3" t="s">
        <v>9</v>
      </c>
      <c r="E3" s="3" t="s">
        <v>260</v>
      </c>
      <c r="F3" s="3" t="s">
        <v>261</v>
      </c>
    </row>
    <row r="4" spans="1:6" ht="115.5" customHeight="1" x14ac:dyDescent="0.25">
      <c r="A4">
        <v>24</v>
      </c>
      <c r="B4" s="3" t="s">
        <v>262</v>
      </c>
      <c r="C4">
        <v>13</v>
      </c>
      <c r="D4" t="s">
        <v>9</v>
      </c>
      <c r="E4" s="3" t="s">
        <v>263</v>
      </c>
      <c r="F4" s="3" t="s">
        <v>264</v>
      </c>
    </row>
    <row r="5" spans="1:6" ht="45" x14ac:dyDescent="0.25">
      <c r="A5">
        <v>20</v>
      </c>
      <c r="B5" s="2" t="s">
        <v>265</v>
      </c>
      <c r="C5">
        <v>1</v>
      </c>
      <c r="D5" t="s">
        <v>9</v>
      </c>
      <c r="E5" s="3" t="s">
        <v>266</v>
      </c>
      <c r="F5" s="3" t="s">
        <v>267</v>
      </c>
    </row>
    <row r="6" spans="1:6" ht="60" x14ac:dyDescent="0.25">
      <c r="A6">
        <v>30</v>
      </c>
      <c r="B6" s="12" t="s">
        <v>93</v>
      </c>
      <c r="C6">
        <v>20</v>
      </c>
      <c r="D6" t="s">
        <v>68</v>
      </c>
      <c r="E6" s="3" t="s">
        <v>268</v>
      </c>
      <c r="F6" s="3" t="s">
        <v>269</v>
      </c>
    </row>
    <row r="7" spans="1:6" ht="60" x14ac:dyDescent="0.25">
      <c r="A7" s="47">
        <v>28</v>
      </c>
      <c r="B7" s="3" t="s">
        <v>270</v>
      </c>
      <c r="C7">
        <v>13</v>
      </c>
      <c r="D7" t="s">
        <v>9</v>
      </c>
      <c r="E7" s="3" t="s">
        <v>271</v>
      </c>
      <c r="F7" s="3" t="s">
        <v>272</v>
      </c>
    </row>
    <row r="8" spans="1:6" ht="75" x14ac:dyDescent="0.25">
      <c r="A8">
        <v>21</v>
      </c>
      <c r="B8" s="3" t="s">
        <v>273</v>
      </c>
      <c r="C8">
        <v>5</v>
      </c>
      <c r="D8" t="s">
        <v>9</v>
      </c>
      <c r="E8" s="3" t="s">
        <v>274</v>
      </c>
      <c r="F8" s="3" t="s">
        <v>275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FA29-949C-4F80-AB2F-9D89EFC3141E}">
  <dimension ref="A1:F5"/>
  <sheetViews>
    <sheetView workbookViewId="0">
      <selection activeCell="B5" sqref="B5"/>
    </sheetView>
  </sheetViews>
  <sheetFormatPr defaultRowHeight="15" x14ac:dyDescent="0.25"/>
  <cols>
    <col min="2" max="2" width="20.85546875" customWidth="1"/>
    <col min="5" max="5" width="41.140625" customWidth="1"/>
    <col min="6" max="6" width="46.7109375" customWidth="1"/>
  </cols>
  <sheetData>
    <row r="1" spans="1:6" x14ac:dyDescent="0.25">
      <c r="A1" t="s">
        <v>0</v>
      </c>
      <c r="B1" t="s">
        <v>254</v>
      </c>
      <c r="C1" t="s">
        <v>255</v>
      </c>
      <c r="D1" t="s">
        <v>3</v>
      </c>
      <c r="E1" t="s">
        <v>2</v>
      </c>
      <c r="F1" t="s">
        <v>219</v>
      </c>
    </row>
    <row r="2" spans="1:6" ht="120" customHeight="1" x14ac:dyDescent="0.25">
      <c r="A2">
        <v>26</v>
      </c>
      <c r="B2" s="3" t="s">
        <v>256</v>
      </c>
      <c r="C2">
        <v>20</v>
      </c>
      <c r="D2" s="39" t="s">
        <v>9</v>
      </c>
      <c r="E2" s="2" t="s">
        <v>257</v>
      </c>
      <c r="F2" s="2" t="s">
        <v>258</v>
      </c>
    </row>
    <row r="3" spans="1:6" ht="128.25" customHeight="1" x14ac:dyDescent="0.25">
      <c r="A3">
        <v>15</v>
      </c>
      <c r="B3" s="3" t="s">
        <v>57</v>
      </c>
      <c r="C3">
        <v>8</v>
      </c>
      <c r="D3" t="s">
        <v>9</v>
      </c>
      <c r="E3" s="3" t="s">
        <v>276</v>
      </c>
      <c r="F3" s="3" t="s">
        <v>277</v>
      </c>
    </row>
    <row r="4" spans="1:6" ht="136.5" customHeight="1" x14ac:dyDescent="0.25">
      <c r="A4">
        <v>24</v>
      </c>
      <c r="B4" s="3" t="s">
        <v>262</v>
      </c>
      <c r="C4">
        <v>13</v>
      </c>
      <c r="D4" t="s">
        <v>9</v>
      </c>
      <c r="E4" s="3" t="s">
        <v>263</v>
      </c>
      <c r="F4" s="3" t="s">
        <v>264</v>
      </c>
    </row>
    <row r="5" spans="1:6" ht="93" customHeight="1" x14ac:dyDescent="0.25">
      <c r="A5" s="47">
        <v>28</v>
      </c>
      <c r="B5" s="3" t="s">
        <v>270</v>
      </c>
      <c r="C5">
        <v>13</v>
      </c>
      <c r="D5" t="s">
        <v>9</v>
      </c>
      <c r="E5" s="3" t="s">
        <v>271</v>
      </c>
      <c r="F5" s="3" t="s">
        <v>272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80CA-8F16-46DD-A486-597A07FD8AEC}">
  <dimension ref="A1:R15"/>
  <sheetViews>
    <sheetView workbookViewId="0">
      <selection activeCell="O4" sqref="O4"/>
    </sheetView>
  </sheetViews>
  <sheetFormatPr defaultColWidth="7.7109375" defaultRowHeight="15" x14ac:dyDescent="0.25"/>
  <cols>
    <col min="1" max="16384" width="7.7109375" style="3"/>
  </cols>
  <sheetData>
    <row r="1" spans="1:18" ht="60" x14ac:dyDescent="0.25">
      <c r="A1" s="40" t="s">
        <v>278</v>
      </c>
      <c r="B1" s="40" t="s">
        <v>279</v>
      </c>
      <c r="C1" s="40" t="s">
        <v>280</v>
      </c>
      <c r="D1" s="40" t="s">
        <v>281</v>
      </c>
    </row>
    <row r="2" spans="1:18" x14ac:dyDescent="0.25">
      <c r="A2" s="41">
        <v>1</v>
      </c>
      <c r="B2" s="41" t="s">
        <v>282</v>
      </c>
      <c r="C2" s="41">
        <v>43</v>
      </c>
      <c r="D2" s="41">
        <v>43</v>
      </c>
      <c r="R2" s="3">
        <f>C2/A14</f>
        <v>3.3076923076923075</v>
      </c>
    </row>
    <row r="3" spans="1:18" x14ac:dyDescent="0.25">
      <c r="A3" s="41">
        <v>2</v>
      </c>
      <c r="B3" s="41" t="s">
        <v>283</v>
      </c>
      <c r="C3" s="41">
        <f>C2-$R$2</f>
        <v>39.692307692307693</v>
      </c>
      <c r="D3" s="41">
        <v>43</v>
      </c>
    </row>
    <row r="4" spans="1:18" x14ac:dyDescent="0.25">
      <c r="A4" s="41">
        <v>3</v>
      </c>
      <c r="B4" s="41" t="s">
        <v>284</v>
      </c>
      <c r="C4" s="41">
        <f t="shared" ref="C4:C14" si="0">C3-$R$2</f>
        <v>36.384615384615387</v>
      </c>
      <c r="D4" s="41">
        <v>43</v>
      </c>
    </row>
    <row r="5" spans="1:18" x14ac:dyDescent="0.25">
      <c r="A5" s="41">
        <v>4</v>
      </c>
      <c r="B5" s="41" t="s">
        <v>285</v>
      </c>
      <c r="C5" s="41">
        <f t="shared" si="0"/>
        <v>33.07692307692308</v>
      </c>
      <c r="D5" s="41">
        <v>43</v>
      </c>
    </row>
    <row r="6" spans="1:18" x14ac:dyDescent="0.25">
      <c r="A6" s="41">
        <v>5</v>
      </c>
      <c r="B6" s="41" t="s">
        <v>286</v>
      </c>
      <c r="C6" s="41">
        <f t="shared" si="0"/>
        <v>29.769230769230774</v>
      </c>
      <c r="D6" s="41">
        <v>43</v>
      </c>
    </row>
    <row r="7" spans="1:18" x14ac:dyDescent="0.25">
      <c r="A7" s="41">
        <v>6</v>
      </c>
      <c r="B7" s="41" t="s">
        <v>287</v>
      </c>
      <c r="C7" s="41">
        <f t="shared" si="0"/>
        <v>26.461538461538467</v>
      </c>
      <c r="D7" s="41">
        <v>43</v>
      </c>
    </row>
    <row r="8" spans="1:18" x14ac:dyDescent="0.25">
      <c r="A8" s="41">
        <v>7</v>
      </c>
      <c r="B8" s="41" t="s">
        <v>288</v>
      </c>
      <c r="C8" s="41">
        <f t="shared" si="0"/>
        <v>23.15384615384616</v>
      </c>
      <c r="D8" s="41">
        <v>43</v>
      </c>
    </row>
    <row r="9" spans="1:18" x14ac:dyDescent="0.25">
      <c r="A9" s="41">
        <v>8</v>
      </c>
      <c r="B9" s="41" t="s">
        <v>282</v>
      </c>
      <c r="C9" s="41">
        <f t="shared" si="0"/>
        <v>19.846153846153854</v>
      </c>
      <c r="D9" s="41">
        <v>41</v>
      </c>
    </row>
    <row r="10" spans="1:18" x14ac:dyDescent="0.25">
      <c r="A10" s="41">
        <v>9</v>
      </c>
      <c r="B10" s="41" t="s">
        <v>283</v>
      </c>
      <c r="C10" s="41">
        <f t="shared" si="0"/>
        <v>16.538461538461547</v>
      </c>
      <c r="D10" s="41">
        <v>38</v>
      </c>
    </row>
    <row r="11" spans="1:18" x14ac:dyDescent="0.25">
      <c r="A11" s="41">
        <v>10</v>
      </c>
      <c r="B11" s="41" t="s">
        <v>284</v>
      </c>
      <c r="C11" s="41">
        <f t="shared" si="0"/>
        <v>13.230769230769241</v>
      </c>
      <c r="D11" s="41">
        <v>38</v>
      </c>
    </row>
    <row r="12" spans="1:18" x14ac:dyDescent="0.25">
      <c r="A12" s="41">
        <v>11</v>
      </c>
      <c r="B12" s="41" t="s">
        <v>285</v>
      </c>
      <c r="C12" s="41">
        <f t="shared" si="0"/>
        <v>9.923076923076934</v>
      </c>
      <c r="D12" s="41">
        <v>38</v>
      </c>
    </row>
    <row r="13" spans="1:18" x14ac:dyDescent="0.25">
      <c r="A13" s="41">
        <v>12</v>
      </c>
      <c r="B13" s="41" t="s">
        <v>286</v>
      </c>
      <c r="C13" s="41">
        <f t="shared" si="0"/>
        <v>6.6153846153846265</v>
      </c>
      <c r="D13" s="41">
        <v>25</v>
      </c>
    </row>
    <row r="14" spans="1:18" x14ac:dyDescent="0.25">
      <c r="A14" s="41">
        <v>13</v>
      </c>
      <c r="B14" s="41" t="s">
        <v>287</v>
      </c>
      <c r="C14" s="41">
        <f t="shared" si="0"/>
        <v>3.307692307692319</v>
      </c>
      <c r="D14" s="41">
        <v>25</v>
      </c>
    </row>
    <row r="15" spans="1:18" x14ac:dyDescent="0.25">
      <c r="A15" s="41">
        <v>14</v>
      </c>
      <c r="B15" s="41" t="s">
        <v>288</v>
      </c>
      <c r="C15" s="41">
        <f>0</f>
        <v>0</v>
      </c>
      <c r="D15" s="41">
        <v>25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4C-3C6F-4724-92D4-4AFBE92002B3}">
  <dimension ref="A1:R15"/>
  <sheetViews>
    <sheetView workbookViewId="0">
      <selection activeCell="E18" sqref="E18"/>
    </sheetView>
  </sheetViews>
  <sheetFormatPr defaultRowHeight="15" x14ac:dyDescent="0.25"/>
  <sheetData>
    <row r="1" spans="1:18" ht="45" x14ac:dyDescent="0.25">
      <c r="A1" s="42" t="s">
        <v>278</v>
      </c>
      <c r="B1" s="42" t="s">
        <v>279</v>
      </c>
      <c r="C1" s="42" t="s">
        <v>280</v>
      </c>
      <c r="D1" s="42" t="s">
        <v>281</v>
      </c>
    </row>
    <row r="2" spans="1:18" x14ac:dyDescent="0.25">
      <c r="A2" s="41">
        <v>1</v>
      </c>
      <c r="B2" s="41" t="s">
        <v>282</v>
      </c>
      <c r="C2" s="41">
        <v>72</v>
      </c>
      <c r="D2" s="41">
        <v>72</v>
      </c>
      <c r="R2" s="3">
        <f>C2/A14</f>
        <v>5.5384615384615383</v>
      </c>
    </row>
    <row r="3" spans="1:18" x14ac:dyDescent="0.25">
      <c r="A3" s="41">
        <v>2</v>
      </c>
      <c r="B3" s="41" t="s">
        <v>283</v>
      </c>
      <c r="C3" s="41">
        <f>C2-$R$2</f>
        <v>66.461538461538467</v>
      </c>
      <c r="D3" s="41">
        <f>D2</f>
        <v>72</v>
      </c>
    </row>
    <row r="4" spans="1:18" x14ac:dyDescent="0.25">
      <c r="A4" s="41">
        <v>3</v>
      </c>
      <c r="B4" s="41" t="s">
        <v>284</v>
      </c>
      <c r="C4" s="41">
        <f t="shared" ref="C4:C14" si="0">C3-$R$2</f>
        <v>60.923076923076927</v>
      </c>
      <c r="D4" s="41">
        <f t="shared" ref="D4:D15" si="1">D3</f>
        <v>72</v>
      </c>
    </row>
    <row r="5" spans="1:18" x14ac:dyDescent="0.25">
      <c r="A5" s="41">
        <v>4</v>
      </c>
      <c r="B5" s="41" t="s">
        <v>285</v>
      </c>
      <c r="C5" s="41">
        <f t="shared" si="0"/>
        <v>55.384615384615387</v>
      </c>
      <c r="D5" s="41">
        <f t="shared" si="1"/>
        <v>72</v>
      </c>
    </row>
    <row r="6" spans="1:18" x14ac:dyDescent="0.25">
      <c r="A6" s="41">
        <v>5</v>
      </c>
      <c r="B6" s="41" t="s">
        <v>286</v>
      </c>
      <c r="C6" s="41">
        <f t="shared" si="0"/>
        <v>49.846153846153847</v>
      </c>
      <c r="D6" s="41">
        <f t="shared" si="1"/>
        <v>72</v>
      </c>
    </row>
    <row r="7" spans="1:18" x14ac:dyDescent="0.25">
      <c r="A7" s="41">
        <v>6</v>
      </c>
      <c r="B7" s="41" t="s">
        <v>287</v>
      </c>
      <c r="C7" s="41">
        <f t="shared" si="0"/>
        <v>44.307692307692307</v>
      </c>
      <c r="D7" s="41">
        <f t="shared" si="1"/>
        <v>72</v>
      </c>
    </row>
    <row r="8" spans="1:18" x14ac:dyDescent="0.25">
      <c r="A8" s="41">
        <v>7</v>
      </c>
      <c r="B8" s="41" t="s">
        <v>288</v>
      </c>
      <c r="C8" s="41">
        <f t="shared" si="0"/>
        <v>38.769230769230766</v>
      </c>
      <c r="D8" s="41">
        <f>D7-5</f>
        <v>67</v>
      </c>
    </row>
    <row r="9" spans="1:18" x14ac:dyDescent="0.25">
      <c r="A9" s="41">
        <v>8</v>
      </c>
      <c r="B9" s="41" t="s">
        <v>282</v>
      </c>
      <c r="C9" s="41">
        <f t="shared" si="0"/>
        <v>33.230769230769226</v>
      </c>
      <c r="D9" s="41">
        <f t="shared" si="1"/>
        <v>67</v>
      </c>
    </row>
    <row r="10" spans="1:18" x14ac:dyDescent="0.25">
      <c r="A10" s="41">
        <v>9</v>
      </c>
      <c r="B10" s="41" t="s">
        <v>283</v>
      </c>
      <c r="C10" s="41">
        <f t="shared" si="0"/>
        <v>27.692307692307686</v>
      </c>
      <c r="D10" s="41">
        <f t="shared" si="1"/>
        <v>67</v>
      </c>
    </row>
    <row r="11" spans="1:18" x14ac:dyDescent="0.25">
      <c r="A11" s="41">
        <v>10</v>
      </c>
      <c r="B11" s="41" t="s">
        <v>284</v>
      </c>
      <c r="C11" s="41">
        <f t="shared" si="0"/>
        <v>22.153846153846146</v>
      </c>
      <c r="D11" s="41">
        <f t="shared" si="1"/>
        <v>67</v>
      </c>
    </row>
    <row r="12" spans="1:18" x14ac:dyDescent="0.25">
      <c r="A12" s="41">
        <v>11</v>
      </c>
      <c r="B12" s="41" t="s">
        <v>285</v>
      </c>
      <c r="C12" s="41">
        <f t="shared" si="0"/>
        <v>16.615384615384606</v>
      </c>
      <c r="D12" s="41">
        <v>62</v>
      </c>
    </row>
    <row r="13" spans="1:18" x14ac:dyDescent="0.25">
      <c r="A13" s="41">
        <v>12</v>
      </c>
      <c r="B13" s="41" t="s">
        <v>286</v>
      </c>
      <c r="C13" s="41">
        <f t="shared" si="0"/>
        <v>11.076923076923068</v>
      </c>
      <c r="D13" s="41">
        <f t="shared" si="1"/>
        <v>62</v>
      </c>
    </row>
    <row r="14" spans="1:18" x14ac:dyDescent="0.25">
      <c r="A14" s="41">
        <v>13</v>
      </c>
      <c r="B14" s="41" t="s">
        <v>287</v>
      </c>
      <c r="C14" s="41">
        <f t="shared" si="0"/>
        <v>5.5384615384615294</v>
      </c>
      <c r="D14" s="41">
        <f t="shared" si="1"/>
        <v>62</v>
      </c>
    </row>
    <row r="15" spans="1:18" x14ac:dyDescent="0.25">
      <c r="A15" s="41">
        <v>14</v>
      </c>
      <c r="B15" s="41" t="s">
        <v>288</v>
      </c>
      <c r="C15" s="41">
        <f>0</f>
        <v>0</v>
      </c>
      <c r="D15" s="41">
        <f t="shared" si="1"/>
        <v>62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Userstories</vt:lpstr>
      <vt:lpstr>Product backlog</vt:lpstr>
      <vt:lpstr>Sprint 2 backlog</vt:lpstr>
      <vt:lpstr>Sprint 3 backlog</vt:lpstr>
      <vt:lpstr>Sprint 4 backlog</vt:lpstr>
      <vt:lpstr>Sprint 5 Backlog</vt:lpstr>
      <vt:lpstr>Sprint 6 Backlog</vt:lpstr>
      <vt:lpstr>Burndown Chart Sprint 4</vt:lpstr>
      <vt:lpstr>Burndown Chart Sprint 5</vt:lpstr>
      <vt:lpstr>Burndown Chart Sprint 6</vt:lpstr>
      <vt:lpstr>Sprint Retrospectives</vt:lpstr>
      <vt:lpstr>Definition of Done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Girts Dvinskis</dc:creator>
  <cp:keywords/>
  <dc:description/>
  <cp:lastModifiedBy>Girts Dvinskis</cp:lastModifiedBy>
  <cp:revision/>
  <dcterms:created xsi:type="dcterms:W3CDTF">2018-09-26T08:57:21Z</dcterms:created>
  <dcterms:modified xsi:type="dcterms:W3CDTF">2019-01-13T21:57:10Z</dcterms:modified>
  <cp:category/>
  <cp:contentStatus/>
</cp:coreProperties>
</file>