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3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4"/>
  <c r="C36" i="2"/>
  <c r="C37"/>
  <c r="C47" i="3"/>
  <c r="C50" s="1"/>
  <c r="C49"/>
  <c r="C48"/>
  <c r="C46"/>
  <c r="B50"/>
  <c r="B40" i="2"/>
  <c r="C38"/>
  <c r="C25" i="1"/>
  <c r="B25"/>
  <c r="F28" i="2"/>
  <c r="G28"/>
  <c r="H28"/>
  <c r="H3" i="1"/>
  <c r="H4"/>
  <c r="H5"/>
  <c r="H6"/>
  <c r="H7"/>
  <c r="H8"/>
  <c r="H9"/>
  <c r="H10"/>
  <c r="H13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G12"/>
  <c r="H12"/>
  <c r="C40" i="2" l="1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</calcChain>
</file>

<file path=xl/sharedStrings.xml><?xml version="1.0" encoding="utf-8"?>
<sst xmlns="http://schemas.openxmlformats.org/spreadsheetml/2006/main" count="321" uniqueCount="162">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</sst>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120" zoomScaleNormal="120" workbookViewId="0">
      <pane ySplit="1" topLeftCell="A13" activePane="bottomLeft" state="frozen"/>
      <selection pane="bottomLeft" activeCell="C17" sqref="C17"/>
    </sheetView>
  </sheetViews>
  <sheetFormatPr defaultColWidth="8.875" defaultRowHeight="14.25"/>
  <cols>
    <col min="1" max="1" width="9.5" bestFit="1" customWidth="1"/>
    <col min="4" max="4" width="24.875" customWidth="1"/>
    <col min="8" max="8" width="11.625" style="3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3">
        <v>0</v>
      </c>
    </row>
    <row r="3" spans="1:9">
      <c r="A3">
        <v>20180828</v>
      </c>
      <c r="B3" s="1" t="s">
        <v>10</v>
      </c>
      <c r="C3" s="1" t="s">
        <v>146</v>
      </c>
      <c r="D3" s="1" t="s">
        <v>11</v>
      </c>
      <c r="E3" t="s">
        <v>12</v>
      </c>
      <c r="F3">
        <v>50000</v>
      </c>
      <c r="H3" s="3">
        <f>H2+F3-G3</f>
        <v>50000</v>
      </c>
    </row>
    <row r="4" spans="1:9">
      <c r="A4">
        <v>20180828</v>
      </c>
      <c r="B4" s="1" t="s">
        <v>13</v>
      </c>
      <c r="C4" s="1" t="s">
        <v>145</v>
      </c>
      <c r="D4" s="1" t="s">
        <v>11</v>
      </c>
      <c r="E4" t="s">
        <v>14</v>
      </c>
      <c r="F4">
        <v>50000</v>
      </c>
      <c r="H4" s="3">
        <f t="shared" ref="H4:H10" si="0">H3+F4-G4</f>
        <v>100000</v>
      </c>
    </row>
    <row r="5" spans="1:9">
      <c r="A5">
        <v>20180828</v>
      </c>
      <c r="B5" s="1" t="s">
        <v>15</v>
      </c>
      <c r="C5" s="1" t="s">
        <v>145</v>
      </c>
      <c r="D5" s="1" t="s">
        <v>11</v>
      </c>
      <c r="E5" t="s">
        <v>16</v>
      </c>
      <c r="F5">
        <v>50000</v>
      </c>
      <c r="H5" s="3">
        <f t="shared" si="0"/>
        <v>150000</v>
      </c>
    </row>
    <row r="6" spans="1:9">
      <c r="A6">
        <v>20180829</v>
      </c>
      <c r="B6" s="1" t="s">
        <v>17</v>
      </c>
      <c r="C6" s="1" t="s">
        <v>145</v>
      </c>
      <c r="D6" s="1" t="s">
        <v>11</v>
      </c>
      <c r="E6" t="s">
        <v>18</v>
      </c>
      <c r="F6">
        <v>50000</v>
      </c>
      <c r="H6" s="3">
        <f t="shared" si="0"/>
        <v>200000</v>
      </c>
    </row>
    <row r="7" spans="1:9" ht="41.25">
      <c r="A7">
        <v>20180829</v>
      </c>
      <c r="B7" s="1" t="s">
        <v>10</v>
      </c>
      <c r="C7" s="1" t="s">
        <v>147</v>
      </c>
      <c r="D7" s="1" t="s">
        <v>19</v>
      </c>
      <c r="E7">
        <v>180801</v>
      </c>
      <c r="G7">
        <v>18000</v>
      </c>
      <c r="H7" s="3">
        <f t="shared" si="0"/>
        <v>182000</v>
      </c>
      <c r="I7" s="5" t="s">
        <v>47</v>
      </c>
    </row>
    <row r="8" spans="1:9">
      <c r="A8">
        <v>20180829</v>
      </c>
      <c r="B8" s="1" t="s">
        <v>17</v>
      </c>
      <c r="C8" s="1" t="s">
        <v>145</v>
      </c>
      <c r="D8" s="1" t="s">
        <v>11</v>
      </c>
      <c r="E8" t="s">
        <v>20</v>
      </c>
      <c r="F8">
        <v>50000</v>
      </c>
      <c r="H8" s="3">
        <f t="shared" si="0"/>
        <v>232000</v>
      </c>
    </row>
    <row r="9" spans="1:9">
      <c r="A9">
        <v>20180831</v>
      </c>
      <c r="B9" s="1" t="s">
        <v>21</v>
      </c>
      <c r="C9" s="1" t="s">
        <v>148</v>
      </c>
      <c r="D9" s="1" t="s">
        <v>23</v>
      </c>
      <c r="E9">
        <v>180802</v>
      </c>
      <c r="G9">
        <v>158</v>
      </c>
      <c r="H9" s="3">
        <f t="shared" si="0"/>
        <v>231842</v>
      </c>
    </row>
    <row r="10" spans="1:9">
      <c r="A10">
        <v>20180831</v>
      </c>
      <c r="B10" s="1" t="s">
        <v>21</v>
      </c>
      <c r="C10" s="1" t="s">
        <v>148</v>
      </c>
      <c r="D10" s="1" t="s">
        <v>22</v>
      </c>
      <c r="E10">
        <v>180803</v>
      </c>
      <c r="G10">
        <v>94</v>
      </c>
      <c r="H10" s="3">
        <f t="shared" si="0"/>
        <v>231748</v>
      </c>
    </row>
    <row r="12" spans="1:9">
      <c r="A12" s="1" t="s">
        <v>24</v>
      </c>
      <c r="D12" s="1"/>
      <c r="F12">
        <f>SUM(F3:F10)</f>
        <v>250000</v>
      </c>
      <c r="G12">
        <f>SUM(G3:G10)</f>
        <v>18252</v>
      </c>
      <c r="H12" s="3">
        <f>F12-G12</f>
        <v>231748</v>
      </c>
    </row>
    <row r="13" spans="1:9">
      <c r="A13" s="1" t="s">
        <v>25</v>
      </c>
      <c r="H13" s="3">
        <f>H10</f>
        <v>231748</v>
      </c>
    </row>
    <row r="17" spans="1:3">
      <c r="B17" s="1" t="s">
        <v>160</v>
      </c>
      <c r="C17" s="1" t="s">
        <v>161</v>
      </c>
    </row>
    <row r="18" spans="1:3">
      <c r="A18" s="1" t="s">
        <v>152</v>
      </c>
      <c r="B18">
        <v>250000</v>
      </c>
    </row>
    <row r="19" spans="1:3">
      <c r="A19" s="1" t="s">
        <v>153</v>
      </c>
      <c r="B19">
        <v>0</v>
      </c>
    </row>
    <row r="20" spans="1:3">
      <c r="A20" s="1" t="s">
        <v>154</v>
      </c>
      <c r="B20">
        <v>0</v>
      </c>
    </row>
    <row r="21" spans="1:3">
      <c r="A21" s="1" t="s">
        <v>155</v>
      </c>
      <c r="C21">
        <v>18000</v>
      </c>
    </row>
    <row r="22" spans="1:3">
      <c r="A22" s="1" t="s">
        <v>156</v>
      </c>
      <c r="C22">
        <v>0</v>
      </c>
    </row>
    <row r="23" spans="1:3">
      <c r="A23" s="1" t="s">
        <v>157</v>
      </c>
      <c r="C23">
        <v>252</v>
      </c>
    </row>
    <row r="24" spans="1:3">
      <c r="A24" s="1" t="s">
        <v>158</v>
      </c>
      <c r="C24">
        <v>0</v>
      </c>
    </row>
    <row r="25" spans="1:3">
      <c r="A25" s="1" t="s">
        <v>159</v>
      </c>
      <c r="B25">
        <f>SUM(B18:B20)</f>
        <v>250000</v>
      </c>
      <c r="C25">
        <f>SUM(C21:C24)</f>
        <v>18252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5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26</v>
      </c>
      <c r="I1" s="1" t="s">
        <v>7</v>
      </c>
      <c r="J1" s="1" t="s">
        <v>60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'8月明细账'!H13</f>
        <v>231748</v>
      </c>
    </row>
    <row r="3" spans="1:10">
      <c r="A3">
        <v>180902</v>
      </c>
      <c r="B3" s="1" t="s">
        <v>27</v>
      </c>
      <c r="C3" s="1" t="s">
        <v>148</v>
      </c>
      <c r="D3" t="s">
        <v>28</v>
      </c>
      <c r="E3">
        <v>180901</v>
      </c>
      <c r="G3" s="7">
        <v>106</v>
      </c>
      <c r="H3" s="3">
        <f t="shared" ref="H3:H22" si="0">H2-G3+F3</f>
        <v>231642</v>
      </c>
    </row>
    <row r="4" spans="1:10">
      <c r="A4">
        <v>180904</v>
      </c>
      <c r="B4" s="1" t="s">
        <v>29</v>
      </c>
      <c r="C4" s="1" t="s">
        <v>146</v>
      </c>
      <c r="D4" s="1" t="s">
        <v>30</v>
      </c>
      <c r="E4" t="s">
        <v>31</v>
      </c>
      <c r="F4" s="7">
        <v>100000</v>
      </c>
      <c r="H4" s="3">
        <f t="shared" si="0"/>
        <v>331642</v>
      </c>
    </row>
    <row r="5" spans="1:10">
      <c r="A5">
        <v>180904</v>
      </c>
      <c r="B5" s="1" t="s">
        <v>32</v>
      </c>
      <c r="C5" s="1" t="s">
        <v>146</v>
      </c>
      <c r="D5" s="1" t="s">
        <v>33</v>
      </c>
      <c r="E5" t="s">
        <v>34</v>
      </c>
      <c r="F5" s="7">
        <v>50000</v>
      </c>
      <c r="H5" s="3">
        <f t="shared" si="0"/>
        <v>381642</v>
      </c>
    </row>
    <row r="6" spans="1:10">
      <c r="A6">
        <v>180905</v>
      </c>
      <c r="B6" s="1" t="s">
        <v>35</v>
      </c>
      <c r="C6" s="1" t="s">
        <v>146</v>
      </c>
      <c r="D6" s="1" t="s">
        <v>36</v>
      </c>
      <c r="E6" t="s">
        <v>37</v>
      </c>
      <c r="F6" s="7">
        <v>100000</v>
      </c>
      <c r="H6" s="3">
        <f t="shared" si="0"/>
        <v>481642</v>
      </c>
    </row>
    <row r="7" spans="1:10">
      <c r="A7">
        <v>180908</v>
      </c>
      <c r="B7" s="1" t="s">
        <v>38</v>
      </c>
      <c r="C7" s="1" t="s">
        <v>146</v>
      </c>
      <c r="D7" s="1" t="s">
        <v>39</v>
      </c>
      <c r="E7" t="s">
        <v>40</v>
      </c>
      <c r="F7" s="7">
        <v>50000</v>
      </c>
      <c r="H7" s="3">
        <f t="shared" si="0"/>
        <v>531642</v>
      </c>
    </row>
    <row r="8" spans="1:10">
      <c r="A8">
        <v>180921</v>
      </c>
      <c r="B8" s="1" t="s">
        <v>41</v>
      </c>
      <c r="C8" s="1" t="s">
        <v>149</v>
      </c>
      <c r="D8" s="1" t="s">
        <v>42</v>
      </c>
      <c r="E8" s="1" t="s">
        <v>43</v>
      </c>
      <c r="F8" s="7">
        <v>127.12</v>
      </c>
      <c r="H8" s="3">
        <f t="shared" si="0"/>
        <v>531769.12</v>
      </c>
    </row>
    <row r="9" spans="1:10" ht="30" customHeight="1">
      <c r="A9">
        <v>180923</v>
      </c>
      <c r="B9" s="1" t="s">
        <v>44</v>
      </c>
      <c r="C9" s="1" t="s">
        <v>147</v>
      </c>
      <c r="D9" s="1" t="s">
        <v>45</v>
      </c>
      <c r="E9">
        <v>180902</v>
      </c>
      <c r="G9" s="7">
        <v>122500</v>
      </c>
      <c r="H9" s="3">
        <f t="shared" si="0"/>
        <v>409269.12</v>
      </c>
      <c r="I9" s="4" t="s">
        <v>46</v>
      </c>
      <c r="J9" s="1" t="s">
        <v>61</v>
      </c>
    </row>
    <row r="10" spans="1:10">
      <c r="A10">
        <v>180925</v>
      </c>
      <c r="B10" s="1" t="s">
        <v>48</v>
      </c>
      <c r="C10" s="1" t="s">
        <v>147</v>
      </c>
      <c r="D10" s="1" t="s">
        <v>49</v>
      </c>
      <c r="E10">
        <v>180903</v>
      </c>
      <c r="G10" s="7">
        <v>600</v>
      </c>
      <c r="H10" s="3">
        <f t="shared" si="0"/>
        <v>408669.12</v>
      </c>
    </row>
    <row r="11" spans="1:10">
      <c r="A11">
        <v>180925</v>
      </c>
      <c r="B11" s="1" t="s">
        <v>48</v>
      </c>
      <c r="C11" s="1" t="s">
        <v>147</v>
      </c>
      <c r="D11" s="1" t="s">
        <v>50</v>
      </c>
      <c r="E11">
        <v>180904</v>
      </c>
      <c r="G11" s="7">
        <v>1000</v>
      </c>
      <c r="H11" s="3">
        <f t="shared" si="0"/>
        <v>407669.12</v>
      </c>
    </row>
    <row r="12" spans="1:10">
      <c r="A12">
        <v>180926</v>
      </c>
      <c r="B12" s="1" t="s">
        <v>51</v>
      </c>
      <c r="C12" s="1" t="s">
        <v>150</v>
      </c>
      <c r="D12" s="1" t="s">
        <v>52</v>
      </c>
      <c r="E12">
        <v>180905</v>
      </c>
      <c r="G12" s="7">
        <v>4597.3</v>
      </c>
      <c r="H12" s="3">
        <f t="shared" si="0"/>
        <v>403071.82</v>
      </c>
      <c r="J12" s="1" t="s">
        <v>61</v>
      </c>
    </row>
    <row r="13" spans="1:10">
      <c r="A13">
        <v>180925</v>
      </c>
      <c r="B13" s="1" t="s">
        <v>48</v>
      </c>
      <c r="C13" s="1" t="s">
        <v>148</v>
      </c>
      <c r="D13" s="1" t="s">
        <v>53</v>
      </c>
      <c r="E13">
        <v>180906</v>
      </c>
      <c r="G13" s="7">
        <v>77</v>
      </c>
      <c r="H13" s="3">
        <f t="shared" si="0"/>
        <v>402994.82</v>
      </c>
      <c r="I13" t="s">
        <v>54</v>
      </c>
    </row>
    <row r="14" spans="1:10">
      <c r="A14">
        <v>180926</v>
      </c>
      <c r="B14" s="1" t="s">
        <v>55</v>
      </c>
      <c r="C14" s="1" t="s">
        <v>148</v>
      </c>
      <c r="D14" s="1" t="s">
        <v>56</v>
      </c>
      <c r="E14">
        <v>180907</v>
      </c>
      <c r="G14" s="7">
        <v>160</v>
      </c>
      <c r="H14" s="3">
        <f t="shared" si="0"/>
        <v>402834.82</v>
      </c>
      <c r="I14" t="s">
        <v>62</v>
      </c>
    </row>
    <row r="15" spans="1:10" ht="34.5" customHeight="1">
      <c r="A15">
        <v>180926</v>
      </c>
      <c r="B15" s="1" t="s">
        <v>57</v>
      </c>
      <c r="C15" s="1" t="s">
        <v>148</v>
      </c>
      <c r="D15" s="1" t="s">
        <v>58</v>
      </c>
      <c r="E15">
        <v>180908</v>
      </c>
      <c r="G15" s="7">
        <v>164</v>
      </c>
      <c r="H15" s="3">
        <f t="shared" si="0"/>
        <v>402670.82</v>
      </c>
      <c r="I15" s="4" t="s">
        <v>59</v>
      </c>
    </row>
    <row r="16" spans="1:10" ht="28.5">
      <c r="A16">
        <v>180927</v>
      </c>
      <c r="B16" s="1" t="s">
        <v>55</v>
      </c>
      <c r="C16" s="1" t="s">
        <v>150</v>
      </c>
      <c r="D16" s="1" t="s">
        <v>63</v>
      </c>
      <c r="E16">
        <v>180909</v>
      </c>
      <c r="G16" s="7">
        <v>4811</v>
      </c>
      <c r="H16" s="3">
        <f t="shared" si="0"/>
        <v>397859.82</v>
      </c>
      <c r="I16" s="4" t="s">
        <v>65</v>
      </c>
      <c r="J16" s="1" t="s">
        <v>64</v>
      </c>
    </row>
    <row r="17" spans="1:9">
      <c r="A17">
        <v>180928</v>
      </c>
      <c r="B17" s="1" t="s">
        <v>66</v>
      </c>
      <c r="C17" s="1" t="s">
        <v>150</v>
      </c>
      <c r="D17" s="1" t="s">
        <v>67</v>
      </c>
      <c r="E17">
        <v>180910</v>
      </c>
      <c r="G17" s="7">
        <v>1458</v>
      </c>
      <c r="H17" s="3">
        <f t="shared" si="0"/>
        <v>396401.82</v>
      </c>
      <c r="I17" s="4" t="s">
        <v>68</v>
      </c>
    </row>
    <row r="18" spans="1:9">
      <c r="A18">
        <v>180928</v>
      </c>
      <c r="B18" s="1" t="s">
        <v>69</v>
      </c>
      <c r="C18" s="1"/>
      <c r="D18" s="1"/>
      <c r="E18">
        <v>180911</v>
      </c>
      <c r="G18" s="7">
        <v>0</v>
      </c>
      <c r="H18" s="3">
        <f t="shared" si="0"/>
        <v>396401.82</v>
      </c>
      <c r="I18" s="1" t="s">
        <v>75</v>
      </c>
    </row>
    <row r="19" spans="1:9">
      <c r="A19">
        <v>180929</v>
      </c>
      <c r="B19" s="1" t="s">
        <v>70</v>
      </c>
      <c r="C19" s="1" t="s">
        <v>150</v>
      </c>
      <c r="D19" s="1" t="s">
        <v>71</v>
      </c>
      <c r="E19">
        <v>180912</v>
      </c>
      <c r="G19" s="7">
        <v>1788</v>
      </c>
      <c r="H19" s="3">
        <f t="shared" si="0"/>
        <v>394613.82</v>
      </c>
    </row>
    <row r="20" spans="1:9">
      <c r="A20">
        <v>180929</v>
      </c>
      <c r="B20" s="1" t="s">
        <v>69</v>
      </c>
      <c r="C20" s="1" t="s">
        <v>150</v>
      </c>
      <c r="D20" s="1" t="s">
        <v>72</v>
      </c>
      <c r="E20">
        <v>180913</v>
      </c>
      <c r="G20" s="7">
        <v>1372</v>
      </c>
      <c r="H20" s="3">
        <f t="shared" si="0"/>
        <v>393241.82</v>
      </c>
    </row>
    <row r="21" spans="1:9" ht="57">
      <c r="A21">
        <v>180930</v>
      </c>
      <c r="B21" s="1" t="s">
        <v>73</v>
      </c>
      <c r="C21" s="1" t="s">
        <v>150</v>
      </c>
      <c r="D21" s="1" t="s">
        <v>74</v>
      </c>
      <c r="E21">
        <v>180914</v>
      </c>
      <c r="G21" s="7">
        <v>390.86</v>
      </c>
      <c r="H21" s="3">
        <f t="shared" si="0"/>
        <v>392850.96</v>
      </c>
      <c r="I21" s="4" t="s">
        <v>76</v>
      </c>
    </row>
    <row r="22" spans="1:9" ht="57">
      <c r="A22">
        <v>180930</v>
      </c>
      <c r="B22" s="1" t="s">
        <v>77</v>
      </c>
      <c r="C22" s="1" t="s">
        <v>150</v>
      </c>
      <c r="D22" s="1" t="s">
        <v>78</v>
      </c>
      <c r="E22">
        <v>180915</v>
      </c>
      <c r="G22" s="7">
        <v>1529.1</v>
      </c>
      <c r="H22" s="3">
        <f t="shared" si="0"/>
        <v>391321.86000000004</v>
      </c>
      <c r="I22" s="4" t="s">
        <v>79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24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25</v>
      </c>
      <c r="H29" s="3">
        <f>H28+H2</f>
        <v>391321.86</v>
      </c>
    </row>
    <row r="32" spans="1:9">
      <c r="B32" s="1" t="s">
        <v>160</v>
      </c>
      <c r="C32" s="1" t="s">
        <v>161</v>
      </c>
    </row>
    <row r="33" spans="1:3">
      <c r="A33" s="1" t="s">
        <v>152</v>
      </c>
      <c r="B33">
        <v>300000</v>
      </c>
    </row>
    <row r="34" spans="1:3">
      <c r="A34" s="1" t="s">
        <v>153</v>
      </c>
      <c r="B34">
        <v>0</v>
      </c>
    </row>
    <row r="35" spans="1:3">
      <c r="A35" s="1" t="s">
        <v>154</v>
      </c>
      <c r="B35">
        <v>127.12</v>
      </c>
    </row>
    <row r="36" spans="1:3">
      <c r="A36" s="1" t="s">
        <v>155</v>
      </c>
      <c r="C36" s="7">
        <f>G9+G10+G11</f>
        <v>124100</v>
      </c>
    </row>
    <row r="37" spans="1:3">
      <c r="A37" s="1" t="s">
        <v>156</v>
      </c>
      <c r="C37" s="7">
        <f>G12+G16+G17+G19+G20+G21+G22</f>
        <v>15946.26</v>
      </c>
    </row>
    <row r="38" spans="1:3">
      <c r="A38" s="1" t="s">
        <v>157</v>
      </c>
      <c r="C38" s="7">
        <f>G3+G13+G14+G15</f>
        <v>507</v>
      </c>
    </row>
    <row r="39" spans="1:3">
      <c r="A39" s="1" t="s">
        <v>158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25" zoomScale="120" zoomScaleNormal="120" zoomScalePageLayoutView="150" workbookViewId="0">
      <selection activeCell="H38" sqref="H38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391321.86</v>
      </c>
    </row>
    <row r="3" spans="1:9">
      <c r="A3">
        <v>181003</v>
      </c>
      <c r="B3" s="1" t="s">
        <v>80</v>
      </c>
      <c r="C3" s="1" t="s">
        <v>147</v>
      </c>
      <c r="D3" s="1" t="s">
        <v>81</v>
      </c>
      <c r="E3">
        <v>181001</v>
      </c>
      <c r="G3" s="7">
        <v>10580</v>
      </c>
      <c r="H3" s="7">
        <f t="shared" ref="H3:H33" si="0">H2+F3-G3</f>
        <v>380741.86</v>
      </c>
    </row>
    <row r="4" spans="1:9">
      <c r="A4">
        <v>181003</v>
      </c>
      <c r="B4" s="1" t="s">
        <v>82</v>
      </c>
      <c r="C4" s="1" t="s">
        <v>148</v>
      </c>
      <c r="D4" s="1" t="s">
        <v>83</v>
      </c>
      <c r="E4">
        <v>181002</v>
      </c>
      <c r="G4" s="7">
        <v>508</v>
      </c>
      <c r="H4" s="7">
        <f t="shared" si="0"/>
        <v>380233.86</v>
      </c>
      <c r="I4" s="1" t="s">
        <v>84</v>
      </c>
    </row>
    <row r="5" spans="1:9">
      <c r="A5">
        <v>181005</v>
      </c>
      <c r="B5" s="1" t="s">
        <v>85</v>
      </c>
      <c r="C5" s="1" t="s">
        <v>150</v>
      </c>
      <c r="D5" s="1" t="s">
        <v>86</v>
      </c>
      <c r="E5">
        <v>181003</v>
      </c>
      <c r="G5" s="7">
        <v>2258</v>
      </c>
      <c r="H5" s="7">
        <f t="shared" si="0"/>
        <v>377975.86</v>
      </c>
      <c r="I5" t="s">
        <v>87</v>
      </c>
    </row>
    <row r="6" spans="1:9">
      <c r="A6">
        <v>181005</v>
      </c>
      <c r="B6" s="1" t="s">
        <v>88</v>
      </c>
      <c r="C6" s="1" t="s">
        <v>148</v>
      </c>
      <c r="D6" s="1" t="s">
        <v>89</v>
      </c>
      <c r="E6">
        <v>181004</v>
      </c>
      <c r="G6" s="7">
        <v>995</v>
      </c>
      <c r="H6" s="7">
        <f t="shared" si="0"/>
        <v>376980.86</v>
      </c>
      <c r="I6" t="s">
        <v>90</v>
      </c>
    </row>
    <row r="7" spans="1:9">
      <c r="A7">
        <v>181006</v>
      </c>
      <c r="B7" s="1" t="s">
        <v>91</v>
      </c>
      <c r="C7" s="1" t="s">
        <v>148</v>
      </c>
      <c r="D7" s="1" t="s">
        <v>92</v>
      </c>
      <c r="E7">
        <v>181005</v>
      </c>
      <c r="G7" s="7">
        <v>884</v>
      </c>
      <c r="H7" s="7">
        <f t="shared" si="0"/>
        <v>376096.86</v>
      </c>
      <c r="I7" t="s">
        <v>93</v>
      </c>
    </row>
    <row r="8" spans="1:9">
      <c r="A8">
        <v>181006</v>
      </c>
      <c r="B8" s="1" t="s">
        <v>88</v>
      </c>
      <c r="C8" s="1" t="s">
        <v>150</v>
      </c>
      <c r="D8" s="1" t="s">
        <v>94</v>
      </c>
      <c r="E8">
        <v>181006</v>
      </c>
      <c r="G8" s="7">
        <v>2264</v>
      </c>
      <c r="H8" s="7">
        <f t="shared" si="0"/>
        <v>373832.86</v>
      </c>
      <c r="I8" t="s">
        <v>95</v>
      </c>
    </row>
    <row r="9" spans="1:9">
      <c r="A9">
        <v>181007</v>
      </c>
      <c r="B9" s="1" t="s">
        <v>96</v>
      </c>
      <c r="C9" s="1" t="s">
        <v>150</v>
      </c>
      <c r="D9" s="1" t="s">
        <v>97</v>
      </c>
      <c r="E9">
        <v>181007</v>
      </c>
      <c r="G9" s="7">
        <v>280</v>
      </c>
      <c r="H9" s="7">
        <f t="shared" si="0"/>
        <v>373552.86</v>
      </c>
      <c r="I9" t="s">
        <v>98</v>
      </c>
    </row>
    <row r="10" spans="1:9">
      <c r="A10">
        <v>181007</v>
      </c>
      <c r="B10" s="1" t="s">
        <v>88</v>
      </c>
      <c r="C10" s="1" t="s">
        <v>150</v>
      </c>
      <c r="D10" s="1" t="s">
        <v>99</v>
      </c>
      <c r="E10">
        <v>181008</v>
      </c>
      <c r="G10" s="7">
        <v>7522.4</v>
      </c>
      <c r="H10" s="7">
        <f t="shared" si="0"/>
        <v>366030.45999999996</v>
      </c>
      <c r="I10" s="1" t="s">
        <v>100</v>
      </c>
    </row>
    <row r="11" spans="1:9">
      <c r="A11">
        <v>181008</v>
      </c>
      <c r="B11" s="1" t="s">
        <v>101</v>
      </c>
      <c r="C11" s="1" t="s">
        <v>150</v>
      </c>
      <c r="D11" s="1" t="s">
        <v>102</v>
      </c>
      <c r="E11">
        <v>181009</v>
      </c>
      <c r="G11" s="7">
        <v>95.7</v>
      </c>
      <c r="H11" s="7">
        <f t="shared" si="0"/>
        <v>365934.75999999995</v>
      </c>
      <c r="I11" s="1" t="s">
        <v>103</v>
      </c>
    </row>
    <row r="12" spans="1:9">
      <c r="A12">
        <v>181008</v>
      </c>
      <c r="B12" s="1" t="s">
        <v>88</v>
      </c>
      <c r="C12" s="1" t="s">
        <v>150</v>
      </c>
      <c r="D12" s="1" t="s">
        <v>105</v>
      </c>
      <c r="E12">
        <v>181010</v>
      </c>
      <c r="G12" s="7">
        <v>2567.62</v>
      </c>
      <c r="H12" s="7">
        <f t="shared" si="0"/>
        <v>363367.13999999996</v>
      </c>
      <c r="I12" s="1" t="s">
        <v>104</v>
      </c>
    </row>
    <row r="13" spans="1:9">
      <c r="A13">
        <v>181012</v>
      </c>
      <c r="B13" s="1" t="s">
        <v>107</v>
      </c>
      <c r="C13" s="1" t="s">
        <v>148</v>
      </c>
      <c r="D13" s="1" t="s">
        <v>108</v>
      </c>
      <c r="E13">
        <v>181011</v>
      </c>
      <c r="G13" s="7">
        <v>146.16999999999999</v>
      </c>
      <c r="H13" s="7">
        <f t="shared" si="0"/>
        <v>363220.97</v>
      </c>
      <c r="I13" s="1" t="s">
        <v>106</v>
      </c>
    </row>
    <row r="14" spans="1:9">
      <c r="A14">
        <v>181013</v>
      </c>
      <c r="B14" s="1" t="s">
        <v>88</v>
      </c>
      <c r="C14" s="1" t="s">
        <v>150</v>
      </c>
      <c r="D14" s="1" t="s">
        <v>109</v>
      </c>
      <c r="E14">
        <v>181012</v>
      </c>
      <c r="G14" s="7">
        <v>2589.4699999999998</v>
      </c>
      <c r="H14" s="7">
        <f t="shared" si="0"/>
        <v>360631.5</v>
      </c>
      <c r="I14" s="1" t="s">
        <v>110</v>
      </c>
    </row>
    <row r="15" spans="1:9">
      <c r="A15">
        <v>181014</v>
      </c>
      <c r="B15" s="1" t="s">
        <v>111</v>
      </c>
      <c r="C15" s="1" t="s">
        <v>150</v>
      </c>
      <c r="D15" s="1" t="s">
        <v>109</v>
      </c>
      <c r="E15">
        <v>181013</v>
      </c>
      <c r="G15" s="7">
        <v>5093.8100000000004</v>
      </c>
      <c r="H15" s="7">
        <f t="shared" si="0"/>
        <v>355537.69</v>
      </c>
      <c r="I15" s="1" t="s">
        <v>110</v>
      </c>
    </row>
    <row r="16" spans="1:9">
      <c r="A16">
        <v>181014</v>
      </c>
      <c r="B16" s="1" t="s">
        <v>112</v>
      </c>
      <c r="C16" s="1" t="s">
        <v>150</v>
      </c>
      <c r="D16" s="1" t="s">
        <v>109</v>
      </c>
      <c r="E16">
        <v>181014</v>
      </c>
      <c r="G16" s="7">
        <v>1333.77</v>
      </c>
      <c r="H16" s="7">
        <f t="shared" si="0"/>
        <v>354203.92</v>
      </c>
      <c r="I16" s="1" t="s">
        <v>110</v>
      </c>
    </row>
    <row r="17" spans="1:9">
      <c r="A17">
        <v>181017</v>
      </c>
      <c r="B17" s="1" t="s">
        <v>113</v>
      </c>
      <c r="C17" s="1" t="s">
        <v>150</v>
      </c>
      <c r="D17" s="1" t="s">
        <v>114</v>
      </c>
      <c r="E17">
        <v>181015</v>
      </c>
      <c r="G17" s="7">
        <v>9120.7999999999993</v>
      </c>
      <c r="H17" s="7">
        <f t="shared" si="0"/>
        <v>345083.12</v>
      </c>
      <c r="I17" s="1" t="s">
        <v>115</v>
      </c>
    </row>
    <row r="18" spans="1:9">
      <c r="A18">
        <v>181019</v>
      </c>
      <c r="B18" s="1" t="s">
        <v>88</v>
      </c>
      <c r="C18" s="1" t="s">
        <v>150</v>
      </c>
      <c r="D18" s="1" t="s">
        <v>116</v>
      </c>
      <c r="E18">
        <v>181016</v>
      </c>
      <c r="G18" s="7">
        <v>1373.24</v>
      </c>
      <c r="H18" s="7">
        <f t="shared" si="0"/>
        <v>343709.88</v>
      </c>
      <c r="I18" s="1" t="s">
        <v>100</v>
      </c>
    </row>
    <row r="19" spans="1:9">
      <c r="A19">
        <v>181019</v>
      </c>
      <c r="B19" s="1" t="s">
        <v>91</v>
      </c>
      <c r="C19" s="1" t="s">
        <v>150</v>
      </c>
      <c r="D19" s="1" t="s">
        <v>109</v>
      </c>
      <c r="E19">
        <v>181017</v>
      </c>
      <c r="G19" s="7">
        <v>1361.18</v>
      </c>
      <c r="H19" s="7">
        <f t="shared" si="0"/>
        <v>342348.7</v>
      </c>
      <c r="I19" s="1" t="s">
        <v>100</v>
      </c>
    </row>
    <row r="20" spans="1:9">
      <c r="A20">
        <v>181019</v>
      </c>
      <c r="B20" s="1" t="s">
        <v>88</v>
      </c>
      <c r="C20" s="1" t="s">
        <v>150</v>
      </c>
      <c r="D20" s="1" t="s">
        <v>117</v>
      </c>
      <c r="E20">
        <v>181018</v>
      </c>
      <c r="G20" s="7">
        <v>320.8</v>
      </c>
      <c r="H20" s="7">
        <f t="shared" si="0"/>
        <v>342027.9</v>
      </c>
      <c r="I20" s="1" t="s">
        <v>100</v>
      </c>
    </row>
    <row r="21" spans="1:9">
      <c r="A21">
        <v>181021</v>
      </c>
      <c r="B21" s="1" t="s">
        <v>91</v>
      </c>
      <c r="C21" s="1" t="s">
        <v>150</v>
      </c>
      <c r="D21" s="1" t="s">
        <v>118</v>
      </c>
      <c r="E21">
        <v>181019</v>
      </c>
      <c r="G21" s="7">
        <v>397</v>
      </c>
      <c r="H21" s="7">
        <f t="shared" si="0"/>
        <v>341630.9</v>
      </c>
      <c r="I21" s="1" t="s">
        <v>119</v>
      </c>
    </row>
    <row r="22" spans="1:9">
      <c r="A22">
        <v>181023</v>
      </c>
      <c r="B22" s="1" t="s">
        <v>120</v>
      </c>
      <c r="C22" s="1" t="s">
        <v>150</v>
      </c>
      <c r="D22" s="1" t="s">
        <v>121</v>
      </c>
      <c r="E22">
        <v>181020</v>
      </c>
      <c r="G22" s="7">
        <v>204.66</v>
      </c>
      <c r="H22" s="7">
        <f t="shared" si="0"/>
        <v>341426.24000000005</v>
      </c>
      <c r="I22" s="1" t="s">
        <v>122</v>
      </c>
    </row>
    <row r="23" spans="1:9">
      <c r="A23">
        <v>181023</v>
      </c>
      <c r="B23" s="1" t="s">
        <v>88</v>
      </c>
      <c r="C23" s="1" t="s">
        <v>150</v>
      </c>
      <c r="D23" s="1" t="s">
        <v>109</v>
      </c>
      <c r="E23">
        <v>181021</v>
      </c>
      <c r="G23" s="7">
        <v>9538.23</v>
      </c>
      <c r="H23" s="7">
        <f t="shared" si="0"/>
        <v>331888.01000000007</v>
      </c>
      <c r="I23" s="1" t="s">
        <v>123</v>
      </c>
    </row>
    <row r="24" spans="1:9">
      <c r="A24">
        <v>181026</v>
      </c>
      <c r="B24" s="1" t="s">
        <v>124</v>
      </c>
      <c r="C24" s="1" t="s">
        <v>150</v>
      </c>
      <c r="D24" s="1" t="s">
        <v>125</v>
      </c>
      <c r="E24">
        <v>181022</v>
      </c>
      <c r="G24" s="7">
        <v>187.54</v>
      </c>
      <c r="H24" s="7">
        <f t="shared" si="0"/>
        <v>331700.47000000009</v>
      </c>
      <c r="I24" s="1" t="s">
        <v>126</v>
      </c>
    </row>
    <row r="25" spans="1:9">
      <c r="A25">
        <v>181026</v>
      </c>
      <c r="B25" s="1" t="s">
        <v>88</v>
      </c>
      <c r="C25" s="1" t="s">
        <v>150</v>
      </c>
      <c r="D25" s="1" t="s">
        <v>127</v>
      </c>
      <c r="E25">
        <v>181023</v>
      </c>
      <c r="G25" s="7">
        <v>4273.42</v>
      </c>
      <c r="H25" s="7">
        <f t="shared" si="0"/>
        <v>327427.0500000001</v>
      </c>
      <c r="I25" s="1" t="s">
        <v>126</v>
      </c>
    </row>
    <row r="26" spans="1:9">
      <c r="A26">
        <v>181026</v>
      </c>
      <c r="B26" s="1" t="s">
        <v>128</v>
      </c>
      <c r="C26" s="1" t="s">
        <v>150</v>
      </c>
      <c r="D26" s="1" t="s">
        <v>129</v>
      </c>
      <c r="E26">
        <v>181024</v>
      </c>
      <c r="G26" s="7">
        <v>26800</v>
      </c>
      <c r="H26" s="7">
        <f t="shared" si="0"/>
        <v>300627.0500000001</v>
      </c>
      <c r="I26" s="1"/>
    </row>
    <row r="27" spans="1:9">
      <c r="A27">
        <v>181029</v>
      </c>
      <c r="B27" s="1" t="s">
        <v>111</v>
      </c>
      <c r="C27" s="1" t="s">
        <v>150</v>
      </c>
      <c r="D27" s="1" t="s">
        <v>130</v>
      </c>
      <c r="E27">
        <v>181025</v>
      </c>
      <c r="G27" s="7">
        <v>1418</v>
      </c>
      <c r="H27" s="7">
        <f t="shared" si="0"/>
        <v>299209.0500000001</v>
      </c>
      <c r="I27" s="1" t="s">
        <v>131</v>
      </c>
    </row>
    <row r="28" spans="1:9">
      <c r="A28">
        <v>181030</v>
      </c>
      <c r="B28" s="1" t="s">
        <v>135</v>
      </c>
      <c r="C28" s="1" t="s">
        <v>151</v>
      </c>
      <c r="D28" s="1" t="s">
        <v>132</v>
      </c>
      <c r="E28">
        <v>181026</v>
      </c>
      <c r="G28" s="7">
        <v>3000</v>
      </c>
      <c r="H28" s="7">
        <f t="shared" si="0"/>
        <v>296209.0500000001</v>
      </c>
      <c r="I28" s="1"/>
    </row>
    <row r="29" spans="1:9">
      <c r="A29">
        <v>181030</v>
      </c>
      <c r="B29" s="1" t="s">
        <v>135</v>
      </c>
      <c r="C29" s="1" t="s">
        <v>151</v>
      </c>
      <c r="D29" s="1" t="s">
        <v>133</v>
      </c>
      <c r="E29">
        <v>181027</v>
      </c>
      <c r="G29" s="7">
        <v>4761.96</v>
      </c>
      <c r="H29" s="7">
        <f t="shared" si="0"/>
        <v>291447.09000000008</v>
      </c>
      <c r="I29" s="1" t="s">
        <v>134</v>
      </c>
    </row>
    <row r="30" spans="1:9">
      <c r="A30">
        <v>181030</v>
      </c>
      <c r="B30" s="1" t="s">
        <v>135</v>
      </c>
      <c r="C30" s="1" t="s">
        <v>151</v>
      </c>
      <c r="D30" s="1" t="s">
        <v>136</v>
      </c>
      <c r="E30">
        <v>181028</v>
      </c>
      <c r="G30" s="7">
        <v>3291.6</v>
      </c>
      <c r="H30" s="7">
        <f t="shared" si="0"/>
        <v>288155.49000000011</v>
      </c>
      <c r="I30" s="1" t="s">
        <v>137</v>
      </c>
    </row>
    <row r="31" spans="1:9">
      <c r="A31">
        <v>181030</v>
      </c>
      <c r="B31" s="1" t="s">
        <v>13</v>
      </c>
      <c r="C31" s="1" t="s">
        <v>150</v>
      </c>
      <c r="D31" s="1" t="s">
        <v>138</v>
      </c>
      <c r="E31">
        <v>181029</v>
      </c>
      <c r="G31" s="7">
        <v>2000</v>
      </c>
      <c r="H31" s="7">
        <f t="shared" si="0"/>
        <v>286155.49000000011</v>
      </c>
      <c r="I31" s="1"/>
    </row>
    <row r="32" spans="1:9">
      <c r="A32">
        <v>181030</v>
      </c>
      <c r="B32" s="1" t="s">
        <v>139</v>
      </c>
      <c r="C32" s="1" t="s">
        <v>148</v>
      </c>
      <c r="D32" s="1" t="s">
        <v>141</v>
      </c>
      <c r="E32">
        <v>181030</v>
      </c>
      <c r="G32" s="7">
        <v>2440</v>
      </c>
      <c r="H32" s="7">
        <f t="shared" si="0"/>
        <v>283715.49000000011</v>
      </c>
      <c r="I32" s="1" t="s">
        <v>140</v>
      </c>
    </row>
    <row r="33" spans="1:9">
      <c r="A33">
        <v>181031</v>
      </c>
      <c r="B33" s="1" t="s">
        <v>142</v>
      </c>
      <c r="C33" s="1" t="s">
        <v>148</v>
      </c>
      <c r="D33" s="1" t="s">
        <v>143</v>
      </c>
      <c r="E33">
        <v>181031</v>
      </c>
      <c r="G33" s="7">
        <v>725</v>
      </c>
      <c r="H33" s="7">
        <f t="shared" si="0"/>
        <v>282990.49000000011</v>
      </c>
      <c r="I33" s="1"/>
    </row>
    <row r="34" spans="1:9">
      <c r="I34" s="1"/>
    </row>
    <row r="35" spans="1:9">
      <c r="I35" s="1"/>
    </row>
    <row r="37" spans="1:9">
      <c r="A37" s="1" t="s">
        <v>24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25</v>
      </c>
      <c r="H38" s="7">
        <f>H37+H2</f>
        <v>282990.49</v>
      </c>
    </row>
    <row r="42" spans="1:9">
      <c r="B42" s="1" t="s">
        <v>160</v>
      </c>
      <c r="C42" s="1" t="s">
        <v>161</v>
      </c>
      <c r="F42" s="7"/>
      <c r="H42" s="3"/>
    </row>
    <row r="43" spans="1:9">
      <c r="A43" s="1" t="s">
        <v>152</v>
      </c>
      <c r="B43">
        <v>0</v>
      </c>
      <c r="F43" s="7"/>
      <c r="H43" s="3"/>
    </row>
    <row r="44" spans="1:9">
      <c r="A44" s="1" t="s">
        <v>153</v>
      </c>
      <c r="B44">
        <v>0</v>
      </c>
      <c r="F44" s="7"/>
      <c r="H44" s="3"/>
    </row>
    <row r="45" spans="1:9">
      <c r="A45" s="1" t="s">
        <v>154</v>
      </c>
      <c r="B45">
        <v>0</v>
      </c>
      <c r="F45" s="7"/>
      <c r="H45" s="3"/>
    </row>
    <row r="46" spans="1:9">
      <c r="A46" s="1" t="s">
        <v>155</v>
      </c>
      <c r="C46" s="7">
        <f>G3</f>
        <v>10580</v>
      </c>
      <c r="F46" s="7"/>
      <c r="H46" s="3"/>
    </row>
    <row r="47" spans="1:9">
      <c r="A47" s="1" t="s">
        <v>156</v>
      </c>
      <c r="C47" s="7">
        <f>SUM(G8:G12)+SUM(G14:G27)+G5+G31</f>
        <v>80999.64</v>
      </c>
      <c r="F47" s="7"/>
      <c r="H47" s="3"/>
    </row>
    <row r="48" spans="1:9">
      <c r="A48" s="1" t="s">
        <v>157</v>
      </c>
      <c r="C48" s="7">
        <f>G4+G6+G7+G13+G32+G33</f>
        <v>5698.17</v>
      </c>
      <c r="F48" s="7"/>
      <c r="H48" s="3"/>
    </row>
    <row r="49" spans="1:8">
      <c r="A49" s="1" t="s">
        <v>158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tabSelected="1" zoomScale="140" zoomScaleNormal="140" workbookViewId="0">
      <selection activeCell="H3" sqref="H3"/>
    </sheetView>
  </sheetViews>
  <sheetFormatPr defaultColWidth="8.875" defaultRowHeight="14.25"/>
  <cols>
    <col min="8" max="8" width="11.875" bestFit="1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282990.49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2018-10-31T14:32:42Z</dcterms:modified>
</cp:coreProperties>
</file>