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3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4"/>
  <c r="G33"/>
  <c r="F33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H33" i="4" l="1"/>
  <c r="H34" s="1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<sst xmlns="http://schemas.openxmlformats.org/spreadsheetml/2006/main" count="424" uniqueCount="239">
  <si>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</si>
  <si>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</si>
  <si>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</si>
  <si>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</si>
  <si>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</si>
  <si>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</si>
  <si>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</si>
  <si>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</si>
  <si>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</si>
  <si>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</si>
  <si>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</si>
  <si>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</si>
  <si>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</si>
  <si>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</si>
  <si>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</si>
  <si>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</si>
  <si>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</si>
  <si>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</si>
  <si>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</si>
  <si>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</si>
  <si>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</si>
  <si>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</si>
  <si>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</si>
  <si>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</si>
  <si>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</si>
  <si>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</si>
  <si>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</si>
  <si>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</si>
  <si>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</si>
  <si>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</si>
  <si>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</si>
  <si>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</si>
  <si>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</si>
  <si>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</si>
  <si>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</si>
  <si>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</si>
  <si>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</si>
  <si>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</si>
  <si>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</si>
  <si>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</si>
  <si>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</si>
  <si>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</si>
  <si>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</si>
  <si>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</si>
  <si>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</si>
  <si>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</si>
  <si>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</si>
  <si>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</si>
  <si>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</si>
  <si>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</si>
  <si>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</si>
  <si>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</si>
  <si>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</si>
  <si>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</si>
  <si>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</si>
  <si>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</si>
  <si>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</si>
  <si>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</si>
  <si>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</si>
  <si>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</si>
  <si>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</si>
  <si>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</si>
  <si>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</si>
  <si>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</si>
  <si>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</si>
  <si>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</si>
  <si>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</si>
  <si>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</si>
  <si>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</si>
  <si>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</si>
  <si>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</si>
  <si>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</si>
  <si>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</si>
  <si>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</si>
  <si>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</si>
  <si>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</si>
  <si>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</si>
  <si>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</si>
  <si>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</si>
  <si>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</si>
  <si>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</si>
  <si>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</si>
  <si>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</si>
  <si>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</si>
  <si>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</si>
  <si>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</si>
  <si>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</si>
  <si>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</si>
  <si>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</si>
  <si>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</si>
  <si>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</si>
  <si>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</si>
  <si>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</si>
  <si>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</si>
  <si>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</si>
  <si>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</si>
  <si>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</si>
  <si>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</si>
  <si>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</si>
  <si>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</si>
  <si>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</si>
  <si>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</si>
  <si>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</si>
  <si>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</si>
  <si>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</si>
  <si>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</si>
  <si>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</si>
  <si>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</si>
  <si>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</si>
  <si>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</si>
  <si>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</si>
  <si>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</si>
  <si>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</si>
  <si>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</si>
  <si>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</si>
  <si>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</si>
  <si>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</si>
  <si>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</si>
  <si>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</si>
  <si>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</si>
  <si>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</si>
  <si>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</si>
  <si>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</si>
  <si>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</si>
  <si>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</si>
  <si>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</si>
  <si>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</si>
  <si>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</si>
  <si>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</si>
  <si>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</si>
  <si>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</si>
  <si>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</si>
  <si>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</si>
  <si>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</si>
  <si>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</si>
  <si>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</si>
  <si>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</si>
  <si>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</si>
  <si>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</si>
  <si>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</si>
  <si>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</si>
  <si>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</si>
  <si>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</si>
  <si>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</si>
  <si>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</si>
  <si>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</si>
  <si>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</si>
  <si>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</si>
  <si>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</si>
  <si>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</si>
  <si>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</si>
  <si>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</si>
  <si>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</si>
  <si>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</si>
  <si>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</si>
  <si>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</si>
  <si>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</si>
  <si>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</si>
  <si>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</si>
  <si>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</si>
  <si>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</si>
  <si>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</si>
  <si>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</si>
  <si>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</si>
  <si>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</si>
  <si>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</si>
  <si>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</si>
  <si>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</si>
  <si>
    <t>卢安</t>
    <phoneticPr fontId="1" type="noConversion"/>
  </si>
  <si>
    <t>日常</t>
    <phoneticPr fontId="1" type="noConversion"/>
  </si>
  <si>
    <t>霸王餐费用</t>
    <phoneticPr fontId="1" type="noConversion"/>
  </si>
  <si>
    <t>邢颖</t>
    <phoneticPr fontId="1" type="noConversion"/>
  </si>
  <si>
    <t>日常</t>
    <phoneticPr fontId="1" type="noConversion"/>
  </si>
  <si>
    <t>大床退款</t>
    <phoneticPr fontId="1" type="noConversion"/>
  </si>
  <si>
    <t>入181101</t>
    <phoneticPr fontId="1" type="noConversion"/>
  </si>
  <si>
    <t>重新购买大床</t>
    <phoneticPr fontId="1" type="noConversion"/>
  </si>
  <si>
    <t>退款</t>
    <phoneticPr fontId="1" type="noConversion"/>
  </si>
  <si>
    <r>
      <t>1,</t>
    </r>
    <r>
      <rPr>
        <sz val="11"/>
        <color theme="1"/>
        <rFont val="宋体"/>
        <family val="3"/>
        <charset val="134"/>
      </rPr>
      <t>大床</t>
    </r>
    <r>
      <rPr>
        <sz val="11"/>
        <color theme="1"/>
        <rFont val="Tahoma"/>
        <family val="2"/>
        <charset val="134"/>
      </rPr>
      <t>1200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，拆装费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，搬运费</t>
    </r>
    <r>
      <rPr>
        <sz val="11"/>
        <color theme="1"/>
        <rFont val="Tahoma"/>
        <family val="2"/>
        <charset val="134"/>
      </rPr>
      <t>180</t>
    </r>
    <phoneticPr fontId="1" type="noConversion"/>
  </si>
  <si>
    <t>长期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</si>
  <si>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</si>
  <si>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</si>
  <si>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</si>
  <si>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日常</t>
    <phoneticPr fontId="1" type="noConversion"/>
  </si>
  <si>
    <t>多项开支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</si>
  <si>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，小广告劳务</t>
    </r>
    <r>
      <rPr>
        <sz val="11"/>
        <color theme="1"/>
        <rFont val="Tahoma"/>
        <family val="2"/>
        <charset val="134"/>
      </rPr>
      <t>400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，推荐剧本</t>
    </r>
    <r>
      <rPr>
        <sz val="11"/>
        <color theme="1"/>
        <rFont val="Tahoma"/>
        <family val="2"/>
        <charset val="134"/>
      </rPr>
      <t>823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55</t>
    </r>
    <phoneticPr fontId="1" type="noConversion"/>
  </si>
  <si>
    <t>史哲</t>
    <phoneticPr fontId="1" type="noConversion"/>
  </si>
  <si>
    <t>日常</t>
    <phoneticPr fontId="1" type="noConversion"/>
  </si>
  <si>
    <t>电费</t>
    <phoneticPr fontId="1" type="noConversion"/>
  </si>
  <si>
    <t>预付电费500</t>
    <phoneticPr fontId="1" type="noConversion"/>
  </si>
  <si>
    <t>卢安</t>
    <phoneticPr fontId="1" type="noConversion"/>
  </si>
  <si>
    <t>主营</t>
    <phoneticPr fontId="1" type="noConversion"/>
  </si>
  <si>
    <t>线上平台结款预订</t>
    <phoneticPr fontId="1" type="noConversion"/>
  </si>
  <si>
    <t>入181102</t>
    <phoneticPr fontId="1" type="noConversion"/>
  </si>
  <si>
    <t>入181103</t>
    <phoneticPr fontId="1" type="noConversion"/>
  </si>
  <si>
    <t>线上平台结款团购</t>
    <phoneticPr fontId="1" type="noConversion"/>
  </si>
  <si>
    <t>史哲</t>
    <phoneticPr fontId="1" type="noConversion"/>
  </si>
  <si>
    <t>长期</t>
    <phoneticPr fontId="1" type="noConversion"/>
  </si>
  <si>
    <t>购买推理本及霸王餐</t>
    <phoneticPr fontId="1" type="noConversion"/>
  </si>
  <si>
    <t>邢颖</t>
    <phoneticPr fontId="1" type="noConversion"/>
  </si>
  <si>
    <t>人员</t>
    <phoneticPr fontId="1" type="noConversion"/>
  </si>
  <si>
    <t>2位店长劳务结款</t>
    <phoneticPr fontId="1" type="noConversion"/>
  </si>
  <si>
    <t>每人15天，按半月结算3200，另增加1天400</t>
    <phoneticPr fontId="1" type="noConversion"/>
  </si>
  <si>
    <t>日常</t>
    <phoneticPr fontId="1" type="noConversion"/>
  </si>
  <si>
    <t>多项开支</t>
    <phoneticPr fontId="1" type="noConversion"/>
  </si>
  <si>
    <t>霸王餐和书本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</si>
  <si>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，霸王餐</t>
    </r>
    <r>
      <rPr>
        <sz val="11"/>
        <color theme="1"/>
        <rFont val="Tahoma"/>
        <family val="2"/>
        <charset val="134"/>
      </rPr>
      <t>725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，书本</t>
    </r>
    <r>
      <rPr>
        <sz val="11"/>
        <color theme="1"/>
        <rFont val="Tahoma"/>
        <family val="2"/>
        <charset val="134"/>
      </rPr>
      <t>15</t>
    </r>
    <phoneticPr fontId="1" type="noConversion"/>
  </si>
  <si>
    <t>李响</t>
    <phoneticPr fontId="1" type="noConversion"/>
  </si>
  <si>
    <t>长期</t>
    <phoneticPr fontId="1" type="noConversion"/>
  </si>
  <si>
    <t>音箱装修见附件</t>
    <phoneticPr fontId="1" type="noConversion"/>
  </si>
  <si>
    <t>音箱布线及灯具</t>
    <phoneticPr fontId="1" type="noConversion"/>
  </si>
  <si>
    <t>霸王餐</t>
    <phoneticPr fontId="1" type="noConversion"/>
  </si>
  <si>
    <t>1五人725,2一人145</t>
    <phoneticPr fontId="1" type="noConversion"/>
  </si>
  <si>
    <t>铁笼子的运费</t>
    <phoneticPr fontId="1" type="noConversion"/>
  </si>
  <si>
    <t>笼子的运费</t>
    <phoneticPr fontId="1" type="noConversion"/>
  </si>
  <si>
    <t>笼子的上楼费</t>
    <phoneticPr fontId="1" type="noConversion"/>
  </si>
  <si>
    <t>上楼费</t>
    <phoneticPr fontId="1" type="noConversion"/>
  </si>
  <si>
    <t>一人霸王餐</t>
    <phoneticPr fontId="1" type="noConversion"/>
  </si>
  <si>
    <t>史哲</t>
    <phoneticPr fontId="1" type="noConversion"/>
  </si>
  <si>
    <t>日常</t>
    <phoneticPr fontId="1" type="noConversion"/>
  </si>
  <si>
    <t>保洁费和员工餐</t>
    <phoneticPr fontId="1" type="noConversion"/>
  </si>
  <si>
    <t>1，保洁费700；2，员工餐215</t>
    <phoneticPr fontId="1" type="noConversion"/>
  </si>
  <si>
    <t>邢颖</t>
    <phoneticPr fontId="1" type="noConversion"/>
  </si>
  <si>
    <t>人员</t>
    <phoneticPr fontId="1" type="noConversion"/>
  </si>
  <si>
    <t>配钥匙和小潘劳务</t>
    <phoneticPr fontId="1" type="noConversion"/>
  </si>
  <si>
    <t>1，配钥匙100；2，小潘店长劳务1750</t>
    <phoneticPr fontId="1" type="noConversion"/>
  </si>
  <si>
    <t>零食费用和霸王餐</t>
    <phoneticPr fontId="1" type="noConversion"/>
  </si>
  <si>
    <t>见明细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</si>
  <si>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</si>
  <si>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</si>
  <si>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</si>
  <si>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入181104</t>
    <phoneticPr fontId="1" type="noConversion"/>
  </si>
  <si>
    <t>预订收入</t>
    <phoneticPr fontId="1" type="noConversion"/>
  </si>
  <si>
    <t>入181105</t>
    <phoneticPr fontId="1" type="noConversion"/>
  </si>
  <si>
    <t>邢颖</t>
    <phoneticPr fontId="1" type="noConversion"/>
  </si>
  <si>
    <t>日常</t>
    <phoneticPr fontId="1" type="noConversion"/>
  </si>
  <si>
    <t>道具购买和霸王餐</t>
    <phoneticPr fontId="1" type="noConversion"/>
  </si>
  <si>
    <t>邢颖</t>
    <phoneticPr fontId="1" type="noConversion"/>
  </si>
  <si>
    <t>零散物品及劳务</t>
    <phoneticPr fontId="1" type="noConversion"/>
  </si>
  <si>
    <t>1,胶水27.6；2，婷婷劳务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</si>
</sst>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40" zoomScale="120" zoomScaleNormal="120" zoomScalePageLayoutView="150" workbookViewId="0">
      <selection activeCell="D46" sqref="D46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34"/>
  <sheetViews>
    <sheetView tabSelected="1" topLeftCell="A19" zoomScale="140" zoomScaleNormal="140" workbookViewId="0">
      <selection activeCell="I28" sqref="I28"/>
    </sheetView>
  </sheetViews>
  <sheetFormatPr defaultColWidth="8.875" defaultRowHeight="14.25"/>
  <cols>
    <col min="1" max="1" width="8.25" customWidth="1"/>
    <col min="3" max="3" width="6.875" customWidth="1"/>
    <col min="4" max="4" width="15.125" customWidth="1"/>
    <col min="6" max="7" width="9.75" style="7" bestFit="1" customWidth="1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  <row r="3" spans="1:9">
      <c r="A3">
        <v>181101</v>
      </c>
      <c r="B3" s="1" t="s">
        <v>162</v>
      </c>
      <c r="C3" s="1" t="s">
        <v>163</v>
      </c>
      <c r="D3" s="1" t="s">
        <v>164</v>
      </c>
      <c r="E3">
        <v>181101</v>
      </c>
      <c r="G3" s="7">
        <v>378</v>
      </c>
      <c r="H3" s="7">
        <f t="shared" ref="H3:H28" si="0">H2+F3-G3</f>
        <v>282612.49</v>
      </c>
    </row>
    <row r="4" spans="1:9">
      <c r="A4">
        <v>181103</v>
      </c>
      <c r="B4" s="1" t="s">
        <v>165</v>
      </c>
      <c r="C4" s="1" t="s">
        <v>166</v>
      </c>
      <c r="D4" s="1" t="s">
        <v>167</v>
      </c>
      <c r="E4">
        <v>181102</v>
      </c>
      <c r="G4" s="7">
        <v>788</v>
      </c>
      <c r="H4" s="7">
        <f t="shared" si="0"/>
        <v>281824.49</v>
      </c>
    </row>
    <row r="5" spans="1:9">
      <c r="A5">
        <v>181104</v>
      </c>
      <c r="B5" s="1" t="s">
        <v>168</v>
      </c>
      <c r="C5" s="1" t="s">
        <v>169</v>
      </c>
      <c r="D5" s="1" t="s">
        <v>170</v>
      </c>
      <c r="E5">
        <v>181103</v>
      </c>
      <c r="G5" s="7">
        <v>840</v>
      </c>
      <c r="H5" s="7">
        <f t="shared" si="0"/>
        <v>280984.49</v>
      </c>
    </row>
    <row r="6" spans="1:9">
      <c r="A6">
        <v>181106</v>
      </c>
      <c r="B6" s="1" t="s">
        <v>171</v>
      </c>
      <c r="C6" s="1" t="s">
        <v>150</v>
      </c>
      <c r="D6" s="1" t="s">
        <v>173</v>
      </c>
      <c r="E6" s="1" t="s">
        <v>174</v>
      </c>
      <c r="F6" s="7">
        <v>2350</v>
      </c>
      <c r="H6" s="7">
        <f t="shared" si="0"/>
        <v>283334.49</v>
      </c>
      <c r="I6" s="1" t="s">
        <v>176</v>
      </c>
    </row>
    <row r="7" spans="1:9">
      <c r="A7">
        <v>181106</v>
      </c>
      <c r="B7" s="1" t="s">
        <v>171</v>
      </c>
      <c r="C7" s="1" t="s">
        <v>172</v>
      </c>
      <c r="D7" s="1" t="s">
        <v>175</v>
      </c>
      <c r="E7">
        <v>181104</v>
      </c>
      <c r="G7" s="7">
        <v>1680</v>
      </c>
      <c r="H7" s="7">
        <f t="shared" si="0"/>
        <v>281654.49</v>
      </c>
      <c r="I7" t="s">
        <v>177</v>
      </c>
    </row>
    <row r="8" spans="1:9">
      <c r="A8">
        <v>181106</v>
      </c>
      <c r="B8" s="1" t="s">
        <v>171</v>
      </c>
      <c r="C8" s="1" t="s">
        <v>178</v>
      </c>
      <c r="D8" s="1" t="s">
        <v>180</v>
      </c>
      <c r="E8">
        <v>181105</v>
      </c>
      <c r="G8" s="7">
        <v>3858.8</v>
      </c>
      <c r="H8" s="7">
        <f t="shared" si="0"/>
        <v>277795.69</v>
      </c>
      <c r="I8" s="1" t="s">
        <v>181</v>
      </c>
    </row>
    <row r="9" spans="1:9">
      <c r="A9">
        <v>181106</v>
      </c>
      <c r="B9" s="1" t="s">
        <v>179</v>
      </c>
      <c r="C9" s="1" t="s">
        <v>182</v>
      </c>
      <c r="D9" s="1" t="s">
        <v>183</v>
      </c>
      <c r="E9">
        <v>181106</v>
      </c>
      <c r="G9" s="7">
        <v>1278</v>
      </c>
      <c r="H9" s="7">
        <f t="shared" si="0"/>
        <v>276517.69</v>
      </c>
      <c r="I9" t="s">
        <v>184</v>
      </c>
    </row>
    <row r="10" spans="1:9">
      <c r="A10">
        <v>181109</v>
      </c>
      <c r="B10" s="1" t="s">
        <v>185</v>
      </c>
      <c r="C10" s="1" t="s">
        <v>186</v>
      </c>
      <c r="D10" s="1" t="s">
        <v>187</v>
      </c>
      <c r="E10">
        <v>181107</v>
      </c>
      <c r="G10" s="7">
        <v>500</v>
      </c>
      <c r="H10" s="7">
        <f t="shared" si="0"/>
        <v>276017.69</v>
      </c>
      <c r="I10" s="1" t="s">
        <v>188</v>
      </c>
    </row>
    <row r="11" spans="1:9">
      <c r="A11">
        <v>181109</v>
      </c>
      <c r="B11" s="1" t="s">
        <v>189</v>
      </c>
      <c r="C11" s="1" t="s">
        <v>190</v>
      </c>
      <c r="D11" s="1" t="s">
        <v>191</v>
      </c>
      <c r="E11" s="1" t="s">
        <v>192</v>
      </c>
      <c r="F11" s="7">
        <v>4924.3500000000004</v>
      </c>
      <c r="H11" s="7">
        <f t="shared" si="0"/>
        <v>280942.03999999998</v>
      </c>
      <c r="I11" s="1"/>
    </row>
    <row r="12" spans="1:9">
      <c r="A12">
        <v>181109</v>
      </c>
      <c r="B12" s="1" t="s">
        <v>189</v>
      </c>
      <c r="C12" s="1" t="s">
        <v>190</v>
      </c>
      <c r="D12" s="1" t="s">
        <v>194</v>
      </c>
      <c r="E12" s="1" t="s">
        <v>193</v>
      </c>
      <c r="F12" s="7">
        <v>134.85</v>
      </c>
      <c r="H12" s="7">
        <f t="shared" si="0"/>
        <v>281076.88999999996</v>
      </c>
      <c r="I12" s="1"/>
    </row>
    <row r="13" spans="1:9">
      <c r="A13">
        <v>181111</v>
      </c>
      <c r="B13" s="1" t="s">
        <v>195</v>
      </c>
      <c r="C13" s="1" t="s">
        <v>196</v>
      </c>
      <c r="D13" s="1" t="s">
        <v>197</v>
      </c>
      <c r="E13" s="1">
        <v>181108</v>
      </c>
      <c r="G13" s="7">
        <v>3547</v>
      </c>
      <c r="H13" s="7">
        <f t="shared" si="0"/>
        <v>277529.88999999996</v>
      </c>
      <c r="I13" s="1"/>
    </row>
    <row r="14" spans="1:9">
      <c r="A14">
        <v>181113</v>
      </c>
      <c r="B14" s="1" t="s">
        <v>198</v>
      </c>
      <c r="C14" s="1" t="s">
        <v>199</v>
      </c>
      <c r="D14" s="1" t="s">
        <v>200</v>
      </c>
      <c r="E14" s="1">
        <v>181109</v>
      </c>
      <c r="G14" s="7">
        <v>7200</v>
      </c>
      <c r="H14" s="7">
        <f t="shared" si="0"/>
        <v>270329.88999999996</v>
      </c>
      <c r="I14" s="1" t="s">
        <v>201</v>
      </c>
    </row>
    <row r="15" spans="1:9">
      <c r="A15">
        <v>181113</v>
      </c>
      <c r="B15" s="1" t="s">
        <v>198</v>
      </c>
      <c r="C15" s="1" t="s">
        <v>202</v>
      </c>
      <c r="D15" s="1" t="s">
        <v>203</v>
      </c>
      <c r="E15" s="1">
        <v>181110</v>
      </c>
      <c r="G15" s="7">
        <v>414.8</v>
      </c>
      <c r="H15" s="7">
        <f t="shared" si="0"/>
        <v>269915.08999999997</v>
      </c>
      <c r="I15" s="1" t="s">
        <v>100</v>
      </c>
    </row>
    <row r="16" spans="1:9">
      <c r="A16">
        <v>181113</v>
      </c>
      <c r="B16" s="1" t="s">
        <v>10</v>
      </c>
      <c r="C16" s="1" t="s">
        <v>202</v>
      </c>
      <c r="D16" s="1" t="s">
        <v>204</v>
      </c>
      <c r="E16" s="1">
        <v>181111</v>
      </c>
      <c r="G16" s="7">
        <v>740</v>
      </c>
      <c r="H16" s="7">
        <f t="shared" si="0"/>
        <v>269175.08999999997</v>
      </c>
      <c r="I16" t="s">
        <v>205</v>
      </c>
    </row>
    <row r="17" spans="1:9">
      <c r="A17">
        <v>181115</v>
      </c>
      <c r="B17" s="1" t="s">
        <v>206</v>
      </c>
      <c r="C17" s="1" t="s">
        <v>207</v>
      </c>
      <c r="D17" s="1" t="s">
        <v>209</v>
      </c>
      <c r="E17" s="1">
        <v>181112</v>
      </c>
      <c r="G17" s="7">
        <v>4228</v>
      </c>
      <c r="H17" s="7">
        <f t="shared" si="0"/>
        <v>264947.08999999997</v>
      </c>
      <c r="I17" s="1" t="s">
        <v>208</v>
      </c>
    </row>
    <row r="18" spans="1:9">
      <c r="A18">
        <v>181115</v>
      </c>
      <c r="B18" s="1" t="s">
        <v>10</v>
      </c>
      <c r="C18" s="1" t="s">
        <v>148</v>
      </c>
      <c r="D18" s="1" t="s">
        <v>210</v>
      </c>
      <c r="E18" s="1">
        <v>181113</v>
      </c>
      <c r="G18" s="7">
        <v>870</v>
      </c>
      <c r="H18" s="7">
        <f t="shared" si="0"/>
        <v>264077.08999999997</v>
      </c>
      <c r="I18" s="1" t="s">
        <v>211</v>
      </c>
    </row>
    <row r="19" spans="1:9">
      <c r="A19">
        <v>181115</v>
      </c>
      <c r="B19" s="1" t="s">
        <v>17</v>
      </c>
      <c r="C19" s="1" t="s">
        <v>150</v>
      </c>
      <c r="D19" s="1" t="s">
        <v>213</v>
      </c>
      <c r="E19" s="1">
        <v>181114</v>
      </c>
      <c r="G19" s="7">
        <v>222</v>
      </c>
      <c r="H19" s="7">
        <f t="shared" si="0"/>
        <v>263855.08999999997</v>
      </c>
      <c r="I19" s="1" t="s">
        <v>212</v>
      </c>
    </row>
    <row r="20" spans="1:9">
      <c r="A20">
        <v>181115</v>
      </c>
      <c r="B20" s="1" t="s">
        <v>10</v>
      </c>
      <c r="C20" s="1" t="s">
        <v>150</v>
      </c>
      <c r="D20" s="1" t="s">
        <v>214</v>
      </c>
      <c r="E20" s="1">
        <v>181115</v>
      </c>
      <c r="G20" s="7">
        <v>200</v>
      </c>
      <c r="H20" s="7">
        <f t="shared" si="0"/>
        <v>263655.08999999997</v>
      </c>
      <c r="I20" s="1" t="s">
        <v>215</v>
      </c>
    </row>
    <row r="21" spans="1:9">
      <c r="A21">
        <v>181115</v>
      </c>
      <c r="B21" s="1" t="s">
        <v>17</v>
      </c>
      <c r="C21" s="1" t="s">
        <v>148</v>
      </c>
      <c r="D21" s="1" t="s">
        <v>210</v>
      </c>
      <c r="E21" s="1">
        <v>181116</v>
      </c>
      <c r="G21" s="7">
        <v>145</v>
      </c>
      <c r="H21" s="7">
        <f t="shared" si="0"/>
        <v>263510.08999999997</v>
      </c>
      <c r="I21" s="1" t="s">
        <v>216</v>
      </c>
    </row>
    <row r="22" spans="1:9">
      <c r="A22">
        <v>181116</v>
      </c>
      <c r="B22" s="1" t="s">
        <v>217</v>
      </c>
      <c r="C22" s="1" t="s">
        <v>218</v>
      </c>
      <c r="D22" s="1" t="s">
        <v>219</v>
      </c>
      <c r="E22" s="1">
        <v>181117</v>
      </c>
      <c r="G22" s="7">
        <v>915</v>
      </c>
      <c r="H22" s="7">
        <f t="shared" si="0"/>
        <v>262595.08999999997</v>
      </c>
      <c r="I22" s="1" t="s">
        <v>220</v>
      </c>
    </row>
    <row r="23" spans="1:9">
      <c r="A23">
        <v>181116</v>
      </c>
      <c r="B23" s="1" t="s">
        <v>221</v>
      </c>
      <c r="C23" s="1" t="s">
        <v>222</v>
      </c>
      <c r="D23" s="1" t="s">
        <v>223</v>
      </c>
      <c r="E23" s="1">
        <v>181118</v>
      </c>
      <c r="G23" s="7">
        <v>1850</v>
      </c>
      <c r="H23" s="7">
        <f t="shared" si="0"/>
        <v>260745.08999999997</v>
      </c>
      <c r="I23" s="1" t="s">
        <v>224</v>
      </c>
    </row>
    <row r="24" spans="1:9">
      <c r="A24">
        <v>181118</v>
      </c>
      <c r="B24" s="1" t="s">
        <v>17</v>
      </c>
      <c r="C24" s="1" t="s">
        <v>148</v>
      </c>
      <c r="D24" s="1" t="s">
        <v>225</v>
      </c>
      <c r="E24" s="1">
        <v>181119</v>
      </c>
      <c r="G24" s="7">
        <v>1172.5</v>
      </c>
      <c r="H24" s="7">
        <f t="shared" si="0"/>
        <v>259572.58999999997</v>
      </c>
      <c r="I24" s="1" t="s">
        <v>226</v>
      </c>
    </row>
    <row r="25" spans="1:9">
      <c r="A25">
        <v>181123</v>
      </c>
      <c r="B25" s="1" t="s">
        <v>227</v>
      </c>
      <c r="C25" s="1" t="s">
        <v>228</v>
      </c>
      <c r="D25" s="1" t="s">
        <v>229</v>
      </c>
      <c r="E25" s="1" t="s">
        <v>230</v>
      </c>
      <c r="F25" s="7">
        <v>5916.26</v>
      </c>
      <c r="H25" s="7">
        <f t="shared" si="0"/>
        <v>265488.84999999998</v>
      </c>
      <c r="I25" s="1"/>
    </row>
    <row r="26" spans="1:9">
      <c r="A26">
        <v>181123</v>
      </c>
      <c r="B26" s="1" t="s">
        <v>107</v>
      </c>
      <c r="C26" s="1" t="s">
        <v>190</v>
      </c>
      <c r="D26" s="1" t="s">
        <v>231</v>
      </c>
      <c r="E26" s="1" t="s">
        <v>232</v>
      </c>
      <c r="F26" s="7">
        <v>1483.35</v>
      </c>
      <c r="H26" s="7">
        <f t="shared" si="0"/>
        <v>266972.19999999995</v>
      </c>
      <c r="I26" s="1"/>
    </row>
    <row r="27" spans="1:9">
      <c r="A27">
        <v>181123</v>
      </c>
      <c r="B27" s="1" t="s">
        <v>233</v>
      </c>
      <c r="C27" s="1" t="s">
        <v>234</v>
      </c>
      <c r="D27" s="1" t="s">
        <v>235</v>
      </c>
      <c r="E27" s="1">
        <v>181120</v>
      </c>
      <c r="G27" s="7">
        <v>1884</v>
      </c>
      <c r="H27" s="7">
        <f t="shared" si="0"/>
        <v>265088.19999999995</v>
      </c>
      <c r="I27" s="1"/>
    </row>
    <row r="28" spans="1:9">
      <c r="A28">
        <v>181126</v>
      </c>
      <c r="B28" s="1" t="s">
        <v>236</v>
      </c>
      <c r="C28" s="1" t="s">
        <v>148</v>
      </c>
      <c r="D28" s="1" t="s">
        <v>237</v>
      </c>
      <c r="E28" s="1">
        <v>181121</v>
      </c>
      <c r="G28" s="7">
        <v>127.6</v>
      </c>
      <c r="H28" s="7">
        <f t="shared" si="0"/>
        <v>264960.59999999998</v>
      </c>
      <c r="I28" s="1" t="s">
        <v>238</v>
      </c>
    </row>
    <row r="29" spans="1:9">
      <c r="B29" s="1"/>
      <c r="C29" s="1"/>
      <c r="D29" s="1"/>
      <c r="E29" s="1"/>
      <c r="H29" s="7"/>
      <c r="I29" s="1"/>
    </row>
    <row r="33" spans="1:8">
      <c r="A33" s="1" t="s">
        <v>24</v>
      </c>
      <c r="D33" s="1"/>
      <c r="F33" s="7">
        <f>SUM(F3:F32)</f>
        <v>14808.810000000001</v>
      </c>
      <c r="G33" s="7">
        <f>SUM(G3:G32)</f>
        <v>32838.699999999997</v>
      </c>
      <c r="H33" s="7">
        <f>F33-G33</f>
        <v>-18029.889999999996</v>
      </c>
    </row>
    <row r="34" spans="1:8">
      <c r="A34" s="1" t="s">
        <v>25</v>
      </c>
      <c r="F34"/>
      <c r="H34" s="7">
        <f>H33+H2</f>
        <v>264960.59999999998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zoomScale="130" zoomScaleNormal="130" workbookViewId="0">
      <selection activeCell="E6" sqref="E6"/>
    </sheetView>
  </sheetViews>
  <sheetFormatPr defaultColWidth="8.875" defaultRowHeight="14.25"/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2018-11-26T14:30:49Z</dcterms:modified>
</cp:coreProperties>
</file>