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0" yWindow="0" windowWidth="20640" windowHeight="11760" tabRatio="500"/>
  </bookViews>
  <sheets>
    <sheet name="工作表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1"/>
  <c r="O5"/>
  <c r="S5"/>
  <c r="U5"/>
  <c r="N7"/>
  <c r="O7"/>
  <c r="S7"/>
  <c r="U7"/>
  <c r="N6"/>
  <c r="O6"/>
  <c r="S6"/>
  <c r="U6"/>
  <c r="E7"/>
  <c r="F7"/>
  <c r="J7"/>
  <c r="E5"/>
  <c r="F5"/>
  <c r="J5"/>
  <c r="E6"/>
  <c r="F6"/>
  <c r="J6"/>
  <c r="X5"/>
  <c r="X6"/>
  <c r="X7"/>
  <c r="X11"/>
  <c r="H5"/>
  <c r="W5"/>
  <c r="H6"/>
  <c r="W6"/>
  <c r="H7"/>
  <c r="W7"/>
  <c r="W11"/>
  <c r="U11"/>
  <c r="T11"/>
  <c r="S11"/>
  <c r="L6"/>
  <c r="L5"/>
  <c r="L7"/>
  <c r="L11"/>
  <c r="K11"/>
  <c r="J11"/>
  <c r="I11"/>
  <c r="H11"/>
</calcChain>
</file>

<file path=xl/sharedStrings.xml><?xml version="1.0" encoding="utf-8"?>
<sst xmlns="http://schemas.openxmlformats.org/spreadsheetml/2006/main" count="32" uniqueCount="32">
  <si>
    <t>姓名</t>
    <phoneticPr fontId="1" type="noConversion"/>
  </si>
  <si>
    <t>身份证号</t>
    <phoneticPr fontId="1" type="noConversion"/>
  </si>
  <si>
    <t>应发工资</t>
    <phoneticPr fontId="1" type="noConversion"/>
  </si>
  <si>
    <t>养老个人</t>
    <phoneticPr fontId="1" type="noConversion"/>
  </si>
  <si>
    <t>失业个人</t>
    <phoneticPr fontId="1" type="noConversion"/>
  </si>
  <si>
    <t>医疗个人</t>
    <phoneticPr fontId="1" type="noConversion"/>
  </si>
  <si>
    <t>个税</t>
    <phoneticPr fontId="1" type="noConversion"/>
  </si>
  <si>
    <t>实发工资</t>
    <phoneticPr fontId="1" type="noConversion"/>
  </si>
  <si>
    <t>养老单位</t>
    <phoneticPr fontId="1" type="noConversion"/>
  </si>
  <si>
    <t>失业单位</t>
    <phoneticPr fontId="1" type="noConversion"/>
  </si>
  <si>
    <t>工伤单位</t>
    <phoneticPr fontId="1" type="noConversion"/>
  </si>
  <si>
    <t>生育单位</t>
    <phoneticPr fontId="1" type="noConversion"/>
  </si>
  <si>
    <t>医疗单位</t>
    <phoneticPr fontId="1" type="noConversion"/>
  </si>
  <si>
    <t>社保单位</t>
    <phoneticPr fontId="1" type="noConversion"/>
  </si>
  <si>
    <t>单位总支出</t>
    <phoneticPr fontId="1" type="noConversion"/>
  </si>
  <si>
    <t>马瑞</t>
    <phoneticPr fontId="1" type="noConversion"/>
  </si>
  <si>
    <t>640202198203140513</t>
    <phoneticPr fontId="1" type="noConversion"/>
  </si>
  <si>
    <t>社保个人</t>
    <phoneticPr fontId="1" type="noConversion"/>
  </si>
  <si>
    <t>公积金个人</t>
    <phoneticPr fontId="1" type="noConversion"/>
  </si>
  <si>
    <t>公积金单位</t>
    <phoneticPr fontId="1" type="noConversion"/>
  </si>
  <si>
    <t>320602198301150528</t>
  </si>
  <si>
    <t>蒋小青</t>
    <phoneticPr fontId="1" type="noConversion"/>
  </si>
  <si>
    <t>耿绍瑀</t>
  </si>
  <si>
    <t>220282198807195658</t>
  </si>
  <si>
    <t>合计</t>
    <phoneticPr fontId="1" type="noConversion"/>
  </si>
  <si>
    <t>代扣社保</t>
    <phoneticPr fontId="1" type="noConversion"/>
  </si>
  <si>
    <t>代扣公积金</t>
    <phoneticPr fontId="1" type="noConversion"/>
  </si>
  <si>
    <t>社保申报工资</t>
    <phoneticPr fontId="1" type="noConversion"/>
  </si>
  <si>
    <t>6000</t>
    <phoneticPr fontId="1" type="noConversion"/>
  </si>
  <si>
    <t>3387</t>
    <phoneticPr fontId="1" type="noConversion"/>
  </si>
  <si>
    <t>原始工资</t>
    <phoneticPr fontId="1" type="noConversion"/>
  </si>
  <si>
    <t>6800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</si>
</sst>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4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" fontId="0" fillId="0" borderId="0" xfId="0" applyNumberFormat="1"/>
    <xf numFmtId="176" fontId="0" fillId="0" borderId="0" xfId="0" applyNumberFormat="1"/>
  </cellXfs>
  <cellStyles count="1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X11"/>
  <sheetViews>
    <sheetView tabSelected="1" showRuler="0" zoomScale="115" zoomScaleNormal="115" zoomScalePageLayoutView="150" workbookViewId="0">
      <selection activeCell="L5" sqref="L5"/>
    </sheetView>
  </sheetViews>
  <sheetFormatPr defaultColWidth="11" defaultRowHeight="14.25"/>
  <cols>
    <col min="2" max="2" width="20.125" style="1" customWidth="1"/>
    <col min="3" max="3" width="11.875" style="1" customWidth="1"/>
    <col min="6" max="6" width="10.875" style="2"/>
    <col min="8" max="8" width="10.875" style="2"/>
    <col min="10" max="10" width="10.875" style="2"/>
    <col min="11" max="11" width="6.25" customWidth="1"/>
    <col min="12" max="12" width="10.875" style="2"/>
    <col min="13" max="13" width="2.625" style="2" customWidth="1"/>
    <col min="15" max="15" width="10.875" style="2"/>
    <col min="19" max="19" width="10.875" style="2"/>
    <col min="21" max="21" width="10.875" style="2"/>
    <col min="22" max="22" width="2.625" style="2" customWidth="1"/>
  </cols>
  <sheetData>
    <row r="4" spans="1:24">
      <c r="A4" t="s">
        <v>0</v>
      </c>
      <c r="B4" s="1" t="s">
        <v>1</v>
      </c>
      <c r="C4" s="1" t="s">
        <v>30</v>
      </c>
      <c r="D4" t="s">
        <v>27</v>
      </c>
      <c r="E4" t="s">
        <v>3</v>
      </c>
      <c r="F4" s="2" t="s">
        <v>4</v>
      </c>
      <c r="G4" t="s">
        <v>5</v>
      </c>
      <c r="H4" s="2" t="s">
        <v>17</v>
      </c>
      <c r="I4" t="s">
        <v>18</v>
      </c>
      <c r="J4" s="2" t="s">
        <v>2</v>
      </c>
      <c r="K4" t="s">
        <v>6</v>
      </c>
      <c r="L4" s="2" t="s">
        <v>7</v>
      </c>
      <c r="N4" t="s">
        <v>8</v>
      </c>
      <c r="O4" s="2" t="s">
        <v>9</v>
      </c>
      <c r="P4" t="s">
        <v>10</v>
      </c>
      <c r="Q4" t="s">
        <v>11</v>
      </c>
      <c r="R4" t="s">
        <v>12</v>
      </c>
      <c r="S4" s="2" t="s">
        <v>13</v>
      </c>
      <c r="T4" t="s">
        <v>19</v>
      </c>
      <c r="U4" s="2" t="s">
        <v>14</v>
      </c>
      <c r="W4" t="s">
        <v>25</v>
      </c>
      <c r="X4" s="2" t="s">
        <v>26</v>
      </c>
    </row>
    <row r="5" spans="1:24">
      <c r="A5" t="s">
        <v>15</v>
      </c>
      <c r="B5" s="1" t="s">
        <v>16</v>
      </c>
      <c r="C5" s="1" t="s">
        <v>31</v>
      </c>
      <c r="D5">
        <v>6000</v>
      </c>
      <c r="E5">
        <f>D5*8%</f>
        <v>480</v>
      </c>
      <c r="F5" s="2">
        <f>D5*0.2%</f>
        <v>12</v>
      </c>
      <c r="G5">
        <v>123</v>
      </c>
      <c r="H5" s="2">
        <f t="shared" ref="H5:H7" si="0">E5+F5+G5</f>
        <v>615</v>
      </c>
      <c r="I5">
        <v>1008</v>
      </c>
      <c r="J5" s="2">
        <f>(C5-E5-F5-G5-I5)</f>
        <v>5177</v>
      </c>
      <c r="K5">
        <v>5.31</v>
      </c>
      <c r="L5" s="2">
        <f t="shared" ref="L5:L7" si="1">(J5-K5)</f>
        <v>5171.6899999999996</v>
      </c>
      <c r="N5">
        <f>D5*19%</f>
        <v>1140</v>
      </c>
      <c r="O5" s="2">
        <f>D5*0.8%</f>
        <v>48</v>
      </c>
      <c r="P5">
        <v>24</v>
      </c>
      <c r="Q5">
        <v>48</v>
      </c>
      <c r="R5">
        <v>600</v>
      </c>
      <c r="S5" s="2">
        <f t="shared" ref="S5:S7" si="2">SUM(N5:R5)</f>
        <v>1860</v>
      </c>
      <c r="T5">
        <v>1008</v>
      </c>
      <c r="U5" s="2">
        <f>(C5+S5+T5)</f>
        <v>9668</v>
      </c>
      <c r="W5" s="3">
        <f t="shared" ref="W5:W7" si="3">H5+S5</f>
        <v>2475</v>
      </c>
      <c r="X5">
        <f t="shared" ref="X5:X7" si="4">I5+T5</f>
        <v>2016</v>
      </c>
    </row>
    <row r="6" spans="1:24">
      <c r="A6" t="s">
        <v>21</v>
      </c>
      <c r="B6" s="1" t="s">
        <v>20</v>
      </c>
      <c r="C6" s="1" t="s">
        <v>28</v>
      </c>
      <c r="D6">
        <v>3387</v>
      </c>
      <c r="E6">
        <f>D6*8%</f>
        <v>270.95999999999998</v>
      </c>
      <c r="F6" s="2">
        <f>D6*0.2%</f>
        <v>6.774</v>
      </c>
      <c r="G6">
        <v>104.6</v>
      </c>
      <c r="H6" s="2">
        <f t="shared" si="0"/>
        <v>382.33399999999995</v>
      </c>
      <c r="I6">
        <v>480</v>
      </c>
      <c r="J6" s="2">
        <f>(C6-E6-F6-G6-I6)</f>
        <v>5137.6659999999993</v>
      </c>
      <c r="K6">
        <v>4.13</v>
      </c>
      <c r="L6" s="2">
        <f t="shared" si="1"/>
        <v>5133.5359999999991</v>
      </c>
      <c r="N6">
        <f>D6*19%</f>
        <v>643.53</v>
      </c>
      <c r="O6" s="2">
        <f>D6*0.8%</f>
        <v>27.096</v>
      </c>
      <c r="P6">
        <v>20.32</v>
      </c>
      <c r="Q6">
        <v>40.64</v>
      </c>
      <c r="R6">
        <v>508</v>
      </c>
      <c r="S6" s="2">
        <f t="shared" si="2"/>
        <v>1239.586</v>
      </c>
      <c r="T6">
        <v>480</v>
      </c>
      <c r="U6" s="2">
        <f>(C6+S6+T6)</f>
        <v>7719.5860000000002</v>
      </c>
      <c r="W6" s="3">
        <f t="shared" si="3"/>
        <v>1621.92</v>
      </c>
      <c r="X6">
        <f t="shared" si="4"/>
        <v>960</v>
      </c>
    </row>
    <row r="7" spans="1:24">
      <c r="A7" t="s">
        <v>22</v>
      </c>
      <c r="B7" s="1" t="s">
        <v>23</v>
      </c>
      <c r="C7" s="1" t="s">
        <v>29</v>
      </c>
      <c r="D7">
        <v>3387</v>
      </c>
      <c r="E7">
        <f>D7*8%</f>
        <v>270.95999999999998</v>
      </c>
      <c r="F7" s="2">
        <f>D7*0.2%</f>
        <v>6.774</v>
      </c>
      <c r="G7">
        <v>104.6</v>
      </c>
      <c r="H7" s="2">
        <f t="shared" si="0"/>
        <v>382.33399999999995</v>
      </c>
      <c r="I7">
        <v>480</v>
      </c>
      <c r="J7" s="2">
        <f>(C7-E7-F7-G7-I7)</f>
        <v>2524.6660000000002</v>
      </c>
      <c r="K7">
        <v>0</v>
      </c>
      <c r="L7" s="2">
        <f t="shared" si="1"/>
        <v>2524.6660000000002</v>
      </c>
      <c r="N7">
        <f>D7*19%</f>
        <v>643.53</v>
      </c>
      <c r="O7" s="2">
        <f>D7*0.8%</f>
        <v>27.096</v>
      </c>
      <c r="P7">
        <v>20.32</v>
      </c>
      <c r="Q7">
        <v>40.64</v>
      </c>
      <c r="R7">
        <v>508</v>
      </c>
      <c r="S7" s="2">
        <f t="shared" si="2"/>
        <v>1239.586</v>
      </c>
      <c r="T7">
        <v>480</v>
      </c>
      <c r="U7" s="2">
        <f>(C7+S7+T7)</f>
        <v>5106.5860000000002</v>
      </c>
      <c r="W7" s="3">
        <f t="shared" si="3"/>
        <v>1621.92</v>
      </c>
      <c r="X7">
        <f t="shared" si="4"/>
        <v>960</v>
      </c>
    </row>
    <row r="11" spans="1:24">
      <c r="A11" t="s">
        <v>24</v>
      </c>
      <c r="H11" s="2">
        <f>SUM(H5:H9)</f>
        <v>1379.6679999999999</v>
      </c>
      <c r="I11">
        <f>SUM(I5:I9)</f>
        <v>1968</v>
      </c>
      <c r="J11" s="2">
        <f>SUM(J5:J9)</f>
        <v>12839.331999999999</v>
      </c>
      <c r="K11">
        <f>SUM(K5:K9)</f>
        <v>9.44</v>
      </c>
      <c r="L11" s="2">
        <f>SUM(L5:L9)</f>
        <v>12829.892</v>
      </c>
      <c r="S11" s="2">
        <f>SUM(S5:S9)</f>
        <v>4339.1720000000005</v>
      </c>
      <c r="T11">
        <f>SUM(T5:T9)</f>
        <v>1968</v>
      </c>
      <c r="U11" s="2">
        <f>SUM(U5:U9)</f>
        <v>22494.171999999999</v>
      </c>
      <c r="W11" s="3">
        <f>SUM(W5:W9)</f>
        <v>5718.84</v>
      </c>
      <c r="X11">
        <f>SUM(X5:X9)</f>
        <v>3936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</dc:creator>
  <cp:lastModifiedBy>Administrator</cp:lastModifiedBy>
  <dcterms:created xsi:type="dcterms:W3CDTF">2016-11-25T04:40:02Z</dcterms:created>
  <dcterms:modified xsi:type="dcterms:W3CDTF">2018-10-03T11:11:04Z</dcterms:modified>
</cp:coreProperties>
</file>