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最低" sheetId="1" r:id="rId1"/>
    <sheet name="马瑞" sheetId="8" r:id="rId2"/>
  </sheets>
  <calcPr calcId="125725"/>
</workbook>
</file>

<file path=xl/calcChain.xml><?xml version="1.0" encoding="utf-8"?>
<calcChain xmlns="http://schemas.openxmlformats.org/spreadsheetml/2006/main">
  <c r="F3" i="8"/>
  <c r="F3" i="1"/>
  <c r="F12" i="8"/>
  <c r="D12"/>
  <c r="F8"/>
  <c r="H6"/>
  <c r="F6"/>
  <c r="D6"/>
  <c r="H5"/>
  <c r="D5"/>
  <c r="D4"/>
  <c r="H4" s="1"/>
  <c r="H3"/>
  <c r="D3"/>
  <c r="F2"/>
  <c r="D2"/>
  <c r="F12" i="1"/>
  <c r="D12"/>
  <c r="D17" s="1"/>
  <c r="F6"/>
  <c r="D6"/>
  <c r="D5"/>
  <c r="H5" s="1"/>
  <c r="D4"/>
  <c r="H4" s="1"/>
  <c r="D3"/>
  <c r="F2"/>
  <c r="D2"/>
  <c r="H3" l="1"/>
  <c r="H12" i="8"/>
  <c r="D16"/>
  <c r="H2"/>
  <c r="H8" s="1"/>
  <c r="D8"/>
  <c r="D17" s="1"/>
  <c r="H12" i="1"/>
  <c r="H6"/>
  <c r="F8"/>
  <c r="D16" s="1"/>
  <c r="D8"/>
  <c r="H2"/>
  <c r="H8" l="1"/>
</calcChain>
</file>

<file path=xl/sharedStrings.xml><?xml version="1.0" encoding="utf-8"?>
<sst xmlns="http://schemas.openxmlformats.org/spreadsheetml/2006/main" count="52" uniqueCount="21">
  <si>
    <t>养老</t>
    <phoneticPr fontId="1" type="noConversion"/>
  </si>
  <si>
    <t>工伤</t>
    <phoneticPr fontId="1" type="noConversion"/>
  </si>
  <si>
    <t>失业</t>
    <phoneticPr fontId="1" type="noConversion"/>
  </si>
  <si>
    <t>医疗</t>
    <phoneticPr fontId="1" type="noConversion"/>
  </si>
  <si>
    <t>单位比例</t>
    <phoneticPr fontId="1" type="noConversion"/>
  </si>
  <si>
    <t>单位金额</t>
    <phoneticPr fontId="1" type="noConversion"/>
  </si>
  <si>
    <t>个人比例</t>
    <phoneticPr fontId="1" type="noConversion"/>
  </si>
  <si>
    <t>个人金额</t>
    <phoneticPr fontId="1" type="noConversion"/>
  </si>
  <si>
    <t>2%+3</t>
    <phoneticPr fontId="1" type="noConversion"/>
  </si>
  <si>
    <t>合计</t>
    <phoneticPr fontId="1" type="noConversion"/>
  </si>
  <si>
    <t>申报基数</t>
    <phoneticPr fontId="1" type="noConversion"/>
  </si>
  <si>
    <t>单位支出</t>
    <phoneticPr fontId="1" type="noConversion"/>
  </si>
  <si>
    <t>实际基数</t>
    <phoneticPr fontId="1" type="noConversion"/>
  </si>
  <si>
    <t>公积金</t>
    <phoneticPr fontId="1" type="noConversion"/>
  </si>
  <si>
    <t>税前工资</t>
    <phoneticPr fontId="1" type="noConversion"/>
  </si>
  <si>
    <t>D15-F8-F12</t>
    <phoneticPr fontId="1" type="noConversion"/>
  </si>
  <si>
    <t>D15+D8+D12</t>
    <phoneticPr fontId="1" type="noConversion"/>
  </si>
  <si>
    <t>工资基数</t>
    <phoneticPr fontId="1" type="noConversion"/>
  </si>
  <si>
    <t>备注</t>
    <phoneticPr fontId="1" type="noConversion"/>
  </si>
  <si>
    <t>生育</t>
    <phoneticPr fontId="1" type="noConversion"/>
  </si>
  <si>
    <t>生育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</si>
</sst>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3" sqref="E3:F3"/>
    </sheetView>
  </sheetViews>
  <sheetFormatPr defaultRowHeight="14.25"/>
  <cols>
    <col min="1" max="1" width="12.125" customWidth="1"/>
    <col min="3" max="3" width="10.375" style="7" bestFit="1" customWidth="1"/>
    <col min="4" max="4" width="9.75" style="5" bestFit="1" customWidth="1"/>
    <col min="6" max="6" width="9" style="5"/>
    <col min="8" max="8" width="9" style="5"/>
    <col min="9" max="9" width="2.75" customWidth="1"/>
    <col min="10" max="10" width="25.75" customWidth="1"/>
  </cols>
  <sheetData>
    <row r="1" spans="1:10">
      <c r="B1" s="1" t="s">
        <v>12</v>
      </c>
      <c r="C1" s="8" t="s">
        <v>4</v>
      </c>
      <c r="D1" s="4" t="s">
        <v>5</v>
      </c>
      <c r="E1" s="1" t="s">
        <v>6</v>
      </c>
      <c r="F1" s="4" t="s">
        <v>7</v>
      </c>
      <c r="H1" s="4" t="s">
        <v>9</v>
      </c>
      <c r="J1" s="1" t="s">
        <v>18</v>
      </c>
    </row>
    <row r="2" spans="1:10">
      <c r="A2" s="1" t="s">
        <v>0</v>
      </c>
      <c r="B2">
        <v>3387</v>
      </c>
      <c r="C2" s="2">
        <v>0.19</v>
      </c>
      <c r="D2" s="5">
        <f>B2*C2</f>
        <v>643.53</v>
      </c>
      <c r="E2" s="2">
        <v>0.08</v>
      </c>
      <c r="F2" s="5">
        <f>B2*E2</f>
        <v>270.95999999999998</v>
      </c>
      <c r="H2" s="5">
        <f>D2+F2</f>
        <v>914.49</v>
      </c>
    </row>
    <row r="3" spans="1:10">
      <c r="A3" s="1" t="s">
        <v>2</v>
      </c>
      <c r="B3">
        <v>3387</v>
      </c>
      <c r="C3" s="3">
        <v>8.0000000000000002E-3</v>
      </c>
      <c r="D3" s="5">
        <f>B3*C3</f>
        <v>27.096</v>
      </c>
      <c r="E3" s="3">
        <v>2E-3</v>
      </c>
      <c r="F3" s="5">
        <f>B3*E3</f>
        <v>6.774</v>
      </c>
      <c r="H3" s="5">
        <f t="shared" ref="H3:H6" si="0">D3+F3</f>
        <v>33.869999999999997</v>
      </c>
    </row>
    <row r="4" spans="1:10">
      <c r="A4" s="1" t="s">
        <v>1</v>
      </c>
      <c r="B4">
        <v>5080</v>
      </c>
      <c r="C4" s="3">
        <v>4.0000000000000001E-3</v>
      </c>
      <c r="D4" s="5">
        <f>B4*C4</f>
        <v>20.32</v>
      </c>
      <c r="E4">
        <v>0</v>
      </c>
      <c r="F4" s="5">
        <v>0</v>
      </c>
      <c r="H4" s="5">
        <f t="shared" si="0"/>
        <v>20.32</v>
      </c>
    </row>
    <row r="5" spans="1:10">
      <c r="A5" s="1" t="s">
        <v>19</v>
      </c>
      <c r="B5">
        <v>5080</v>
      </c>
      <c r="C5" s="3">
        <v>8.0000000000000002E-3</v>
      </c>
      <c r="D5" s="5">
        <f>B5*C5</f>
        <v>40.64</v>
      </c>
      <c r="E5">
        <v>0</v>
      </c>
      <c r="F5" s="5">
        <v>0</v>
      </c>
      <c r="H5" s="5">
        <f t="shared" si="0"/>
        <v>40.64</v>
      </c>
    </row>
    <row r="6" spans="1:10">
      <c r="A6" s="1" t="s">
        <v>3</v>
      </c>
      <c r="B6">
        <v>5080</v>
      </c>
      <c r="C6" s="2">
        <v>0.1</v>
      </c>
      <c r="D6" s="5">
        <f>B6*C6</f>
        <v>508</v>
      </c>
      <c r="E6" t="s">
        <v>8</v>
      </c>
      <c r="F6" s="5">
        <f>B6*0.02+3</f>
        <v>104.60000000000001</v>
      </c>
      <c r="H6" s="5">
        <f t="shared" si="0"/>
        <v>612.6</v>
      </c>
    </row>
    <row r="8" spans="1:10">
      <c r="A8" s="1" t="s">
        <v>9</v>
      </c>
      <c r="D8" s="5">
        <f>SUM(D2:D6)</f>
        <v>1239.586</v>
      </c>
      <c r="F8" s="5">
        <f>SUM(F2:F6)</f>
        <v>382.334</v>
      </c>
      <c r="H8" s="5">
        <f>SUM(H2:H6)</f>
        <v>1621.92</v>
      </c>
    </row>
    <row r="11" spans="1:10">
      <c r="B11" s="1" t="s">
        <v>10</v>
      </c>
      <c r="C11" s="1" t="s">
        <v>4</v>
      </c>
      <c r="D11" s="1" t="s">
        <v>5</v>
      </c>
      <c r="E11" s="1" t="s">
        <v>6</v>
      </c>
      <c r="F11" s="1" t="s">
        <v>7</v>
      </c>
      <c r="H11" s="1" t="s">
        <v>9</v>
      </c>
    </row>
    <row r="12" spans="1:10">
      <c r="A12" s="1" t="s">
        <v>13</v>
      </c>
      <c r="B12">
        <v>4000</v>
      </c>
      <c r="C12" s="2">
        <v>0.12</v>
      </c>
      <c r="D12">
        <f>B12*C12</f>
        <v>480</v>
      </c>
      <c r="E12" s="2">
        <v>0.12</v>
      </c>
      <c r="F12">
        <f>B12*E12</f>
        <v>480</v>
      </c>
      <c r="H12">
        <f>D12+F12</f>
        <v>960</v>
      </c>
      <c r="J12" s="1"/>
    </row>
    <row r="13" spans="1:10">
      <c r="A13" s="1"/>
      <c r="C13" s="2"/>
      <c r="D13"/>
      <c r="E13" s="2"/>
      <c r="F13"/>
      <c r="H13"/>
    </row>
    <row r="14" spans="1:10">
      <c r="C14"/>
      <c r="D14"/>
      <c r="F14"/>
      <c r="H14"/>
    </row>
    <row r="15" spans="1:10">
      <c r="A15" s="1" t="s">
        <v>17</v>
      </c>
      <c r="D15" s="5">
        <v>3387</v>
      </c>
    </row>
    <row r="16" spans="1:10">
      <c r="A16" s="1" t="s">
        <v>14</v>
      </c>
      <c r="B16" t="s">
        <v>15</v>
      </c>
      <c r="D16" s="6">
        <f>D15-F8-F12</f>
        <v>2524.6660000000002</v>
      </c>
    </row>
    <row r="17" spans="1:8">
      <c r="A17" s="1" t="s">
        <v>11</v>
      </c>
      <c r="B17" t="s">
        <v>16</v>
      </c>
      <c r="D17" s="5">
        <f>D15+D8+D12</f>
        <v>5106.5860000000002</v>
      </c>
    </row>
    <row r="18" spans="1:8">
      <c r="C18"/>
      <c r="D18"/>
      <c r="F18"/>
      <c r="H18"/>
    </row>
    <row r="19" spans="1:8">
      <c r="A19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5" sqref="A5"/>
    </sheetView>
  </sheetViews>
  <sheetFormatPr defaultRowHeight="14.25"/>
  <cols>
    <col min="9" max="9" width="3" customWidth="1"/>
    <col min="10" max="10" width="25.75" customWidth="1"/>
  </cols>
  <sheetData>
    <row r="1" spans="1:10">
      <c r="B1" s="1" t="s">
        <v>12</v>
      </c>
      <c r="C1" s="8" t="s">
        <v>4</v>
      </c>
      <c r="D1" s="4" t="s">
        <v>5</v>
      </c>
      <c r="E1" s="1" t="s">
        <v>6</v>
      </c>
      <c r="F1" s="4" t="s">
        <v>7</v>
      </c>
      <c r="H1" s="4" t="s">
        <v>9</v>
      </c>
      <c r="J1" s="1" t="s">
        <v>18</v>
      </c>
    </row>
    <row r="2" spans="1:10">
      <c r="A2" s="1" t="s">
        <v>0</v>
      </c>
      <c r="B2">
        <v>6000</v>
      </c>
      <c r="C2" s="2">
        <v>0.19</v>
      </c>
      <c r="D2" s="5">
        <f>B2*C2</f>
        <v>1140</v>
      </c>
      <c r="E2" s="2">
        <v>0.08</v>
      </c>
      <c r="F2" s="5">
        <f>B2*E2</f>
        <v>480</v>
      </c>
      <c r="H2" s="5">
        <f>D2+F2</f>
        <v>1620</v>
      </c>
    </row>
    <row r="3" spans="1:10">
      <c r="A3" s="1" t="s">
        <v>2</v>
      </c>
      <c r="B3">
        <v>6000</v>
      </c>
      <c r="C3" s="3">
        <v>8.0000000000000002E-3</v>
      </c>
      <c r="D3" s="5">
        <f>B3*C3</f>
        <v>48</v>
      </c>
      <c r="E3" s="3">
        <v>2E-3</v>
      </c>
      <c r="F3" s="5">
        <f>B3*E3</f>
        <v>12</v>
      </c>
      <c r="H3" s="5">
        <f t="shared" ref="H3:H6" si="0">D3+F3</f>
        <v>60</v>
      </c>
    </row>
    <row r="4" spans="1:10">
      <c r="A4" s="1" t="s">
        <v>1</v>
      </c>
      <c r="B4">
        <v>6000</v>
      </c>
      <c r="C4" s="3">
        <v>4.0000000000000001E-3</v>
      </c>
      <c r="D4" s="5">
        <f>B4*C4</f>
        <v>24</v>
      </c>
      <c r="E4">
        <v>0</v>
      </c>
      <c r="F4" s="5">
        <v>0</v>
      </c>
      <c r="H4" s="5">
        <f t="shared" si="0"/>
        <v>24</v>
      </c>
    </row>
    <row r="5" spans="1:10">
      <c r="A5" s="1" t="s">
        <v>20</v>
      </c>
      <c r="B5">
        <v>6000</v>
      </c>
      <c r="C5" s="3">
        <v>8.0000000000000002E-3</v>
      </c>
      <c r="D5" s="5">
        <f>B5*C5</f>
        <v>48</v>
      </c>
      <c r="E5">
        <v>0</v>
      </c>
      <c r="F5" s="5">
        <v>0</v>
      </c>
      <c r="H5" s="5">
        <f t="shared" si="0"/>
        <v>48</v>
      </c>
    </row>
    <row r="6" spans="1:10">
      <c r="A6" s="1" t="s">
        <v>3</v>
      </c>
      <c r="B6">
        <v>6000</v>
      </c>
      <c r="C6" s="2">
        <v>0.1</v>
      </c>
      <c r="D6" s="5">
        <f>B6*C6</f>
        <v>600</v>
      </c>
      <c r="E6" t="s">
        <v>8</v>
      </c>
      <c r="F6" s="5">
        <f>B6*0.02+3</f>
        <v>123</v>
      </c>
      <c r="H6" s="5">
        <f t="shared" si="0"/>
        <v>723</v>
      </c>
    </row>
    <row r="7" spans="1:10">
      <c r="C7" s="7"/>
      <c r="D7" s="5"/>
      <c r="F7" s="5"/>
      <c r="H7" s="5"/>
    </row>
    <row r="8" spans="1:10">
      <c r="A8" s="1" t="s">
        <v>9</v>
      </c>
      <c r="C8" s="7"/>
      <c r="D8" s="5">
        <f>SUM(D2:D6)</f>
        <v>1860</v>
      </c>
      <c r="F8" s="5">
        <f>SUM(F2:F6)</f>
        <v>615</v>
      </c>
      <c r="H8" s="5">
        <f>SUM(H2:H6)</f>
        <v>2475</v>
      </c>
    </row>
    <row r="9" spans="1:10">
      <c r="C9" s="7"/>
      <c r="D9" s="5"/>
      <c r="F9" s="5"/>
      <c r="H9" s="5"/>
    </row>
    <row r="11" spans="1:10">
      <c r="B11" s="1" t="s">
        <v>10</v>
      </c>
      <c r="C11" s="1" t="s">
        <v>4</v>
      </c>
      <c r="D11" s="1" t="s">
        <v>5</v>
      </c>
      <c r="E11" s="1" t="s">
        <v>6</v>
      </c>
      <c r="F11" s="1" t="s">
        <v>7</v>
      </c>
      <c r="H11" s="1" t="s">
        <v>9</v>
      </c>
    </row>
    <row r="12" spans="1:10">
      <c r="A12" s="1" t="s">
        <v>13</v>
      </c>
      <c r="B12">
        <v>8400</v>
      </c>
      <c r="C12" s="2">
        <v>0.12</v>
      </c>
      <c r="D12">
        <f>B12*C12</f>
        <v>1008</v>
      </c>
      <c r="E12" s="2">
        <v>0.12</v>
      </c>
      <c r="F12">
        <f>B12*E12</f>
        <v>1008</v>
      </c>
      <c r="H12">
        <f>D12+F12</f>
        <v>2016</v>
      </c>
      <c r="J12" s="1"/>
    </row>
    <row r="13" spans="1:10">
      <c r="A13" s="1"/>
      <c r="C13" s="2"/>
      <c r="E13" s="2"/>
    </row>
    <row r="15" spans="1:10">
      <c r="A15" s="1" t="s">
        <v>17</v>
      </c>
      <c r="C15" s="7"/>
      <c r="D15" s="5">
        <v>6000</v>
      </c>
      <c r="F15" s="5"/>
      <c r="H15" s="5"/>
    </row>
    <row r="16" spans="1:10">
      <c r="A16" s="1" t="s">
        <v>14</v>
      </c>
      <c r="B16" t="s">
        <v>15</v>
      </c>
      <c r="C16" s="7"/>
      <c r="D16" s="6">
        <f>D15-F8-F12</f>
        <v>4377</v>
      </c>
      <c r="F16" s="5"/>
      <c r="H16" s="5"/>
    </row>
    <row r="17" spans="1:8">
      <c r="A17" s="1" t="s">
        <v>11</v>
      </c>
      <c r="B17" t="s">
        <v>16</v>
      </c>
      <c r="C17" s="7"/>
      <c r="D17" s="5">
        <f>D15+D8+D12</f>
        <v>8868</v>
      </c>
      <c r="F17" s="5"/>
      <c r="H17" s="5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最低</vt:lpstr>
      <vt:lpstr>马瑞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2018-06-21T01:49:52Z</dcterms:modified>
</cp:coreProperties>
</file>