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现金流图" sheetId="1" r:id="rId1"/>
    <sheet name="收支表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" i="1"/>
  <c r="H10" i="2" l="1"/>
  <c r="G10"/>
  <c r="F10"/>
  <c r="E10"/>
  <c r="D10"/>
  <c r="C10"/>
  <c r="B10"/>
  <c r="D3" i="1"/>
  <c r="D4" s="1"/>
  <c r="D5" s="1"/>
  <c r="D6" s="1"/>
  <c r="D7" s="1"/>
</calcChain>
</file>

<file path=xl/sharedStrings.xml><?xml version="1.0" encoding="utf-8"?>
<sst xmlns="http://schemas.openxmlformats.org/spreadsheetml/2006/main" count="31" uniqueCount="20">
  <si>
    <t>8月</t>
    <phoneticPr fontId="1" type="noConversion"/>
  </si>
  <si>
    <t>9月</t>
    <phoneticPr fontId="1" type="noConversion"/>
  </si>
  <si>
    <t>10月</t>
    <phoneticPr fontId="1" type="noConversion"/>
  </si>
  <si>
    <t>月度收入</t>
    <phoneticPr fontId="1" type="noConversion"/>
  </si>
  <si>
    <t>月度支出</t>
    <phoneticPr fontId="1" type="noConversion"/>
  </si>
  <si>
    <t>月末节余</t>
    <phoneticPr fontId="1" type="noConversion"/>
  </si>
  <si>
    <t>现金流图</t>
    <phoneticPr fontId="1" type="noConversion"/>
  </si>
  <si>
    <t>融资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</si>
  <si>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</si>
  <si>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</si>
  <si>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</si>
  <si>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</si>
  <si>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</si>
  <si>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</si>
  <si>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</si>
  <si>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11月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</si>
  <si>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</si>
  <si>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</si>
  <si>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</si>
  <si>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1月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</si>
</sst>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现金流图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6157077502948817E-4"/>
          <c:y val="0.22435516476059886"/>
          <c:w val="0.95061728395061729"/>
          <c:h val="0.63820919153507993"/>
        </c:manualLayout>
      </c:layout>
      <c:lineChart>
        <c:grouping val="standard"/>
        <c:ser>
          <c:idx val="0"/>
          <c:order val="0"/>
          <c:tx>
            <c:strRef>
              <c:f>现金流图!$B$2</c:f>
              <c:strCache>
                <c:ptCount val="1"/>
                <c:pt idx="0">
                  <c:v>月度收入</c:v>
                </c:pt>
              </c:strCache>
            </c:strRef>
          </c:tx>
          <c:marker>
            <c:symbol val="none"/>
          </c:marker>
          <c:cat>
            <c:strRef>
              <c:f>现金流图!$A$3:$A$8</c:f>
              <c:strCache>
                <c:ptCount val="6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  <c:pt idx="4">
                  <c:v>12月</c:v>
                </c:pt>
                <c:pt idx="5">
                  <c:v>1月</c:v>
                </c:pt>
              </c:strCache>
            </c:strRef>
          </c:cat>
          <c:val>
            <c:numRef>
              <c:f>现金流图!$B$3:$B$8</c:f>
              <c:numCache>
                <c:formatCode>"¥"#,##0.00;"¥"\-#,##0.00</c:formatCode>
                <c:ptCount val="6"/>
                <c:pt idx="0">
                  <c:v>250000</c:v>
                </c:pt>
                <c:pt idx="1">
                  <c:v>300127.12</c:v>
                </c:pt>
                <c:pt idx="2">
                  <c:v>0</c:v>
                </c:pt>
                <c:pt idx="3">
                  <c:v>20139.63</c:v>
                </c:pt>
                <c:pt idx="4">
                  <c:v>32036.42</c:v>
                </c:pt>
                <c:pt idx="5">
                  <c:v>46355.8</c:v>
                </c:pt>
              </c:numCache>
            </c:numRef>
          </c:val>
        </c:ser>
        <c:ser>
          <c:idx val="1"/>
          <c:order val="1"/>
          <c:tx>
            <c:strRef>
              <c:f>现金流图!$C$2</c:f>
              <c:strCache>
                <c:ptCount val="1"/>
                <c:pt idx="0">
                  <c:v>月度支出</c:v>
                </c:pt>
              </c:strCache>
            </c:strRef>
          </c:tx>
          <c:marker>
            <c:symbol val="none"/>
          </c:marker>
          <c:cat>
            <c:strRef>
              <c:f>现金流图!$A$3:$A$8</c:f>
              <c:strCache>
                <c:ptCount val="6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  <c:pt idx="4">
                  <c:v>12月</c:v>
                </c:pt>
                <c:pt idx="5">
                  <c:v>1月</c:v>
                </c:pt>
              </c:strCache>
            </c:strRef>
          </c:cat>
          <c:val>
            <c:numRef>
              <c:f>现金流图!$C$3:$C$8</c:f>
              <c:numCache>
                <c:formatCode>"¥"#,##0.00;"¥"\-#,##0.00</c:formatCode>
                <c:ptCount val="6"/>
                <c:pt idx="0">
                  <c:v>18252</c:v>
                </c:pt>
                <c:pt idx="1">
                  <c:v>140553.26</c:v>
                </c:pt>
                <c:pt idx="2">
                  <c:v>108331.37</c:v>
                </c:pt>
                <c:pt idx="3">
                  <c:v>37600.660000000003</c:v>
                </c:pt>
                <c:pt idx="4">
                  <c:v>10331.76</c:v>
                </c:pt>
                <c:pt idx="5">
                  <c:v>18061.97</c:v>
                </c:pt>
              </c:numCache>
            </c:numRef>
          </c:val>
        </c:ser>
        <c:ser>
          <c:idx val="2"/>
          <c:order val="2"/>
          <c:tx>
            <c:strRef>
              <c:f>现金流图!$D$2</c:f>
              <c:strCache>
                <c:ptCount val="1"/>
                <c:pt idx="0">
                  <c:v>月末节余</c:v>
                </c:pt>
              </c:strCache>
            </c:strRef>
          </c:tx>
          <c:marker>
            <c:symbol val="none"/>
          </c:marker>
          <c:cat>
            <c:strRef>
              <c:f>现金流图!$A$3:$A$8</c:f>
              <c:strCache>
                <c:ptCount val="6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  <c:pt idx="4">
                  <c:v>12月</c:v>
                </c:pt>
                <c:pt idx="5">
                  <c:v>1月</c:v>
                </c:pt>
              </c:strCache>
            </c:strRef>
          </c:cat>
          <c:val>
            <c:numRef>
              <c:f>现金流图!$D$3:$D$8</c:f>
              <c:numCache>
                <c:formatCode>"¥"#,##0.00;"¥"\-#,##0.00</c:formatCode>
                <c:ptCount val="6"/>
                <c:pt idx="0">
                  <c:v>231748</c:v>
                </c:pt>
                <c:pt idx="1">
                  <c:v>391321.86</c:v>
                </c:pt>
                <c:pt idx="2">
                  <c:v>282990.49</c:v>
                </c:pt>
                <c:pt idx="3">
                  <c:v>265529.45999999996</c:v>
                </c:pt>
                <c:pt idx="4">
                  <c:v>287234.11999999994</c:v>
                </c:pt>
                <c:pt idx="5">
                  <c:v>315527.94999999995</c:v>
                </c:pt>
              </c:numCache>
            </c:numRef>
          </c:val>
        </c:ser>
        <c:dLbls>
          <c:showVal val="1"/>
        </c:dLbls>
        <c:marker val="1"/>
        <c:axId val="62189952"/>
        <c:axId val="62191488"/>
      </c:lineChart>
      <c:catAx>
        <c:axId val="62189952"/>
        <c:scaling>
          <c:orientation val="minMax"/>
        </c:scaling>
        <c:axPos val="b"/>
        <c:numFmt formatCode="yyyy&quot;年&quot;m&quot;月&quot;" sourceLinked="1"/>
        <c:majorTickMark val="none"/>
        <c:tickLblPos val="nextTo"/>
        <c:crossAx val="62191488"/>
        <c:crosses val="autoZero"/>
        <c:auto val="1"/>
        <c:lblAlgn val="ctr"/>
        <c:lblOffset val="100"/>
      </c:catAx>
      <c:valAx>
        <c:axId val="62191488"/>
        <c:scaling>
          <c:orientation val="minMax"/>
        </c:scaling>
        <c:delete val="1"/>
        <c:axPos val="l"/>
        <c:numFmt formatCode="&quot;¥&quot;#,##0.00;&quot;¥&quot;\-#,##0.00" sourceLinked="1"/>
        <c:majorTickMark val="none"/>
        <c:tickLblPos val="none"/>
        <c:crossAx val="6218995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支出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收支表!$E$11:$H$11</c:f>
              <c:strCache>
                <c:ptCount val="4"/>
                <c:pt idx="0">
                  <c:v>场地支出</c:v>
                </c:pt>
                <c:pt idx="1">
                  <c:v>长期支出</c:v>
                </c:pt>
                <c:pt idx="2">
                  <c:v>日常支出</c:v>
                </c:pt>
                <c:pt idx="3">
                  <c:v>人员支出</c:v>
                </c:pt>
              </c:strCache>
            </c:strRef>
          </c:cat>
          <c:val>
            <c:numRef>
              <c:f>收支表!$E$10:$H$10</c:f>
              <c:numCache>
                <c:formatCode>General</c:formatCode>
                <c:ptCount val="4"/>
                <c:pt idx="0">
                  <c:v>152680</c:v>
                </c:pt>
                <c:pt idx="1">
                  <c:v>118610.39</c:v>
                </c:pt>
                <c:pt idx="2">
                  <c:v>21753.19</c:v>
                </c:pt>
                <c:pt idx="3">
                  <c:v>40077.439999999995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12</xdr:row>
      <xdr:rowOff>120650</xdr:rowOff>
    </xdr:from>
    <xdr:to>
      <xdr:col>7</xdr:col>
      <xdr:colOff>12700</xdr:colOff>
      <xdr:row>33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109903</xdr:colOff>
      <xdr:row>12</xdr:row>
      <xdr:rowOff>117231</xdr:rowOff>
    </xdr:from>
    <xdr:to>
      <xdr:col>7</xdr:col>
      <xdr:colOff>542192</xdr:colOff>
      <xdr:row>28</xdr:row>
      <xdr:rowOff>161192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opLeftCell="A5" zoomScale="150" zoomScaleNormal="150" workbookViewId="0">
      <selection activeCell="F10" sqref="F10"/>
    </sheetView>
  </sheetViews>
  <sheetFormatPr defaultRowHeight="13.5"/>
  <cols>
    <col min="2" max="4" width="12.75" style="1" bestFit="1" customWidth="1"/>
  </cols>
  <sheetData>
    <row r="1" spans="1:4">
      <c r="A1" t="s">
        <v>6</v>
      </c>
    </row>
    <row r="2" spans="1:4">
      <c r="B2" s="1" t="s">
        <v>3</v>
      </c>
      <c r="C2" s="1" t="s">
        <v>4</v>
      </c>
      <c r="D2" s="1" t="s">
        <v>5</v>
      </c>
    </row>
    <row r="3" spans="1:4">
      <c r="A3" t="s">
        <v>0</v>
      </c>
      <c r="B3" s="1">
        <v>250000</v>
      </c>
      <c r="C3" s="1">
        <v>18252</v>
      </c>
      <c r="D3" s="1">
        <f>B3-C3</f>
        <v>231748</v>
      </c>
    </row>
    <row r="4" spans="1:4">
      <c r="A4" t="s">
        <v>1</v>
      </c>
      <c r="B4" s="1">
        <v>300127.12</v>
      </c>
      <c r="C4" s="1">
        <v>140553.26</v>
      </c>
      <c r="D4" s="1">
        <f>D3+B4-C4</f>
        <v>391321.86</v>
      </c>
    </row>
    <row r="5" spans="1:4">
      <c r="A5" t="s">
        <v>16</v>
      </c>
      <c r="B5" s="1">
        <v>0</v>
      </c>
      <c r="C5" s="1">
        <v>108331.37</v>
      </c>
      <c r="D5" s="1">
        <f>D4+B5-C5</f>
        <v>282990.49</v>
      </c>
    </row>
    <row r="6" spans="1:4">
      <c r="A6" t="s">
        <v>17</v>
      </c>
      <c r="B6" s="1">
        <v>20139.63</v>
      </c>
      <c r="C6" s="1">
        <v>37600.660000000003</v>
      </c>
      <c r="D6" s="1">
        <f>D5+B6-C6</f>
        <v>265529.45999999996</v>
      </c>
    </row>
    <row r="7" spans="1:4">
      <c r="A7" t="s">
        <v>18</v>
      </c>
      <c r="B7" s="1">
        <v>32036.42</v>
      </c>
      <c r="C7" s="1">
        <v>10331.76</v>
      </c>
      <c r="D7" s="1">
        <f>D6+B7-C7</f>
        <v>287234.11999999994</v>
      </c>
    </row>
    <row r="8" spans="1:4">
      <c r="A8" t="s">
        <v>19</v>
      </c>
      <c r="B8" s="1">
        <v>46355.8</v>
      </c>
      <c r="C8" s="1">
        <v>18061.97</v>
      </c>
      <c r="D8" s="1">
        <f>D7+B8-C8</f>
        <v>315527.94999999995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tabSelected="1" zoomScale="130" zoomScaleNormal="130" workbookViewId="0">
      <selection activeCell="I11" sqref="I11"/>
    </sheetView>
  </sheetViews>
  <sheetFormatPr defaultRowHeight="13.5"/>
  <cols>
    <col min="3" max="3" width="9.125" bestFit="1" customWidth="1"/>
    <col min="6" max="6" width="9.125" bestFit="1" customWidth="1"/>
    <col min="8" max="8" width="9.125" bestFit="1" customWidth="1"/>
  </cols>
  <sheetData>
    <row r="1" spans="1:8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>
      <c r="A2" t="s">
        <v>0</v>
      </c>
      <c r="B2">
        <v>250000</v>
      </c>
      <c r="C2">
        <v>0</v>
      </c>
      <c r="D2">
        <v>0</v>
      </c>
      <c r="E2">
        <v>18000</v>
      </c>
      <c r="F2">
        <v>0</v>
      </c>
      <c r="G2">
        <v>252</v>
      </c>
      <c r="H2">
        <v>0</v>
      </c>
    </row>
    <row r="3" spans="1:8">
      <c r="A3" t="s">
        <v>1</v>
      </c>
      <c r="B3">
        <v>300000</v>
      </c>
      <c r="C3">
        <v>0</v>
      </c>
      <c r="D3">
        <v>127.12</v>
      </c>
      <c r="E3">
        <v>124100</v>
      </c>
      <c r="F3">
        <v>15946.26</v>
      </c>
      <c r="G3">
        <v>507</v>
      </c>
      <c r="H3">
        <v>0</v>
      </c>
    </row>
    <row r="4" spans="1:8">
      <c r="A4" t="s">
        <v>2</v>
      </c>
      <c r="B4">
        <v>0</v>
      </c>
      <c r="C4">
        <v>0</v>
      </c>
      <c r="D4">
        <v>0</v>
      </c>
      <c r="E4">
        <v>10580</v>
      </c>
      <c r="F4">
        <v>80999.64</v>
      </c>
      <c r="G4">
        <v>5698.17</v>
      </c>
      <c r="H4">
        <v>11053.56</v>
      </c>
    </row>
    <row r="5" spans="1:8" ht="14.25" customHeight="1">
      <c r="A5" t="s">
        <v>15</v>
      </c>
      <c r="B5">
        <v>0</v>
      </c>
      <c r="C5">
        <v>17789.63</v>
      </c>
      <c r="D5">
        <v>2350</v>
      </c>
      <c r="E5">
        <v>0</v>
      </c>
      <c r="F5">
        <v>13221.8</v>
      </c>
      <c r="G5">
        <v>10556.9</v>
      </c>
      <c r="H5">
        <v>13811.96</v>
      </c>
    </row>
    <row r="6" spans="1:8" ht="14.25" customHeight="1">
      <c r="A6" t="s">
        <v>18</v>
      </c>
      <c r="B6">
        <v>0</v>
      </c>
      <c r="C6">
        <v>31810.81</v>
      </c>
      <c r="D6">
        <v>225.61</v>
      </c>
      <c r="E6">
        <v>0</v>
      </c>
      <c r="F6">
        <v>0</v>
      </c>
      <c r="G6">
        <v>2809.8</v>
      </c>
      <c r="H6">
        <v>7521.96</v>
      </c>
    </row>
    <row r="7" spans="1:8" ht="14.25" customHeight="1">
      <c r="A7" t="s">
        <v>19</v>
      </c>
      <c r="B7">
        <v>0</v>
      </c>
      <c r="C7">
        <v>46355.8</v>
      </c>
      <c r="D7">
        <v>0</v>
      </c>
      <c r="E7">
        <v>0</v>
      </c>
      <c r="F7">
        <v>8442.69</v>
      </c>
      <c r="G7">
        <v>1929.32</v>
      </c>
      <c r="H7">
        <v>7689.96</v>
      </c>
    </row>
    <row r="8" spans="1:8" ht="14.25" customHeight="1"/>
    <row r="10" spans="1:8">
      <c r="A10" t="s">
        <v>14</v>
      </c>
      <c r="B10">
        <f t="shared" ref="B10:H10" si="0">SUM(B2:B9)</f>
        <v>550000</v>
      </c>
      <c r="C10">
        <f t="shared" si="0"/>
        <v>95956.24</v>
      </c>
      <c r="D10">
        <f t="shared" si="0"/>
        <v>2702.73</v>
      </c>
      <c r="E10">
        <f t="shared" si="0"/>
        <v>152680</v>
      </c>
      <c r="F10">
        <f t="shared" si="0"/>
        <v>118610.39</v>
      </c>
      <c r="G10">
        <f t="shared" si="0"/>
        <v>21753.19</v>
      </c>
      <c r="H10">
        <f t="shared" si="0"/>
        <v>40077.439999999995</v>
      </c>
    </row>
    <row r="11" spans="1:8"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现金流图</vt:lpstr>
      <vt:lpstr>收支表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2019-01-31T11:52:49Z</dcterms:modified>
</cp:coreProperties>
</file>