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0" yWindow="0" windowWidth="28800" windowHeight="15940" activeTab="2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3" l="1"/>
  <c r="E28" i="2"/>
  <c r="F28" i="2"/>
  <c r="G28" i="2"/>
  <c r="G3" i="1"/>
  <c r="G4" i="1"/>
  <c r="G5" i="1"/>
  <c r="G6" i="1"/>
  <c r="G7" i="1"/>
  <c r="G8" i="1"/>
  <c r="G9" i="1"/>
  <c r="G10" i="1"/>
  <c r="G13" i="1"/>
  <c r="G2" i="2"/>
  <c r="G29" i="2"/>
  <c r="G2" i="3"/>
  <c r="G3" i="3"/>
  <c r="G4" i="3"/>
  <c r="G5" i="3"/>
  <c r="G6" i="3"/>
  <c r="G7" i="3"/>
  <c r="G8" i="3"/>
  <c r="G9" i="3"/>
  <c r="G10" i="3"/>
  <c r="G11" i="3"/>
  <c r="G12" i="3"/>
  <c r="G13" i="3"/>
  <c r="F22" i="3"/>
  <c r="E22" i="3"/>
  <c r="G22" i="3"/>
  <c r="G2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E12" i="1"/>
  <c r="F12" i="1"/>
  <c r="G12" i="1"/>
</calcChain>
</file>

<file path=xl/sharedStrings.xml><?xml version="1.0" encoding="utf-8"?>
<sst xmlns="http://schemas.openxmlformats.org/spreadsheetml/2006/main" count="178" uniqueCount="111">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</sst>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.00;&quot;¥&quot;\-#,##0.00"/>
    <numFmt numFmtId="177" formatCode="&quot;¥&quot;#,##0.00"/>
  </numFmts>
  <fonts count="5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7" fontId="2" fillId="0" borderId="0" xfId="0" applyNumberFormat="1" applyFont="1"/>
    <xf numFmtId="177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76" fontId="2" fillId="0" borderId="0" xfId="0" applyNumberFormat="1" applyFont="1"/>
    <xf numFmtId="176" fontId="0" fillId="0" borderId="0" xfId="0" applyNumberFormat="1"/>
  </cellXfs>
  <cellStyles count="1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ySplit="1" topLeftCell="A2" activePane="bottomLeft" state="frozen"/>
      <selection pane="bottomLeft" activeCell="G13" sqref="G13"/>
    </sheetView>
  </sheetViews>
  <sheetFormatPr baseColWidth="10" defaultColWidth="8.83203125" defaultRowHeight="14" x14ac:dyDescent="0"/>
  <cols>
    <col min="1" max="1" width="9.5" bestFit="1" customWidth="1"/>
    <col min="3" max="3" width="24.83203125" customWidth="1"/>
    <col min="7" max="7" width="11.6640625" style="3" bestFit="1" customWidth="1"/>
    <col min="8" max="8" width="26.6640625" customWidth="1"/>
  </cols>
  <sheetData>
    <row r="1" spans="1:8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 ht="15">
      <c r="A2" s="1" t="s">
        <v>1</v>
      </c>
      <c r="B2" s="1"/>
      <c r="C2" s="1" t="s">
        <v>8</v>
      </c>
      <c r="D2" s="1"/>
      <c r="G2" s="3">
        <v>0</v>
      </c>
    </row>
    <row r="3" spans="1:8" ht="15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 ht="15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 ht="15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 ht="15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2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 ht="15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 ht="15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 ht="15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 ht="15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 ht="15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150" zoomScaleNormal="150" zoomScalePageLayoutView="150" workbookViewId="0">
      <pane ySplit="1" topLeftCell="A23" activePane="bottomLeft" state="frozen"/>
      <selection pane="bottomLeft" activeCell="G29" sqref="G29"/>
    </sheetView>
  </sheetViews>
  <sheetFormatPr baseColWidth="10" defaultColWidth="8.83203125" defaultRowHeight="14" x14ac:dyDescent="0"/>
  <cols>
    <col min="3" max="3" width="15.1640625" customWidth="1"/>
    <col min="7" max="7" width="11.83203125" style="3" bestFit="1" customWidth="1"/>
    <col min="8" max="8" width="31.5" customWidth="1"/>
  </cols>
  <sheetData>
    <row r="1" spans="1:9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 ht="15">
      <c r="A2" s="1" t="s">
        <v>1</v>
      </c>
      <c r="B2" s="1" t="s">
        <v>9</v>
      </c>
      <c r="C2" s="1" t="s">
        <v>8</v>
      </c>
      <c r="D2" s="1" t="s">
        <v>9</v>
      </c>
      <c r="G2" s="3">
        <f>'8月明细账'!G13</f>
        <v>231748</v>
      </c>
    </row>
    <row r="3" spans="1:9" ht="15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22" si="0">G2-F3+E3</f>
        <v>231642</v>
      </c>
    </row>
    <row r="4" spans="1:9" ht="15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 ht="15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 ht="15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 ht="15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 ht="15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 ht="15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 ht="15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 ht="15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 ht="15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 ht="15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30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 ht="15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 ht="15">
      <c r="A18">
        <v>180928</v>
      </c>
      <c r="B18" s="1" t="s">
        <v>69</v>
      </c>
      <c r="C18" s="1"/>
      <c r="D18">
        <v>180911</v>
      </c>
      <c r="F18">
        <v>0</v>
      </c>
      <c r="G18" s="3">
        <f t="shared" si="0"/>
        <v>396401.82</v>
      </c>
      <c r="H18" s="1" t="s">
        <v>75</v>
      </c>
    </row>
    <row r="19" spans="1:8" ht="15">
      <c r="A19">
        <v>180929</v>
      </c>
      <c r="B19" s="1" t="s">
        <v>70</v>
      </c>
      <c r="C19" s="1" t="s">
        <v>71</v>
      </c>
      <c r="D19">
        <v>180912</v>
      </c>
      <c r="F19">
        <v>1788</v>
      </c>
      <c r="G19" s="3">
        <f t="shared" si="0"/>
        <v>394613.82</v>
      </c>
    </row>
    <row r="20" spans="1:8" ht="15">
      <c r="A20">
        <v>180929</v>
      </c>
      <c r="B20" s="1" t="s">
        <v>69</v>
      </c>
      <c r="C20" s="1" t="s">
        <v>72</v>
      </c>
      <c r="D20">
        <v>180913</v>
      </c>
      <c r="F20">
        <v>1372</v>
      </c>
      <c r="G20" s="3">
        <f t="shared" si="0"/>
        <v>393241.82</v>
      </c>
    </row>
    <row r="21" spans="1:8" ht="60">
      <c r="A21">
        <v>180930</v>
      </c>
      <c r="B21" s="1" t="s">
        <v>73</v>
      </c>
      <c r="C21" s="1" t="s">
        <v>74</v>
      </c>
      <c r="D21">
        <v>180914</v>
      </c>
      <c r="F21">
        <v>390.86</v>
      </c>
      <c r="G21" s="3">
        <f t="shared" si="0"/>
        <v>392850.96</v>
      </c>
      <c r="H21" s="4" t="s">
        <v>76</v>
      </c>
    </row>
    <row r="22" spans="1:8" ht="60">
      <c r="A22">
        <v>180930</v>
      </c>
      <c r="B22" s="1" t="s">
        <v>77</v>
      </c>
      <c r="C22" s="1" t="s">
        <v>78</v>
      </c>
      <c r="D22">
        <v>180915</v>
      </c>
      <c r="F22">
        <v>1529.1</v>
      </c>
      <c r="G22" s="3">
        <f t="shared" si="0"/>
        <v>391321.86000000004</v>
      </c>
      <c r="H22" s="4" t="s">
        <v>79</v>
      </c>
    </row>
    <row r="23" spans="1:8" ht="15">
      <c r="B23" s="1"/>
      <c r="C23" s="1"/>
    </row>
    <row r="24" spans="1:8" ht="15">
      <c r="B24" s="1"/>
      <c r="C24" s="1"/>
    </row>
    <row r="25" spans="1:8" ht="15">
      <c r="B25" s="1"/>
      <c r="C25" s="1"/>
    </row>
    <row r="28" spans="1:8" ht="15">
      <c r="A28" s="1" t="s">
        <v>24</v>
      </c>
      <c r="C28" s="1"/>
      <c r="E28">
        <f>SUM(E3:E26)</f>
        <v>300127.12</v>
      </c>
      <c r="F28">
        <f>SUM(F3:F26)</f>
        <v>140553.25999999998</v>
      </c>
      <c r="G28" s="3">
        <f>E28-F28</f>
        <v>159573.86000000002</v>
      </c>
    </row>
    <row r="29" spans="1:8" ht="15">
      <c r="A29" s="1" t="s">
        <v>25</v>
      </c>
      <c r="G29" s="3">
        <f>G28+G2</f>
        <v>391321.86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7" zoomScale="150" zoomScaleNormal="150" zoomScalePageLayoutView="150" workbookViewId="0">
      <selection activeCell="H14" sqref="H14"/>
    </sheetView>
  </sheetViews>
  <sheetFormatPr baseColWidth="10" defaultColWidth="8.83203125" defaultRowHeight="14" x14ac:dyDescent="0"/>
  <cols>
    <col min="3" max="3" width="15.33203125" customWidth="1"/>
    <col min="7" max="7" width="11.83203125" style="7" bestFit="1" customWidth="1"/>
    <col min="8" max="8" width="42.1640625" customWidth="1"/>
  </cols>
  <sheetData>
    <row r="1" spans="1:8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6" t="s">
        <v>26</v>
      </c>
      <c r="H1" s="1" t="s">
        <v>7</v>
      </c>
    </row>
    <row r="2" spans="1:8" ht="15">
      <c r="A2" s="1" t="s">
        <v>1</v>
      </c>
      <c r="B2" s="1" t="s">
        <v>9</v>
      </c>
      <c r="C2" s="1" t="s">
        <v>8</v>
      </c>
      <c r="D2" s="1" t="s">
        <v>9</v>
      </c>
      <c r="G2" s="7">
        <f>'9月明细账'!G29</f>
        <v>391321.86</v>
      </c>
    </row>
    <row r="3" spans="1:8" ht="15">
      <c r="A3">
        <v>181003</v>
      </c>
      <c r="B3" s="1" t="s">
        <v>80</v>
      </c>
      <c r="C3" s="1" t="s">
        <v>81</v>
      </c>
      <c r="D3">
        <v>181001</v>
      </c>
      <c r="F3">
        <v>10580</v>
      </c>
      <c r="G3" s="7">
        <f t="shared" ref="G3:G14" si="0">G2+E3-F3</f>
        <v>380741.86</v>
      </c>
    </row>
    <row r="4" spans="1:8" ht="15">
      <c r="A4">
        <v>181003</v>
      </c>
      <c r="B4" s="1" t="s">
        <v>82</v>
      </c>
      <c r="C4" s="1" t="s">
        <v>83</v>
      </c>
      <c r="D4">
        <v>181002</v>
      </c>
      <c r="F4">
        <v>508</v>
      </c>
      <c r="G4" s="7">
        <f t="shared" si="0"/>
        <v>380233.86</v>
      </c>
      <c r="H4" s="1" t="s">
        <v>84</v>
      </c>
    </row>
    <row r="5" spans="1:8" ht="15">
      <c r="A5">
        <v>181005</v>
      </c>
      <c r="B5" s="1" t="s">
        <v>85</v>
      </c>
      <c r="C5" s="1" t="s">
        <v>86</v>
      </c>
      <c r="D5">
        <v>181003</v>
      </c>
      <c r="F5">
        <v>2258</v>
      </c>
      <c r="G5" s="7">
        <f t="shared" si="0"/>
        <v>377975.86</v>
      </c>
      <c r="H5" t="s">
        <v>87</v>
      </c>
    </row>
    <row r="6" spans="1:8" ht="15">
      <c r="A6">
        <v>181005</v>
      </c>
      <c r="B6" s="1" t="s">
        <v>88</v>
      </c>
      <c r="C6" s="1" t="s">
        <v>89</v>
      </c>
      <c r="D6">
        <v>181004</v>
      </c>
      <c r="F6">
        <v>995</v>
      </c>
      <c r="G6" s="7">
        <f t="shared" si="0"/>
        <v>376980.86</v>
      </c>
      <c r="H6" t="s">
        <v>90</v>
      </c>
    </row>
    <row r="7" spans="1:8" ht="15">
      <c r="A7">
        <v>181006</v>
      </c>
      <c r="B7" s="1" t="s">
        <v>91</v>
      </c>
      <c r="C7" s="1" t="s">
        <v>92</v>
      </c>
      <c r="D7">
        <v>181005</v>
      </c>
      <c r="F7">
        <v>884</v>
      </c>
      <c r="G7" s="7">
        <f t="shared" si="0"/>
        <v>376096.86</v>
      </c>
      <c r="H7" t="s">
        <v>93</v>
      </c>
    </row>
    <row r="8" spans="1:8" ht="15">
      <c r="A8">
        <v>181006</v>
      </c>
      <c r="B8" s="1" t="s">
        <v>88</v>
      </c>
      <c r="C8" s="1" t="s">
        <v>94</v>
      </c>
      <c r="D8">
        <v>181006</v>
      </c>
      <c r="F8">
        <v>2264</v>
      </c>
      <c r="G8" s="7">
        <f t="shared" si="0"/>
        <v>373832.86</v>
      </c>
      <c r="H8" t="s">
        <v>95</v>
      </c>
    </row>
    <row r="9" spans="1:8" ht="15">
      <c r="A9">
        <v>181007</v>
      </c>
      <c r="B9" s="1" t="s">
        <v>96</v>
      </c>
      <c r="C9" s="1" t="s">
        <v>97</v>
      </c>
      <c r="D9">
        <v>181007</v>
      </c>
      <c r="F9">
        <v>280</v>
      </c>
      <c r="G9" s="7">
        <f t="shared" si="0"/>
        <v>373552.86</v>
      </c>
      <c r="H9" t="s">
        <v>98</v>
      </c>
    </row>
    <row r="10" spans="1:8" ht="15">
      <c r="A10">
        <v>181007</v>
      </c>
      <c r="B10" s="1" t="s">
        <v>88</v>
      </c>
      <c r="C10" s="1" t="s">
        <v>99</v>
      </c>
      <c r="D10">
        <v>181008</v>
      </c>
      <c r="F10">
        <v>7522.4</v>
      </c>
      <c r="G10" s="7">
        <f t="shared" si="0"/>
        <v>366030.45999999996</v>
      </c>
      <c r="H10" s="1" t="s">
        <v>100</v>
      </c>
    </row>
    <row r="11" spans="1:8" ht="15">
      <c r="A11">
        <v>181008</v>
      </c>
      <c r="B11" s="1" t="s">
        <v>101</v>
      </c>
      <c r="C11" s="1" t="s">
        <v>102</v>
      </c>
      <c r="D11">
        <v>181009</v>
      </c>
      <c r="F11">
        <v>95.7</v>
      </c>
      <c r="G11" s="7">
        <f t="shared" si="0"/>
        <v>365934.75999999995</v>
      </c>
      <c r="H11" s="1" t="s">
        <v>103</v>
      </c>
    </row>
    <row r="12" spans="1:8" ht="15">
      <c r="A12">
        <v>181008</v>
      </c>
      <c r="B12" s="1" t="s">
        <v>88</v>
      </c>
      <c r="C12" s="1" t="s">
        <v>105</v>
      </c>
      <c r="D12">
        <v>181010</v>
      </c>
      <c r="F12">
        <v>2567.62</v>
      </c>
      <c r="G12" s="7">
        <f t="shared" si="0"/>
        <v>363367.13999999996</v>
      </c>
      <c r="H12" s="1" t="s">
        <v>104</v>
      </c>
    </row>
    <row r="13" spans="1:8" ht="15">
      <c r="A13">
        <v>181012</v>
      </c>
      <c r="B13" s="1" t="s">
        <v>107</v>
      </c>
      <c r="C13" s="1" t="s">
        <v>108</v>
      </c>
      <c r="D13">
        <v>181011</v>
      </c>
      <c r="F13">
        <v>146.16999999999999</v>
      </c>
      <c r="G13" s="7">
        <f t="shared" si="0"/>
        <v>363220.97</v>
      </c>
      <c r="H13" s="1" t="s">
        <v>106</v>
      </c>
    </row>
    <row r="14" spans="1:8" ht="15">
      <c r="A14">
        <v>181013</v>
      </c>
      <c r="B14" s="1" t="s">
        <v>88</v>
      </c>
      <c r="C14" s="1" t="s">
        <v>109</v>
      </c>
      <c r="D14">
        <v>181012</v>
      </c>
      <c r="F14">
        <v>2589.4699999999998</v>
      </c>
      <c r="G14" s="7">
        <f t="shared" si="0"/>
        <v>360631.5</v>
      </c>
      <c r="H14" s="1" t="s">
        <v>110</v>
      </c>
    </row>
    <row r="15" spans="1:8" ht="15">
      <c r="H15" s="1"/>
    </row>
    <row r="16" spans="1:8" ht="15">
      <c r="H16" s="1"/>
    </row>
    <row r="17" spans="1:8" ht="15">
      <c r="H17" s="1"/>
    </row>
    <row r="18" spans="1:8" ht="15">
      <c r="H18" s="1"/>
    </row>
    <row r="19" spans="1:8" ht="15">
      <c r="H19" s="1"/>
    </row>
    <row r="22" spans="1:8" ht="15">
      <c r="A22" s="1" t="s">
        <v>24</v>
      </c>
      <c r="C22" s="1"/>
      <c r="E22">
        <f>SUM(E3:E20)</f>
        <v>0</v>
      </c>
      <c r="F22">
        <f>SUM(F3:F20)</f>
        <v>30690.36</v>
      </c>
      <c r="G22" s="7">
        <f>E22-F22</f>
        <v>-30690.36</v>
      </c>
    </row>
    <row r="23" spans="1:8" ht="15">
      <c r="A23" s="1" t="s">
        <v>25</v>
      </c>
      <c r="G23" s="7">
        <f>G22+G2</f>
        <v>360631.5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"/>
    </sheetView>
  </sheetViews>
  <sheetFormatPr baseColWidth="10" defaultColWidth="8.83203125" defaultRowHeight="14" x14ac:dyDescent="0"/>
  <sheetData>
    <row r="1" spans="1:8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 ht="15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13" sqref="C13"/>
    </sheetView>
  </sheetViews>
  <sheetFormatPr baseColWidth="10" defaultColWidth="8.83203125" defaultRowHeight="14" x14ac:dyDescent="0"/>
  <sheetData>
    <row r="1" spans="1:8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 ht="15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</cp:lastModifiedBy>
  <dcterms:created xsi:type="dcterms:W3CDTF">2008-09-11T17:22:52Z</dcterms:created>
  <dcterms:modified xsi:type="dcterms:W3CDTF">2018-10-13T08:32:43Z</dcterms:modified>
</cp:coreProperties>
</file>