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640" windowHeight="11760"/>
  </bookViews>
  <sheets>
    <sheet name="1月明细账" sheetId="1" r:id="rId1"/>
  </sheet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24" i="1"/>
  <c r="B34"/>
  <c r="C37"/>
  <c r="C39"/>
  <c r="H23"/>
  <c r="H22"/>
  <c r="H21"/>
  <c r="C38"/>
  <c r="H20"/>
  <c r="H19"/>
  <c r="H18"/>
  <c r="H3" l="1"/>
  <c r="H4" s="1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C40" l="1"/>
  <c r="B40"/>
  <c r="F27"/>
  <c r="G27"/>
  <c r="H27" l="1"/>
  <c r="H28" s="1"/>
</calcChain>
</file>

<file path=xl/sharedStrings.xml><?xml version="1.0" encoding="utf-8"?>
<sst xmlns="http://schemas.openxmlformats.org/spreadsheetml/2006/main" count="96" uniqueCount="73">
  <si>
    <t>日期</t>
    <phoneticPr fontId="1" type="noConversion"/>
  </si>
  <si>
    <t>期初</t>
    <phoneticPr fontId="1" type="noConversion"/>
  </si>
  <si>
    <t>经办人</t>
    <phoneticPr fontId="1" type="noConversion"/>
  </si>
  <si>
    <t>事由</t>
    <phoneticPr fontId="1" type="noConversion"/>
  </si>
  <si>
    <t>凭证号</t>
    <phoneticPr fontId="1" type="noConversion"/>
  </si>
  <si>
    <t>收入</t>
    <phoneticPr fontId="1" type="noConversion"/>
  </si>
  <si>
    <t>支出</t>
    <phoneticPr fontId="1" type="noConversion"/>
  </si>
  <si>
    <t>备注</t>
    <phoneticPr fontId="1" type="noConversion"/>
  </si>
  <si>
    <t>期初余额</t>
    <phoneticPr fontId="1" type="noConversion"/>
  </si>
  <si>
    <t>邢颖</t>
    <phoneticPr fontId="1" type="noConversion"/>
  </si>
  <si>
    <t>本期结算</t>
    <phoneticPr fontId="1" type="noConversion"/>
  </si>
  <si>
    <t>期末余额</t>
    <phoneticPr fontId="1" type="noConversion"/>
  </si>
  <si>
    <t>余额</t>
    <phoneticPr fontId="1" type="noConversion"/>
  </si>
  <si>
    <t>科目</t>
    <phoneticPr fontId="1" type="noConversion"/>
  </si>
  <si>
    <t>日常</t>
    <phoneticPr fontId="1" type="noConversion"/>
  </si>
  <si>
    <t>融资科目</t>
    <phoneticPr fontId="1" type="noConversion"/>
  </si>
  <si>
    <t>主营收入</t>
    <phoneticPr fontId="1" type="noConversion"/>
  </si>
  <si>
    <t>非主营收入</t>
    <phoneticPr fontId="1" type="noConversion"/>
  </si>
  <si>
    <t>场地支出</t>
    <phoneticPr fontId="1" type="noConversion"/>
  </si>
  <si>
    <t>长期支出</t>
    <phoneticPr fontId="1" type="noConversion"/>
  </si>
  <si>
    <t>日常支出</t>
    <phoneticPr fontId="1" type="noConversion"/>
  </si>
  <si>
    <t>人员支出</t>
    <phoneticPr fontId="1" type="noConversion"/>
  </si>
  <si>
    <t>合计</t>
    <phoneticPr fontId="1" type="noConversion"/>
  </si>
  <si>
    <t>收入</t>
    <phoneticPr fontId="1" type="noConversion"/>
  </si>
  <si>
    <t>支出</t>
    <phoneticPr fontId="1" type="noConversion"/>
  </si>
  <si>
    <t>武翰文</t>
    <phoneticPr fontId="1" type="noConversion"/>
  </si>
  <si>
    <t>日常</t>
    <phoneticPr fontId="1" type="noConversion"/>
  </si>
  <si>
    <t>主营</t>
    <phoneticPr fontId="1" type="noConversion"/>
  </si>
  <si>
    <t>客户预订退款</t>
    <phoneticPr fontId="1" type="noConversion"/>
  </si>
  <si>
    <t>邢颖</t>
    <phoneticPr fontId="1" type="noConversion"/>
  </si>
  <si>
    <t>采购零食和卫生纸</t>
    <phoneticPr fontId="1" type="noConversion"/>
  </si>
  <si>
    <t>卢安</t>
    <phoneticPr fontId="1" type="noConversion"/>
  </si>
  <si>
    <t>主营</t>
    <phoneticPr fontId="1" type="noConversion"/>
  </si>
  <si>
    <t>预订和团购回款</t>
    <phoneticPr fontId="1" type="noConversion"/>
  </si>
  <si>
    <t>入190101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</si>
  <si>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，预订</t>
    </r>
    <r>
      <rPr>
        <sz val="11"/>
        <color theme="1"/>
        <rFont val="Tahoma"/>
        <family val="2"/>
        <charset val="134"/>
      </rPr>
      <t>15936.48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，团购</t>
    </r>
    <r>
      <rPr>
        <sz val="11"/>
        <color theme="1"/>
        <rFont val="Tahoma"/>
        <family val="2"/>
        <charset val="134"/>
      </rPr>
      <t>3369.49</t>
    </r>
    <phoneticPr fontId="1" type="noConversion"/>
  </si>
  <si>
    <t>史哲</t>
    <phoneticPr fontId="1" type="noConversion"/>
  </si>
  <si>
    <t>日常</t>
    <phoneticPr fontId="1" type="noConversion"/>
  </si>
  <si>
    <t>水电费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</si>
  <si>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，电费</t>
    </r>
    <r>
      <rPr>
        <sz val="11"/>
        <color theme="1"/>
        <rFont val="Tahoma"/>
        <family val="2"/>
        <charset val="134"/>
      </rPr>
      <t>500</t>
    </r>
    <r>
      <rPr>
        <sz val="11"/>
        <color theme="1"/>
        <rFont val="宋体"/>
        <family val="3"/>
        <charset val="134"/>
      </rPr>
      <t>；</t>
    </r>
    <r>
      <rPr>
        <sz val="11"/>
        <color theme="1"/>
        <rFont val="Tahoma"/>
        <family val="2"/>
        <charset val="134"/>
      </rPr>
      <t>2</t>
    </r>
    <r>
      <rPr>
        <sz val="11"/>
        <color theme="1"/>
        <rFont val="宋体"/>
        <family val="3"/>
        <charset val="134"/>
      </rPr>
      <t>，水费</t>
    </r>
    <r>
      <rPr>
        <sz val="11"/>
        <color theme="1"/>
        <rFont val="Tahoma"/>
        <family val="2"/>
        <charset val="134"/>
      </rPr>
      <t>240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3</t>
    </r>
    <r>
      <rPr>
        <sz val="11"/>
        <color theme="1"/>
        <rFont val="宋体"/>
        <family val="3"/>
        <charset val="134"/>
      </rPr>
      <t>电费返</t>
    </r>
    <r>
      <rPr>
        <sz val="11"/>
        <color theme="1"/>
        <rFont val="Tahoma"/>
        <family val="2"/>
        <charset val="134"/>
      </rPr>
      <t>0.12</t>
    </r>
    <phoneticPr fontId="1" type="noConversion"/>
  </si>
  <si>
    <t>人员</t>
    <phoneticPr fontId="1" type="noConversion"/>
  </si>
  <si>
    <t>赵店长劳务</t>
    <phoneticPr fontId="1" type="noConversion"/>
  </si>
  <si>
    <t>纯净水费</t>
    <phoneticPr fontId="1" type="noConversion"/>
  </si>
  <si>
    <r>
      <t>1</t>
    </r>
    <r>
      <rPr>
        <sz val="11"/>
        <color theme="1"/>
        <rFont val="宋体"/>
        <family val="3"/>
        <charset val="134"/>
      </rPr>
      <t>，</t>
    </r>
    <r>
      <rPr>
        <sz val="11"/>
        <color theme="1"/>
        <rFont val="Tahoma"/>
        <family val="2"/>
        <charset val="134"/>
      </rPr>
      <t>23</t>
    </r>
    <r>
      <rPr>
        <sz val="11"/>
        <color theme="1"/>
        <rFont val="宋体"/>
        <family val="3"/>
        <charset val="134"/>
      </rPr>
      <t>桶纯净水</t>
    </r>
    <phoneticPr fontId="1" type="noConversion"/>
  </si>
  <si>
    <t>主营</t>
    <phoneticPr fontId="1" type="noConversion"/>
  </si>
  <si>
    <t>拼场退费</t>
    <phoneticPr fontId="1" type="noConversion"/>
  </si>
  <si>
    <t>李响</t>
    <phoneticPr fontId="1" type="noConversion"/>
  </si>
  <si>
    <t>长期</t>
    <phoneticPr fontId="1" type="noConversion"/>
  </si>
  <si>
    <t>购买手机和电视配件</t>
    <phoneticPr fontId="1" type="noConversion"/>
  </si>
  <si>
    <t>见发票</t>
    <phoneticPr fontId="1" type="noConversion"/>
  </si>
  <si>
    <t>购买小米电视</t>
    <phoneticPr fontId="1" type="noConversion"/>
  </si>
  <si>
    <t>日常</t>
    <phoneticPr fontId="1" type="noConversion"/>
  </si>
  <si>
    <t>补充零食</t>
    <phoneticPr fontId="1" type="noConversion"/>
  </si>
  <si>
    <t>主营</t>
    <phoneticPr fontId="1" type="noConversion"/>
  </si>
  <si>
    <t>拼场退费</t>
    <phoneticPr fontId="1" type="noConversion"/>
  </si>
  <si>
    <t>长期</t>
    <phoneticPr fontId="1" type="noConversion"/>
  </si>
  <si>
    <t>采购沙发和服装</t>
    <phoneticPr fontId="1" type="noConversion"/>
  </si>
  <si>
    <t>购买零食</t>
    <phoneticPr fontId="1" type="noConversion"/>
  </si>
  <si>
    <t>卢安</t>
    <phoneticPr fontId="1" type="noConversion"/>
  </si>
  <si>
    <t>主营</t>
    <phoneticPr fontId="1" type="noConversion"/>
  </si>
  <si>
    <t>入190102</t>
    <phoneticPr fontId="1" type="noConversion"/>
  </si>
  <si>
    <t>店长和员工劳务</t>
    <phoneticPr fontId="1" type="noConversion"/>
  </si>
  <si>
    <t>日常</t>
    <phoneticPr fontId="1" type="noConversion"/>
  </si>
  <si>
    <t>补充饮料</t>
    <phoneticPr fontId="1" type="noConversion"/>
  </si>
  <si>
    <t>长期</t>
    <phoneticPr fontId="1" type="noConversion"/>
  </si>
  <si>
    <t>沙发搬运费</t>
    <phoneticPr fontId="1" type="noConversion"/>
  </si>
  <si>
    <t>卢安</t>
    <phoneticPr fontId="1" type="noConversion"/>
  </si>
  <si>
    <t>人员</t>
    <phoneticPr fontId="1" type="noConversion"/>
  </si>
  <si>
    <t>全职人员工资</t>
    <phoneticPr fontId="1" type="noConversion"/>
  </si>
  <si>
    <t>主营</t>
    <phoneticPr fontId="1" type="noConversion"/>
  </si>
  <si>
    <t>拼场退费</t>
    <phoneticPr fontId="1" type="noConversion"/>
  </si>
  <si>
    <t>微信支付结款</t>
    <phoneticPr fontId="1" type="noConversion"/>
  </si>
  <si>
    <t>入190103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</si>
</sst>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8" formatCode="&quot;¥&quot;#,##0.00;[Red]&quot;¥&quot;\-#,##0.00"/>
  </numFmts>
  <fonts count="6">
    <font>
      <sz val="11"/>
      <color theme="1"/>
      <name val="Tahoma"/>
      <family val="2"/>
      <charset val="134"/>
    </font>
    <font>
      <sz val="9"/>
      <name val="Tahoma"/>
      <family val="2"/>
      <charset val="134"/>
    </font>
    <font>
      <sz val="11"/>
      <color theme="1"/>
      <name val="宋体"/>
      <family val="3"/>
      <charset val="134"/>
    </font>
    <font>
      <u/>
      <sz val="11"/>
      <color theme="10"/>
      <name val="Tahoma"/>
      <family val="2"/>
      <charset val="134"/>
    </font>
    <font>
      <u/>
      <sz val="11"/>
      <color theme="11"/>
      <name val="Tahoma"/>
      <family val="2"/>
      <charset val="134"/>
    </font>
    <font>
      <sz val="11"/>
      <color rgb="FFFF0000"/>
      <name val="Tahoma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7" fontId="2" fillId="0" borderId="0" xfId="0" applyNumberFormat="1" applyFont="1"/>
    <xf numFmtId="7" fontId="0" fillId="0" borderId="0" xfId="0" applyNumberFormat="1"/>
    <xf numFmtId="8" fontId="2" fillId="0" borderId="0" xfId="0" applyNumberFormat="1" applyFont="1"/>
    <xf numFmtId="8" fontId="0" fillId="0" borderId="0" xfId="0" applyNumberFormat="1"/>
    <xf numFmtId="8" fontId="5" fillId="0" borderId="0" xfId="0" applyNumberFormat="1" applyFont="1"/>
  </cellXfs>
  <cellStyles count="1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40"/>
  <sheetViews>
    <sheetView tabSelected="1" zoomScale="130" zoomScaleNormal="130" workbookViewId="0">
      <pane ySplit="1" topLeftCell="A12" activePane="bottomLeft" state="frozen"/>
      <selection pane="bottomLeft" activeCell="H24" sqref="H24"/>
    </sheetView>
  </sheetViews>
  <sheetFormatPr defaultColWidth="8.875" defaultRowHeight="14.25"/>
  <cols>
    <col min="1" max="1" width="9.5" bestFit="1" customWidth="1"/>
    <col min="2" max="2" width="10.875" bestFit="1" customWidth="1"/>
    <col min="3" max="3" width="9.75" bestFit="1" customWidth="1"/>
    <col min="4" max="4" width="24.875" customWidth="1"/>
    <col min="6" max="6" width="10.875" style="6" bestFit="1" customWidth="1"/>
    <col min="7" max="7" width="9.75" style="4" bestFit="1" customWidth="1"/>
    <col min="8" max="8" width="11.875" style="4" bestFit="1" customWidth="1"/>
    <col min="9" max="9" width="29.5" customWidth="1"/>
  </cols>
  <sheetData>
    <row r="1" spans="1:9">
      <c r="A1" s="1" t="s">
        <v>0</v>
      </c>
      <c r="B1" s="1" t="s">
        <v>2</v>
      </c>
      <c r="C1" s="1" t="s">
        <v>13</v>
      </c>
      <c r="D1" s="1" t="s">
        <v>3</v>
      </c>
      <c r="E1" s="1" t="s">
        <v>4</v>
      </c>
      <c r="F1" s="5" t="s">
        <v>5</v>
      </c>
      <c r="G1" s="3" t="s">
        <v>6</v>
      </c>
      <c r="H1" s="3" t="s">
        <v>12</v>
      </c>
      <c r="I1" s="1" t="s">
        <v>7</v>
      </c>
    </row>
    <row r="2" spans="1:9">
      <c r="A2" s="1" t="s">
        <v>1</v>
      </c>
      <c r="B2" s="1"/>
      <c r="C2" s="1"/>
      <c r="D2" s="1" t="s">
        <v>8</v>
      </c>
      <c r="E2" s="1"/>
      <c r="H2" s="4">
        <v>287234.12</v>
      </c>
    </row>
    <row r="3" spans="1:9">
      <c r="A3">
        <v>20190102</v>
      </c>
      <c r="B3" s="1" t="s">
        <v>25</v>
      </c>
      <c r="C3" s="1" t="s">
        <v>27</v>
      </c>
      <c r="D3" s="1" t="s">
        <v>28</v>
      </c>
      <c r="E3">
        <v>190101</v>
      </c>
      <c r="F3" s="7">
        <v>-1488</v>
      </c>
      <c r="H3" s="4">
        <f t="shared" ref="H3:H24" si="0">H2+F3-G3</f>
        <v>285746.12</v>
      </c>
    </row>
    <row r="4" spans="1:9">
      <c r="A4">
        <v>20190102</v>
      </c>
      <c r="B4" s="1" t="s">
        <v>29</v>
      </c>
      <c r="C4" s="1" t="s">
        <v>26</v>
      </c>
      <c r="D4" s="1" t="s">
        <v>30</v>
      </c>
      <c r="E4">
        <v>190102</v>
      </c>
      <c r="G4" s="4">
        <v>122.6</v>
      </c>
      <c r="H4" s="4">
        <f t="shared" si="0"/>
        <v>285623.52</v>
      </c>
    </row>
    <row r="5" spans="1:9">
      <c r="A5">
        <v>20190104</v>
      </c>
      <c r="B5" s="1" t="s">
        <v>31</v>
      </c>
      <c r="C5" s="1" t="s">
        <v>32</v>
      </c>
      <c r="D5" s="1" t="s">
        <v>33</v>
      </c>
      <c r="E5" s="1" t="s">
        <v>34</v>
      </c>
      <c r="F5" s="6">
        <v>19305.97</v>
      </c>
      <c r="H5" s="4">
        <f t="shared" si="0"/>
        <v>304929.49</v>
      </c>
      <c r="I5" t="s">
        <v>35</v>
      </c>
    </row>
    <row r="6" spans="1:9">
      <c r="A6">
        <v>20190104</v>
      </c>
      <c r="B6" s="1" t="s">
        <v>36</v>
      </c>
      <c r="C6" s="1" t="s">
        <v>37</v>
      </c>
      <c r="D6" s="1" t="s">
        <v>38</v>
      </c>
      <c r="E6">
        <v>190103</v>
      </c>
      <c r="G6" s="4">
        <v>739.88</v>
      </c>
      <c r="H6" s="4">
        <f t="shared" si="0"/>
        <v>304189.61</v>
      </c>
      <c r="I6" t="s">
        <v>39</v>
      </c>
    </row>
    <row r="7" spans="1:9">
      <c r="A7">
        <v>20190107</v>
      </c>
      <c r="B7" s="1" t="s">
        <v>9</v>
      </c>
      <c r="C7" s="1" t="s">
        <v>40</v>
      </c>
      <c r="D7" s="1" t="s">
        <v>41</v>
      </c>
      <c r="E7">
        <v>190104</v>
      </c>
      <c r="G7" s="4">
        <v>300</v>
      </c>
      <c r="H7" s="4">
        <f t="shared" si="0"/>
        <v>303889.61</v>
      </c>
      <c r="I7" s="2"/>
    </row>
    <row r="8" spans="1:9">
      <c r="A8">
        <v>20190107</v>
      </c>
      <c r="B8" s="1" t="s">
        <v>9</v>
      </c>
      <c r="C8" s="1" t="s">
        <v>14</v>
      </c>
      <c r="D8" s="1" t="s">
        <v>42</v>
      </c>
      <c r="E8">
        <v>190105</v>
      </c>
      <c r="G8" s="4">
        <v>400</v>
      </c>
      <c r="H8" s="4">
        <f t="shared" si="0"/>
        <v>303489.61</v>
      </c>
      <c r="I8" t="s">
        <v>43</v>
      </c>
    </row>
    <row r="9" spans="1:9">
      <c r="A9">
        <v>20190107</v>
      </c>
      <c r="B9" s="1" t="s">
        <v>9</v>
      </c>
      <c r="C9" s="1" t="s">
        <v>44</v>
      </c>
      <c r="D9" s="1" t="s">
        <v>45</v>
      </c>
      <c r="E9">
        <v>190106</v>
      </c>
      <c r="F9" s="6">
        <v>-976</v>
      </c>
      <c r="H9" s="4">
        <f t="shared" si="0"/>
        <v>302513.61</v>
      </c>
      <c r="I9" s="1"/>
    </row>
    <row r="10" spans="1:9">
      <c r="A10">
        <v>20190111</v>
      </c>
      <c r="B10" s="1" t="s">
        <v>46</v>
      </c>
      <c r="C10" s="1" t="s">
        <v>47</v>
      </c>
      <c r="D10" s="1" t="s">
        <v>48</v>
      </c>
      <c r="E10">
        <v>190107</v>
      </c>
      <c r="G10" s="4">
        <v>3645.37</v>
      </c>
      <c r="H10" s="4">
        <f t="shared" si="0"/>
        <v>298868.24</v>
      </c>
      <c r="I10" s="1" t="s">
        <v>49</v>
      </c>
    </row>
    <row r="11" spans="1:9">
      <c r="A11">
        <v>20190113</v>
      </c>
      <c r="B11" s="1" t="s">
        <v>46</v>
      </c>
      <c r="C11" s="1" t="s">
        <v>47</v>
      </c>
      <c r="D11" s="1" t="s">
        <v>50</v>
      </c>
      <c r="E11">
        <v>190108</v>
      </c>
      <c r="G11" s="4">
        <v>2199</v>
      </c>
      <c r="H11" s="4">
        <f t="shared" si="0"/>
        <v>296669.24</v>
      </c>
      <c r="I11" s="1"/>
    </row>
    <row r="12" spans="1:9">
      <c r="A12">
        <v>20190113</v>
      </c>
      <c r="B12" s="1" t="s">
        <v>9</v>
      </c>
      <c r="C12" s="1" t="s">
        <v>51</v>
      </c>
      <c r="D12" s="1" t="s">
        <v>52</v>
      </c>
      <c r="E12">
        <v>190109</v>
      </c>
      <c r="G12" s="4">
        <v>173.92</v>
      </c>
      <c r="H12" s="4">
        <f t="shared" si="0"/>
        <v>296495.32</v>
      </c>
      <c r="I12" s="1"/>
    </row>
    <row r="13" spans="1:9">
      <c r="A13">
        <v>20190113</v>
      </c>
      <c r="B13" s="1" t="s">
        <v>9</v>
      </c>
      <c r="C13" s="1" t="s">
        <v>40</v>
      </c>
      <c r="D13" s="1" t="s">
        <v>41</v>
      </c>
      <c r="E13">
        <v>190110</v>
      </c>
      <c r="G13" s="4">
        <v>675</v>
      </c>
      <c r="H13" s="4">
        <f t="shared" si="0"/>
        <v>295820.32</v>
      </c>
      <c r="I13" s="1"/>
    </row>
    <row r="14" spans="1:9">
      <c r="A14">
        <v>20190113</v>
      </c>
      <c r="B14" s="1" t="s">
        <v>9</v>
      </c>
      <c r="C14" s="1" t="s">
        <v>53</v>
      </c>
      <c r="D14" s="1" t="s">
        <v>54</v>
      </c>
      <c r="E14">
        <v>190111</v>
      </c>
      <c r="F14" s="6">
        <v>-288</v>
      </c>
      <c r="H14" s="4">
        <f t="shared" si="0"/>
        <v>295532.32</v>
      </c>
      <c r="I14" s="1"/>
    </row>
    <row r="15" spans="1:9">
      <c r="A15">
        <v>20190116</v>
      </c>
      <c r="B15" s="1" t="s">
        <v>9</v>
      </c>
      <c r="C15" s="1" t="s">
        <v>55</v>
      </c>
      <c r="D15" s="1" t="s">
        <v>56</v>
      </c>
      <c r="E15">
        <v>190112</v>
      </c>
      <c r="G15" s="4">
        <v>2098.3200000000002</v>
      </c>
      <c r="H15" s="4">
        <f t="shared" si="0"/>
        <v>293434</v>
      </c>
      <c r="I15" s="1"/>
    </row>
    <row r="16" spans="1:9">
      <c r="A16">
        <v>20190116</v>
      </c>
      <c r="B16" s="1" t="s">
        <v>9</v>
      </c>
      <c r="C16" s="1" t="s">
        <v>14</v>
      </c>
      <c r="D16" s="1" t="s">
        <v>57</v>
      </c>
      <c r="E16">
        <v>190113</v>
      </c>
      <c r="G16" s="4">
        <v>87.32</v>
      </c>
      <c r="H16" s="4">
        <f t="shared" si="0"/>
        <v>293346.68</v>
      </c>
      <c r="I16" s="1"/>
    </row>
    <row r="17" spans="1:9">
      <c r="A17">
        <v>20190118</v>
      </c>
      <c r="B17" s="1" t="s">
        <v>58</v>
      </c>
      <c r="C17" s="1" t="s">
        <v>59</v>
      </c>
      <c r="D17" s="1" t="s">
        <v>33</v>
      </c>
      <c r="E17" s="1" t="s">
        <v>60</v>
      </c>
      <c r="F17" s="6">
        <v>10237.44</v>
      </c>
      <c r="H17" s="4">
        <f t="shared" si="0"/>
        <v>303584.12</v>
      </c>
      <c r="I17" s="1"/>
    </row>
    <row r="18" spans="1:9">
      <c r="A18">
        <v>20190121</v>
      </c>
      <c r="B18" s="1" t="s">
        <v>9</v>
      </c>
      <c r="C18" s="1" t="s">
        <v>40</v>
      </c>
      <c r="D18" s="1" t="s">
        <v>41</v>
      </c>
      <c r="E18" s="1">
        <v>190114</v>
      </c>
      <c r="G18" s="4">
        <v>1153</v>
      </c>
      <c r="H18" s="4">
        <f t="shared" si="0"/>
        <v>302431.12</v>
      </c>
      <c r="I18" s="1"/>
    </row>
    <row r="19" spans="1:9">
      <c r="A19">
        <v>20190129</v>
      </c>
      <c r="B19" s="1" t="s">
        <v>9</v>
      </c>
      <c r="C19" s="1" t="s">
        <v>40</v>
      </c>
      <c r="D19" s="1" t="s">
        <v>61</v>
      </c>
      <c r="E19" s="1">
        <v>190115</v>
      </c>
      <c r="G19" s="4">
        <v>800</v>
      </c>
      <c r="H19" s="4">
        <f t="shared" si="0"/>
        <v>301631.12</v>
      </c>
      <c r="I19" s="1"/>
    </row>
    <row r="20" spans="1:9">
      <c r="A20">
        <v>20190129</v>
      </c>
      <c r="B20" s="1" t="s">
        <v>9</v>
      </c>
      <c r="C20" s="1" t="s">
        <v>62</v>
      </c>
      <c r="D20" s="1" t="s">
        <v>63</v>
      </c>
      <c r="E20" s="1">
        <v>190116</v>
      </c>
      <c r="G20" s="4">
        <v>405.6</v>
      </c>
      <c r="H20" s="4">
        <f t="shared" si="0"/>
        <v>301225.52</v>
      </c>
      <c r="I20" s="1"/>
    </row>
    <row r="21" spans="1:9">
      <c r="A21">
        <v>20190129</v>
      </c>
      <c r="B21" s="1" t="s">
        <v>9</v>
      </c>
      <c r="C21" s="1" t="s">
        <v>64</v>
      </c>
      <c r="D21" s="1" t="s">
        <v>65</v>
      </c>
      <c r="E21" s="1">
        <v>190117</v>
      </c>
      <c r="G21" s="4">
        <v>500</v>
      </c>
      <c r="H21" s="4">
        <f t="shared" si="0"/>
        <v>300725.52</v>
      </c>
      <c r="I21" s="1"/>
    </row>
    <row r="22" spans="1:9">
      <c r="A22">
        <v>20190130</v>
      </c>
      <c r="B22" s="1" t="s">
        <v>66</v>
      </c>
      <c r="C22" s="1" t="s">
        <v>67</v>
      </c>
      <c r="D22" s="1" t="s">
        <v>68</v>
      </c>
      <c r="E22" s="1">
        <v>190118</v>
      </c>
      <c r="G22" s="4">
        <v>4761.96</v>
      </c>
      <c r="H22" s="4">
        <f t="shared" si="0"/>
        <v>295963.56</v>
      </c>
      <c r="I22" s="1"/>
    </row>
    <row r="23" spans="1:9">
      <c r="A23">
        <v>20190131</v>
      </c>
      <c r="B23" s="1" t="s">
        <v>9</v>
      </c>
      <c r="C23" s="1" t="s">
        <v>69</v>
      </c>
      <c r="D23" s="1" t="s">
        <v>70</v>
      </c>
      <c r="E23" s="1">
        <v>190119</v>
      </c>
      <c r="F23" s="6">
        <v>-576</v>
      </c>
      <c r="H23" s="4">
        <f t="shared" si="0"/>
        <v>295387.56</v>
      </c>
      <c r="I23" s="1"/>
    </row>
    <row r="24" spans="1:9">
      <c r="A24">
        <v>20190131</v>
      </c>
      <c r="B24" s="1" t="s">
        <v>66</v>
      </c>
      <c r="C24" s="1" t="s">
        <v>69</v>
      </c>
      <c r="D24" s="1" t="s">
        <v>71</v>
      </c>
      <c r="E24" s="1" t="s">
        <v>72</v>
      </c>
      <c r="F24" s="6">
        <v>20140.39</v>
      </c>
      <c r="H24" s="4">
        <f t="shared" si="0"/>
        <v>315527.95</v>
      </c>
      <c r="I24" s="1"/>
    </row>
    <row r="25" spans="1:9">
      <c r="B25" s="1"/>
      <c r="C25" s="1"/>
      <c r="D25" s="1"/>
    </row>
    <row r="27" spans="1:9">
      <c r="A27" s="1" t="s">
        <v>10</v>
      </c>
      <c r="D27" s="1"/>
      <c r="F27" s="6">
        <f>SUM(F3:F25)</f>
        <v>46355.8</v>
      </c>
      <c r="G27" s="4">
        <f>SUM(G3:G25)</f>
        <v>18061.97</v>
      </c>
      <c r="H27" s="4">
        <f>F27-G27</f>
        <v>28293.83</v>
      </c>
    </row>
    <row r="28" spans="1:9">
      <c r="A28" s="1" t="s">
        <v>11</v>
      </c>
      <c r="H28" s="4">
        <f>H2+H27</f>
        <v>315527.95</v>
      </c>
    </row>
    <row r="32" spans="1:9">
      <c r="B32" s="1" t="s">
        <v>23</v>
      </c>
      <c r="C32" s="1" t="s">
        <v>24</v>
      </c>
    </row>
    <row r="33" spans="1:3">
      <c r="A33" s="1" t="s">
        <v>15</v>
      </c>
      <c r="B33">
        <v>0</v>
      </c>
    </row>
    <row r="34" spans="1:3">
      <c r="A34" s="1" t="s">
        <v>16</v>
      </c>
      <c r="B34" s="6">
        <f>F3+F5+F9+F14+F17+F23+F24</f>
        <v>46355.8</v>
      </c>
    </row>
    <row r="35" spans="1:3">
      <c r="A35" s="1" t="s">
        <v>17</v>
      </c>
      <c r="B35">
        <v>0</v>
      </c>
    </row>
    <row r="36" spans="1:3">
      <c r="A36" s="1" t="s">
        <v>18</v>
      </c>
      <c r="C36">
        <v>0</v>
      </c>
    </row>
    <row r="37" spans="1:3">
      <c r="A37" s="1" t="s">
        <v>19</v>
      </c>
      <c r="C37" s="4">
        <f>G10+G11+G15+G21</f>
        <v>8442.69</v>
      </c>
    </row>
    <row r="38" spans="1:3">
      <c r="A38" s="1" t="s">
        <v>20</v>
      </c>
      <c r="C38" s="4">
        <f>G4+G6+G8+G12+G16+G20</f>
        <v>1929.3200000000002</v>
      </c>
    </row>
    <row r="39" spans="1:3">
      <c r="A39" s="1" t="s">
        <v>21</v>
      </c>
      <c r="C39" s="4">
        <f>G7+G13+G18+G19+G22</f>
        <v>7689.96</v>
      </c>
    </row>
    <row r="40" spans="1:3">
      <c r="A40" s="1" t="s">
        <v>22</v>
      </c>
      <c r="B40">
        <f>SUM(B33:B35)</f>
        <v>46355.8</v>
      </c>
      <c r="C40">
        <f>SUM(C36:C39)</f>
        <v>18061.97</v>
      </c>
    </row>
  </sheetData>
  <phoneticPr fontId="1" type="noConversion"/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1月明细账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2008-09-11T17:22:52Z</dcterms:created>
  <dcterms:modified xsi:type="dcterms:W3CDTF">2019-01-31T11:46:24Z</dcterms:modified>
</cp:coreProperties>
</file>