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autoCompressPictures="0" defaultThemeVersion="124226"/>
  <bookViews>
    <workbookView xWindow="0" yWindow="105" windowWidth="20640" windowHeight="11760" activeTab="1"/>
  </bookViews>
  <sheets>
    <sheet name="8月明细账" sheetId="1" r:id="rId1"/>
    <sheet name="9月明细账" sheetId="2" r:id="rId2"/>
    <sheet name="10月明细账" sheetId="3" r:id="rId3"/>
    <sheet name="11月明细账" sheetId="4" r:id="rId4"/>
    <sheet name="12月明细账" sheetId="5" r:id="rId5"/>
  </sheets>
  <calcPr calcId="1257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6" i="2"/>
  <c r="G3"/>
  <c r="G4"/>
  <c r="G5"/>
  <c r="G6"/>
  <c r="G7"/>
  <c r="G8"/>
  <c r="G9"/>
  <c r="G10"/>
  <c r="G11"/>
  <c r="G12"/>
  <c r="G13"/>
  <c r="G14"/>
  <c r="G15"/>
  <c r="F25"/>
  <c r="G13" i="3"/>
  <c r="G3" i="1"/>
  <c r="G4"/>
  <c r="G5"/>
  <c r="G6"/>
  <c r="G7"/>
  <c r="G8"/>
  <c r="G9"/>
  <c r="G10"/>
  <c r="G13"/>
  <c r="E12" i="3"/>
  <c r="F12"/>
  <c r="G12"/>
  <c r="E12" i="1"/>
  <c r="F12"/>
  <c r="G12"/>
  <c r="E25" i="2"/>
  <c r="G25"/>
  <c r="G26"/>
</calcChain>
</file>

<file path=xl/sharedStrings.xml><?xml version="1.0" encoding="utf-8"?>
<sst xmlns="http://schemas.openxmlformats.org/spreadsheetml/2006/main" count="128" uniqueCount="66">
  <si>
    <t>日期</t>
    <phoneticPr fontId="1" type="noConversion"/>
  </si>
  <si>
    <t>期初</t>
    <phoneticPr fontId="1" type="noConversion"/>
  </si>
  <si>
    <t>经办人</t>
    <phoneticPr fontId="1" type="noConversion"/>
  </si>
  <si>
    <t>事由</t>
    <phoneticPr fontId="1" type="noConversion"/>
  </si>
  <si>
    <t>凭证号</t>
    <phoneticPr fontId="1" type="noConversion"/>
  </si>
  <si>
    <t>收入</t>
    <phoneticPr fontId="1" type="noConversion"/>
  </si>
  <si>
    <t>支出</t>
    <phoneticPr fontId="1" type="noConversion"/>
  </si>
  <si>
    <t>备注</t>
    <phoneticPr fontId="1" type="noConversion"/>
  </si>
  <si>
    <t>期初余额</t>
    <phoneticPr fontId="1" type="noConversion"/>
  </si>
  <si>
    <t>无</t>
    <phoneticPr fontId="1" type="noConversion"/>
  </si>
  <si>
    <t>史哲</t>
    <phoneticPr fontId="1" type="noConversion"/>
  </si>
  <si>
    <t>出资款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</si>
  <si>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180801</t>
    </r>
    <phoneticPr fontId="1" type="noConversion"/>
  </si>
  <si>
    <t>李响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</si>
  <si>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180802</t>
    </r>
    <phoneticPr fontId="1" type="noConversion"/>
  </si>
  <si>
    <t>卢安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</si>
  <si>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180803</t>
    </r>
    <phoneticPr fontId="1" type="noConversion"/>
  </si>
  <si>
    <t>邢颖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</si>
  <si>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180804</t>
    </r>
    <phoneticPr fontId="1" type="noConversion"/>
  </si>
  <si>
    <t>支付房租定金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</si>
  <si>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180805</t>
    </r>
    <phoneticPr fontId="1" type="noConversion"/>
  </si>
  <si>
    <t>史哲</t>
    <phoneticPr fontId="1" type="noConversion"/>
  </si>
  <si>
    <t>8月29日员工餐</t>
    <phoneticPr fontId="1" type="noConversion"/>
  </si>
  <si>
    <t>8月29日上岛咖啡活动费</t>
    <phoneticPr fontId="1" type="noConversion"/>
  </si>
  <si>
    <t>本期结算</t>
    <phoneticPr fontId="1" type="noConversion"/>
  </si>
  <si>
    <t>期末余额</t>
    <phoneticPr fontId="1" type="noConversion"/>
  </si>
  <si>
    <t>余额</t>
    <phoneticPr fontId="1" type="noConversion"/>
  </si>
  <si>
    <t>卢安</t>
    <phoneticPr fontId="1" type="noConversion"/>
  </si>
  <si>
    <r>
      <t>9</t>
    </r>
    <r>
      <rPr>
        <sz val="11"/>
        <color theme="1"/>
        <rFont val="宋体"/>
        <family val="3"/>
        <charset val="134"/>
      </rPr>
      <t>月</t>
    </r>
    <r>
      <rPr>
        <sz val="11"/>
        <color theme="1"/>
        <rFont val="Tahoma"/>
        <family val="2"/>
        <charset val="134"/>
      </rPr>
      <t>2</t>
    </r>
    <r>
      <rPr>
        <sz val="11"/>
        <color theme="1"/>
        <rFont val="宋体"/>
        <family val="3"/>
        <charset val="134"/>
      </rPr>
      <t>日员工餐</t>
    </r>
    <phoneticPr fontId="1" type="noConversion"/>
  </si>
  <si>
    <t>史哲</t>
    <phoneticPr fontId="1" type="noConversion"/>
  </si>
  <si>
    <t>出资款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</si>
  <si>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180901</t>
    </r>
    <phoneticPr fontId="1" type="noConversion"/>
  </si>
  <si>
    <t>李响</t>
    <phoneticPr fontId="1" type="noConversion"/>
  </si>
  <si>
    <t>出资款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</si>
  <si>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180902</t>
    </r>
    <phoneticPr fontId="1" type="noConversion"/>
  </si>
  <si>
    <t>卢安</t>
    <phoneticPr fontId="1" type="noConversion"/>
  </si>
  <si>
    <t>出资款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</si>
  <si>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180903</t>
    </r>
    <phoneticPr fontId="1" type="noConversion"/>
  </si>
  <si>
    <t>李响</t>
    <phoneticPr fontId="1" type="noConversion"/>
  </si>
  <si>
    <t>出资款</t>
    <phoneticPr fontId="1" type="noConversion"/>
  </si>
  <si>
    <r>
      <rPr>
        <sz val="11"/>
        <color theme="1"/>
        <rFont val="宋体"/>
        <family val="3"/>
        <charset val="134"/>
      </rPr>
      <t>入</t>
    </r>
    <r>
      <rPr>
        <sz val="11"/>
        <color theme="1"/>
        <rFont val="Tahoma"/>
        <family val="2"/>
        <charset val="134"/>
      </rPr>
      <t>180904</t>
    </r>
    <phoneticPr fontId="1" type="noConversion"/>
  </si>
  <si>
    <t>卢安</t>
    <phoneticPr fontId="1" type="noConversion"/>
  </si>
  <si>
    <t>存款利息</t>
    <phoneticPr fontId="1" type="noConversion"/>
  </si>
  <si>
    <t>无</t>
    <phoneticPr fontId="1" type="noConversion"/>
  </si>
  <si>
    <t>史哲</t>
    <phoneticPr fontId="1" type="noConversion"/>
  </si>
  <si>
    <t>房租及押金</t>
    <phoneticPr fontId="1" type="noConversion"/>
  </si>
  <si>
    <r>
      <rPr>
        <sz val="11"/>
        <color theme="1"/>
        <rFont val="宋体"/>
        <family val="3"/>
        <charset val="134"/>
      </rPr>
      <t>千鹤家园</t>
    </r>
    <r>
      <rPr>
        <sz val="11"/>
        <color theme="1"/>
        <rFont val="Tahoma"/>
        <family val="2"/>
        <charset val="134"/>
      </rPr>
      <t xml:space="preserve">2-705
</t>
    </r>
    <r>
      <rPr>
        <sz val="11"/>
        <color theme="1"/>
        <rFont val="宋体"/>
        <family val="3"/>
        <charset val="134"/>
      </rPr>
      <t>租金</t>
    </r>
    <r>
      <rPr>
        <sz val="11"/>
        <color theme="1"/>
        <rFont val="Tahoma"/>
        <family val="2"/>
        <charset val="134"/>
      </rPr>
      <t>17500X6</t>
    </r>
    <r>
      <rPr>
        <sz val="11"/>
        <color theme="1"/>
        <rFont val="宋体"/>
        <family val="3"/>
        <charset val="134"/>
      </rPr>
      <t>月，押金</t>
    </r>
    <r>
      <rPr>
        <sz val="11"/>
        <color theme="1"/>
        <rFont val="Tahoma"/>
        <family val="2"/>
        <charset val="134"/>
      </rPr>
      <t>17500</t>
    </r>
    <phoneticPr fontId="1" type="noConversion"/>
  </si>
  <si>
    <t>借款，未完成房租定金中介费
剩余500元购电和杂项
9月23日支付2-705佣金</t>
    <phoneticPr fontId="1" type="noConversion"/>
  </si>
  <si>
    <t>史哲</t>
    <phoneticPr fontId="1" type="noConversion"/>
  </si>
  <si>
    <t>锁具和门禁卡</t>
    <phoneticPr fontId="1" type="noConversion"/>
  </si>
  <si>
    <t>装修预付款</t>
    <phoneticPr fontId="1" type="noConversion"/>
  </si>
  <si>
    <t>李响</t>
    <phoneticPr fontId="1" type="noConversion"/>
  </si>
  <si>
    <t>吸顶灯和手机</t>
    <phoneticPr fontId="1" type="noConversion"/>
  </si>
  <si>
    <t>员工餐</t>
    <phoneticPr fontId="1" type="noConversion"/>
  </si>
  <si>
    <r>
      <t>9</t>
    </r>
    <r>
      <rPr>
        <sz val="11"/>
        <color theme="1"/>
        <rFont val="宋体"/>
        <family val="3"/>
        <charset val="134"/>
      </rPr>
      <t>月</t>
    </r>
    <r>
      <rPr>
        <sz val="11"/>
        <color theme="1"/>
        <rFont val="Tahoma"/>
        <family val="2"/>
        <charset val="134"/>
      </rPr>
      <t>25</t>
    </r>
    <r>
      <rPr>
        <sz val="11"/>
        <color theme="1"/>
        <rFont val="宋体"/>
        <family val="3"/>
        <charset val="134"/>
      </rPr>
      <t>日午餐</t>
    </r>
    <phoneticPr fontId="1" type="noConversion"/>
  </si>
  <si>
    <t>史哲</t>
    <phoneticPr fontId="1" type="noConversion"/>
  </si>
  <si>
    <t>私聊酒水费</t>
    <phoneticPr fontId="1" type="noConversion"/>
  </si>
  <si>
    <t>李响</t>
    <phoneticPr fontId="1" type="noConversion"/>
  </si>
  <si>
    <t>员工餐和空调打孔费</t>
    <phoneticPr fontId="1" type="noConversion"/>
  </si>
  <si>
    <r>
      <t>9</t>
    </r>
    <r>
      <rPr>
        <sz val="11"/>
        <color theme="1"/>
        <rFont val="宋体"/>
        <family val="3"/>
        <charset val="134"/>
      </rPr>
      <t>月</t>
    </r>
    <r>
      <rPr>
        <sz val="11"/>
        <color theme="1"/>
        <rFont val="Tahoma"/>
        <family val="2"/>
        <charset val="134"/>
      </rPr>
      <t>25</t>
    </r>
    <r>
      <rPr>
        <sz val="11"/>
        <color theme="1"/>
        <rFont val="宋体"/>
        <family val="3"/>
        <charset val="134"/>
      </rPr>
      <t>日晚餐</t>
    </r>
    <r>
      <rPr>
        <sz val="11"/>
        <color theme="1"/>
        <rFont val="Tahoma"/>
        <family val="2"/>
        <charset val="134"/>
      </rPr>
      <t>44
9</t>
    </r>
    <r>
      <rPr>
        <sz val="11"/>
        <color theme="1"/>
        <rFont val="宋体"/>
        <family val="3"/>
        <charset val="134"/>
      </rPr>
      <t>月</t>
    </r>
    <r>
      <rPr>
        <sz val="11"/>
        <color theme="1"/>
        <rFont val="Tahoma"/>
        <family val="2"/>
        <charset val="134"/>
      </rPr>
      <t>26</t>
    </r>
    <r>
      <rPr>
        <sz val="11"/>
        <color theme="1"/>
        <rFont val="宋体"/>
        <family val="3"/>
        <charset val="134"/>
      </rPr>
      <t>日空调打孔费</t>
    </r>
    <r>
      <rPr>
        <sz val="11"/>
        <color theme="1"/>
        <rFont val="Tahoma"/>
        <family val="2"/>
        <charset val="134"/>
      </rPr>
      <t>120</t>
    </r>
    <r>
      <rPr>
        <sz val="11"/>
        <color theme="1"/>
        <rFont val="宋体"/>
        <family val="3"/>
        <charset val="134"/>
      </rPr>
      <t>（现金支付）</t>
    </r>
    <phoneticPr fontId="1" type="noConversion"/>
  </si>
  <si>
    <t>备注2</t>
    <phoneticPr fontId="1" type="noConversion"/>
  </si>
  <si>
    <t>无发票</t>
    <phoneticPr fontId="1" type="noConversion"/>
  </si>
  <si>
    <r>
      <t>9</t>
    </r>
    <r>
      <rPr>
        <sz val="11"/>
        <color theme="1"/>
        <rFont val="宋体"/>
        <family val="3"/>
        <charset val="134"/>
      </rPr>
      <t>月</t>
    </r>
    <r>
      <rPr>
        <sz val="11"/>
        <color theme="1"/>
        <rFont val="Tahoma"/>
        <family val="2"/>
        <charset val="134"/>
      </rPr>
      <t>25</t>
    </r>
    <r>
      <rPr>
        <sz val="11"/>
        <color theme="1"/>
        <rFont val="宋体"/>
        <family val="3"/>
        <charset val="134"/>
      </rPr>
      <t>日在红庙私聊茶馆开会</t>
    </r>
    <phoneticPr fontId="1" type="noConversion"/>
  </si>
  <si>
    <t>壁纸和壁纸胶</t>
    <phoneticPr fontId="1" type="noConversion"/>
  </si>
  <si>
    <t>无发票</t>
    <phoneticPr fontId="1" type="noConversion"/>
  </si>
  <si>
    <r>
      <rPr>
        <sz val="11"/>
        <color theme="1"/>
        <rFont val="宋体"/>
        <family val="3"/>
        <charset val="134"/>
      </rPr>
      <t>壁纸胶</t>
    </r>
    <r>
      <rPr>
        <sz val="11"/>
        <color theme="1"/>
        <rFont val="Tahoma"/>
        <family val="2"/>
        <charset val="134"/>
      </rPr>
      <t xml:space="preserve">62.27X15
</t>
    </r>
    <r>
      <rPr>
        <sz val="11"/>
        <color theme="1"/>
        <rFont val="宋体"/>
        <family val="3"/>
        <charset val="134"/>
      </rPr>
      <t>壁纸</t>
    </r>
    <r>
      <rPr>
        <sz val="11"/>
        <color theme="1"/>
        <rFont val="Tahoma"/>
        <family val="2"/>
        <charset val="134"/>
      </rPr>
      <t>35.71X59</t>
    </r>
    <phoneticPr fontId="1" type="noConversion"/>
  </si>
</sst>
</file>

<file path=xl/styles.xml><?xml version="1.0" encoding="utf-8"?>
<styleSheet xmlns="http://schemas.openxmlformats.org/spreadsheetml/2006/main">
  <numFmts count="1">
    <numFmt numFmtId="176" formatCode="&quot;¥&quot;#,##0.00"/>
  </numFmts>
  <fonts count="5">
    <font>
      <sz val="11"/>
      <color theme="1"/>
      <name val="Tahoma"/>
      <family val="2"/>
      <charset val="134"/>
    </font>
    <font>
      <sz val="9"/>
      <name val="Tahoma"/>
      <family val="2"/>
      <charset val="134"/>
    </font>
    <font>
      <sz val="11"/>
      <color theme="1"/>
      <name val="宋体"/>
      <family val="3"/>
      <charset val="134"/>
    </font>
    <font>
      <u/>
      <sz val="11"/>
      <color theme="10"/>
      <name val="Tahoma"/>
      <family val="2"/>
      <charset val="134"/>
    </font>
    <font>
      <u/>
      <sz val="11"/>
      <color theme="11"/>
      <name val="Tahoma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6">
    <xf numFmtId="0" fontId="0" fillId="0" borderId="0" xfId="0"/>
    <xf numFmtId="0" fontId="2" fillId="0" borderId="0" xfId="0" applyFont="1"/>
    <xf numFmtId="176" fontId="2" fillId="0" borderId="0" xfId="0" applyNumberFormat="1" applyFont="1"/>
    <xf numFmtId="176" fontId="0" fillId="0" borderId="0" xfId="0" applyNumberFormat="1"/>
    <xf numFmtId="0" fontId="0" fillId="0" borderId="0" xfId="0" applyAlignment="1">
      <alignment wrapText="1"/>
    </xf>
    <xf numFmtId="0" fontId="2" fillId="0" borderId="0" xfId="0" applyFont="1" applyAlignment="1">
      <alignment wrapText="1"/>
    </xf>
  </cellXfs>
  <cellStyles count="9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3"/>
  <sheetViews>
    <sheetView workbookViewId="0">
      <pane ySplit="1" topLeftCell="A2" activePane="bottomLeft" state="frozen"/>
      <selection pane="bottomLeft" activeCell="H7" sqref="H7"/>
    </sheetView>
  </sheetViews>
  <sheetFormatPr defaultColWidth="8.875" defaultRowHeight="14.25"/>
  <cols>
    <col min="1" max="1" width="9.5" bestFit="1" customWidth="1"/>
    <col min="3" max="3" width="24.875" customWidth="1"/>
    <col min="7" max="7" width="11.625" style="3" bestFit="1" customWidth="1"/>
    <col min="8" max="8" width="26.625" customWidth="1"/>
  </cols>
  <sheetData>
    <row r="1" spans="1:8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2" t="s">
        <v>26</v>
      </c>
      <c r="H1" s="1" t="s">
        <v>7</v>
      </c>
    </row>
    <row r="2" spans="1:8">
      <c r="A2" s="1" t="s">
        <v>1</v>
      </c>
      <c r="B2" s="1"/>
      <c r="C2" s="1" t="s">
        <v>8</v>
      </c>
      <c r="D2" s="1"/>
      <c r="G2" s="3">
        <v>0</v>
      </c>
    </row>
    <row r="3" spans="1:8">
      <c r="A3">
        <v>20180828</v>
      </c>
      <c r="B3" s="1" t="s">
        <v>10</v>
      </c>
      <c r="C3" s="1" t="s">
        <v>11</v>
      </c>
      <c r="D3" t="s">
        <v>12</v>
      </c>
      <c r="E3">
        <v>50000</v>
      </c>
      <c r="G3" s="3">
        <f>G2+E3-F3</f>
        <v>50000</v>
      </c>
    </row>
    <row r="4" spans="1:8">
      <c r="A4">
        <v>20180828</v>
      </c>
      <c r="B4" s="1" t="s">
        <v>13</v>
      </c>
      <c r="C4" s="1" t="s">
        <v>11</v>
      </c>
      <c r="D4" t="s">
        <v>14</v>
      </c>
      <c r="E4">
        <v>50000</v>
      </c>
      <c r="G4" s="3">
        <f t="shared" ref="G4:G10" si="0">G3+E4-F4</f>
        <v>100000</v>
      </c>
    </row>
    <row r="5" spans="1:8">
      <c r="A5">
        <v>20180828</v>
      </c>
      <c r="B5" s="1" t="s">
        <v>15</v>
      </c>
      <c r="C5" s="1" t="s">
        <v>11</v>
      </c>
      <c r="D5" t="s">
        <v>16</v>
      </c>
      <c r="E5">
        <v>50000</v>
      </c>
      <c r="G5" s="3">
        <f t="shared" si="0"/>
        <v>150000</v>
      </c>
    </row>
    <row r="6" spans="1:8">
      <c r="A6">
        <v>20180829</v>
      </c>
      <c r="B6" s="1" t="s">
        <v>17</v>
      </c>
      <c r="C6" s="1" t="s">
        <v>11</v>
      </c>
      <c r="D6" t="s">
        <v>18</v>
      </c>
      <c r="E6">
        <v>50000</v>
      </c>
      <c r="G6" s="3">
        <f t="shared" si="0"/>
        <v>200000</v>
      </c>
    </row>
    <row r="7" spans="1:8" ht="41.25">
      <c r="A7">
        <v>20180829</v>
      </c>
      <c r="B7" s="1" t="s">
        <v>10</v>
      </c>
      <c r="C7" s="1" t="s">
        <v>19</v>
      </c>
      <c r="D7">
        <v>180801</v>
      </c>
      <c r="F7">
        <v>18000</v>
      </c>
      <c r="G7" s="3">
        <f t="shared" si="0"/>
        <v>182000</v>
      </c>
      <c r="H7" s="5" t="s">
        <v>47</v>
      </c>
    </row>
    <row r="8" spans="1:8">
      <c r="A8">
        <v>20180829</v>
      </c>
      <c r="B8" s="1" t="s">
        <v>17</v>
      </c>
      <c r="C8" s="1" t="s">
        <v>11</v>
      </c>
      <c r="D8" t="s">
        <v>20</v>
      </c>
      <c r="E8">
        <v>50000</v>
      </c>
      <c r="G8" s="3">
        <f t="shared" si="0"/>
        <v>232000</v>
      </c>
    </row>
    <row r="9" spans="1:8">
      <c r="A9">
        <v>20180831</v>
      </c>
      <c r="B9" s="1" t="s">
        <v>21</v>
      </c>
      <c r="C9" s="1" t="s">
        <v>23</v>
      </c>
      <c r="D9">
        <v>180802</v>
      </c>
      <c r="F9">
        <v>158</v>
      </c>
      <c r="G9" s="3">
        <f t="shared" si="0"/>
        <v>231842</v>
      </c>
    </row>
    <row r="10" spans="1:8">
      <c r="A10">
        <v>20180831</v>
      </c>
      <c r="B10" s="1" t="s">
        <v>21</v>
      </c>
      <c r="C10" s="1" t="s">
        <v>22</v>
      </c>
      <c r="D10">
        <v>180803</v>
      </c>
      <c r="F10">
        <v>94</v>
      </c>
      <c r="G10" s="3">
        <f t="shared" si="0"/>
        <v>231748</v>
      </c>
    </row>
    <row r="12" spans="1:8">
      <c r="A12" s="1" t="s">
        <v>24</v>
      </c>
      <c r="C12" s="1"/>
      <c r="E12">
        <f>SUM(E3:E10)</f>
        <v>250000</v>
      </c>
      <c r="F12">
        <f>SUM(F3:F10)</f>
        <v>18252</v>
      </c>
      <c r="G12" s="3">
        <f>E12-F12</f>
        <v>231748</v>
      </c>
    </row>
    <row r="13" spans="1:8">
      <c r="A13" s="1" t="s">
        <v>25</v>
      </c>
      <c r="G13" s="3">
        <f>G10</f>
        <v>231748</v>
      </c>
    </row>
  </sheetData>
  <phoneticPr fontId="1" type="noConversion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I26"/>
  <sheetViews>
    <sheetView tabSelected="1" zoomScale="150" zoomScaleNormal="150" zoomScalePageLayoutView="150" workbookViewId="0">
      <pane ySplit="1" topLeftCell="A8" activePane="bottomLeft" state="frozen"/>
      <selection pane="bottomLeft" activeCell="H17" sqref="H17"/>
    </sheetView>
  </sheetViews>
  <sheetFormatPr defaultColWidth="8.875" defaultRowHeight="14.25"/>
  <cols>
    <col min="3" max="3" width="15.125" customWidth="1"/>
    <col min="7" max="7" width="11.625" style="3" bestFit="1" customWidth="1"/>
    <col min="8" max="8" width="31.5" customWidth="1"/>
  </cols>
  <sheetData>
    <row r="1" spans="1:9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2" t="s">
        <v>26</v>
      </c>
      <c r="H1" s="1" t="s">
        <v>7</v>
      </c>
      <c r="I1" s="1" t="s">
        <v>60</v>
      </c>
    </row>
    <row r="2" spans="1:9">
      <c r="A2" s="1" t="s">
        <v>1</v>
      </c>
      <c r="B2" s="1" t="s">
        <v>9</v>
      </c>
      <c r="C2" s="1" t="s">
        <v>8</v>
      </c>
      <c r="D2" s="1" t="s">
        <v>9</v>
      </c>
      <c r="G2" s="3">
        <v>231748</v>
      </c>
    </row>
    <row r="3" spans="1:9">
      <c r="A3">
        <v>180902</v>
      </c>
      <c r="B3" s="1" t="s">
        <v>27</v>
      </c>
      <c r="C3" t="s">
        <v>28</v>
      </c>
      <c r="D3">
        <v>180901</v>
      </c>
      <c r="F3">
        <v>106</v>
      </c>
      <c r="G3" s="3">
        <f t="shared" ref="G3:G16" si="0">G2-F3+E3</f>
        <v>231642</v>
      </c>
    </row>
    <row r="4" spans="1:9">
      <c r="A4">
        <v>180904</v>
      </c>
      <c r="B4" s="1" t="s">
        <v>29</v>
      </c>
      <c r="C4" s="1" t="s">
        <v>30</v>
      </c>
      <c r="D4" t="s">
        <v>31</v>
      </c>
      <c r="E4">
        <v>100000</v>
      </c>
      <c r="G4" s="3">
        <f t="shared" si="0"/>
        <v>331642</v>
      </c>
    </row>
    <row r="5" spans="1:9">
      <c r="A5">
        <v>180904</v>
      </c>
      <c r="B5" s="1" t="s">
        <v>32</v>
      </c>
      <c r="C5" s="1" t="s">
        <v>33</v>
      </c>
      <c r="D5" t="s">
        <v>34</v>
      </c>
      <c r="E5">
        <v>50000</v>
      </c>
      <c r="G5" s="3">
        <f t="shared" si="0"/>
        <v>381642</v>
      </c>
    </row>
    <row r="6" spans="1:9">
      <c r="A6">
        <v>180905</v>
      </c>
      <c r="B6" s="1" t="s">
        <v>35</v>
      </c>
      <c r="C6" s="1" t="s">
        <v>36</v>
      </c>
      <c r="D6" t="s">
        <v>37</v>
      </c>
      <c r="E6">
        <v>100000</v>
      </c>
      <c r="G6" s="3">
        <f t="shared" si="0"/>
        <v>481642</v>
      </c>
    </row>
    <row r="7" spans="1:9">
      <c r="A7">
        <v>180908</v>
      </c>
      <c r="B7" s="1" t="s">
        <v>38</v>
      </c>
      <c r="C7" s="1" t="s">
        <v>39</v>
      </c>
      <c r="D7" t="s">
        <v>40</v>
      </c>
      <c r="E7">
        <v>50000</v>
      </c>
      <c r="G7" s="3">
        <f t="shared" si="0"/>
        <v>531642</v>
      </c>
    </row>
    <row r="8" spans="1:9">
      <c r="A8">
        <v>180921</v>
      </c>
      <c r="B8" s="1" t="s">
        <v>41</v>
      </c>
      <c r="C8" s="1" t="s">
        <v>42</v>
      </c>
      <c r="D8" s="1" t="s">
        <v>43</v>
      </c>
      <c r="E8">
        <v>127.12</v>
      </c>
      <c r="G8" s="3">
        <f t="shared" si="0"/>
        <v>531769.12</v>
      </c>
    </row>
    <row r="9" spans="1:9" ht="30" customHeight="1">
      <c r="A9">
        <v>180923</v>
      </c>
      <c r="B9" s="1" t="s">
        <v>44</v>
      </c>
      <c r="C9" s="1" t="s">
        <v>45</v>
      </c>
      <c r="D9">
        <v>180902</v>
      </c>
      <c r="F9">
        <v>122500</v>
      </c>
      <c r="G9" s="3">
        <f t="shared" si="0"/>
        <v>409269.12</v>
      </c>
      <c r="H9" s="4" t="s">
        <v>46</v>
      </c>
      <c r="I9" s="1" t="s">
        <v>61</v>
      </c>
    </row>
    <row r="10" spans="1:9">
      <c r="A10">
        <v>180925</v>
      </c>
      <c r="B10" s="1" t="s">
        <v>48</v>
      </c>
      <c r="C10" s="1" t="s">
        <v>49</v>
      </c>
      <c r="D10">
        <v>180903</v>
      </c>
      <c r="F10">
        <v>600</v>
      </c>
      <c r="G10" s="3">
        <f t="shared" si="0"/>
        <v>408669.12</v>
      </c>
    </row>
    <row r="11" spans="1:9">
      <c r="A11">
        <v>180925</v>
      </c>
      <c r="B11" s="1" t="s">
        <v>48</v>
      </c>
      <c r="C11" s="1" t="s">
        <v>50</v>
      </c>
      <c r="D11">
        <v>180904</v>
      </c>
      <c r="F11">
        <v>1000</v>
      </c>
      <c r="G11" s="3">
        <f t="shared" si="0"/>
        <v>407669.12</v>
      </c>
    </row>
    <row r="12" spans="1:9">
      <c r="A12">
        <v>180926</v>
      </c>
      <c r="B12" s="1" t="s">
        <v>51</v>
      </c>
      <c r="C12" s="1" t="s">
        <v>52</v>
      </c>
      <c r="D12">
        <v>180905</v>
      </c>
      <c r="F12">
        <v>4597.3</v>
      </c>
      <c r="G12" s="3">
        <f t="shared" si="0"/>
        <v>403071.82</v>
      </c>
      <c r="I12" s="1" t="s">
        <v>61</v>
      </c>
    </row>
    <row r="13" spans="1:9">
      <c r="A13">
        <v>180925</v>
      </c>
      <c r="B13" s="1" t="s">
        <v>48</v>
      </c>
      <c r="C13" s="1" t="s">
        <v>53</v>
      </c>
      <c r="D13">
        <v>180906</v>
      </c>
      <c r="F13">
        <v>77</v>
      </c>
      <c r="G13" s="3">
        <f t="shared" si="0"/>
        <v>402994.82</v>
      </c>
      <c r="H13" t="s">
        <v>54</v>
      </c>
    </row>
    <row r="14" spans="1:9">
      <c r="A14">
        <v>180926</v>
      </c>
      <c r="B14" s="1" t="s">
        <v>55</v>
      </c>
      <c r="C14" s="1" t="s">
        <v>56</v>
      </c>
      <c r="D14">
        <v>180907</v>
      </c>
      <c r="F14">
        <v>160</v>
      </c>
      <c r="G14" s="3">
        <f t="shared" si="0"/>
        <v>402834.82</v>
      </c>
      <c r="H14" t="s">
        <v>62</v>
      </c>
    </row>
    <row r="15" spans="1:9" ht="34.5" customHeight="1">
      <c r="A15">
        <v>180926</v>
      </c>
      <c r="B15" s="1" t="s">
        <v>57</v>
      </c>
      <c r="C15" s="1" t="s">
        <v>58</v>
      </c>
      <c r="D15">
        <v>180908</v>
      </c>
      <c r="F15">
        <v>164</v>
      </c>
      <c r="G15" s="3">
        <f t="shared" si="0"/>
        <v>402670.82</v>
      </c>
      <c r="H15" s="4" t="s">
        <v>59</v>
      </c>
    </row>
    <row r="16" spans="1:9" ht="28.5">
      <c r="A16">
        <v>180927</v>
      </c>
      <c r="B16" s="1" t="s">
        <v>55</v>
      </c>
      <c r="C16" s="1" t="s">
        <v>63</v>
      </c>
      <c r="D16">
        <v>180909</v>
      </c>
      <c r="F16">
        <v>4811</v>
      </c>
      <c r="G16" s="3">
        <f t="shared" si="0"/>
        <v>397859.82</v>
      </c>
      <c r="H16" s="4" t="s">
        <v>65</v>
      </c>
      <c r="I16" s="1" t="s">
        <v>64</v>
      </c>
    </row>
    <row r="17" spans="1:8">
      <c r="B17" s="1"/>
      <c r="C17" s="1"/>
      <c r="H17" s="4"/>
    </row>
    <row r="18" spans="1:8">
      <c r="B18" s="1"/>
      <c r="C18" s="1"/>
    </row>
    <row r="19" spans="1:8">
      <c r="B19" s="1"/>
      <c r="C19" s="1"/>
    </row>
    <row r="20" spans="1:8">
      <c r="B20" s="1"/>
      <c r="C20" s="1"/>
    </row>
    <row r="21" spans="1:8">
      <c r="B21" s="1"/>
      <c r="C21" s="1"/>
    </row>
    <row r="22" spans="1:8">
      <c r="B22" s="1"/>
      <c r="C22" s="1"/>
    </row>
    <row r="25" spans="1:8">
      <c r="A25" s="1" t="s">
        <v>24</v>
      </c>
      <c r="C25" s="1"/>
      <c r="E25">
        <f>SUM(E3:E23)</f>
        <v>300127.12</v>
      </c>
      <c r="F25">
        <f>SUM(F3:F23)</f>
        <v>134015.29999999999</v>
      </c>
      <c r="G25" s="3">
        <f>E25-F25</f>
        <v>166111.82</v>
      </c>
    </row>
    <row r="26" spans="1:8">
      <c r="A26" s="1" t="s">
        <v>25</v>
      </c>
      <c r="G26" s="3">
        <f>G25+G2</f>
        <v>397859.82</v>
      </c>
    </row>
  </sheetData>
  <phoneticPr fontId="1" type="noConversion"/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:H13"/>
  <sheetViews>
    <sheetView workbookViewId="0">
      <selection activeCell="I20" sqref="I20"/>
    </sheetView>
  </sheetViews>
  <sheetFormatPr defaultColWidth="8.875" defaultRowHeight="14.25"/>
  <sheetData>
    <row r="1" spans="1:8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26</v>
      </c>
      <c r="H1" s="1" t="s">
        <v>7</v>
      </c>
    </row>
    <row r="2" spans="1:8">
      <c r="A2" s="1" t="s">
        <v>1</v>
      </c>
      <c r="B2" s="1" t="s">
        <v>9</v>
      </c>
      <c r="C2" s="1" t="s">
        <v>8</v>
      </c>
      <c r="D2" s="1" t="s">
        <v>9</v>
      </c>
    </row>
    <row r="12" spans="1:8">
      <c r="A12" s="1" t="s">
        <v>24</v>
      </c>
      <c r="C12" s="1"/>
      <c r="E12">
        <f>SUM(E3:E10)</f>
        <v>0</v>
      </c>
      <c r="F12">
        <f>SUM(F3:F10)</f>
        <v>0</v>
      </c>
      <c r="G12">
        <f>E12-F12</f>
        <v>0</v>
      </c>
    </row>
    <row r="13" spans="1:8">
      <c r="A13" s="1" t="s">
        <v>25</v>
      </c>
      <c r="G13">
        <f>G10</f>
        <v>0</v>
      </c>
    </row>
  </sheetData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>
  <dimension ref="A1:H2"/>
  <sheetViews>
    <sheetView workbookViewId="0">
      <selection activeCell="G2" sqref="G2"/>
    </sheetView>
  </sheetViews>
  <sheetFormatPr defaultColWidth="8.875" defaultRowHeight="14.25"/>
  <sheetData>
    <row r="1" spans="1:8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26</v>
      </c>
      <c r="H1" s="1" t="s">
        <v>7</v>
      </c>
    </row>
    <row r="2" spans="1:8">
      <c r="A2" s="1" t="s">
        <v>1</v>
      </c>
      <c r="B2" s="1" t="s">
        <v>9</v>
      </c>
      <c r="C2" s="1" t="s">
        <v>8</v>
      </c>
      <c r="D2" s="1" t="s">
        <v>9</v>
      </c>
    </row>
  </sheetData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>
  <dimension ref="A1:H2"/>
  <sheetViews>
    <sheetView workbookViewId="0">
      <selection activeCell="C13" sqref="C13"/>
    </sheetView>
  </sheetViews>
  <sheetFormatPr defaultColWidth="8.875" defaultRowHeight="14.25"/>
  <sheetData>
    <row r="1" spans="1:8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26</v>
      </c>
      <c r="H1" s="1" t="s">
        <v>7</v>
      </c>
    </row>
    <row r="2" spans="1:8">
      <c r="A2" s="1" t="s">
        <v>1</v>
      </c>
      <c r="B2" s="1" t="s">
        <v>9</v>
      </c>
      <c r="C2" s="1" t="s">
        <v>8</v>
      </c>
      <c r="D2" s="1" t="s">
        <v>9</v>
      </c>
    </row>
  </sheetData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8月明细账</vt:lpstr>
      <vt:lpstr>9月明细账</vt:lpstr>
      <vt:lpstr>10月明细账</vt:lpstr>
      <vt:lpstr>11月明细账</vt:lpstr>
      <vt:lpstr>12月明细账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2008-09-11T17:22:52Z</dcterms:created>
  <dcterms:modified xsi:type="dcterms:W3CDTF">2018-09-27T09:53:25Z</dcterms:modified>
</cp:coreProperties>
</file>