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a\OneDrive\Área de Trabalho\MESTRADO - CURVAS\Curvas de CO2\"/>
    </mc:Choice>
  </mc:AlternateContent>
  <xr:revisionPtr revIDLastSave="0" documentId="13_ncr:1_{C4827D93-121A-4D36-ACE9-FEC28B95BA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L_16_02_22_CO2_" sheetId="1" r:id="rId1"/>
    <sheet name="Gráfic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N21" i="1" s="1"/>
  <c r="AK21" i="1"/>
  <c r="E21" i="1" s="1"/>
  <c r="AM21" i="1"/>
  <c r="AN21" i="1"/>
  <c r="AO21" i="1"/>
  <c r="AT21" i="1"/>
  <c r="AU21" i="1" s="1"/>
  <c r="AW21" i="1"/>
  <c r="AX21" i="1"/>
  <c r="L22" i="1"/>
  <c r="N22" i="1" s="1"/>
  <c r="BC22" i="1" s="1"/>
  <c r="AK22" i="1"/>
  <c r="E22" i="1" s="1"/>
  <c r="AM22" i="1"/>
  <c r="AN22" i="1"/>
  <c r="AO22" i="1"/>
  <c r="AT22" i="1"/>
  <c r="AU22" i="1"/>
  <c r="AW22" i="1"/>
  <c r="L23" i="1"/>
  <c r="N23" i="1" s="1"/>
  <c r="AK23" i="1"/>
  <c r="E23" i="1" s="1"/>
  <c r="AM23" i="1"/>
  <c r="AN23" i="1"/>
  <c r="AO23" i="1"/>
  <c r="AT23" i="1"/>
  <c r="AU23" i="1"/>
  <c r="AX23" i="1" s="1"/>
  <c r="AW23" i="1"/>
  <c r="L24" i="1"/>
  <c r="N24" i="1" s="1"/>
  <c r="AK24" i="1"/>
  <c r="E24" i="1" s="1"/>
  <c r="AM24" i="1"/>
  <c r="AN24" i="1"/>
  <c r="AO24" i="1"/>
  <c r="AT24" i="1"/>
  <c r="AU24" i="1"/>
  <c r="AX24" i="1" s="1"/>
  <c r="AW24" i="1"/>
  <c r="L25" i="1"/>
  <c r="N25" i="1"/>
  <c r="AK25" i="1"/>
  <c r="E25" i="1" s="1"/>
  <c r="AM25" i="1"/>
  <c r="AN25" i="1"/>
  <c r="AO25" i="1"/>
  <c r="AT25" i="1"/>
  <c r="AU25" i="1" s="1"/>
  <c r="AX25" i="1" s="1"/>
  <c r="AW25" i="1"/>
  <c r="L28" i="1"/>
  <c r="N28" i="1" s="1"/>
  <c r="BC28" i="1" s="1"/>
  <c r="AK28" i="1"/>
  <c r="E28" i="1" s="1"/>
  <c r="AL28" i="1"/>
  <c r="AM28" i="1"/>
  <c r="AN28" i="1"/>
  <c r="AO28" i="1"/>
  <c r="AT28" i="1"/>
  <c r="AU28" i="1"/>
  <c r="AW28" i="1"/>
  <c r="L29" i="1"/>
  <c r="N29" i="1" s="1"/>
  <c r="AK29" i="1"/>
  <c r="E29" i="1" s="1"/>
  <c r="AM29" i="1"/>
  <c r="AN29" i="1"/>
  <c r="AO29" i="1"/>
  <c r="AT29" i="1"/>
  <c r="AU29" i="1"/>
  <c r="AX29" i="1" s="1"/>
  <c r="AW29" i="1"/>
  <c r="L30" i="1"/>
  <c r="N30" i="1" s="1"/>
  <c r="AK30" i="1"/>
  <c r="E30" i="1" s="1"/>
  <c r="AM30" i="1"/>
  <c r="AN30" i="1"/>
  <c r="AO30" i="1"/>
  <c r="AT30" i="1"/>
  <c r="AU30" i="1"/>
  <c r="AX30" i="1" s="1"/>
  <c r="AW30" i="1"/>
  <c r="L31" i="1"/>
  <c r="N31" i="1"/>
  <c r="AK31" i="1"/>
  <c r="E31" i="1" s="1"/>
  <c r="AM31" i="1"/>
  <c r="AN31" i="1"/>
  <c r="AO31" i="1"/>
  <c r="AT31" i="1"/>
  <c r="AU31" i="1" s="1"/>
  <c r="AX31" i="1" s="1"/>
  <c r="AW31" i="1"/>
  <c r="L32" i="1"/>
  <c r="N32" i="1" s="1"/>
  <c r="BC32" i="1" s="1"/>
  <c r="AK32" i="1"/>
  <c r="E32" i="1" s="1"/>
  <c r="AM32" i="1"/>
  <c r="AN32" i="1"/>
  <c r="AO32" i="1"/>
  <c r="AT32" i="1"/>
  <c r="AU32" i="1"/>
  <c r="AW32" i="1"/>
  <c r="L35" i="1"/>
  <c r="N35" i="1" s="1"/>
  <c r="AK35" i="1"/>
  <c r="E35" i="1" s="1"/>
  <c r="AM35" i="1"/>
  <c r="AN35" i="1"/>
  <c r="AO35" i="1"/>
  <c r="AT35" i="1"/>
  <c r="AU35" i="1"/>
  <c r="AW35" i="1"/>
  <c r="AX35" i="1"/>
  <c r="L36" i="1"/>
  <c r="N36" i="1" s="1"/>
  <c r="BC36" i="1" s="1"/>
  <c r="AK36" i="1"/>
  <c r="E36" i="1" s="1"/>
  <c r="AM36" i="1"/>
  <c r="AN36" i="1"/>
  <c r="AO36" i="1"/>
  <c r="AT36" i="1"/>
  <c r="AU36" i="1"/>
  <c r="AW36" i="1"/>
  <c r="L37" i="1"/>
  <c r="N37" i="1" s="1"/>
  <c r="AK37" i="1"/>
  <c r="E37" i="1" s="1"/>
  <c r="AM37" i="1"/>
  <c r="AN37" i="1"/>
  <c r="AO37" i="1"/>
  <c r="AT37" i="1"/>
  <c r="AU37" i="1"/>
  <c r="AX37" i="1" s="1"/>
  <c r="AW37" i="1"/>
  <c r="L38" i="1"/>
  <c r="N38" i="1" s="1"/>
  <c r="AK38" i="1"/>
  <c r="E38" i="1" s="1"/>
  <c r="AM38" i="1"/>
  <c r="AN38" i="1"/>
  <c r="AO38" i="1"/>
  <c r="AT38" i="1"/>
  <c r="AU38" i="1" s="1"/>
  <c r="AX38" i="1" s="1"/>
  <c r="AW38" i="1"/>
  <c r="L39" i="1"/>
  <c r="N39" i="1" s="1"/>
  <c r="AK39" i="1"/>
  <c r="E39" i="1" s="1"/>
  <c r="AM39" i="1"/>
  <c r="AN39" i="1"/>
  <c r="AO39" i="1"/>
  <c r="AT39" i="1"/>
  <c r="AU39" i="1" s="1"/>
  <c r="AX39" i="1" s="1"/>
  <c r="AW39" i="1"/>
  <c r="L42" i="1"/>
  <c r="N42" i="1" s="1"/>
  <c r="BC42" i="1" s="1"/>
  <c r="AK42" i="1"/>
  <c r="E42" i="1" s="1"/>
  <c r="AM42" i="1"/>
  <c r="AN42" i="1"/>
  <c r="AO42" i="1"/>
  <c r="AT42" i="1"/>
  <c r="AU42" i="1" s="1"/>
  <c r="AX42" i="1" s="1"/>
  <c r="AW42" i="1"/>
  <c r="L43" i="1"/>
  <c r="N43" i="1" s="1"/>
  <c r="AK43" i="1"/>
  <c r="E43" i="1" s="1"/>
  <c r="AM43" i="1"/>
  <c r="AN43" i="1"/>
  <c r="AO43" i="1"/>
  <c r="AT43" i="1"/>
  <c r="AU43" i="1"/>
  <c r="AX43" i="1" s="1"/>
  <c r="AW43" i="1"/>
  <c r="L44" i="1"/>
  <c r="N44" i="1" s="1"/>
  <c r="AK44" i="1"/>
  <c r="E44" i="1" s="1"/>
  <c r="AM44" i="1"/>
  <c r="AN44" i="1"/>
  <c r="AO44" i="1"/>
  <c r="AT44" i="1"/>
  <c r="AU44" i="1"/>
  <c r="AX44" i="1" s="1"/>
  <c r="AW44" i="1"/>
  <c r="L45" i="1"/>
  <c r="N45" i="1" s="1"/>
  <c r="AK45" i="1"/>
  <c r="E45" i="1" s="1"/>
  <c r="AM45" i="1"/>
  <c r="AN45" i="1"/>
  <c r="AO45" i="1"/>
  <c r="AT45" i="1"/>
  <c r="AU45" i="1"/>
  <c r="AX45" i="1" s="1"/>
  <c r="AW45" i="1"/>
  <c r="L46" i="1"/>
  <c r="N46" i="1" s="1"/>
  <c r="AK46" i="1"/>
  <c r="E46" i="1" s="1"/>
  <c r="AM46" i="1"/>
  <c r="AN46" i="1"/>
  <c r="AO46" i="1"/>
  <c r="AT46" i="1"/>
  <c r="AU46" i="1" s="1"/>
  <c r="AW46" i="1"/>
  <c r="L49" i="1"/>
  <c r="N49" i="1" s="1"/>
  <c r="AK49" i="1"/>
  <c r="E49" i="1" s="1"/>
  <c r="AM49" i="1"/>
  <c r="AN49" i="1"/>
  <c r="AO49" i="1"/>
  <c r="AT49" i="1"/>
  <c r="AU49" i="1" s="1"/>
  <c r="AX49" i="1" s="1"/>
  <c r="AW49" i="1"/>
  <c r="L50" i="1"/>
  <c r="N50" i="1" s="1"/>
  <c r="AK50" i="1"/>
  <c r="AL50" i="1" s="1"/>
  <c r="H50" i="1" s="1"/>
  <c r="AM50" i="1"/>
  <c r="AN50" i="1"/>
  <c r="AO50" i="1"/>
  <c r="AT50" i="1"/>
  <c r="AU50" i="1" s="1"/>
  <c r="AX50" i="1" s="1"/>
  <c r="AW50" i="1"/>
  <c r="L51" i="1"/>
  <c r="N51" i="1" s="1"/>
  <c r="AK51" i="1"/>
  <c r="E51" i="1" s="1"/>
  <c r="AM51" i="1"/>
  <c r="AN51" i="1"/>
  <c r="AO51" i="1"/>
  <c r="AT51" i="1"/>
  <c r="AU51" i="1" s="1"/>
  <c r="AX51" i="1" s="1"/>
  <c r="AW51" i="1"/>
  <c r="E52" i="1"/>
  <c r="BC52" i="1" s="1"/>
  <c r="H52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M53" i="1"/>
  <c r="AN53" i="1"/>
  <c r="AO53" i="1"/>
  <c r="AT53" i="1"/>
  <c r="AU53" i="1"/>
  <c r="AX53" i="1" s="1"/>
  <c r="AW53" i="1"/>
  <c r="L56" i="1"/>
  <c r="N56" i="1" s="1"/>
  <c r="AK56" i="1"/>
  <c r="E56" i="1" s="1"/>
  <c r="AM56" i="1"/>
  <c r="AN56" i="1"/>
  <c r="AO56" i="1"/>
  <c r="AT56" i="1"/>
  <c r="AU56" i="1"/>
  <c r="AX56" i="1" s="1"/>
  <c r="AW56" i="1"/>
  <c r="L57" i="1"/>
  <c r="N57" i="1" s="1"/>
  <c r="AK57" i="1"/>
  <c r="E57" i="1" s="1"/>
  <c r="AM57" i="1"/>
  <c r="AN57" i="1"/>
  <c r="AO57" i="1"/>
  <c r="AT57" i="1"/>
  <c r="AU57" i="1" s="1"/>
  <c r="AW57" i="1"/>
  <c r="L58" i="1"/>
  <c r="N58" i="1" s="1"/>
  <c r="AK58" i="1"/>
  <c r="E58" i="1" s="1"/>
  <c r="AM58" i="1"/>
  <c r="AN58" i="1"/>
  <c r="AO58" i="1"/>
  <c r="AT58" i="1"/>
  <c r="AU58" i="1" s="1"/>
  <c r="AW58" i="1"/>
  <c r="L59" i="1"/>
  <c r="N59" i="1" s="1"/>
  <c r="AK59" i="1"/>
  <c r="E59" i="1" s="1"/>
  <c r="AL59" i="1"/>
  <c r="H59" i="1" s="1"/>
  <c r="AM59" i="1"/>
  <c r="AN59" i="1"/>
  <c r="AO59" i="1"/>
  <c r="AT59" i="1"/>
  <c r="AU59" i="1" s="1"/>
  <c r="AW59" i="1"/>
  <c r="L60" i="1"/>
  <c r="N60" i="1"/>
  <c r="AK60" i="1"/>
  <c r="AL60" i="1" s="1"/>
  <c r="AM60" i="1"/>
  <c r="AN60" i="1"/>
  <c r="AO60" i="1"/>
  <c r="AP60" i="1"/>
  <c r="J60" i="1" s="1"/>
  <c r="AQ60" i="1" s="1"/>
  <c r="AT60" i="1"/>
  <c r="AU60" i="1"/>
  <c r="AW60" i="1"/>
  <c r="AX60" i="1"/>
  <c r="L63" i="1"/>
  <c r="N63" i="1" s="1"/>
  <c r="AK63" i="1"/>
  <c r="E63" i="1" s="1"/>
  <c r="AL63" i="1"/>
  <c r="H63" i="1" s="1"/>
  <c r="AM63" i="1"/>
  <c r="AN63" i="1"/>
  <c r="AO63" i="1"/>
  <c r="AT63" i="1"/>
  <c r="AU63" i="1" s="1"/>
  <c r="AW63" i="1"/>
  <c r="L64" i="1"/>
  <c r="N64" i="1"/>
  <c r="AK64" i="1"/>
  <c r="AL64" i="1" s="1"/>
  <c r="AM64" i="1"/>
  <c r="AN64" i="1"/>
  <c r="AO64" i="1"/>
  <c r="AT64" i="1"/>
  <c r="AU64" i="1"/>
  <c r="AX64" i="1" s="1"/>
  <c r="AW64" i="1"/>
  <c r="L65" i="1"/>
  <c r="N65" i="1"/>
  <c r="AK65" i="1"/>
  <c r="E65" i="1" s="1"/>
  <c r="AM65" i="1"/>
  <c r="AN65" i="1"/>
  <c r="AO65" i="1"/>
  <c r="AT65" i="1"/>
  <c r="AU65" i="1" s="1"/>
  <c r="AW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67" i="1"/>
  <c r="N67" i="1" s="1"/>
  <c r="AK67" i="1"/>
  <c r="E67" i="1" s="1"/>
  <c r="AL67" i="1"/>
  <c r="H67" i="1" s="1"/>
  <c r="AM67" i="1"/>
  <c r="AN67" i="1"/>
  <c r="AO67" i="1"/>
  <c r="AT67" i="1"/>
  <c r="AU67" i="1" s="1"/>
  <c r="AW67" i="1"/>
  <c r="L70" i="1"/>
  <c r="N70" i="1" s="1"/>
  <c r="AK70" i="1"/>
  <c r="AL70" i="1" s="1"/>
  <c r="AM70" i="1"/>
  <c r="AN70" i="1"/>
  <c r="AO70" i="1"/>
  <c r="AT70" i="1"/>
  <c r="AU70" i="1"/>
  <c r="AW70" i="1"/>
  <c r="AX70" i="1"/>
  <c r="L71" i="1"/>
  <c r="N71" i="1" s="1"/>
  <c r="AK71" i="1"/>
  <c r="E71" i="1" s="1"/>
  <c r="AL71" i="1"/>
  <c r="AM71" i="1"/>
  <c r="AN71" i="1"/>
  <c r="AO71" i="1"/>
  <c r="AT71" i="1"/>
  <c r="AU71" i="1" s="1"/>
  <c r="AW71" i="1"/>
  <c r="L72" i="1"/>
  <c r="N72" i="1" s="1"/>
  <c r="AK72" i="1"/>
  <c r="AL72" i="1" s="1"/>
  <c r="AM72" i="1"/>
  <c r="AN72" i="1"/>
  <c r="AO72" i="1"/>
  <c r="AT72" i="1"/>
  <c r="AU72" i="1" s="1"/>
  <c r="AW72" i="1"/>
  <c r="L73" i="1"/>
  <c r="N73" i="1" s="1"/>
  <c r="AK73" i="1"/>
  <c r="E73" i="1" s="1"/>
  <c r="AM73" i="1"/>
  <c r="AN73" i="1"/>
  <c r="AO73" i="1"/>
  <c r="AT73" i="1"/>
  <c r="AU73" i="1" s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7" i="1"/>
  <c r="N77" i="1" s="1"/>
  <c r="AK77" i="1"/>
  <c r="E77" i="1" s="1"/>
  <c r="AM77" i="1"/>
  <c r="AN77" i="1"/>
  <c r="AO77" i="1"/>
  <c r="AT77" i="1"/>
  <c r="AU77" i="1" s="1"/>
  <c r="AW77" i="1"/>
  <c r="L78" i="1"/>
  <c r="N78" i="1" s="1"/>
  <c r="AK78" i="1"/>
  <c r="AL78" i="1" s="1"/>
  <c r="H78" i="1" s="1"/>
  <c r="AM78" i="1"/>
  <c r="AN78" i="1"/>
  <c r="AO78" i="1"/>
  <c r="AT78" i="1"/>
  <c r="AU78" i="1" s="1"/>
  <c r="AW78" i="1"/>
  <c r="AX78" i="1"/>
  <c r="L79" i="1"/>
  <c r="N79" i="1" s="1"/>
  <c r="AK79" i="1"/>
  <c r="E79" i="1" s="1"/>
  <c r="AM79" i="1"/>
  <c r="AN79" i="1"/>
  <c r="AO79" i="1"/>
  <c r="AT79" i="1"/>
  <c r="AU79" i="1" s="1"/>
  <c r="AW79" i="1"/>
  <c r="AX79" i="1"/>
  <c r="L80" i="1"/>
  <c r="N80" i="1" s="1"/>
  <c r="AK80" i="1"/>
  <c r="E80" i="1" s="1"/>
  <c r="AM80" i="1"/>
  <c r="AN80" i="1"/>
  <c r="AO80" i="1"/>
  <c r="AT80" i="1"/>
  <c r="AU80" i="1"/>
  <c r="AW80" i="1"/>
  <c r="L81" i="1"/>
  <c r="N81" i="1" s="1"/>
  <c r="AK81" i="1"/>
  <c r="E81" i="1" s="1"/>
  <c r="AM81" i="1"/>
  <c r="AN81" i="1"/>
  <c r="AO81" i="1"/>
  <c r="AT81" i="1"/>
  <c r="AU81" i="1"/>
  <c r="AW81" i="1"/>
  <c r="L84" i="1"/>
  <c r="N84" i="1" s="1"/>
  <c r="AK84" i="1"/>
  <c r="E84" i="1" s="1"/>
  <c r="AM84" i="1"/>
  <c r="AN84" i="1"/>
  <c r="AO84" i="1"/>
  <c r="AT84" i="1"/>
  <c r="AU84" i="1"/>
  <c r="AW84" i="1"/>
  <c r="L85" i="1"/>
  <c r="N85" i="1" s="1"/>
  <c r="BC85" i="1" s="1"/>
  <c r="AK85" i="1"/>
  <c r="E85" i="1" s="1"/>
  <c r="AM85" i="1"/>
  <c r="AN85" i="1"/>
  <c r="AO85" i="1"/>
  <c r="AT85" i="1"/>
  <c r="AU85" i="1"/>
  <c r="AW85" i="1"/>
  <c r="L86" i="1"/>
  <c r="N86" i="1" s="1"/>
  <c r="AK86" i="1"/>
  <c r="E86" i="1" s="1"/>
  <c r="AM86" i="1"/>
  <c r="AN86" i="1"/>
  <c r="AO86" i="1"/>
  <c r="AT86" i="1"/>
  <c r="AU86" i="1"/>
  <c r="AW86" i="1"/>
  <c r="L87" i="1"/>
  <c r="N87" i="1" s="1"/>
  <c r="AK87" i="1"/>
  <c r="E87" i="1" s="1"/>
  <c r="AM87" i="1"/>
  <c r="AN87" i="1"/>
  <c r="AO87" i="1"/>
  <c r="AT87" i="1"/>
  <c r="AU87" i="1"/>
  <c r="AW87" i="1"/>
  <c r="L88" i="1"/>
  <c r="N88" i="1" s="1"/>
  <c r="AK88" i="1"/>
  <c r="E88" i="1" s="1"/>
  <c r="AM88" i="1"/>
  <c r="AN88" i="1"/>
  <c r="AO88" i="1"/>
  <c r="AT88" i="1"/>
  <c r="AU88" i="1"/>
  <c r="AW88" i="1"/>
  <c r="L91" i="1"/>
  <c r="N91" i="1" s="1"/>
  <c r="AK91" i="1"/>
  <c r="E91" i="1" s="1"/>
  <c r="AM91" i="1"/>
  <c r="AN91" i="1"/>
  <c r="AO91" i="1"/>
  <c r="AT91" i="1"/>
  <c r="AU91" i="1"/>
  <c r="AW91" i="1"/>
  <c r="L92" i="1"/>
  <c r="N92" i="1" s="1"/>
  <c r="AK92" i="1"/>
  <c r="E92" i="1" s="1"/>
  <c r="AM92" i="1"/>
  <c r="AN92" i="1"/>
  <c r="AO92" i="1"/>
  <c r="AT92" i="1"/>
  <c r="AU92" i="1"/>
  <c r="AW92" i="1"/>
  <c r="L93" i="1"/>
  <c r="N93" i="1" s="1"/>
  <c r="AK93" i="1"/>
  <c r="E93" i="1" s="1"/>
  <c r="AM93" i="1"/>
  <c r="AN93" i="1"/>
  <c r="AO93" i="1"/>
  <c r="AT93" i="1"/>
  <c r="AU93" i="1"/>
  <c r="AW93" i="1"/>
  <c r="L94" i="1"/>
  <c r="N94" i="1" s="1"/>
  <c r="AK94" i="1"/>
  <c r="E94" i="1" s="1"/>
  <c r="AM94" i="1"/>
  <c r="AN94" i="1"/>
  <c r="AO94" i="1"/>
  <c r="AT94" i="1"/>
  <c r="AU94" i="1"/>
  <c r="AW94" i="1"/>
  <c r="L95" i="1"/>
  <c r="N95" i="1" s="1"/>
  <c r="AK95" i="1"/>
  <c r="E95" i="1" s="1"/>
  <c r="AM95" i="1"/>
  <c r="AN95" i="1"/>
  <c r="AO95" i="1"/>
  <c r="AT95" i="1"/>
  <c r="AU95" i="1"/>
  <c r="AW95" i="1"/>
  <c r="L98" i="1"/>
  <c r="N98" i="1" s="1"/>
  <c r="AK98" i="1"/>
  <c r="E98" i="1" s="1"/>
  <c r="AM98" i="1"/>
  <c r="AN98" i="1"/>
  <c r="AO98" i="1"/>
  <c r="AT98" i="1"/>
  <c r="AU98" i="1"/>
  <c r="AW98" i="1"/>
  <c r="L99" i="1"/>
  <c r="N99" i="1" s="1"/>
  <c r="AK99" i="1"/>
  <c r="E99" i="1" s="1"/>
  <c r="AM99" i="1"/>
  <c r="AN99" i="1"/>
  <c r="AO99" i="1"/>
  <c r="AT99" i="1"/>
  <c r="AU99" i="1"/>
  <c r="AX99" i="1" s="1"/>
  <c r="AW99" i="1"/>
  <c r="L100" i="1"/>
  <c r="N100" i="1" s="1"/>
  <c r="AK100" i="1"/>
  <c r="E100" i="1" s="1"/>
  <c r="AM100" i="1"/>
  <c r="AN100" i="1"/>
  <c r="AO100" i="1"/>
  <c r="AT100" i="1"/>
  <c r="AU100" i="1"/>
  <c r="AX100" i="1" s="1"/>
  <c r="AW100" i="1"/>
  <c r="L101" i="1"/>
  <c r="N101" i="1" s="1"/>
  <c r="AK101" i="1"/>
  <c r="E101" i="1" s="1"/>
  <c r="AM101" i="1"/>
  <c r="AN101" i="1"/>
  <c r="AO101" i="1"/>
  <c r="AT101" i="1"/>
  <c r="AU101" i="1"/>
  <c r="AX101" i="1" s="1"/>
  <c r="AW101" i="1"/>
  <c r="L102" i="1"/>
  <c r="N102" i="1" s="1"/>
  <c r="AK102" i="1"/>
  <c r="E102" i="1" s="1"/>
  <c r="AM102" i="1"/>
  <c r="AN102" i="1"/>
  <c r="AO102" i="1"/>
  <c r="AT102" i="1"/>
  <c r="AU102" i="1"/>
  <c r="AX102" i="1" s="1"/>
  <c r="AW102" i="1"/>
  <c r="L105" i="1"/>
  <c r="N105" i="1" s="1"/>
  <c r="AK105" i="1"/>
  <c r="E105" i="1" s="1"/>
  <c r="AM105" i="1"/>
  <c r="AN105" i="1"/>
  <c r="AO105" i="1"/>
  <c r="AT105" i="1"/>
  <c r="AU105" i="1"/>
  <c r="AX105" i="1" s="1"/>
  <c r="AW105" i="1"/>
  <c r="L106" i="1"/>
  <c r="N106" i="1" s="1"/>
  <c r="AK106" i="1"/>
  <c r="E106" i="1" s="1"/>
  <c r="AM106" i="1"/>
  <c r="AN106" i="1"/>
  <c r="AO106" i="1"/>
  <c r="AT106" i="1"/>
  <c r="AU106" i="1"/>
  <c r="AX106" i="1" s="1"/>
  <c r="AW106" i="1"/>
  <c r="L107" i="1"/>
  <c r="N107" i="1" s="1"/>
  <c r="AK107" i="1"/>
  <c r="E107" i="1" s="1"/>
  <c r="AM107" i="1"/>
  <c r="AN107" i="1"/>
  <c r="AO107" i="1"/>
  <c r="AT107" i="1"/>
  <c r="AU107" i="1"/>
  <c r="AX107" i="1" s="1"/>
  <c r="AW107" i="1"/>
  <c r="L108" i="1"/>
  <c r="N108" i="1" s="1"/>
  <c r="AK108" i="1"/>
  <c r="E108" i="1" s="1"/>
  <c r="AL108" i="1"/>
  <c r="H108" i="1" s="1"/>
  <c r="AM108" i="1"/>
  <c r="AN108" i="1"/>
  <c r="AO108" i="1"/>
  <c r="AT108" i="1"/>
  <c r="AU108" i="1" s="1"/>
  <c r="AX108" i="1" s="1"/>
  <c r="AW108" i="1"/>
  <c r="L109" i="1"/>
  <c r="N109" i="1"/>
  <c r="AK109" i="1"/>
  <c r="E109" i="1" s="1"/>
  <c r="AM109" i="1"/>
  <c r="AN109" i="1"/>
  <c r="AO109" i="1"/>
  <c r="AT109" i="1"/>
  <c r="AU109" i="1"/>
  <c r="AW109" i="1"/>
  <c r="L112" i="1"/>
  <c r="N112" i="1" s="1"/>
  <c r="AK112" i="1"/>
  <c r="E112" i="1" s="1"/>
  <c r="AM112" i="1"/>
  <c r="AN112" i="1"/>
  <c r="AO112" i="1"/>
  <c r="AT112" i="1"/>
  <c r="AU112" i="1"/>
  <c r="AW112" i="1"/>
  <c r="L113" i="1"/>
  <c r="N113" i="1" s="1"/>
  <c r="AK113" i="1"/>
  <c r="E113" i="1" s="1"/>
  <c r="AM113" i="1"/>
  <c r="AN113" i="1"/>
  <c r="AO113" i="1"/>
  <c r="AT113" i="1"/>
  <c r="AU113" i="1"/>
  <c r="AW113" i="1"/>
  <c r="L114" i="1"/>
  <c r="N114" i="1" s="1"/>
  <c r="AK114" i="1"/>
  <c r="AL114" i="1" s="1"/>
  <c r="AM114" i="1"/>
  <c r="AN114" i="1"/>
  <c r="AO114" i="1"/>
  <c r="AT114" i="1"/>
  <c r="AU114" i="1"/>
  <c r="AW114" i="1"/>
  <c r="AX114" i="1"/>
  <c r="L115" i="1"/>
  <c r="N115" i="1" s="1"/>
  <c r="AK115" i="1"/>
  <c r="E115" i="1" s="1"/>
  <c r="AL115" i="1"/>
  <c r="AM115" i="1"/>
  <c r="AN115" i="1"/>
  <c r="AO115" i="1"/>
  <c r="AT115" i="1"/>
  <c r="AU115" i="1" s="1"/>
  <c r="AW115" i="1"/>
  <c r="L116" i="1"/>
  <c r="N116" i="1" s="1"/>
  <c r="AK116" i="1"/>
  <c r="AL116" i="1" s="1"/>
  <c r="AM116" i="1"/>
  <c r="AN116" i="1"/>
  <c r="AO116" i="1"/>
  <c r="AT116" i="1"/>
  <c r="AU116" i="1"/>
  <c r="AX116" i="1" s="1"/>
  <c r="AW116" i="1"/>
  <c r="L133" i="1"/>
  <c r="N133" i="1"/>
  <c r="AK133" i="1"/>
  <c r="E133" i="1" s="1"/>
  <c r="AM133" i="1"/>
  <c r="AN133" i="1"/>
  <c r="AO133" i="1"/>
  <c r="AT133" i="1"/>
  <c r="AU133" i="1" s="1"/>
  <c r="AW133" i="1"/>
  <c r="L134" i="1"/>
  <c r="N134" i="1" s="1"/>
  <c r="AK134" i="1"/>
  <c r="AL134" i="1" s="1"/>
  <c r="AM134" i="1"/>
  <c r="AN134" i="1"/>
  <c r="AO134" i="1"/>
  <c r="AT134" i="1"/>
  <c r="AU134" i="1" s="1"/>
  <c r="AX134" i="1" s="1"/>
  <c r="AW134" i="1"/>
  <c r="L135" i="1"/>
  <c r="N135" i="1" s="1"/>
  <c r="AK135" i="1"/>
  <c r="E135" i="1" s="1"/>
  <c r="AL135" i="1"/>
  <c r="H135" i="1" s="1"/>
  <c r="AM135" i="1"/>
  <c r="AN135" i="1"/>
  <c r="AO135" i="1"/>
  <c r="AT135" i="1"/>
  <c r="AU135" i="1" s="1"/>
  <c r="AW135" i="1"/>
  <c r="L136" i="1"/>
  <c r="N136" i="1" s="1"/>
  <c r="AK136" i="1"/>
  <c r="AL136" i="1" s="1"/>
  <c r="AM136" i="1"/>
  <c r="AN136" i="1"/>
  <c r="AO136" i="1"/>
  <c r="AT136" i="1"/>
  <c r="AU136" i="1" s="1"/>
  <c r="AX136" i="1" s="1"/>
  <c r="AW136" i="1"/>
  <c r="L137" i="1"/>
  <c r="N137" i="1" s="1"/>
  <c r="AK137" i="1"/>
  <c r="E137" i="1" s="1"/>
  <c r="AM137" i="1"/>
  <c r="AN137" i="1"/>
  <c r="AO137" i="1"/>
  <c r="AT137" i="1"/>
  <c r="AU137" i="1" s="1"/>
  <c r="AX137" i="1" s="1"/>
  <c r="AW137" i="1"/>
  <c r="L140" i="1"/>
  <c r="N140" i="1" s="1"/>
  <c r="AK140" i="1"/>
  <c r="AL140" i="1" s="1"/>
  <c r="AM140" i="1"/>
  <c r="AN140" i="1"/>
  <c r="AO140" i="1"/>
  <c r="AT140" i="1"/>
  <c r="AU140" i="1"/>
  <c r="AX140" i="1" s="1"/>
  <c r="AW140" i="1"/>
  <c r="L141" i="1"/>
  <c r="N141" i="1" s="1"/>
  <c r="AK141" i="1"/>
  <c r="E141" i="1" s="1"/>
  <c r="AM141" i="1"/>
  <c r="AN141" i="1"/>
  <c r="AO141" i="1"/>
  <c r="AT141" i="1"/>
  <c r="AU141" i="1" s="1"/>
  <c r="AW141" i="1"/>
  <c r="L142" i="1"/>
  <c r="N142" i="1" s="1"/>
  <c r="AK142" i="1"/>
  <c r="AL142" i="1" s="1"/>
  <c r="AM142" i="1"/>
  <c r="AN142" i="1"/>
  <c r="AO142" i="1"/>
  <c r="AT142" i="1"/>
  <c r="AU142" i="1" s="1"/>
  <c r="AX142" i="1" s="1"/>
  <c r="AW142" i="1"/>
  <c r="L143" i="1"/>
  <c r="N143" i="1" s="1"/>
  <c r="AK143" i="1"/>
  <c r="E143" i="1" s="1"/>
  <c r="AM143" i="1"/>
  <c r="AN143" i="1"/>
  <c r="AO143" i="1"/>
  <c r="AT143" i="1"/>
  <c r="AU143" i="1" s="1"/>
  <c r="AW143" i="1"/>
  <c r="L144" i="1"/>
  <c r="N144" i="1" s="1"/>
  <c r="AK144" i="1"/>
  <c r="AL144" i="1" s="1"/>
  <c r="AM144" i="1"/>
  <c r="AN144" i="1"/>
  <c r="AO144" i="1"/>
  <c r="AT144" i="1"/>
  <c r="AU144" i="1" s="1"/>
  <c r="AW144" i="1"/>
  <c r="L147" i="1"/>
  <c r="N147" i="1" s="1"/>
  <c r="AK147" i="1"/>
  <c r="E147" i="1" s="1"/>
  <c r="AM147" i="1"/>
  <c r="AN147" i="1"/>
  <c r="AO147" i="1"/>
  <c r="AT147" i="1"/>
  <c r="AU147" i="1" s="1"/>
  <c r="AW147" i="1"/>
  <c r="E148" i="1"/>
  <c r="L148" i="1"/>
  <c r="N148" i="1" s="1"/>
  <c r="AK148" i="1"/>
  <c r="AL148" i="1" s="1"/>
  <c r="AM148" i="1"/>
  <c r="AN148" i="1"/>
  <c r="AO148" i="1"/>
  <c r="AT148" i="1"/>
  <c r="AU148" i="1" s="1"/>
  <c r="AW148" i="1"/>
  <c r="L149" i="1"/>
  <c r="N149" i="1" s="1"/>
  <c r="AK149" i="1"/>
  <c r="E149" i="1" s="1"/>
  <c r="AM149" i="1"/>
  <c r="AN149" i="1"/>
  <c r="AO149" i="1"/>
  <c r="AT149" i="1"/>
  <c r="AU149" i="1" s="1"/>
  <c r="AW149" i="1"/>
  <c r="E150" i="1"/>
  <c r="L150" i="1"/>
  <c r="N150" i="1" s="1"/>
  <c r="AK150" i="1"/>
  <c r="AL150" i="1" s="1"/>
  <c r="AM150" i="1"/>
  <c r="AN150" i="1"/>
  <c r="AO150" i="1"/>
  <c r="AT150" i="1"/>
  <c r="AU150" i="1" s="1"/>
  <c r="AX150" i="1" s="1"/>
  <c r="AW150" i="1"/>
  <c r="L151" i="1"/>
  <c r="N151" i="1" s="1"/>
  <c r="AK151" i="1"/>
  <c r="E151" i="1" s="1"/>
  <c r="AM151" i="1"/>
  <c r="AN151" i="1"/>
  <c r="AO151" i="1"/>
  <c r="AT151" i="1"/>
  <c r="AU151" i="1" s="1"/>
  <c r="AW151" i="1"/>
  <c r="L154" i="1"/>
  <c r="N154" i="1" s="1"/>
  <c r="AK154" i="1"/>
  <c r="AL154" i="1" s="1"/>
  <c r="AM154" i="1"/>
  <c r="AN154" i="1"/>
  <c r="AO154" i="1"/>
  <c r="AT154" i="1"/>
  <c r="AU154" i="1"/>
  <c r="AW154" i="1"/>
  <c r="AX154" i="1"/>
  <c r="L155" i="1"/>
  <c r="N155" i="1" s="1"/>
  <c r="AK155" i="1"/>
  <c r="E155" i="1" s="1"/>
  <c r="AL155" i="1"/>
  <c r="H155" i="1" s="1"/>
  <c r="AM155" i="1"/>
  <c r="AN155" i="1"/>
  <c r="AO155" i="1"/>
  <c r="AT155" i="1"/>
  <c r="AU155" i="1" s="1"/>
  <c r="AW155" i="1"/>
  <c r="L156" i="1"/>
  <c r="N156" i="1" s="1"/>
  <c r="AK156" i="1"/>
  <c r="AL156" i="1" s="1"/>
  <c r="AM156" i="1"/>
  <c r="AN156" i="1"/>
  <c r="AP156" i="1" s="1"/>
  <c r="J156" i="1" s="1"/>
  <c r="AQ156" i="1" s="1"/>
  <c r="AO156" i="1"/>
  <c r="AT156" i="1"/>
  <c r="AU156" i="1"/>
  <c r="AX156" i="1" s="1"/>
  <c r="AW156" i="1"/>
  <c r="E157" i="1"/>
  <c r="L157" i="1"/>
  <c r="N157" i="1" s="1"/>
  <c r="AK157" i="1"/>
  <c r="AL157" i="1" s="1"/>
  <c r="AM157" i="1"/>
  <c r="AN157" i="1"/>
  <c r="AO157" i="1"/>
  <c r="AT157" i="1"/>
  <c r="AU157" i="1" s="1"/>
  <c r="AX157" i="1" s="1"/>
  <c r="AW157" i="1"/>
  <c r="L158" i="1"/>
  <c r="N158" i="1" s="1"/>
  <c r="AK158" i="1"/>
  <c r="E158" i="1" s="1"/>
  <c r="AM158" i="1"/>
  <c r="AN158" i="1"/>
  <c r="AO158" i="1"/>
  <c r="AT158" i="1"/>
  <c r="AU158" i="1"/>
  <c r="AW158" i="1"/>
  <c r="L161" i="1"/>
  <c r="N161" i="1" s="1"/>
  <c r="AK161" i="1"/>
  <c r="E161" i="1" s="1"/>
  <c r="AM161" i="1"/>
  <c r="AN161" i="1"/>
  <c r="AO161" i="1"/>
  <c r="AT161" i="1"/>
  <c r="AU161" i="1"/>
  <c r="AW161" i="1"/>
  <c r="L162" i="1"/>
  <c r="N162" i="1" s="1"/>
  <c r="AK162" i="1"/>
  <c r="E162" i="1" s="1"/>
  <c r="AM162" i="1"/>
  <c r="AN162" i="1"/>
  <c r="AO162" i="1"/>
  <c r="AT162" i="1"/>
  <c r="AU162" i="1"/>
  <c r="AW162" i="1"/>
  <c r="L163" i="1"/>
  <c r="N163" i="1" s="1"/>
  <c r="AK163" i="1"/>
  <c r="E163" i="1" s="1"/>
  <c r="AL163" i="1"/>
  <c r="H163" i="1" s="1"/>
  <c r="AM163" i="1"/>
  <c r="AN163" i="1"/>
  <c r="AO163" i="1"/>
  <c r="AT163" i="1"/>
  <c r="AU163" i="1"/>
  <c r="AX163" i="1" s="1"/>
  <c r="AW163" i="1"/>
  <c r="L164" i="1"/>
  <c r="N164" i="1"/>
  <c r="AK164" i="1"/>
  <c r="E164" i="1" s="1"/>
  <c r="AM164" i="1"/>
  <c r="AN164" i="1"/>
  <c r="AO164" i="1"/>
  <c r="AT164" i="1"/>
  <c r="AU164" i="1" s="1"/>
  <c r="AX164" i="1" s="1"/>
  <c r="AW164" i="1"/>
  <c r="L165" i="1"/>
  <c r="N165" i="1" s="1"/>
  <c r="AK165" i="1"/>
  <c r="E165" i="1" s="1"/>
  <c r="AM165" i="1"/>
  <c r="AN165" i="1"/>
  <c r="AO165" i="1"/>
  <c r="AT165" i="1"/>
  <c r="AU165" i="1" s="1"/>
  <c r="AX165" i="1" s="1"/>
  <c r="AW165" i="1"/>
  <c r="L168" i="1"/>
  <c r="N168" i="1" s="1"/>
  <c r="AK168" i="1"/>
  <c r="E168" i="1" s="1"/>
  <c r="AM168" i="1"/>
  <c r="AN168" i="1"/>
  <c r="AO168" i="1"/>
  <c r="AT168" i="1"/>
  <c r="AU168" i="1" s="1"/>
  <c r="AX168" i="1" s="1"/>
  <c r="AW168" i="1"/>
  <c r="L169" i="1"/>
  <c r="N169" i="1" s="1"/>
  <c r="AK169" i="1"/>
  <c r="E169" i="1" s="1"/>
  <c r="AM169" i="1"/>
  <c r="AN169" i="1"/>
  <c r="AO169" i="1"/>
  <c r="AT169" i="1"/>
  <c r="AU169" i="1" s="1"/>
  <c r="AX169" i="1" s="1"/>
  <c r="AW169" i="1"/>
  <c r="L170" i="1"/>
  <c r="N170" i="1" s="1"/>
  <c r="AK170" i="1"/>
  <c r="E170" i="1" s="1"/>
  <c r="AM170" i="1"/>
  <c r="AN170" i="1"/>
  <c r="AO170" i="1"/>
  <c r="AT170" i="1"/>
  <c r="AU170" i="1" s="1"/>
  <c r="AX170" i="1" s="1"/>
  <c r="AW170" i="1"/>
  <c r="L171" i="1"/>
  <c r="N171" i="1" s="1"/>
  <c r="AK171" i="1"/>
  <c r="E171" i="1" s="1"/>
  <c r="AM171" i="1"/>
  <c r="AN171" i="1"/>
  <c r="AO171" i="1"/>
  <c r="AT171" i="1"/>
  <c r="AU171" i="1" s="1"/>
  <c r="AX171" i="1" s="1"/>
  <c r="AW171" i="1"/>
  <c r="L172" i="1"/>
  <c r="N172" i="1" s="1"/>
  <c r="AK172" i="1"/>
  <c r="E172" i="1" s="1"/>
  <c r="AM172" i="1"/>
  <c r="AN172" i="1"/>
  <c r="AO172" i="1"/>
  <c r="AT172" i="1"/>
  <c r="AU172" i="1" s="1"/>
  <c r="AX172" i="1" s="1"/>
  <c r="AW172" i="1"/>
  <c r="L175" i="1"/>
  <c r="N175" i="1" s="1"/>
  <c r="AK175" i="1"/>
  <c r="E175" i="1" s="1"/>
  <c r="AM175" i="1"/>
  <c r="AN175" i="1"/>
  <c r="AO175" i="1"/>
  <c r="AT175" i="1"/>
  <c r="AU175" i="1" s="1"/>
  <c r="AX175" i="1" s="1"/>
  <c r="AW175" i="1"/>
  <c r="L176" i="1"/>
  <c r="N176" i="1"/>
  <c r="AK176" i="1"/>
  <c r="E176" i="1" s="1"/>
  <c r="AM176" i="1"/>
  <c r="AN176" i="1"/>
  <c r="AO176" i="1"/>
  <c r="AT176" i="1"/>
  <c r="AU176" i="1"/>
  <c r="AW176" i="1"/>
  <c r="L177" i="1"/>
  <c r="N177" i="1" s="1"/>
  <c r="AK177" i="1"/>
  <c r="E177" i="1" s="1"/>
  <c r="AM177" i="1"/>
  <c r="AN177" i="1"/>
  <c r="AO177" i="1"/>
  <c r="AT177" i="1"/>
  <c r="AU177" i="1" s="1"/>
  <c r="AW177" i="1"/>
  <c r="L178" i="1"/>
  <c r="N178" i="1"/>
  <c r="AK178" i="1"/>
  <c r="E178" i="1" s="1"/>
  <c r="AM178" i="1"/>
  <c r="AN178" i="1"/>
  <c r="AO178" i="1"/>
  <c r="AT178" i="1"/>
  <c r="AU178" i="1" s="1"/>
  <c r="AX178" i="1" s="1"/>
  <c r="AW178" i="1"/>
  <c r="L179" i="1"/>
  <c r="N179" i="1" s="1"/>
  <c r="AK179" i="1"/>
  <c r="E179" i="1" s="1"/>
  <c r="AM179" i="1"/>
  <c r="AN179" i="1"/>
  <c r="AO179" i="1"/>
  <c r="AT179" i="1"/>
  <c r="AU179" i="1" s="1"/>
  <c r="AX179" i="1" s="1"/>
  <c r="AW179" i="1"/>
  <c r="L182" i="1"/>
  <c r="N182" i="1" s="1"/>
  <c r="AK182" i="1"/>
  <c r="E182" i="1" s="1"/>
  <c r="AM182" i="1"/>
  <c r="AN182" i="1"/>
  <c r="AO182" i="1"/>
  <c r="AT182" i="1"/>
  <c r="AU182" i="1"/>
  <c r="AW182" i="1"/>
  <c r="L183" i="1"/>
  <c r="N183" i="1" s="1"/>
  <c r="AK183" i="1"/>
  <c r="E183" i="1" s="1"/>
  <c r="AM183" i="1"/>
  <c r="AN183" i="1"/>
  <c r="AO183" i="1"/>
  <c r="AT183" i="1"/>
  <c r="AU183" i="1"/>
  <c r="AW183" i="1"/>
  <c r="L184" i="1"/>
  <c r="N184" i="1" s="1"/>
  <c r="AK184" i="1"/>
  <c r="E184" i="1" s="1"/>
  <c r="AM184" i="1"/>
  <c r="AN184" i="1"/>
  <c r="AO184" i="1"/>
  <c r="AT184" i="1"/>
  <c r="AU184" i="1"/>
  <c r="AW184" i="1"/>
  <c r="L185" i="1"/>
  <c r="N185" i="1" s="1"/>
  <c r="AK185" i="1"/>
  <c r="E185" i="1" s="1"/>
  <c r="AM185" i="1"/>
  <c r="AN185" i="1"/>
  <c r="AO185" i="1"/>
  <c r="AT185" i="1"/>
  <c r="AU185" i="1"/>
  <c r="AW185" i="1"/>
  <c r="L186" i="1"/>
  <c r="N186" i="1" s="1"/>
  <c r="AK186" i="1"/>
  <c r="E186" i="1" s="1"/>
  <c r="AM186" i="1"/>
  <c r="AN186" i="1"/>
  <c r="AO186" i="1"/>
  <c r="AT186" i="1"/>
  <c r="AU186" i="1"/>
  <c r="AX186" i="1" s="1"/>
  <c r="AW186" i="1"/>
  <c r="L189" i="1"/>
  <c r="N189" i="1" s="1"/>
  <c r="AK189" i="1"/>
  <c r="E189" i="1" s="1"/>
  <c r="AM189" i="1"/>
  <c r="AN189" i="1"/>
  <c r="AO189" i="1"/>
  <c r="AT189" i="1"/>
  <c r="AU189" i="1" s="1"/>
  <c r="AW189" i="1"/>
  <c r="L190" i="1"/>
  <c r="N190" i="1" s="1"/>
  <c r="BC190" i="1" s="1"/>
  <c r="AK190" i="1"/>
  <c r="E190" i="1" s="1"/>
  <c r="AM190" i="1"/>
  <c r="AN190" i="1"/>
  <c r="AO190" i="1"/>
  <c r="AT190" i="1"/>
  <c r="AU190" i="1"/>
  <c r="AX190" i="1" s="1"/>
  <c r="AW190" i="1"/>
  <c r="L191" i="1"/>
  <c r="N191" i="1" s="1"/>
  <c r="AK191" i="1"/>
  <c r="E191" i="1" s="1"/>
  <c r="AM191" i="1"/>
  <c r="AN191" i="1"/>
  <c r="AO191" i="1"/>
  <c r="AT191" i="1"/>
  <c r="AU191" i="1"/>
  <c r="AX191" i="1" s="1"/>
  <c r="AW191" i="1"/>
  <c r="L192" i="1"/>
  <c r="N192" i="1" s="1"/>
  <c r="AK192" i="1"/>
  <c r="E192" i="1" s="1"/>
  <c r="BC192" i="1" s="1"/>
  <c r="AM192" i="1"/>
  <c r="AN192" i="1"/>
  <c r="AO192" i="1"/>
  <c r="AT192" i="1"/>
  <c r="AU192" i="1"/>
  <c r="AX192" i="1" s="1"/>
  <c r="AW192" i="1"/>
  <c r="L193" i="1"/>
  <c r="N193" i="1" s="1"/>
  <c r="AK193" i="1"/>
  <c r="E193" i="1" s="1"/>
  <c r="BC193" i="1" s="1"/>
  <c r="AM193" i="1"/>
  <c r="AN193" i="1"/>
  <c r="AO193" i="1"/>
  <c r="AT193" i="1"/>
  <c r="AU193" i="1"/>
  <c r="AX193" i="1" s="1"/>
  <c r="AW193" i="1"/>
  <c r="L196" i="1"/>
  <c r="N196" i="1"/>
  <c r="AK196" i="1"/>
  <c r="E196" i="1" s="1"/>
  <c r="AM196" i="1"/>
  <c r="AN196" i="1"/>
  <c r="AO196" i="1"/>
  <c r="AT196" i="1"/>
  <c r="AU196" i="1" s="1"/>
  <c r="AX196" i="1" s="1"/>
  <c r="AW196" i="1"/>
  <c r="L197" i="1"/>
  <c r="N197" i="1" s="1"/>
  <c r="AK197" i="1"/>
  <c r="E197" i="1" s="1"/>
  <c r="AM197" i="1"/>
  <c r="AN197" i="1"/>
  <c r="AO197" i="1"/>
  <c r="AT197" i="1"/>
  <c r="AU197" i="1" s="1"/>
  <c r="AX197" i="1" s="1"/>
  <c r="AW197" i="1"/>
  <c r="L198" i="1"/>
  <c r="N198" i="1" s="1"/>
  <c r="AK198" i="1"/>
  <c r="E198" i="1" s="1"/>
  <c r="AM198" i="1"/>
  <c r="AN198" i="1"/>
  <c r="AO198" i="1"/>
  <c r="AT198" i="1"/>
  <c r="AU198" i="1" s="1"/>
  <c r="AX198" i="1" s="1"/>
  <c r="AW198" i="1"/>
  <c r="L199" i="1"/>
  <c r="N199" i="1" s="1"/>
  <c r="AK199" i="1"/>
  <c r="E199" i="1" s="1"/>
  <c r="BC199" i="1" s="1"/>
  <c r="AM199" i="1"/>
  <c r="AN199" i="1"/>
  <c r="AO199" i="1"/>
  <c r="AT199" i="1"/>
  <c r="AU199" i="1" s="1"/>
  <c r="AX199" i="1" s="1"/>
  <c r="AW199" i="1"/>
  <c r="L200" i="1"/>
  <c r="N200" i="1" s="1"/>
  <c r="AK200" i="1"/>
  <c r="E200" i="1" s="1"/>
  <c r="BC200" i="1" s="1"/>
  <c r="AM200" i="1"/>
  <c r="AN200" i="1"/>
  <c r="AO200" i="1"/>
  <c r="AT200" i="1"/>
  <c r="AU200" i="1" s="1"/>
  <c r="AX200" i="1" s="1"/>
  <c r="AW200" i="1"/>
  <c r="L203" i="1"/>
  <c r="N203" i="1" s="1"/>
  <c r="AK203" i="1"/>
  <c r="E203" i="1" s="1"/>
  <c r="AM203" i="1"/>
  <c r="AN203" i="1"/>
  <c r="AO203" i="1"/>
  <c r="AT203" i="1"/>
  <c r="AU203" i="1" s="1"/>
  <c r="AX203" i="1" s="1"/>
  <c r="AW203" i="1"/>
  <c r="L204" i="1"/>
  <c r="N204" i="1" s="1"/>
  <c r="AK204" i="1"/>
  <c r="E204" i="1" s="1"/>
  <c r="AM204" i="1"/>
  <c r="AN204" i="1"/>
  <c r="AO204" i="1"/>
  <c r="AT204" i="1"/>
  <c r="AU204" i="1" s="1"/>
  <c r="AX204" i="1" s="1"/>
  <c r="AW204" i="1"/>
  <c r="L205" i="1"/>
  <c r="N205" i="1"/>
  <c r="AK205" i="1"/>
  <c r="E205" i="1" s="1"/>
  <c r="AL205" i="1"/>
  <c r="H205" i="1" s="1"/>
  <c r="AM205" i="1"/>
  <c r="AN205" i="1"/>
  <c r="AO205" i="1"/>
  <c r="AT205" i="1"/>
  <c r="AU205" i="1"/>
  <c r="AW205" i="1"/>
  <c r="L206" i="1"/>
  <c r="N206" i="1" s="1"/>
  <c r="AK206" i="1"/>
  <c r="E206" i="1" s="1"/>
  <c r="AM206" i="1"/>
  <c r="AN206" i="1"/>
  <c r="AO206" i="1"/>
  <c r="AT206" i="1"/>
  <c r="AU206" i="1"/>
  <c r="AW206" i="1"/>
  <c r="L207" i="1"/>
  <c r="N207" i="1"/>
  <c r="AK207" i="1"/>
  <c r="E207" i="1" s="1"/>
  <c r="AM207" i="1"/>
  <c r="AN207" i="1"/>
  <c r="AO207" i="1"/>
  <c r="AT207" i="1"/>
  <c r="AU207" i="1"/>
  <c r="AX207" i="1" s="1"/>
  <c r="AW207" i="1"/>
  <c r="L210" i="1"/>
  <c r="N210" i="1" s="1"/>
  <c r="AK210" i="1"/>
  <c r="E210" i="1" s="1"/>
  <c r="AM210" i="1"/>
  <c r="AN210" i="1"/>
  <c r="AO210" i="1"/>
  <c r="AT210" i="1"/>
  <c r="AU210" i="1"/>
  <c r="AX210" i="1" s="1"/>
  <c r="AW210" i="1"/>
  <c r="L211" i="1"/>
  <c r="N211" i="1" s="1"/>
  <c r="AK211" i="1"/>
  <c r="E211" i="1" s="1"/>
  <c r="AM211" i="1"/>
  <c r="AN211" i="1"/>
  <c r="AO211" i="1"/>
  <c r="AT211" i="1"/>
  <c r="AU211" i="1"/>
  <c r="AX211" i="1" s="1"/>
  <c r="AW211" i="1"/>
  <c r="L212" i="1"/>
  <c r="N212" i="1" s="1"/>
  <c r="AK212" i="1"/>
  <c r="E212" i="1" s="1"/>
  <c r="AM212" i="1"/>
  <c r="AN212" i="1"/>
  <c r="AO212" i="1"/>
  <c r="AT212" i="1"/>
  <c r="AU212" i="1"/>
  <c r="AX212" i="1" s="1"/>
  <c r="AW212" i="1"/>
  <c r="L213" i="1"/>
  <c r="N213" i="1"/>
  <c r="AK213" i="1"/>
  <c r="E213" i="1" s="1"/>
  <c r="AM213" i="1"/>
  <c r="AN213" i="1"/>
  <c r="AO213" i="1"/>
  <c r="AT213" i="1"/>
  <c r="AU213" i="1" s="1"/>
  <c r="AX213" i="1" s="1"/>
  <c r="AW213" i="1"/>
  <c r="L214" i="1"/>
  <c r="N214" i="1" s="1"/>
  <c r="AK214" i="1"/>
  <c r="E214" i="1" s="1"/>
  <c r="AM214" i="1"/>
  <c r="AN214" i="1"/>
  <c r="AO214" i="1"/>
  <c r="AT214" i="1"/>
  <c r="AU214" i="1" s="1"/>
  <c r="AX214" i="1" s="1"/>
  <c r="AW214" i="1"/>
  <c r="L217" i="1"/>
  <c r="N217" i="1" s="1"/>
  <c r="AK217" i="1"/>
  <c r="E217" i="1" s="1"/>
  <c r="AM217" i="1"/>
  <c r="AN217" i="1"/>
  <c r="AO217" i="1"/>
  <c r="AT217" i="1"/>
  <c r="AU217" i="1" s="1"/>
  <c r="AX217" i="1" s="1"/>
  <c r="AW217" i="1"/>
  <c r="L218" i="1"/>
  <c r="N218" i="1" s="1"/>
  <c r="AK218" i="1"/>
  <c r="E218" i="1" s="1"/>
  <c r="BC218" i="1" s="1"/>
  <c r="AM218" i="1"/>
  <c r="AN218" i="1"/>
  <c r="AO218" i="1"/>
  <c r="AT218" i="1"/>
  <c r="AU218" i="1" s="1"/>
  <c r="AX218" i="1" s="1"/>
  <c r="AW218" i="1"/>
  <c r="L219" i="1"/>
  <c r="N219" i="1"/>
  <c r="AK219" i="1"/>
  <c r="E219" i="1" s="1"/>
  <c r="AM219" i="1"/>
  <c r="AN219" i="1"/>
  <c r="AO219" i="1"/>
  <c r="AT219" i="1"/>
  <c r="AU219" i="1"/>
  <c r="AW219" i="1"/>
  <c r="L220" i="1"/>
  <c r="N220" i="1" s="1"/>
  <c r="BC220" i="1" s="1"/>
  <c r="AK220" i="1"/>
  <c r="E220" i="1" s="1"/>
  <c r="AM220" i="1"/>
  <c r="AN220" i="1"/>
  <c r="AO220" i="1"/>
  <c r="AT220" i="1"/>
  <c r="AU220" i="1"/>
  <c r="AW220" i="1"/>
  <c r="L221" i="1"/>
  <c r="N221" i="1" s="1"/>
  <c r="BC221" i="1" s="1"/>
  <c r="AK221" i="1"/>
  <c r="E221" i="1" s="1"/>
  <c r="AM221" i="1"/>
  <c r="AN221" i="1"/>
  <c r="AO221" i="1"/>
  <c r="AT221" i="1"/>
  <c r="AU221" i="1"/>
  <c r="AX221" i="1" s="1"/>
  <c r="AW221" i="1"/>
  <c r="L224" i="1"/>
  <c r="N224" i="1" s="1"/>
  <c r="AK224" i="1"/>
  <c r="E224" i="1" s="1"/>
  <c r="BC224" i="1" s="1"/>
  <c r="AM224" i="1"/>
  <c r="AN224" i="1"/>
  <c r="AO224" i="1"/>
  <c r="AT224" i="1"/>
  <c r="AU224" i="1"/>
  <c r="AX224" i="1" s="1"/>
  <c r="AW224" i="1"/>
  <c r="L225" i="1"/>
  <c r="N225" i="1"/>
  <c r="AK225" i="1"/>
  <c r="E225" i="1" s="1"/>
  <c r="AM225" i="1"/>
  <c r="AN225" i="1"/>
  <c r="AO225" i="1"/>
  <c r="AT225" i="1"/>
  <c r="AU225" i="1" s="1"/>
  <c r="AX225" i="1" s="1"/>
  <c r="AW225" i="1"/>
  <c r="L226" i="1"/>
  <c r="N226" i="1" s="1"/>
  <c r="AK226" i="1"/>
  <c r="E226" i="1" s="1"/>
  <c r="AM226" i="1"/>
  <c r="AN226" i="1"/>
  <c r="AO226" i="1"/>
  <c r="AT226" i="1"/>
  <c r="AU226" i="1" s="1"/>
  <c r="AX226" i="1" s="1"/>
  <c r="AW226" i="1"/>
  <c r="L227" i="1"/>
  <c r="N227" i="1" s="1"/>
  <c r="AK227" i="1"/>
  <c r="E227" i="1" s="1"/>
  <c r="AM227" i="1"/>
  <c r="AN227" i="1"/>
  <c r="AO227" i="1"/>
  <c r="AT227" i="1"/>
  <c r="AU227" i="1" s="1"/>
  <c r="AX227" i="1" s="1"/>
  <c r="AW227" i="1"/>
  <c r="L228" i="1"/>
  <c r="N228" i="1" s="1"/>
  <c r="AK228" i="1"/>
  <c r="E228" i="1" s="1"/>
  <c r="BC228" i="1" s="1"/>
  <c r="AM228" i="1"/>
  <c r="AN228" i="1"/>
  <c r="AO228" i="1"/>
  <c r="AT228" i="1"/>
  <c r="AU228" i="1" s="1"/>
  <c r="AX228" i="1" s="1"/>
  <c r="AW228" i="1"/>
  <c r="L258" i="1"/>
  <c r="N258" i="1" s="1"/>
  <c r="AK258" i="1"/>
  <c r="E258" i="1" s="1"/>
  <c r="AM258" i="1"/>
  <c r="AN258" i="1"/>
  <c r="AO258" i="1"/>
  <c r="AT258" i="1"/>
  <c r="AU258" i="1" s="1"/>
  <c r="AX258" i="1" s="1"/>
  <c r="AW258" i="1"/>
  <c r="L259" i="1"/>
  <c r="N259" i="1" s="1"/>
  <c r="AK259" i="1"/>
  <c r="E259" i="1" s="1"/>
  <c r="AM259" i="1"/>
  <c r="AN259" i="1"/>
  <c r="AO259" i="1"/>
  <c r="AT259" i="1"/>
  <c r="AU259" i="1" s="1"/>
  <c r="AX259" i="1" s="1"/>
  <c r="AW259" i="1"/>
  <c r="L260" i="1"/>
  <c r="N260" i="1" s="1"/>
  <c r="AK260" i="1"/>
  <c r="E260" i="1" s="1"/>
  <c r="AM260" i="1"/>
  <c r="AN260" i="1"/>
  <c r="AO260" i="1"/>
  <c r="AT260" i="1"/>
  <c r="AU260" i="1" s="1"/>
  <c r="AX260" i="1" s="1"/>
  <c r="AW260" i="1"/>
  <c r="L261" i="1"/>
  <c r="N261" i="1" s="1"/>
  <c r="BC261" i="1" s="1"/>
  <c r="AK261" i="1"/>
  <c r="E261" i="1" s="1"/>
  <c r="AM261" i="1"/>
  <c r="AN261" i="1"/>
  <c r="AO261" i="1"/>
  <c r="AT261" i="1"/>
  <c r="AU261" i="1" s="1"/>
  <c r="AX261" i="1" s="1"/>
  <c r="AW261" i="1"/>
  <c r="L262" i="1"/>
  <c r="N262" i="1" s="1"/>
  <c r="AK262" i="1"/>
  <c r="E262" i="1" s="1"/>
  <c r="AL262" i="1"/>
  <c r="H262" i="1" s="1"/>
  <c r="AM262" i="1"/>
  <c r="AN262" i="1"/>
  <c r="AO262" i="1"/>
  <c r="AT262" i="1"/>
  <c r="AU262" i="1"/>
  <c r="AX262" i="1" s="1"/>
  <c r="AW262" i="1"/>
  <c r="L265" i="1"/>
  <c r="N265" i="1" s="1"/>
  <c r="AK265" i="1"/>
  <c r="E265" i="1" s="1"/>
  <c r="BC265" i="1" s="1"/>
  <c r="AM265" i="1"/>
  <c r="AN265" i="1"/>
  <c r="AO265" i="1"/>
  <c r="AT265" i="1"/>
  <c r="AU265" i="1"/>
  <c r="AX265" i="1" s="1"/>
  <c r="AW265" i="1"/>
  <c r="L266" i="1"/>
  <c r="N266" i="1" s="1"/>
  <c r="AK266" i="1"/>
  <c r="E266" i="1" s="1"/>
  <c r="AL266" i="1"/>
  <c r="H266" i="1" s="1"/>
  <c r="AM266" i="1"/>
  <c r="AN266" i="1"/>
  <c r="AO266" i="1"/>
  <c r="AT266" i="1"/>
  <c r="AU266" i="1" s="1"/>
  <c r="AX266" i="1" s="1"/>
  <c r="AW266" i="1"/>
  <c r="L267" i="1"/>
  <c r="N267" i="1" s="1"/>
  <c r="AK267" i="1"/>
  <c r="E267" i="1" s="1"/>
  <c r="BC267" i="1" s="1"/>
  <c r="AM267" i="1"/>
  <c r="AN267" i="1"/>
  <c r="AO267" i="1"/>
  <c r="AT267" i="1"/>
  <c r="AU267" i="1" s="1"/>
  <c r="AX267" i="1" s="1"/>
  <c r="AW267" i="1"/>
  <c r="L268" i="1"/>
  <c r="N268" i="1" s="1"/>
  <c r="AK268" i="1"/>
  <c r="E268" i="1" s="1"/>
  <c r="AM268" i="1"/>
  <c r="AN268" i="1"/>
  <c r="AO268" i="1"/>
  <c r="AT268" i="1"/>
  <c r="AU268" i="1" s="1"/>
  <c r="AX268" i="1" s="1"/>
  <c r="AW268" i="1"/>
  <c r="L269" i="1"/>
  <c r="N269" i="1" s="1"/>
  <c r="AK269" i="1"/>
  <c r="E269" i="1" s="1"/>
  <c r="AM269" i="1"/>
  <c r="AN269" i="1"/>
  <c r="AO269" i="1"/>
  <c r="AT269" i="1"/>
  <c r="AU269" i="1" s="1"/>
  <c r="AX269" i="1" s="1"/>
  <c r="AW269" i="1"/>
  <c r="L272" i="1"/>
  <c r="N272" i="1" s="1"/>
  <c r="AK272" i="1"/>
  <c r="E272" i="1" s="1"/>
  <c r="AM272" i="1"/>
  <c r="AN272" i="1"/>
  <c r="AO272" i="1"/>
  <c r="AT272" i="1"/>
  <c r="AU272" i="1" s="1"/>
  <c r="AX272" i="1" s="1"/>
  <c r="AW272" i="1"/>
  <c r="L273" i="1"/>
  <c r="N273" i="1" s="1"/>
  <c r="AK273" i="1"/>
  <c r="AM273" i="1"/>
  <c r="AN273" i="1"/>
  <c r="AO273" i="1"/>
  <c r="AT273" i="1"/>
  <c r="AU273" i="1" s="1"/>
  <c r="AX273" i="1" s="1"/>
  <c r="AW273" i="1"/>
  <c r="L274" i="1"/>
  <c r="N274" i="1"/>
  <c r="AK274" i="1"/>
  <c r="E274" i="1" s="1"/>
  <c r="AM274" i="1"/>
  <c r="AN274" i="1"/>
  <c r="AO274" i="1"/>
  <c r="AT274" i="1"/>
  <c r="AU274" i="1" s="1"/>
  <c r="AW274" i="1"/>
  <c r="L275" i="1"/>
  <c r="N275" i="1"/>
  <c r="AK275" i="1"/>
  <c r="AL275" i="1" s="1"/>
  <c r="AM275" i="1"/>
  <c r="AN275" i="1"/>
  <c r="AO275" i="1"/>
  <c r="AP275" i="1" s="1"/>
  <c r="J275" i="1" s="1"/>
  <c r="AQ275" i="1" s="1"/>
  <c r="AT275" i="1"/>
  <c r="AU275" i="1" s="1"/>
  <c r="AX275" i="1" s="1"/>
  <c r="AW275" i="1"/>
  <c r="L276" i="1"/>
  <c r="N276" i="1"/>
  <c r="AK276" i="1"/>
  <c r="E276" i="1" s="1"/>
  <c r="AM276" i="1"/>
  <c r="AN276" i="1"/>
  <c r="AO276" i="1"/>
  <c r="AT276" i="1"/>
  <c r="AU276" i="1"/>
  <c r="AW276" i="1"/>
  <c r="AX276" i="1" s="1"/>
  <c r="L279" i="1"/>
  <c r="N279" i="1"/>
  <c r="AK279" i="1"/>
  <c r="AL279" i="1" s="1"/>
  <c r="H279" i="1" s="1"/>
  <c r="AM279" i="1"/>
  <c r="AN279" i="1"/>
  <c r="AO279" i="1"/>
  <c r="AT279" i="1"/>
  <c r="AU279" i="1" s="1"/>
  <c r="AX279" i="1" s="1"/>
  <c r="AW279" i="1"/>
  <c r="L280" i="1"/>
  <c r="N280" i="1" s="1"/>
  <c r="AK280" i="1"/>
  <c r="E280" i="1" s="1"/>
  <c r="AL280" i="1"/>
  <c r="H280" i="1" s="1"/>
  <c r="AM280" i="1"/>
  <c r="AN280" i="1"/>
  <c r="AO280" i="1"/>
  <c r="AT280" i="1"/>
  <c r="AU280" i="1" s="1"/>
  <c r="AW280" i="1"/>
  <c r="L281" i="1"/>
  <c r="N281" i="1"/>
  <c r="AK281" i="1"/>
  <c r="AL281" i="1" s="1"/>
  <c r="AM281" i="1"/>
  <c r="AN281" i="1"/>
  <c r="AO281" i="1"/>
  <c r="AT281" i="1"/>
  <c r="AU281" i="1" s="1"/>
  <c r="AW281" i="1"/>
  <c r="L282" i="1"/>
  <c r="N282" i="1" s="1"/>
  <c r="AK282" i="1"/>
  <c r="E282" i="1" s="1"/>
  <c r="AM282" i="1"/>
  <c r="AN282" i="1"/>
  <c r="AO282" i="1"/>
  <c r="AT282" i="1"/>
  <c r="AU282" i="1" s="1"/>
  <c r="AW282" i="1"/>
  <c r="E283" i="1"/>
  <c r="L283" i="1"/>
  <c r="N283" i="1" s="1"/>
  <c r="AK283" i="1"/>
  <c r="AL283" i="1" s="1"/>
  <c r="H283" i="1" s="1"/>
  <c r="AM283" i="1"/>
  <c r="AN283" i="1"/>
  <c r="AO283" i="1"/>
  <c r="AT283" i="1"/>
  <c r="AU283" i="1" s="1"/>
  <c r="AW283" i="1"/>
  <c r="L286" i="1"/>
  <c r="N286" i="1" s="1"/>
  <c r="AK286" i="1"/>
  <c r="E286" i="1" s="1"/>
  <c r="AM286" i="1"/>
  <c r="AN286" i="1"/>
  <c r="AO286" i="1"/>
  <c r="AT286" i="1"/>
  <c r="AU286" i="1"/>
  <c r="AW286" i="1"/>
  <c r="AX286" i="1" s="1"/>
  <c r="L287" i="1"/>
  <c r="N287" i="1" s="1"/>
  <c r="AK287" i="1"/>
  <c r="AL287" i="1" s="1"/>
  <c r="H287" i="1" s="1"/>
  <c r="AM287" i="1"/>
  <c r="AN287" i="1"/>
  <c r="AO287" i="1"/>
  <c r="AT287" i="1"/>
  <c r="AU287" i="1" s="1"/>
  <c r="AW287" i="1"/>
  <c r="L288" i="1"/>
  <c r="N288" i="1"/>
  <c r="AK288" i="1"/>
  <c r="E288" i="1" s="1"/>
  <c r="AM288" i="1"/>
  <c r="AN288" i="1"/>
  <c r="AO288" i="1"/>
  <c r="AT288" i="1"/>
  <c r="AU288" i="1"/>
  <c r="AW288" i="1"/>
  <c r="L289" i="1"/>
  <c r="N289" i="1" s="1"/>
  <c r="AK289" i="1"/>
  <c r="AL289" i="1" s="1"/>
  <c r="AM289" i="1"/>
  <c r="AN289" i="1"/>
  <c r="AO289" i="1"/>
  <c r="AT289" i="1"/>
  <c r="AU289" i="1" s="1"/>
  <c r="AX289" i="1" s="1"/>
  <c r="AW289" i="1"/>
  <c r="L290" i="1"/>
  <c r="N290" i="1" s="1"/>
  <c r="AK290" i="1"/>
  <c r="E290" i="1" s="1"/>
  <c r="AL290" i="1"/>
  <c r="H290" i="1" s="1"/>
  <c r="AM290" i="1"/>
  <c r="AN290" i="1"/>
  <c r="AO290" i="1"/>
  <c r="AT290" i="1"/>
  <c r="AU290" i="1" s="1"/>
  <c r="AW290" i="1"/>
  <c r="L293" i="1"/>
  <c r="N293" i="1" s="1"/>
  <c r="AK293" i="1"/>
  <c r="AL293" i="1" s="1"/>
  <c r="AM293" i="1"/>
  <c r="AN293" i="1"/>
  <c r="AO293" i="1"/>
  <c r="AT293" i="1"/>
  <c r="AU293" i="1" s="1"/>
  <c r="AW293" i="1"/>
  <c r="L294" i="1"/>
  <c r="N294" i="1" s="1"/>
  <c r="AK294" i="1"/>
  <c r="E294" i="1" s="1"/>
  <c r="AM294" i="1"/>
  <c r="AN294" i="1"/>
  <c r="AO294" i="1"/>
  <c r="AT294" i="1"/>
  <c r="AU294" i="1"/>
  <c r="AW294" i="1"/>
  <c r="AX294" i="1" s="1"/>
  <c r="L295" i="1"/>
  <c r="N295" i="1"/>
  <c r="AK295" i="1"/>
  <c r="AL295" i="1" s="1"/>
  <c r="H295" i="1" s="1"/>
  <c r="AM295" i="1"/>
  <c r="AN295" i="1"/>
  <c r="AO295" i="1"/>
  <c r="AT295" i="1"/>
  <c r="AU295" i="1" s="1"/>
  <c r="AW295" i="1"/>
  <c r="L296" i="1"/>
  <c r="N296" i="1"/>
  <c r="AK296" i="1"/>
  <c r="E296" i="1" s="1"/>
  <c r="AL296" i="1"/>
  <c r="H296" i="1" s="1"/>
  <c r="AM296" i="1"/>
  <c r="AN296" i="1"/>
  <c r="AO296" i="1"/>
  <c r="AT296" i="1"/>
  <c r="AU296" i="1" s="1"/>
  <c r="AW296" i="1"/>
  <c r="E297" i="1"/>
  <c r="L297" i="1"/>
  <c r="N297" i="1"/>
  <c r="AK297" i="1"/>
  <c r="AL297" i="1" s="1"/>
  <c r="H297" i="1" s="1"/>
  <c r="AM297" i="1"/>
  <c r="AN297" i="1"/>
  <c r="AO297" i="1"/>
  <c r="AT297" i="1"/>
  <c r="AU297" i="1" s="1"/>
  <c r="AW297" i="1"/>
  <c r="L300" i="1"/>
  <c r="N300" i="1"/>
  <c r="AK300" i="1"/>
  <c r="E300" i="1" s="1"/>
  <c r="AM300" i="1"/>
  <c r="AN300" i="1"/>
  <c r="AO300" i="1"/>
  <c r="AT300" i="1"/>
  <c r="AU300" i="1"/>
  <c r="AW300" i="1"/>
  <c r="H301" i="1"/>
  <c r="L301" i="1"/>
  <c r="N301" i="1" s="1"/>
  <c r="AK301" i="1"/>
  <c r="AL301" i="1" s="1"/>
  <c r="AM301" i="1"/>
  <c r="AN301" i="1"/>
  <c r="AO301" i="1"/>
  <c r="AT301" i="1"/>
  <c r="AU301" i="1" s="1"/>
  <c r="AW301" i="1"/>
  <c r="L302" i="1"/>
  <c r="N302" i="1" s="1"/>
  <c r="AK302" i="1"/>
  <c r="E302" i="1" s="1"/>
  <c r="AM302" i="1"/>
  <c r="AN302" i="1"/>
  <c r="AO302" i="1"/>
  <c r="AT302" i="1"/>
  <c r="AU302" i="1"/>
  <c r="AW302" i="1"/>
  <c r="L303" i="1"/>
  <c r="N303" i="1" s="1"/>
  <c r="AK303" i="1"/>
  <c r="AL303" i="1" s="1"/>
  <c r="AM303" i="1"/>
  <c r="AN303" i="1"/>
  <c r="AO303" i="1"/>
  <c r="AT303" i="1"/>
  <c r="AU303" i="1" s="1"/>
  <c r="AW303" i="1"/>
  <c r="L304" i="1"/>
  <c r="N304" i="1" s="1"/>
  <c r="AK304" i="1"/>
  <c r="E304" i="1" s="1"/>
  <c r="AM304" i="1"/>
  <c r="AN304" i="1"/>
  <c r="AO304" i="1"/>
  <c r="AT304" i="1"/>
  <c r="AU304" i="1" s="1"/>
  <c r="AW304" i="1"/>
  <c r="E307" i="1"/>
  <c r="BC307" i="1" s="1"/>
  <c r="L307" i="1"/>
  <c r="N307" i="1"/>
  <c r="AK307" i="1"/>
  <c r="AL307" i="1" s="1"/>
  <c r="H307" i="1" s="1"/>
  <c r="AM307" i="1"/>
  <c r="AN307" i="1"/>
  <c r="AO307" i="1"/>
  <c r="AT307" i="1"/>
  <c r="AU307" i="1" s="1"/>
  <c r="AW307" i="1"/>
  <c r="L308" i="1"/>
  <c r="N308" i="1" s="1"/>
  <c r="AK308" i="1"/>
  <c r="E308" i="1" s="1"/>
  <c r="AL308" i="1"/>
  <c r="H308" i="1" s="1"/>
  <c r="AM308" i="1"/>
  <c r="AN308" i="1"/>
  <c r="AO308" i="1"/>
  <c r="AT308" i="1"/>
  <c r="AU308" i="1" s="1"/>
  <c r="AW308" i="1"/>
  <c r="L309" i="1"/>
  <c r="N309" i="1"/>
  <c r="AK309" i="1"/>
  <c r="AL309" i="1" s="1"/>
  <c r="AM309" i="1"/>
  <c r="AN309" i="1"/>
  <c r="AO309" i="1"/>
  <c r="AT309" i="1"/>
  <c r="AU309" i="1" s="1"/>
  <c r="AW309" i="1"/>
  <c r="L310" i="1"/>
  <c r="N310" i="1"/>
  <c r="AK310" i="1"/>
  <c r="E310" i="1" s="1"/>
  <c r="AL310" i="1"/>
  <c r="H310" i="1" s="1"/>
  <c r="AM310" i="1"/>
  <c r="AN310" i="1"/>
  <c r="AO310" i="1"/>
  <c r="AT310" i="1"/>
  <c r="AU310" i="1" s="1"/>
  <c r="AW310" i="1"/>
  <c r="L311" i="1"/>
  <c r="N311" i="1" s="1"/>
  <c r="AK311" i="1"/>
  <c r="AL311" i="1" s="1"/>
  <c r="H311" i="1" s="1"/>
  <c r="AM311" i="1"/>
  <c r="AN311" i="1"/>
  <c r="AO311" i="1"/>
  <c r="AT311" i="1"/>
  <c r="AU311" i="1" s="1"/>
  <c r="AX311" i="1" s="1"/>
  <c r="AW311" i="1"/>
  <c r="L314" i="1"/>
  <c r="N314" i="1" s="1"/>
  <c r="AK314" i="1"/>
  <c r="E314" i="1" s="1"/>
  <c r="AM314" i="1"/>
  <c r="AN314" i="1"/>
  <c r="AO314" i="1"/>
  <c r="AT314" i="1"/>
  <c r="AU314" i="1" s="1"/>
  <c r="AW314" i="1"/>
  <c r="L315" i="1"/>
  <c r="N315" i="1" s="1"/>
  <c r="AK315" i="1"/>
  <c r="AL315" i="1" s="1"/>
  <c r="AM315" i="1"/>
  <c r="AN315" i="1"/>
  <c r="AO315" i="1"/>
  <c r="AT315" i="1"/>
  <c r="AU315" i="1" s="1"/>
  <c r="AW315" i="1"/>
  <c r="L316" i="1"/>
  <c r="N316" i="1" s="1"/>
  <c r="AK316" i="1"/>
  <c r="E316" i="1" s="1"/>
  <c r="AM316" i="1"/>
  <c r="AN316" i="1"/>
  <c r="AO316" i="1"/>
  <c r="AT316" i="1"/>
  <c r="AU316" i="1" s="1"/>
  <c r="AW316" i="1"/>
  <c r="L317" i="1"/>
  <c r="N317" i="1" s="1"/>
  <c r="AK317" i="1"/>
  <c r="AL317" i="1" s="1"/>
  <c r="AM317" i="1"/>
  <c r="AN317" i="1"/>
  <c r="AO317" i="1"/>
  <c r="AT317" i="1"/>
  <c r="AU317" i="1" s="1"/>
  <c r="AW317" i="1"/>
  <c r="L318" i="1"/>
  <c r="N318" i="1"/>
  <c r="AK318" i="1"/>
  <c r="E318" i="1" s="1"/>
  <c r="AM318" i="1"/>
  <c r="AN318" i="1"/>
  <c r="AO318" i="1"/>
  <c r="AT318" i="1"/>
  <c r="AU318" i="1" s="1"/>
  <c r="AX318" i="1" s="1"/>
  <c r="AW318" i="1"/>
  <c r="L321" i="1"/>
  <c r="N321" i="1"/>
  <c r="AK321" i="1"/>
  <c r="AL321" i="1" s="1"/>
  <c r="H321" i="1" s="1"/>
  <c r="AM321" i="1"/>
  <c r="AN321" i="1"/>
  <c r="AO321" i="1"/>
  <c r="AT321" i="1"/>
  <c r="AU321" i="1" s="1"/>
  <c r="AX321" i="1" s="1"/>
  <c r="AW321" i="1"/>
  <c r="L322" i="1"/>
  <c r="N322" i="1" s="1"/>
  <c r="AK322" i="1"/>
  <c r="E322" i="1" s="1"/>
  <c r="AL322" i="1"/>
  <c r="H322" i="1" s="1"/>
  <c r="AM322" i="1"/>
  <c r="AN322" i="1"/>
  <c r="AO322" i="1"/>
  <c r="AT322" i="1"/>
  <c r="AU322" i="1" s="1"/>
  <c r="AW322" i="1"/>
  <c r="H323" i="1"/>
  <c r="L323" i="1"/>
  <c r="N323" i="1" s="1"/>
  <c r="AK323" i="1"/>
  <c r="AL323" i="1" s="1"/>
  <c r="AM323" i="1"/>
  <c r="AN323" i="1"/>
  <c r="AO323" i="1"/>
  <c r="AT323" i="1"/>
  <c r="AU323" i="1" s="1"/>
  <c r="AW323" i="1"/>
  <c r="L324" i="1"/>
  <c r="N324" i="1" s="1"/>
  <c r="AK324" i="1"/>
  <c r="E324" i="1" s="1"/>
  <c r="AL324" i="1"/>
  <c r="H324" i="1" s="1"/>
  <c r="AM324" i="1"/>
  <c r="AN324" i="1"/>
  <c r="AO324" i="1"/>
  <c r="AT324" i="1"/>
  <c r="AU324" i="1" s="1"/>
  <c r="AW324" i="1"/>
  <c r="L325" i="1"/>
  <c r="N325" i="1" s="1"/>
  <c r="AK325" i="1"/>
  <c r="AL325" i="1" s="1"/>
  <c r="H325" i="1" s="1"/>
  <c r="AM325" i="1"/>
  <c r="AN325" i="1"/>
  <c r="AO325" i="1"/>
  <c r="AT325" i="1"/>
  <c r="AU325" i="1" s="1"/>
  <c r="AW325" i="1"/>
  <c r="L328" i="1"/>
  <c r="N328" i="1" s="1"/>
  <c r="AK328" i="1"/>
  <c r="E328" i="1" s="1"/>
  <c r="AM328" i="1"/>
  <c r="AN328" i="1"/>
  <c r="AO328" i="1"/>
  <c r="AT328" i="1"/>
  <c r="AU328" i="1" s="1"/>
  <c r="AW328" i="1"/>
  <c r="L329" i="1"/>
  <c r="N329" i="1" s="1"/>
  <c r="AK329" i="1"/>
  <c r="AL329" i="1" s="1"/>
  <c r="H329" i="1" s="1"/>
  <c r="AM329" i="1"/>
  <c r="AN329" i="1"/>
  <c r="AO329" i="1"/>
  <c r="AT329" i="1"/>
  <c r="AU329" i="1" s="1"/>
  <c r="AW329" i="1"/>
  <c r="L330" i="1"/>
  <c r="N330" i="1"/>
  <c r="AK330" i="1"/>
  <c r="E330" i="1" s="1"/>
  <c r="AM330" i="1"/>
  <c r="AN330" i="1"/>
  <c r="AO330" i="1"/>
  <c r="AT330" i="1"/>
  <c r="AU330" i="1"/>
  <c r="AW330" i="1"/>
  <c r="L331" i="1"/>
  <c r="N331" i="1" s="1"/>
  <c r="AK331" i="1"/>
  <c r="AL331" i="1" s="1"/>
  <c r="AM331" i="1"/>
  <c r="AN331" i="1"/>
  <c r="AO331" i="1"/>
  <c r="AT331" i="1"/>
  <c r="AU331" i="1" s="1"/>
  <c r="AX331" i="1" s="1"/>
  <c r="AW331" i="1"/>
  <c r="L332" i="1"/>
  <c r="N332" i="1"/>
  <c r="AK332" i="1"/>
  <c r="E332" i="1" s="1"/>
  <c r="AM332" i="1"/>
  <c r="AN332" i="1"/>
  <c r="AO332" i="1"/>
  <c r="AT332" i="1"/>
  <c r="AU332" i="1" s="1"/>
  <c r="AW332" i="1"/>
  <c r="L335" i="1"/>
  <c r="N335" i="1" s="1"/>
  <c r="AK335" i="1"/>
  <c r="AL335" i="1" s="1"/>
  <c r="H335" i="1" s="1"/>
  <c r="AM335" i="1"/>
  <c r="AN335" i="1"/>
  <c r="AO335" i="1"/>
  <c r="AT335" i="1"/>
  <c r="AU335" i="1" s="1"/>
  <c r="AX335" i="1" s="1"/>
  <c r="AW335" i="1"/>
  <c r="L336" i="1"/>
  <c r="N336" i="1"/>
  <c r="AK336" i="1"/>
  <c r="E336" i="1" s="1"/>
  <c r="AM336" i="1"/>
  <c r="AN336" i="1"/>
  <c r="AO336" i="1"/>
  <c r="AT336" i="1"/>
  <c r="AU336" i="1" s="1"/>
  <c r="AW336" i="1"/>
  <c r="L337" i="1"/>
  <c r="N337" i="1" s="1"/>
  <c r="AK337" i="1"/>
  <c r="AL337" i="1" s="1"/>
  <c r="H337" i="1" s="1"/>
  <c r="AM337" i="1"/>
  <c r="AN337" i="1"/>
  <c r="AO337" i="1"/>
  <c r="AT337" i="1"/>
  <c r="AU337" i="1" s="1"/>
  <c r="AX337" i="1" s="1"/>
  <c r="AW337" i="1"/>
  <c r="L338" i="1"/>
  <c r="N338" i="1"/>
  <c r="AK338" i="1"/>
  <c r="E338" i="1" s="1"/>
  <c r="AM338" i="1"/>
  <c r="AN338" i="1"/>
  <c r="AO338" i="1"/>
  <c r="AT338" i="1"/>
  <c r="AU338" i="1" s="1"/>
  <c r="AW338" i="1"/>
  <c r="L339" i="1"/>
  <c r="N339" i="1"/>
  <c r="AK339" i="1"/>
  <c r="AL339" i="1" s="1"/>
  <c r="AM339" i="1"/>
  <c r="AN339" i="1"/>
  <c r="AO339" i="1"/>
  <c r="AT339" i="1"/>
  <c r="AU339" i="1"/>
  <c r="AW339" i="1"/>
  <c r="AX339" i="1"/>
  <c r="L342" i="1"/>
  <c r="N342" i="1" s="1"/>
  <c r="AK342" i="1"/>
  <c r="E342" i="1" s="1"/>
  <c r="AL342" i="1"/>
  <c r="AM342" i="1"/>
  <c r="AN342" i="1"/>
  <c r="AO342" i="1"/>
  <c r="AT342" i="1"/>
  <c r="AU342" i="1" s="1"/>
  <c r="AX342" i="1" s="1"/>
  <c r="AW342" i="1"/>
  <c r="L343" i="1"/>
  <c r="N343" i="1" s="1"/>
  <c r="AK343" i="1"/>
  <c r="AL343" i="1" s="1"/>
  <c r="AM343" i="1"/>
  <c r="AN343" i="1"/>
  <c r="AO343" i="1"/>
  <c r="AT343" i="1"/>
  <c r="AU343" i="1"/>
  <c r="AX343" i="1" s="1"/>
  <c r="AW343" i="1"/>
  <c r="L344" i="1"/>
  <c r="N344" i="1"/>
  <c r="AK344" i="1"/>
  <c r="E344" i="1" s="1"/>
  <c r="AL344" i="1"/>
  <c r="H344" i="1" s="1"/>
  <c r="AM344" i="1"/>
  <c r="AN344" i="1"/>
  <c r="AO344" i="1"/>
  <c r="AT344" i="1"/>
  <c r="AU344" i="1" s="1"/>
  <c r="AW344" i="1"/>
  <c r="L345" i="1"/>
  <c r="N345" i="1" s="1"/>
  <c r="AK345" i="1"/>
  <c r="AL345" i="1" s="1"/>
  <c r="AM345" i="1"/>
  <c r="AN345" i="1"/>
  <c r="AO345" i="1"/>
  <c r="AT345" i="1"/>
  <c r="AU345" i="1"/>
  <c r="AX345" i="1" s="1"/>
  <c r="AW345" i="1"/>
  <c r="L346" i="1"/>
  <c r="N346" i="1"/>
  <c r="AK346" i="1"/>
  <c r="E346" i="1" s="1"/>
  <c r="AM346" i="1"/>
  <c r="AN346" i="1"/>
  <c r="AO346" i="1"/>
  <c r="AT346" i="1"/>
  <c r="AU346" i="1" s="1"/>
  <c r="AW346" i="1"/>
  <c r="L349" i="1"/>
  <c r="N349" i="1" s="1"/>
  <c r="AK349" i="1"/>
  <c r="AL349" i="1" s="1"/>
  <c r="AM349" i="1"/>
  <c r="AN349" i="1"/>
  <c r="AO349" i="1"/>
  <c r="AT349" i="1"/>
  <c r="AU349" i="1" s="1"/>
  <c r="AX349" i="1" s="1"/>
  <c r="AW349" i="1"/>
  <c r="L350" i="1"/>
  <c r="N350" i="1" s="1"/>
  <c r="AK350" i="1"/>
  <c r="E350" i="1" s="1"/>
  <c r="AL350" i="1"/>
  <c r="AM350" i="1"/>
  <c r="AN350" i="1"/>
  <c r="AO350" i="1"/>
  <c r="AT350" i="1"/>
  <c r="AU350" i="1" s="1"/>
  <c r="AW350" i="1"/>
  <c r="L351" i="1"/>
  <c r="N351" i="1" s="1"/>
  <c r="AK351" i="1"/>
  <c r="AL351" i="1" s="1"/>
  <c r="AM351" i="1"/>
  <c r="AN351" i="1"/>
  <c r="AO351" i="1"/>
  <c r="AT351" i="1"/>
  <c r="AU351" i="1"/>
  <c r="AW351" i="1"/>
  <c r="AX351" i="1"/>
  <c r="L352" i="1"/>
  <c r="N352" i="1" s="1"/>
  <c r="AK352" i="1"/>
  <c r="E352" i="1" s="1"/>
  <c r="AL352" i="1"/>
  <c r="AM352" i="1"/>
  <c r="AN352" i="1"/>
  <c r="AO352" i="1"/>
  <c r="AT352" i="1"/>
  <c r="AU352" i="1" s="1"/>
  <c r="AX352" i="1" s="1"/>
  <c r="AW352" i="1"/>
  <c r="L353" i="1"/>
  <c r="N353" i="1"/>
  <c r="AK353" i="1"/>
  <c r="AL353" i="1" s="1"/>
  <c r="AM353" i="1"/>
  <c r="AN353" i="1"/>
  <c r="AO353" i="1"/>
  <c r="AT353" i="1"/>
  <c r="AU353" i="1"/>
  <c r="AW353" i="1"/>
  <c r="AX353" i="1"/>
  <c r="L356" i="1"/>
  <c r="N356" i="1"/>
  <c r="AK356" i="1"/>
  <c r="E356" i="1" s="1"/>
  <c r="AM356" i="1"/>
  <c r="AN356" i="1"/>
  <c r="AO356" i="1"/>
  <c r="AT356" i="1"/>
  <c r="AU356" i="1" s="1"/>
  <c r="AW356" i="1"/>
  <c r="L357" i="1"/>
  <c r="N357" i="1" s="1"/>
  <c r="AK357" i="1"/>
  <c r="AL357" i="1" s="1"/>
  <c r="AM357" i="1"/>
  <c r="AN357" i="1"/>
  <c r="AO357" i="1"/>
  <c r="AT357" i="1"/>
  <c r="AU357" i="1"/>
  <c r="AX357" i="1" s="1"/>
  <c r="AW357" i="1"/>
  <c r="L358" i="1"/>
  <c r="N358" i="1"/>
  <c r="AK358" i="1"/>
  <c r="E358" i="1" s="1"/>
  <c r="AM358" i="1"/>
  <c r="AN358" i="1"/>
  <c r="AO358" i="1"/>
  <c r="AT358" i="1"/>
  <c r="AU358" i="1" s="1"/>
  <c r="AW358" i="1"/>
  <c r="L359" i="1"/>
  <c r="N359" i="1"/>
  <c r="AK359" i="1"/>
  <c r="AL359" i="1" s="1"/>
  <c r="AM359" i="1"/>
  <c r="AN359" i="1"/>
  <c r="AO359" i="1"/>
  <c r="AT359" i="1"/>
  <c r="AU359" i="1"/>
  <c r="AW359" i="1"/>
  <c r="AX359" i="1"/>
  <c r="L360" i="1"/>
  <c r="N360" i="1" s="1"/>
  <c r="AK360" i="1"/>
  <c r="E360" i="1" s="1"/>
  <c r="AM360" i="1"/>
  <c r="AN360" i="1"/>
  <c r="AO360" i="1"/>
  <c r="AT360" i="1"/>
  <c r="AU360" i="1" s="1"/>
  <c r="AW360" i="1"/>
  <c r="AX293" i="1" l="1"/>
  <c r="AX287" i="1"/>
  <c r="AX206" i="1"/>
  <c r="BC203" i="1"/>
  <c r="AX158" i="1"/>
  <c r="BC157" i="1"/>
  <c r="AP116" i="1"/>
  <c r="J116" i="1" s="1"/>
  <c r="AQ116" i="1" s="1"/>
  <c r="I116" i="1" s="1"/>
  <c r="AX98" i="1"/>
  <c r="AX94" i="1"/>
  <c r="AX52" i="1"/>
  <c r="E353" i="1"/>
  <c r="AX344" i="1"/>
  <c r="AX283" i="1"/>
  <c r="AX282" i="1"/>
  <c r="AX280" i="1"/>
  <c r="AL276" i="1"/>
  <c r="H276" i="1" s="1"/>
  <c r="BC185" i="1"/>
  <c r="AL184" i="1"/>
  <c r="H184" i="1" s="1"/>
  <c r="E142" i="1"/>
  <c r="AX135" i="1"/>
  <c r="AX92" i="1"/>
  <c r="AX91" i="1"/>
  <c r="AX88" i="1"/>
  <c r="AX87" i="1"/>
  <c r="AX86" i="1"/>
  <c r="AX85" i="1"/>
  <c r="AX84" i="1"/>
  <c r="AX81" i="1"/>
  <c r="AX80" i="1"/>
  <c r="AX72" i="1"/>
  <c r="BC45" i="1"/>
  <c r="BC44" i="1"/>
  <c r="AX32" i="1"/>
  <c r="BC30" i="1"/>
  <c r="AP184" i="1"/>
  <c r="J184" i="1" s="1"/>
  <c r="AQ184" i="1" s="1"/>
  <c r="AX356" i="1"/>
  <c r="AP335" i="1"/>
  <c r="J335" i="1" s="1"/>
  <c r="AQ335" i="1" s="1"/>
  <c r="AX295" i="1"/>
  <c r="BC225" i="1"/>
  <c r="AX205" i="1"/>
  <c r="AX162" i="1"/>
  <c r="AX161" i="1"/>
  <c r="AX95" i="1"/>
  <c r="AX93" i="1"/>
  <c r="AP64" i="1"/>
  <c r="J64" i="1" s="1"/>
  <c r="AQ64" i="1" s="1"/>
  <c r="AX58" i="1"/>
  <c r="AX36" i="1"/>
  <c r="AX22" i="1"/>
  <c r="AL358" i="1"/>
  <c r="AL346" i="1"/>
  <c r="AP344" i="1"/>
  <c r="J344" i="1" s="1"/>
  <c r="AQ344" i="1" s="1"/>
  <c r="AX281" i="1"/>
  <c r="E279" i="1"/>
  <c r="BC279" i="1" s="1"/>
  <c r="BC176" i="1"/>
  <c r="E144" i="1"/>
  <c r="BC144" i="1" s="1"/>
  <c r="E116" i="1"/>
  <c r="BC116" i="1" s="1"/>
  <c r="AX77" i="1"/>
  <c r="AX73" i="1"/>
  <c r="AX65" i="1"/>
  <c r="AX46" i="1"/>
  <c r="AP342" i="1"/>
  <c r="J342" i="1" s="1"/>
  <c r="AQ342" i="1" s="1"/>
  <c r="AR342" i="1" s="1"/>
  <c r="AS342" i="1" s="1"/>
  <c r="AV342" i="1" s="1"/>
  <c r="F342" i="1" s="1"/>
  <c r="AY342" i="1" s="1"/>
  <c r="G342" i="1" s="1"/>
  <c r="AX309" i="1"/>
  <c r="AX185" i="1"/>
  <c r="AP78" i="1"/>
  <c r="J78" i="1" s="1"/>
  <c r="AQ78" i="1" s="1"/>
  <c r="AX325" i="1"/>
  <c r="AX303" i="1"/>
  <c r="BC164" i="1"/>
  <c r="BC38" i="1"/>
  <c r="AX360" i="1"/>
  <c r="AX350" i="1"/>
  <c r="AX336" i="1"/>
  <c r="AX323" i="1"/>
  <c r="AX315" i="1"/>
  <c r="E289" i="1"/>
  <c r="AP279" i="1"/>
  <c r="J279" i="1" s="1"/>
  <c r="AQ279" i="1" s="1"/>
  <c r="AX274" i="1"/>
  <c r="BC266" i="1"/>
  <c r="AX220" i="1"/>
  <c r="AX219" i="1"/>
  <c r="AX183" i="1"/>
  <c r="AX182" i="1"/>
  <c r="AX176" i="1"/>
  <c r="AP157" i="1"/>
  <c r="J157" i="1" s="1"/>
  <c r="AQ157" i="1" s="1"/>
  <c r="AP155" i="1"/>
  <c r="J155" i="1" s="1"/>
  <c r="AQ155" i="1" s="1"/>
  <c r="AR155" i="1" s="1"/>
  <c r="AS155" i="1" s="1"/>
  <c r="AV155" i="1" s="1"/>
  <c r="AX151" i="1"/>
  <c r="AX148" i="1"/>
  <c r="AX113" i="1"/>
  <c r="AX112" i="1"/>
  <c r="AX109" i="1"/>
  <c r="AP72" i="1"/>
  <c r="J72" i="1" s="1"/>
  <c r="AQ72" i="1" s="1"/>
  <c r="AP63" i="1"/>
  <c r="J63" i="1" s="1"/>
  <c r="AQ63" i="1" s="1"/>
  <c r="AR63" i="1" s="1"/>
  <c r="AS63" i="1" s="1"/>
  <c r="AV63" i="1" s="1"/>
  <c r="F63" i="1" s="1"/>
  <c r="AY63" i="1" s="1"/>
  <c r="BC24" i="1"/>
  <c r="AP358" i="1"/>
  <c r="J358" i="1" s="1"/>
  <c r="AQ358" i="1" s="1"/>
  <c r="AR358" i="1" s="1"/>
  <c r="AS358" i="1" s="1"/>
  <c r="AV358" i="1" s="1"/>
  <c r="F358" i="1" s="1"/>
  <c r="AY358" i="1" s="1"/>
  <c r="G358" i="1" s="1"/>
  <c r="AX314" i="1"/>
  <c r="AX307" i="1"/>
  <c r="AX301" i="1"/>
  <c r="BC268" i="1"/>
  <c r="BC213" i="1"/>
  <c r="AX189" i="1"/>
  <c r="AX184" i="1"/>
  <c r="AX144" i="1"/>
  <c r="AX63" i="1"/>
  <c r="AX28" i="1"/>
  <c r="AX358" i="1"/>
  <c r="AP350" i="1"/>
  <c r="J350" i="1" s="1"/>
  <c r="AQ350" i="1" s="1"/>
  <c r="AX346" i="1"/>
  <c r="AX338" i="1"/>
  <c r="AX329" i="1"/>
  <c r="AX317" i="1"/>
  <c r="AP307" i="1"/>
  <c r="J307" i="1" s="1"/>
  <c r="AQ307" i="1" s="1"/>
  <c r="AR307" i="1" s="1"/>
  <c r="AS307" i="1" s="1"/>
  <c r="AV307" i="1" s="1"/>
  <c r="F307" i="1" s="1"/>
  <c r="AY307" i="1" s="1"/>
  <c r="G307" i="1" s="1"/>
  <c r="AP301" i="1"/>
  <c r="J301" i="1" s="1"/>
  <c r="AQ301" i="1" s="1"/>
  <c r="AR301" i="1" s="1"/>
  <c r="AS301" i="1" s="1"/>
  <c r="AV301" i="1" s="1"/>
  <c r="F301" i="1" s="1"/>
  <c r="AY301" i="1" s="1"/>
  <c r="G301" i="1" s="1"/>
  <c r="AX297" i="1"/>
  <c r="AX288" i="1"/>
  <c r="E287" i="1"/>
  <c r="BC287" i="1" s="1"/>
  <c r="BC260" i="1"/>
  <c r="BC259" i="1"/>
  <c r="AL258" i="1"/>
  <c r="H258" i="1" s="1"/>
  <c r="AX177" i="1"/>
  <c r="BC162" i="1"/>
  <c r="AP136" i="1"/>
  <c r="J136" i="1" s="1"/>
  <c r="AQ136" i="1" s="1"/>
  <c r="BC92" i="1"/>
  <c r="BC87" i="1"/>
  <c r="BC79" i="1"/>
  <c r="AL77" i="1"/>
  <c r="H77" i="1" s="1"/>
  <c r="AP70" i="1"/>
  <c r="J70" i="1" s="1"/>
  <c r="AQ70" i="1" s="1"/>
  <c r="AR70" i="1" s="1"/>
  <c r="AS70" i="1" s="1"/>
  <c r="AV70" i="1" s="1"/>
  <c r="F70" i="1" s="1"/>
  <c r="AY70" i="1" s="1"/>
  <c r="G70" i="1" s="1"/>
  <c r="AL46" i="1"/>
  <c r="H46" i="1" s="1"/>
  <c r="BC289" i="1"/>
  <c r="AL338" i="1"/>
  <c r="H338" i="1" s="1"/>
  <c r="AP331" i="1"/>
  <c r="J331" i="1" s="1"/>
  <c r="AQ331" i="1" s="1"/>
  <c r="AL316" i="1"/>
  <c r="H316" i="1" s="1"/>
  <c r="AP315" i="1"/>
  <c r="J315" i="1" s="1"/>
  <c r="AQ315" i="1" s="1"/>
  <c r="I315" i="1" s="1"/>
  <c r="AP290" i="1"/>
  <c r="J290" i="1" s="1"/>
  <c r="AQ290" i="1" s="1"/>
  <c r="I290" i="1" s="1"/>
  <c r="AP282" i="1"/>
  <c r="J282" i="1" s="1"/>
  <c r="AQ282" i="1" s="1"/>
  <c r="BC262" i="1"/>
  <c r="AP311" i="1"/>
  <c r="J311" i="1" s="1"/>
  <c r="AQ311" i="1" s="1"/>
  <c r="BC353" i="1"/>
  <c r="AL328" i="1"/>
  <c r="H328" i="1" s="1"/>
  <c r="AP325" i="1"/>
  <c r="J325" i="1" s="1"/>
  <c r="AQ325" i="1" s="1"/>
  <c r="AL314" i="1"/>
  <c r="H314" i="1" s="1"/>
  <c r="BC297" i="1"/>
  <c r="AP287" i="1"/>
  <c r="J287" i="1" s="1"/>
  <c r="AQ287" i="1" s="1"/>
  <c r="AR287" i="1" s="1"/>
  <c r="AS287" i="1" s="1"/>
  <c r="AV287" i="1" s="1"/>
  <c r="F287" i="1" s="1"/>
  <c r="BC283" i="1"/>
  <c r="AL282" i="1"/>
  <c r="H282" i="1" s="1"/>
  <c r="E359" i="1"/>
  <c r="BC359" i="1" s="1"/>
  <c r="AP324" i="1"/>
  <c r="J324" i="1" s="1"/>
  <c r="AQ324" i="1" s="1"/>
  <c r="AR324" i="1" s="1"/>
  <c r="AS324" i="1" s="1"/>
  <c r="AV324" i="1" s="1"/>
  <c r="E315" i="1"/>
  <c r="BC315" i="1" s="1"/>
  <c r="AP310" i="1"/>
  <c r="J310" i="1" s="1"/>
  <c r="AQ310" i="1" s="1"/>
  <c r="AR310" i="1" s="1"/>
  <c r="AS310" i="1" s="1"/>
  <c r="AV310" i="1" s="1"/>
  <c r="F310" i="1" s="1"/>
  <c r="AY310" i="1" s="1"/>
  <c r="G310" i="1" s="1"/>
  <c r="AP276" i="1"/>
  <c r="J276" i="1" s="1"/>
  <c r="AQ276" i="1" s="1"/>
  <c r="BC269" i="1"/>
  <c r="AL268" i="1"/>
  <c r="H268" i="1" s="1"/>
  <c r="AL356" i="1"/>
  <c r="AP338" i="1"/>
  <c r="J338" i="1" s="1"/>
  <c r="AQ338" i="1" s="1"/>
  <c r="AR338" i="1" s="1"/>
  <c r="AS338" i="1" s="1"/>
  <c r="AV338" i="1" s="1"/>
  <c r="F338" i="1" s="1"/>
  <c r="E337" i="1"/>
  <c r="BC337" i="1" s="1"/>
  <c r="AL318" i="1"/>
  <c r="H318" i="1" s="1"/>
  <c r="AP316" i="1"/>
  <c r="J316" i="1" s="1"/>
  <c r="AQ316" i="1" s="1"/>
  <c r="AP303" i="1"/>
  <c r="J303" i="1" s="1"/>
  <c r="AQ303" i="1" s="1"/>
  <c r="I303" i="1" s="1"/>
  <c r="AP346" i="1"/>
  <c r="J346" i="1" s="1"/>
  <c r="AQ346" i="1" s="1"/>
  <c r="AL360" i="1"/>
  <c r="AP360" i="1" s="1"/>
  <c r="J360" i="1" s="1"/>
  <c r="AQ360" i="1" s="1"/>
  <c r="AP352" i="1"/>
  <c r="J352" i="1" s="1"/>
  <c r="AQ352" i="1" s="1"/>
  <c r="AR352" i="1" s="1"/>
  <c r="AS352" i="1" s="1"/>
  <c r="AV352" i="1" s="1"/>
  <c r="F352" i="1" s="1"/>
  <c r="AY352" i="1" s="1"/>
  <c r="G352" i="1" s="1"/>
  <c r="AP323" i="1"/>
  <c r="J323" i="1" s="1"/>
  <c r="AQ323" i="1" s="1"/>
  <c r="I323" i="1" s="1"/>
  <c r="AP322" i="1"/>
  <c r="J322" i="1" s="1"/>
  <c r="AQ322" i="1" s="1"/>
  <c r="AR322" i="1" s="1"/>
  <c r="AS322" i="1" s="1"/>
  <c r="AV322" i="1" s="1"/>
  <c r="F322" i="1" s="1"/>
  <c r="AY322" i="1" s="1"/>
  <c r="G322" i="1" s="1"/>
  <c r="AP308" i="1"/>
  <c r="J308" i="1" s="1"/>
  <c r="AQ308" i="1" s="1"/>
  <c r="AP297" i="1"/>
  <c r="J297" i="1" s="1"/>
  <c r="AQ297" i="1" s="1"/>
  <c r="I297" i="1" s="1"/>
  <c r="AP296" i="1"/>
  <c r="J296" i="1" s="1"/>
  <c r="AQ296" i="1" s="1"/>
  <c r="AR296" i="1" s="1"/>
  <c r="AS296" i="1" s="1"/>
  <c r="AV296" i="1" s="1"/>
  <c r="F296" i="1" s="1"/>
  <c r="AY296" i="1" s="1"/>
  <c r="G296" i="1" s="1"/>
  <c r="AP283" i="1"/>
  <c r="J283" i="1" s="1"/>
  <c r="AQ283" i="1" s="1"/>
  <c r="AP280" i="1"/>
  <c r="J280" i="1" s="1"/>
  <c r="AQ280" i="1" s="1"/>
  <c r="BC170" i="1"/>
  <c r="BC211" i="1"/>
  <c r="AP134" i="1"/>
  <c r="J134" i="1" s="1"/>
  <c r="AQ134" i="1" s="1"/>
  <c r="I134" i="1" s="1"/>
  <c r="BC179" i="1"/>
  <c r="BC165" i="1"/>
  <c r="AP163" i="1"/>
  <c r="J163" i="1" s="1"/>
  <c r="AQ163" i="1" s="1"/>
  <c r="I155" i="1"/>
  <c r="AL149" i="1"/>
  <c r="AL147" i="1"/>
  <c r="AP147" i="1" s="1"/>
  <c r="J147" i="1" s="1"/>
  <c r="AQ147" i="1" s="1"/>
  <c r="AL143" i="1"/>
  <c r="AP143" i="1" s="1"/>
  <c r="J143" i="1" s="1"/>
  <c r="AQ143" i="1" s="1"/>
  <c r="AL141" i="1"/>
  <c r="AP141" i="1" s="1"/>
  <c r="J141" i="1" s="1"/>
  <c r="AQ141" i="1" s="1"/>
  <c r="BC210" i="1"/>
  <c r="AL199" i="1"/>
  <c r="H199" i="1" s="1"/>
  <c r="BC189" i="1"/>
  <c r="BC171" i="1"/>
  <c r="BC163" i="1"/>
  <c r="AL137" i="1"/>
  <c r="H137" i="1" s="1"/>
  <c r="AP149" i="1"/>
  <c r="J149" i="1" s="1"/>
  <c r="AQ149" i="1" s="1"/>
  <c r="I149" i="1" s="1"/>
  <c r="BC217" i="1"/>
  <c r="AL197" i="1"/>
  <c r="H197" i="1" s="1"/>
  <c r="AL168" i="1"/>
  <c r="H168" i="1" s="1"/>
  <c r="AL151" i="1"/>
  <c r="H151" i="1" s="1"/>
  <c r="BC226" i="1"/>
  <c r="AL225" i="1"/>
  <c r="H225" i="1" s="1"/>
  <c r="AL203" i="1"/>
  <c r="H203" i="1" s="1"/>
  <c r="BC182" i="1"/>
  <c r="AL158" i="1"/>
  <c r="H158" i="1" s="1"/>
  <c r="AP140" i="1"/>
  <c r="J140" i="1" s="1"/>
  <c r="AQ140" i="1" s="1"/>
  <c r="AL133" i="1"/>
  <c r="H133" i="1" s="1"/>
  <c r="BC112" i="1"/>
  <c r="BC109" i="1"/>
  <c r="AP106" i="1"/>
  <c r="J106" i="1" s="1"/>
  <c r="AQ106" i="1" s="1"/>
  <c r="I106" i="1" s="1"/>
  <c r="E74" i="1"/>
  <c r="BC74" i="1" s="1"/>
  <c r="AL56" i="1"/>
  <c r="H56" i="1" s="1"/>
  <c r="AL42" i="1"/>
  <c r="H42" i="1" s="1"/>
  <c r="AL36" i="1"/>
  <c r="AP36" i="1" s="1"/>
  <c r="J36" i="1" s="1"/>
  <c r="AQ36" i="1" s="1"/>
  <c r="AL30" i="1"/>
  <c r="AP30" i="1" s="1"/>
  <c r="J30" i="1" s="1"/>
  <c r="AQ30" i="1" s="1"/>
  <c r="AL24" i="1"/>
  <c r="BC108" i="1"/>
  <c r="AL100" i="1"/>
  <c r="H100" i="1" s="1"/>
  <c r="AL79" i="1"/>
  <c r="AP74" i="1"/>
  <c r="J74" i="1" s="1"/>
  <c r="AQ74" i="1" s="1"/>
  <c r="E60" i="1"/>
  <c r="BC60" i="1" s="1"/>
  <c r="E50" i="1"/>
  <c r="BC50" i="1" s="1"/>
  <c r="AL106" i="1"/>
  <c r="H106" i="1" s="1"/>
  <c r="BC95" i="1"/>
  <c r="E64" i="1"/>
  <c r="BC64" i="1" s="1"/>
  <c r="AL44" i="1"/>
  <c r="AP44" i="1" s="1"/>
  <c r="J44" i="1" s="1"/>
  <c r="AQ44" i="1" s="1"/>
  <c r="AL38" i="1"/>
  <c r="AP38" i="1" s="1"/>
  <c r="J38" i="1" s="1"/>
  <c r="AQ38" i="1" s="1"/>
  <c r="AL32" i="1"/>
  <c r="AP32" i="1" s="1"/>
  <c r="J32" i="1" s="1"/>
  <c r="AQ32" i="1" s="1"/>
  <c r="AL22" i="1"/>
  <c r="BC105" i="1"/>
  <c r="AL94" i="1"/>
  <c r="H94" i="1" s="1"/>
  <c r="E70" i="1"/>
  <c r="BC70" i="1" s="1"/>
  <c r="AL65" i="1"/>
  <c r="H65" i="1" s="1"/>
  <c r="I63" i="1"/>
  <c r="AP56" i="1"/>
  <c r="J56" i="1" s="1"/>
  <c r="AQ56" i="1" s="1"/>
  <c r="AL102" i="1"/>
  <c r="H102" i="1" s="1"/>
  <c r="BC80" i="1"/>
  <c r="AL73" i="1"/>
  <c r="H73" i="1" s="1"/>
  <c r="BC344" i="1"/>
  <c r="H351" i="1"/>
  <c r="AP351" i="1"/>
  <c r="J351" i="1" s="1"/>
  <c r="AQ351" i="1" s="1"/>
  <c r="H357" i="1"/>
  <c r="AP357" i="1"/>
  <c r="J357" i="1" s="1"/>
  <c r="AQ357" i="1" s="1"/>
  <c r="BC350" i="1"/>
  <c r="H343" i="1"/>
  <c r="AP343" i="1"/>
  <c r="J343" i="1" s="1"/>
  <c r="AQ343" i="1" s="1"/>
  <c r="I338" i="1"/>
  <c r="H359" i="1"/>
  <c r="AP359" i="1"/>
  <c r="J359" i="1" s="1"/>
  <c r="AQ359" i="1" s="1"/>
  <c r="BC338" i="1"/>
  <c r="H345" i="1"/>
  <c r="AP345" i="1"/>
  <c r="J345" i="1" s="1"/>
  <c r="AQ345" i="1" s="1"/>
  <c r="BC356" i="1"/>
  <c r="I352" i="1"/>
  <c r="BC342" i="1"/>
  <c r="AR350" i="1"/>
  <c r="AS350" i="1" s="1"/>
  <c r="AV350" i="1" s="1"/>
  <c r="F350" i="1" s="1"/>
  <c r="AY350" i="1" s="1"/>
  <c r="G350" i="1" s="1"/>
  <c r="I350" i="1"/>
  <c r="I346" i="1"/>
  <c r="AR346" i="1"/>
  <c r="AS346" i="1" s="1"/>
  <c r="AV346" i="1" s="1"/>
  <c r="F346" i="1" s="1"/>
  <c r="AY346" i="1" s="1"/>
  <c r="G346" i="1" s="1"/>
  <c r="BC360" i="1"/>
  <c r="H349" i="1"/>
  <c r="AP349" i="1"/>
  <c r="J349" i="1" s="1"/>
  <c r="AQ349" i="1" s="1"/>
  <c r="I344" i="1"/>
  <c r="AR344" i="1"/>
  <c r="AS344" i="1" s="1"/>
  <c r="AV344" i="1" s="1"/>
  <c r="F344" i="1" s="1"/>
  <c r="AY344" i="1" s="1"/>
  <c r="G344" i="1" s="1"/>
  <c r="BC352" i="1"/>
  <c r="BC358" i="1"/>
  <c r="AP353" i="1"/>
  <c r="J353" i="1" s="1"/>
  <c r="AQ353" i="1" s="1"/>
  <c r="H353" i="1"/>
  <c r="BC346" i="1"/>
  <c r="H339" i="1"/>
  <c r="AP339" i="1"/>
  <c r="J339" i="1" s="1"/>
  <c r="AQ339" i="1" s="1"/>
  <c r="E357" i="1"/>
  <c r="I275" i="1"/>
  <c r="AR275" i="1"/>
  <c r="AS275" i="1" s="1"/>
  <c r="AV275" i="1" s="1"/>
  <c r="F275" i="1" s="1"/>
  <c r="AY275" i="1" s="1"/>
  <c r="BC274" i="1"/>
  <c r="H356" i="1"/>
  <c r="H350" i="1"/>
  <c r="H346" i="1"/>
  <c r="H342" i="1"/>
  <c r="AX332" i="1"/>
  <c r="AX330" i="1"/>
  <c r="E325" i="1"/>
  <c r="AP317" i="1"/>
  <c r="J317" i="1" s="1"/>
  <c r="AQ317" i="1" s="1"/>
  <c r="BC314" i="1"/>
  <c r="AX304" i="1"/>
  <c r="E301" i="1"/>
  <c r="AP293" i="1"/>
  <c r="J293" i="1" s="1"/>
  <c r="AQ293" i="1" s="1"/>
  <c r="AX290" i="1"/>
  <c r="AP289" i="1"/>
  <c r="J289" i="1" s="1"/>
  <c r="AQ289" i="1" s="1"/>
  <c r="BC288" i="1"/>
  <c r="AP281" i="1"/>
  <c r="J281" i="1" s="1"/>
  <c r="AQ281" i="1" s="1"/>
  <c r="BC280" i="1"/>
  <c r="BC219" i="1"/>
  <c r="BC184" i="1"/>
  <c r="H358" i="1"/>
  <c r="H352" i="1"/>
  <c r="AP329" i="1"/>
  <c r="J329" i="1" s="1"/>
  <c r="AQ329" i="1" s="1"/>
  <c r="AX328" i="1"/>
  <c r="BC324" i="1"/>
  <c r="E323" i="1"/>
  <c r="AX316" i="1"/>
  <c r="E311" i="1"/>
  <c r="AX302" i="1"/>
  <c r="BC300" i="1"/>
  <c r="AR290" i="1"/>
  <c r="AS290" i="1" s="1"/>
  <c r="AV290" i="1" s="1"/>
  <c r="F290" i="1" s="1"/>
  <c r="AY290" i="1" s="1"/>
  <c r="G290" i="1" s="1"/>
  <c r="BC286" i="1"/>
  <c r="E351" i="1"/>
  <c r="E349" i="1"/>
  <c r="BC322" i="1"/>
  <c r="AR315" i="1"/>
  <c r="AS315" i="1" s="1"/>
  <c r="AV315" i="1" s="1"/>
  <c r="F315" i="1" s="1"/>
  <c r="AY315" i="1" s="1"/>
  <c r="H309" i="1"/>
  <c r="I287" i="1"/>
  <c r="BC205" i="1"/>
  <c r="E339" i="1"/>
  <c r="AR303" i="1"/>
  <c r="AS303" i="1" s="1"/>
  <c r="AV303" i="1" s="1"/>
  <c r="F303" i="1" s="1"/>
  <c r="AY303" i="1" s="1"/>
  <c r="I325" i="1"/>
  <c r="AR325" i="1"/>
  <c r="AS325" i="1" s="1"/>
  <c r="AV325" i="1" s="1"/>
  <c r="F325" i="1" s="1"/>
  <c r="AY325" i="1" s="1"/>
  <c r="AX324" i="1"/>
  <c r="E309" i="1"/>
  <c r="AX300" i="1"/>
  <c r="BC296" i="1"/>
  <c r="BC161" i="1"/>
  <c r="E345" i="1"/>
  <c r="E343" i="1"/>
  <c r="BC328" i="1"/>
  <c r="BC310" i="1"/>
  <c r="H331" i="1"/>
  <c r="F324" i="1"/>
  <c r="AY324" i="1" s="1"/>
  <c r="G324" i="1" s="1"/>
  <c r="AX322" i="1"/>
  <c r="E321" i="1"/>
  <c r="BB315" i="1"/>
  <c r="AX310" i="1"/>
  <c r="BC308" i="1"/>
  <c r="E295" i="1"/>
  <c r="H293" i="1"/>
  <c r="I283" i="1"/>
  <c r="AR283" i="1"/>
  <c r="AS283" i="1" s="1"/>
  <c r="AV283" i="1" s="1"/>
  <c r="F283" i="1" s="1"/>
  <c r="AY283" i="1" s="1"/>
  <c r="G283" i="1" s="1"/>
  <c r="BC282" i="1"/>
  <c r="I279" i="1"/>
  <c r="AR279" i="1"/>
  <c r="AS279" i="1" s="1"/>
  <c r="AV279" i="1" s="1"/>
  <c r="F279" i="1" s="1"/>
  <c r="AY279" i="1" s="1"/>
  <c r="G279" i="1" s="1"/>
  <c r="BC276" i="1"/>
  <c r="AP274" i="1"/>
  <c r="J274" i="1" s="1"/>
  <c r="AQ274" i="1" s="1"/>
  <c r="BC214" i="1"/>
  <c r="BC178" i="1"/>
  <c r="I331" i="1"/>
  <c r="AR331" i="1"/>
  <c r="AS331" i="1" s="1"/>
  <c r="AV331" i="1" s="1"/>
  <c r="F331" i="1" s="1"/>
  <c r="AY331" i="1" s="1"/>
  <c r="BC316" i="1"/>
  <c r="BC302" i="1"/>
  <c r="I311" i="1"/>
  <c r="AR311" i="1"/>
  <c r="AS311" i="1" s="1"/>
  <c r="AV311" i="1" s="1"/>
  <c r="F311" i="1" s="1"/>
  <c r="AY311" i="1" s="1"/>
  <c r="G311" i="1" s="1"/>
  <c r="BC336" i="1"/>
  <c r="E335" i="1"/>
  <c r="BC332" i="1"/>
  <c r="E331" i="1"/>
  <c r="BC318" i="1"/>
  <c r="H317" i="1"/>
  <c r="AP309" i="1"/>
  <c r="J309" i="1" s="1"/>
  <c r="AQ309" i="1" s="1"/>
  <c r="BC304" i="1"/>
  <c r="H303" i="1"/>
  <c r="AX296" i="1"/>
  <c r="AP295" i="1"/>
  <c r="J295" i="1" s="1"/>
  <c r="AQ295" i="1" s="1"/>
  <c r="BC294" i="1"/>
  <c r="E293" i="1"/>
  <c r="H281" i="1"/>
  <c r="H275" i="1"/>
  <c r="BC191" i="1"/>
  <c r="AR157" i="1"/>
  <c r="AS157" i="1" s="1"/>
  <c r="AV157" i="1" s="1"/>
  <c r="F157" i="1" s="1"/>
  <c r="AY157" i="1" s="1"/>
  <c r="G157" i="1" s="1"/>
  <c r="I157" i="1"/>
  <c r="I335" i="1"/>
  <c r="AR335" i="1"/>
  <c r="AS335" i="1" s="1"/>
  <c r="AV335" i="1" s="1"/>
  <c r="F335" i="1" s="1"/>
  <c r="AY335" i="1" s="1"/>
  <c r="G335" i="1" s="1"/>
  <c r="I307" i="1"/>
  <c r="AP337" i="1"/>
  <c r="J337" i="1" s="1"/>
  <c r="AQ337" i="1" s="1"/>
  <c r="BC330" i="1"/>
  <c r="E329" i="1"/>
  <c r="AP321" i="1"/>
  <c r="J321" i="1" s="1"/>
  <c r="AQ321" i="1" s="1"/>
  <c r="E317" i="1"/>
  <c r="H315" i="1"/>
  <c r="AX308" i="1"/>
  <c r="E303" i="1"/>
  <c r="I296" i="1"/>
  <c r="BC290" i="1"/>
  <c r="H289" i="1"/>
  <c r="E281" i="1"/>
  <c r="E275" i="1"/>
  <c r="BC272" i="1"/>
  <c r="BC227" i="1"/>
  <c r="BC207" i="1"/>
  <c r="E273" i="1"/>
  <c r="AL273" i="1"/>
  <c r="AP262" i="1"/>
  <c r="J262" i="1" s="1"/>
  <c r="AQ262" i="1" s="1"/>
  <c r="BC204" i="1"/>
  <c r="AP266" i="1"/>
  <c r="J266" i="1" s="1"/>
  <c r="AQ266" i="1" s="1"/>
  <c r="BC212" i="1"/>
  <c r="BC196" i="1"/>
  <c r="BC158" i="1"/>
  <c r="H115" i="1"/>
  <c r="BC186" i="1"/>
  <c r="BC169" i="1"/>
  <c r="BC151" i="1"/>
  <c r="AP269" i="1"/>
  <c r="J269" i="1" s="1"/>
  <c r="AQ269" i="1" s="1"/>
  <c r="BC198" i="1"/>
  <c r="I184" i="1"/>
  <c r="AR184" i="1"/>
  <c r="AS184" i="1" s="1"/>
  <c r="AV184" i="1" s="1"/>
  <c r="F184" i="1" s="1"/>
  <c r="AY184" i="1" s="1"/>
  <c r="G184" i="1" s="1"/>
  <c r="AL336" i="1"/>
  <c r="AL332" i="1"/>
  <c r="AL330" i="1"/>
  <c r="AL304" i="1"/>
  <c r="AL302" i="1"/>
  <c r="AL300" i="1"/>
  <c r="AP300" i="1" s="1"/>
  <c r="J300" i="1" s="1"/>
  <c r="AQ300" i="1" s="1"/>
  <c r="AL294" i="1"/>
  <c r="AP294" i="1" s="1"/>
  <c r="J294" i="1" s="1"/>
  <c r="AQ294" i="1" s="1"/>
  <c r="AL288" i="1"/>
  <c r="AL286" i="1"/>
  <c r="AL274" i="1"/>
  <c r="BC258" i="1"/>
  <c r="BC206" i="1"/>
  <c r="BC172" i="1"/>
  <c r="BC168" i="1"/>
  <c r="I156" i="1"/>
  <c r="AR156" i="1"/>
  <c r="AS156" i="1" s="1"/>
  <c r="AV156" i="1" s="1"/>
  <c r="F156" i="1" s="1"/>
  <c r="AY156" i="1" s="1"/>
  <c r="AP205" i="1"/>
  <c r="J205" i="1" s="1"/>
  <c r="AQ205" i="1" s="1"/>
  <c r="AL272" i="1"/>
  <c r="AP272" i="1" s="1"/>
  <c r="J272" i="1" s="1"/>
  <c r="AQ272" i="1" s="1"/>
  <c r="AL260" i="1"/>
  <c r="AL227" i="1"/>
  <c r="AL221" i="1"/>
  <c r="AL219" i="1"/>
  <c r="AL217" i="1"/>
  <c r="AP217" i="1" s="1"/>
  <c r="J217" i="1" s="1"/>
  <c r="AQ217" i="1" s="1"/>
  <c r="AL213" i="1"/>
  <c r="AP213" i="1" s="1"/>
  <c r="J213" i="1" s="1"/>
  <c r="AQ213" i="1" s="1"/>
  <c r="AL211" i="1"/>
  <c r="AL207" i="1"/>
  <c r="AP207" i="1" s="1"/>
  <c r="J207" i="1" s="1"/>
  <c r="AQ207" i="1" s="1"/>
  <c r="F155" i="1"/>
  <c r="E154" i="1"/>
  <c r="BC183" i="1"/>
  <c r="H149" i="1"/>
  <c r="AR163" i="1"/>
  <c r="AS163" i="1" s="1"/>
  <c r="AV163" i="1" s="1"/>
  <c r="F163" i="1" s="1"/>
  <c r="AY163" i="1" s="1"/>
  <c r="G163" i="1" s="1"/>
  <c r="BB163" i="1"/>
  <c r="BD163" i="1" s="1"/>
  <c r="I163" i="1"/>
  <c r="H114" i="1"/>
  <c r="AP114" i="1"/>
  <c r="J114" i="1" s="1"/>
  <c r="AQ114" i="1" s="1"/>
  <c r="AL269" i="1"/>
  <c r="AL267" i="1"/>
  <c r="AL265" i="1"/>
  <c r="AP265" i="1" s="1"/>
  <c r="J265" i="1" s="1"/>
  <c r="AQ265" i="1" s="1"/>
  <c r="AL261" i="1"/>
  <c r="AP261" i="1" s="1"/>
  <c r="J261" i="1" s="1"/>
  <c r="AQ261" i="1" s="1"/>
  <c r="AL259" i="1"/>
  <c r="AP259" i="1" s="1"/>
  <c r="J259" i="1" s="1"/>
  <c r="AQ259" i="1" s="1"/>
  <c r="AL228" i="1"/>
  <c r="AL226" i="1"/>
  <c r="AL224" i="1"/>
  <c r="AL220" i="1"/>
  <c r="AP220" i="1" s="1"/>
  <c r="J220" i="1" s="1"/>
  <c r="AQ220" i="1" s="1"/>
  <c r="AL218" i="1"/>
  <c r="AL214" i="1"/>
  <c r="AL212" i="1"/>
  <c r="AL210" i="1"/>
  <c r="AP210" i="1" s="1"/>
  <c r="J210" i="1" s="1"/>
  <c r="AQ210" i="1" s="1"/>
  <c r="AL206" i="1"/>
  <c r="AP206" i="1" s="1"/>
  <c r="J206" i="1" s="1"/>
  <c r="AQ206" i="1" s="1"/>
  <c r="AL204" i="1"/>
  <c r="BC177" i="1"/>
  <c r="BC113" i="1"/>
  <c r="BC88" i="1"/>
  <c r="E114" i="1"/>
  <c r="BC197" i="1"/>
  <c r="BC175" i="1"/>
  <c r="AP164" i="1"/>
  <c r="J164" i="1" s="1"/>
  <c r="AQ164" i="1" s="1"/>
  <c r="H157" i="1"/>
  <c r="H154" i="1"/>
  <c r="AP154" i="1"/>
  <c r="J154" i="1" s="1"/>
  <c r="AQ154" i="1" s="1"/>
  <c r="I72" i="1"/>
  <c r="AR72" i="1"/>
  <c r="AS72" i="1" s="1"/>
  <c r="AV72" i="1" s="1"/>
  <c r="F72" i="1" s="1"/>
  <c r="AY72" i="1" s="1"/>
  <c r="AL200" i="1"/>
  <c r="AP200" i="1" s="1"/>
  <c r="J200" i="1" s="1"/>
  <c r="AQ200" i="1" s="1"/>
  <c r="AL198" i="1"/>
  <c r="AL196" i="1"/>
  <c r="AL192" i="1"/>
  <c r="AL190" i="1"/>
  <c r="AL186" i="1"/>
  <c r="AL182" i="1"/>
  <c r="AP182" i="1" s="1"/>
  <c r="J182" i="1" s="1"/>
  <c r="AQ182" i="1" s="1"/>
  <c r="AL178" i="1"/>
  <c r="AP178" i="1" s="1"/>
  <c r="J178" i="1" s="1"/>
  <c r="AQ178" i="1" s="1"/>
  <c r="AL176" i="1"/>
  <c r="AP176" i="1" s="1"/>
  <c r="J176" i="1" s="1"/>
  <c r="AQ176" i="1" s="1"/>
  <c r="AL172" i="1"/>
  <c r="AP172" i="1" s="1"/>
  <c r="J172" i="1" s="1"/>
  <c r="AQ172" i="1" s="1"/>
  <c r="AL170" i="1"/>
  <c r="AL164" i="1"/>
  <c r="AL162" i="1"/>
  <c r="H150" i="1"/>
  <c r="H148" i="1"/>
  <c r="H144" i="1"/>
  <c r="H142" i="1"/>
  <c r="AP135" i="1"/>
  <c r="J135" i="1" s="1"/>
  <c r="AQ135" i="1" s="1"/>
  <c r="BC115" i="1"/>
  <c r="BC67" i="1"/>
  <c r="BC63" i="1"/>
  <c r="H24" i="1"/>
  <c r="E156" i="1"/>
  <c r="BC155" i="1"/>
  <c r="H140" i="1"/>
  <c r="H136" i="1"/>
  <c r="AX133" i="1"/>
  <c r="BC107" i="1"/>
  <c r="BC101" i="1"/>
  <c r="BC91" i="1"/>
  <c r="BC73" i="1"/>
  <c r="AP28" i="1"/>
  <c r="J28" i="1" s="1"/>
  <c r="AQ28" i="1" s="1"/>
  <c r="BC150" i="1"/>
  <c r="BC149" i="1"/>
  <c r="BC148" i="1"/>
  <c r="BC147" i="1"/>
  <c r="BC143" i="1"/>
  <c r="BC142" i="1"/>
  <c r="BC141" i="1"/>
  <c r="I140" i="1"/>
  <c r="AR140" i="1"/>
  <c r="AS140" i="1" s="1"/>
  <c r="AV140" i="1" s="1"/>
  <c r="F140" i="1" s="1"/>
  <c r="AY140" i="1" s="1"/>
  <c r="I136" i="1"/>
  <c r="AR136" i="1"/>
  <c r="AS136" i="1" s="1"/>
  <c r="AV136" i="1" s="1"/>
  <c r="F136" i="1" s="1"/>
  <c r="AY136" i="1" s="1"/>
  <c r="H134" i="1"/>
  <c r="AX115" i="1"/>
  <c r="AL193" i="1"/>
  <c r="AP193" i="1" s="1"/>
  <c r="J193" i="1" s="1"/>
  <c r="AQ193" i="1" s="1"/>
  <c r="AL191" i="1"/>
  <c r="AL189" i="1"/>
  <c r="AP189" i="1" s="1"/>
  <c r="J189" i="1" s="1"/>
  <c r="AQ189" i="1" s="1"/>
  <c r="AL185" i="1"/>
  <c r="AL183" i="1"/>
  <c r="AL179" i="1"/>
  <c r="AL177" i="1"/>
  <c r="AP177" i="1" s="1"/>
  <c r="J177" i="1" s="1"/>
  <c r="AQ177" i="1" s="1"/>
  <c r="AL175" i="1"/>
  <c r="AP175" i="1" s="1"/>
  <c r="J175" i="1" s="1"/>
  <c r="AQ175" i="1" s="1"/>
  <c r="AL171" i="1"/>
  <c r="AL169" i="1"/>
  <c r="AL165" i="1"/>
  <c r="AP165" i="1" s="1"/>
  <c r="J165" i="1" s="1"/>
  <c r="AQ165" i="1" s="1"/>
  <c r="AL161" i="1"/>
  <c r="AX155" i="1"/>
  <c r="AP150" i="1"/>
  <c r="J150" i="1" s="1"/>
  <c r="AQ150" i="1" s="1"/>
  <c r="AP148" i="1"/>
  <c r="J148" i="1" s="1"/>
  <c r="AQ148" i="1" s="1"/>
  <c r="AP144" i="1"/>
  <c r="J144" i="1" s="1"/>
  <c r="AQ144" i="1" s="1"/>
  <c r="AP142" i="1"/>
  <c r="J142" i="1" s="1"/>
  <c r="AQ142" i="1" s="1"/>
  <c r="E140" i="1"/>
  <c r="BC137" i="1"/>
  <c r="E136" i="1"/>
  <c r="BC135" i="1"/>
  <c r="AP115" i="1"/>
  <c r="J115" i="1" s="1"/>
  <c r="AQ115" i="1" s="1"/>
  <c r="BC81" i="1"/>
  <c r="H28" i="1"/>
  <c r="H116" i="1"/>
  <c r="BB156" i="1"/>
  <c r="H156" i="1"/>
  <c r="AX149" i="1"/>
  <c r="AX147" i="1"/>
  <c r="AX143" i="1"/>
  <c r="AX141" i="1"/>
  <c r="E134" i="1"/>
  <c r="BC133" i="1"/>
  <c r="BC99" i="1"/>
  <c r="BC93" i="1"/>
  <c r="BC106" i="1"/>
  <c r="AP102" i="1"/>
  <c r="J102" i="1" s="1"/>
  <c r="AQ102" i="1" s="1"/>
  <c r="BC98" i="1"/>
  <c r="H32" i="1"/>
  <c r="AP108" i="1"/>
  <c r="J108" i="1" s="1"/>
  <c r="AQ108" i="1" s="1"/>
  <c r="BC86" i="1"/>
  <c r="I78" i="1"/>
  <c r="AR78" i="1"/>
  <c r="AS78" i="1" s="1"/>
  <c r="AV78" i="1" s="1"/>
  <c r="F78" i="1" s="1"/>
  <c r="AY78" i="1" s="1"/>
  <c r="I60" i="1"/>
  <c r="AR60" i="1"/>
  <c r="AS60" i="1" s="1"/>
  <c r="AV60" i="1" s="1"/>
  <c r="F60" i="1" s="1"/>
  <c r="AY60" i="1" s="1"/>
  <c r="BC102" i="1"/>
  <c r="BC94" i="1"/>
  <c r="BC84" i="1"/>
  <c r="H36" i="1"/>
  <c r="I74" i="1"/>
  <c r="AR74" i="1"/>
  <c r="AS74" i="1" s="1"/>
  <c r="AV74" i="1" s="1"/>
  <c r="F74" i="1" s="1"/>
  <c r="AY74" i="1" s="1"/>
  <c r="H71" i="1"/>
  <c r="I70" i="1"/>
  <c r="I64" i="1"/>
  <c r="AR64" i="1"/>
  <c r="AS64" i="1" s="1"/>
  <c r="AV64" i="1" s="1"/>
  <c r="F64" i="1" s="1"/>
  <c r="AY64" i="1" s="1"/>
  <c r="G63" i="1"/>
  <c r="AP24" i="1"/>
  <c r="J24" i="1" s="1"/>
  <c r="AQ24" i="1" s="1"/>
  <c r="H30" i="1"/>
  <c r="BC100" i="1"/>
  <c r="AP42" i="1"/>
  <c r="J42" i="1" s="1"/>
  <c r="AQ42" i="1" s="1"/>
  <c r="H38" i="1"/>
  <c r="AL113" i="1"/>
  <c r="AP113" i="1" s="1"/>
  <c r="J113" i="1" s="1"/>
  <c r="AQ113" i="1" s="1"/>
  <c r="AL109" i="1"/>
  <c r="AP109" i="1" s="1"/>
  <c r="J109" i="1" s="1"/>
  <c r="AQ109" i="1" s="1"/>
  <c r="AL107" i="1"/>
  <c r="AP107" i="1" s="1"/>
  <c r="J107" i="1" s="1"/>
  <c r="AQ107" i="1" s="1"/>
  <c r="AL105" i="1"/>
  <c r="AP105" i="1" s="1"/>
  <c r="J105" i="1" s="1"/>
  <c r="AQ105" i="1" s="1"/>
  <c r="AL101" i="1"/>
  <c r="AL99" i="1"/>
  <c r="AP99" i="1" s="1"/>
  <c r="J99" i="1" s="1"/>
  <c r="AQ99" i="1" s="1"/>
  <c r="AL95" i="1"/>
  <c r="AL93" i="1"/>
  <c r="AP93" i="1" s="1"/>
  <c r="J93" i="1" s="1"/>
  <c r="AQ93" i="1" s="1"/>
  <c r="AL91" i="1"/>
  <c r="AL87" i="1"/>
  <c r="AL85" i="1"/>
  <c r="AP85" i="1" s="1"/>
  <c r="J85" i="1" s="1"/>
  <c r="AQ85" i="1" s="1"/>
  <c r="AL81" i="1"/>
  <c r="AP81" i="1" s="1"/>
  <c r="J81" i="1" s="1"/>
  <c r="AQ81" i="1" s="1"/>
  <c r="E72" i="1"/>
  <c r="BC71" i="1"/>
  <c r="H66" i="1"/>
  <c r="BB63" i="1"/>
  <c r="BD63" i="1" s="1"/>
  <c r="BC57" i="1"/>
  <c r="BC56" i="1"/>
  <c r="AR56" i="1"/>
  <c r="AS56" i="1" s="1"/>
  <c r="AV56" i="1" s="1"/>
  <c r="F56" i="1" s="1"/>
  <c r="AY56" i="1" s="1"/>
  <c r="G56" i="1" s="1"/>
  <c r="I56" i="1"/>
  <c r="H74" i="1"/>
  <c r="AX71" i="1"/>
  <c r="BB64" i="1"/>
  <c r="H64" i="1"/>
  <c r="AX57" i="1"/>
  <c r="AL53" i="1"/>
  <c r="E53" i="1"/>
  <c r="BC46" i="1"/>
  <c r="AL112" i="1"/>
  <c r="AL98" i="1"/>
  <c r="AL92" i="1"/>
  <c r="AP92" i="1" s="1"/>
  <c r="J92" i="1" s="1"/>
  <c r="AQ92" i="1" s="1"/>
  <c r="AL88" i="1"/>
  <c r="AL86" i="1"/>
  <c r="AP86" i="1" s="1"/>
  <c r="J86" i="1" s="1"/>
  <c r="AQ86" i="1" s="1"/>
  <c r="AL84" i="1"/>
  <c r="AL80" i="1"/>
  <c r="H72" i="1"/>
  <c r="AP71" i="1"/>
  <c r="J71" i="1" s="1"/>
  <c r="AQ71" i="1" s="1"/>
  <c r="AP66" i="1"/>
  <c r="J66" i="1" s="1"/>
  <c r="AQ66" i="1" s="1"/>
  <c r="E66" i="1"/>
  <c r="BC65" i="1"/>
  <c r="AX59" i="1"/>
  <c r="BC59" i="1"/>
  <c r="AX67" i="1"/>
  <c r="H60" i="1"/>
  <c r="AP59" i="1"/>
  <c r="J59" i="1" s="1"/>
  <c r="AQ59" i="1" s="1"/>
  <c r="BC58" i="1"/>
  <c r="E78" i="1"/>
  <c r="BC77" i="1"/>
  <c r="H70" i="1"/>
  <c r="AP67" i="1"/>
  <c r="J67" i="1" s="1"/>
  <c r="AQ67" i="1" s="1"/>
  <c r="AP52" i="1"/>
  <c r="J52" i="1" s="1"/>
  <c r="AQ52" i="1" s="1"/>
  <c r="AP50" i="1"/>
  <c r="J50" i="1" s="1"/>
  <c r="AQ50" i="1" s="1"/>
  <c r="AL58" i="1"/>
  <c r="BC51" i="1"/>
  <c r="BC49" i="1"/>
  <c r="BC21" i="1"/>
  <c r="AL57" i="1"/>
  <c r="BC43" i="1"/>
  <c r="BC39" i="1"/>
  <c r="BC37" i="1"/>
  <c r="BC35" i="1"/>
  <c r="BC31" i="1"/>
  <c r="BC29" i="1"/>
  <c r="BC25" i="1"/>
  <c r="BC23" i="1"/>
  <c r="AP46" i="1"/>
  <c r="J46" i="1" s="1"/>
  <c r="AQ46" i="1" s="1"/>
  <c r="AL51" i="1"/>
  <c r="AP51" i="1" s="1"/>
  <c r="J51" i="1" s="1"/>
  <c r="AQ51" i="1" s="1"/>
  <c r="AL49" i="1"/>
  <c r="AL45" i="1"/>
  <c r="AL43" i="1"/>
  <c r="AL39" i="1"/>
  <c r="AL37" i="1"/>
  <c r="AL35" i="1"/>
  <c r="AL31" i="1"/>
  <c r="AL29" i="1"/>
  <c r="AL25" i="1"/>
  <c r="AL23" i="1"/>
  <c r="AL21" i="1"/>
  <c r="I30" i="1" l="1"/>
  <c r="AR30" i="1"/>
  <c r="AS30" i="1" s="1"/>
  <c r="AV30" i="1" s="1"/>
  <c r="F30" i="1" s="1"/>
  <c r="AY30" i="1" s="1"/>
  <c r="G30" i="1" s="1"/>
  <c r="G74" i="1"/>
  <c r="I301" i="1"/>
  <c r="G325" i="1"/>
  <c r="BA325" i="1" s="1"/>
  <c r="I358" i="1"/>
  <c r="AP258" i="1"/>
  <c r="J258" i="1" s="1"/>
  <c r="AQ258" i="1" s="1"/>
  <c r="I322" i="1"/>
  <c r="AP314" i="1"/>
  <c r="J314" i="1" s="1"/>
  <c r="AQ314" i="1" s="1"/>
  <c r="AP77" i="1"/>
  <c r="J77" i="1" s="1"/>
  <c r="AQ77" i="1" s="1"/>
  <c r="AR134" i="1"/>
  <c r="AS134" i="1" s="1"/>
  <c r="AV134" i="1" s="1"/>
  <c r="F134" i="1" s="1"/>
  <c r="AY134" i="1" s="1"/>
  <c r="G134" i="1" s="1"/>
  <c r="H141" i="1"/>
  <c r="AP94" i="1"/>
  <c r="J94" i="1" s="1"/>
  <c r="AQ94" i="1" s="1"/>
  <c r="BB356" i="1"/>
  <c r="BD356" i="1" s="1"/>
  <c r="H44" i="1"/>
  <c r="AR106" i="1"/>
  <c r="AS106" i="1" s="1"/>
  <c r="AV106" i="1" s="1"/>
  <c r="F106" i="1" s="1"/>
  <c r="AY106" i="1" s="1"/>
  <c r="G106" i="1" s="1"/>
  <c r="AR116" i="1"/>
  <c r="AS116" i="1" s="1"/>
  <c r="AV116" i="1" s="1"/>
  <c r="F116" i="1" s="1"/>
  <c r="AY116" i="1" s="1"/>
  <c r="G116" i="1" s="1"/>
  <c r="AP197" i="1"/>
  <c r="J197" i="1" s="1"/>
  <c r="AQ197" i="1" s="1"/>
  <c r="AP356" i="1"/>
  <c r="J356" i="1" s="1"/>
  <c r="AQ356" i="1" s="1"/>
  <c r="AR356" i="1" s="1"/>
  <c r="AS356" i="1" s="1"/>
  <c r="AV356" i="1" s="1"/>
  <c r="F356" i="1" s="1"/>
  <c r="AY356" i="1" s="1"/>
  <c r="G356" i="1" s="1"/>
  <c r="BA356" i="1" s="1"/>
  <c r="AP318" i="1"/>
  <c r="J318" i="1" s="1"/>
  <c r="AQ318" i="1" s="1"/>
  <c r="I318" i="1" s="1"/>
  <c r="BB311" i="1"/>
  <c r="BB136" i="1"/>
  <c r="BD136" i="1" s="1"/>
  <c r="AR149" i="1"/>
  <c r="AS149" i="1" s="1"/>
  <c r="AV149" i="1" s="1"/>
  <c r="F149" i="1" s="1"/>
  <c r="AY149" i="1" s="1"/>
  <c r="G149" i="1" s="1"/>
  <c r="H147" i="1"/>
  <c r="AR323" i="1"/>
  <c r="AS323" i="1" s="1"/>
  <c r="AV323" i="1" s="1"/>
  <c r="F323" i="1" s="1"/>
  <c r="AY323" i="1" s="1"/>
  <c r="I342" i="1"/>
  <c r="H143" i="1"/>
  <c r="I324" i="1"/>
  <c r="AY338" i="1"/>
  <c r="G338" i="1" s="1"/>
  <c r="BA338" i="1" s="1"/>
  <c r="BB338" i="1"/>
  <c r="BD338" i="1" s="1"/>
  <c r="AR360" i="1"/>
  <c r="AS360" i="1" s="1"/>
  <c r="AV360" i="1" s="1"/>
  <c r="F360" i="1" s="1"/>
  <c r="AY360" i="1" s="1"/>
  <c r="G360" i="1" s="1"/>
  <c r="I360" i="1"/>
  <c r="AY287" i="1"/>
  <c r="G287" i="1" s="1"/>
  <c r="AZ287" i="1" s="1"/>
  <c r="BB287" i="1"/>
  <c r="BD287" i="1" s="1"/>
  <c r="H360" i="1"/>
  <c r="I310" i="1"/>
  <c r="AR297" i="1"/>
  <c r="AS297" i="1" s="1"/>
  <c r="AV297" i="1" s="1"/>
  <c r="F297" i="1" s="1"/>
  <c r="AY297" i="1" s="1"/>
  <c r="G297" i="1" s="1"/>
  <c r="AZ297" i="1" s="1"/>
  <c r="BB307" i="1"/>
  <c r="BD307" i="1" s="1"/>
  <c r="I308" i="1"/>
  <c r="AR308" i="1"/>
  <c r="AS308" i="1" s="1"/>
  <c r="AV308" i="1" s="1"/>
  <c r="F308" i="1" s="1"/>
  <c r="I316" i="1"/>
  <c r="AR316" i="1"/>
  <c r="AS316" i="1" s="1"/>
  <c r="AV316" i="1" s="1"/>
  <c r="F316" i="1" s="1"/>
  <c r="AP268" i="1"/>
  <c r="J268" i="1" s="1"/>
  <c r="AQ268" i="1" s="1"/>
  <c r="G315" i="1"/>
  <c r="AZ315" i="1" s="1"/>
  <c r="G275" i="1"/>
  <c r="AP328" i="1"/>
  <c r="J328" i="1" s="1"/>
  <c r="AQ328" i="1" s="1"/>
  <c r="I314" i="1"/>
  <c r="AR314" i="1"/>
  <c r="AS314" i="1" s="1"/>
  <c r="AV314" i="1" s="1"/>
  <c r="F314" i="1" s="1"/>
  <c r="BD315" i="1"/>
  <c r="AR318" i="1"/>
  <c r="AS318" i="1" s="1"/>
  <c r="AV318" i="1" s="1"/>
  <c r="F318" i="1" s="1"/>
  <c r="BB279" i="1"/>
  <c r="BD279" i="1" s="1"/>
  <c r="G323" i="1"/>
  <c r="AZ323" i="1" s="1"/>
  <c r="I276" i="1"/>
  <c r="AR276" i="1"/>
  <c r="AS276" i="1" s="1"/>
  <c r="AV276" i="1" s="1"/>
  <c r="F276" i="1" s="1"/>
  <c r="I280" i="1"/>
  <c r="AR280" i="1"/>
  <c r="AS280" i="1" s="1"/>
  <c r="AV280" i="1" s="1"/>
  <c r="F280" i="1" s="1"/>
  <c r="AY280" i="1" s="1"/>
  <c r="G280" i="1" s="1"/>
  <c r="I282" i="1"/>
  <c r="AR282" i="1"/>
  <c r="AS282" i="1" s="1"/>
  <c r="AV282" i="1" s="1"/>
  <c r="F282" i="1" s="1"/>
  <c r="AY282" i="1" s="1"/>
  <c r="G282" i="1" s="1"/>
  <c r="I143" i="1"/>
  <c r="BB140" i="1"/>
  <c r="AR143" i="1"/>
  <c r="AS143" i="1" s="1"/>
  <c r="AV143" i="1" s="1"/>
  <c r="F143" i="1" s="1"/>
  <c r="AY143" i="1" s="1"/>
  <c r="G143" i="1" s="1"/>
  <c r="AP225" i="1"/>
  <c r="J225" i="1" s="1"/>
  <c r="AQ225" i="1" s="1"/>
  <c r="AP151" i="1"/>
  <c r="J151" i="1" s="1"/>
  <c r="AQ151" i="1" s="1"/>
  <c r="AP137" i="1"/>
  <c r="J137" i="1" s="1"/>
  <c r="AQ137" i="1" s="1"/>
  <c r="I137" i="1" s="1"/>
  <c r="AP199" i="1"/>
  <c r="J199" i="1" s="1"/>
  <c r="AQ199" i="1" s="1"/>
  <c r="G136" i="1"/>
  <c r="AZ136" i="1" s="1"/>
  <c r="AP203" i="1"/>
  <c r="J203" i="1" s="1"/>
  <c r="AQ203" i="1" s="1"/>
  <c r="AR203" i="1" s="1"/>
  <c r="AS203" i="1" s="1"/>
  <c r="AV203" i="1" s="1"/>
  <c r="F203" i="1" s="1"/>
  <c r="AY203" i="1" s="1"/>
  <c r="G203" i="1" s="1"/>
  <c r="BB157" i="1"/>
  <c r="BD157" i="1" s="1"/>
  <c r="AP168" i="1"/>
  <c r="J168" i="1" s="1"/>
  <c r="AQ168" i="1" s="1"/>
  <c r="G156" i="1"/>
  <c r="AZ156" i="1" s="1"/>
  <c r="AP158" i="1"/>
  <c r="J158" i="1" s="1"/>
  <c r="AQ158" i="1" s="1"/>
  <c r="AP133" i="1"/>
  <c r="J133" i="1" s="1"/>
  <c r="AQ133" i="1" s="1"/>
  <c r="BB44" i="1"/>
  <c r="BD44" i="1" s="1"/>
  <c r="AR44" i="1"/>
  <c r="AS44" i="1" s="1"/>
  <c r="AV44" i="1" s="1"/>
  <c r="F44" i="1" s="1"/>
  <c r="AY44" i="1" s="1"/>
  <c r="G44" i="1" s="1"/>
  <c r="AZ44" i="1" s="1"/>
  <c r="I44" i="1"/>
  <c r="AR38" i="1"/>
  <c r="AS38" i="1" s="1"/>
  <c r="AV38" i="1" s="1"/>
  <c r="F38" i="1" s="1"/>
  <c r="AY38" i="1" s="1"/>
  <c r="G38" i="1" s="1"/>
  <c r="I38" i="1"/>
  <c r="AP65" i="1"/>
  <c r="J65" i="1" s="1"/>
  <c r="AQ65" i="1" s="1"/>
  <c r="AR65" i="1" s="1"/>
  <c r="AS65" i="1" s="1"/>
  <c r="AV65" i="1" s="1"/>
  <c r="F65" i="1" s="1"/>
  <c r="AY65" i="1" s="1"/>
  <c r="G65" i="1" s="1"/>
  <c r="AP22" i="1"/>
  <c r="J22" i="1" s="1"/>
  <c r="AQ22" i="1" s="1"/>
  <c r="G64" i="1"/>
  <c r="BA64" i="1" s="1"/>
  <c r="H22" i="1"/>
  <c r="AP73" i="1"/>
  <c r="J73" i="1" s="1"/>
  <c r="AQ73" i="1" s="1"/>
  <c r="BB78" i="1"/>
  <c r="BB72" i="1"/>
  <c r="BB74" i="1"/>
  <c r="BD74" i="1" s="1"/>
  <c r="AP100" i="1"/>
  <c r="J100" i="1" s="1"/>
  <c r="AQ100" i="1" s="1"/>
  <c r="H79" i="1"/>
  <c r="AP79" i="1"/>
  <c r="J79" i="1" s="1"/>
  <c r="AQ79" i="1" s="1"/>
  <c r="BD64" i="1"/>
  <c r="G60" i="1"/>
  <c r="I81" i="1"/>
  <c r="AR81" i="1"/>
  <c r="AS81" i="1" s="1"/>
  <c r="AV81" i="1" s="1"/>
  <c r="F81" i="1" s="1"/>
  <c r="AY81" i="1" s="1"/>
  <c r="G81" i="1" s="1"/>
  <c r="I105" i="1"/>
  <c r="AR105" i="1"/>
  <c r="AS105" i="1" s="1"/>
  <c r="AV105" i="1" s="1"/>
  <c r="F105" i="1" s="1"/>
  <c r="AY105" i="1" s="1"/>
  <c r="G105" i="1" s="1"/>
  <c r="I182" i="1"/>
  <c r="AR182" i="1"/>
  <c r="AS182" i="1" s="1"/>
  <c r="AV182" i="1" s="1"/>
  <c r="F182" i="1" s="1"/>
  <c r="AY182" i="1" s="1"/>
  <c r="G182" i="1" s="1"/>
  <c r="AR177" i="1"/>
  <c r="AS177" i="1" s="1"/>
  <c r="AV177" i="1" s="1"/>
  <c r="F177" i="1" s="1"/>
  <c r="AY177" i="1" s="1"/>
  <c r="G177" i="1" s="1"/>
  <c r="I177" i="1"/>
  <c r="I107" i="1"/>
  <c r="AR107" i="1"/>
  <c r="AS107" i="1" s="1"/>
  <c r="AV107" i="1" s="1"/>
  <c r="F107" i="1" s="1"/>
  <c r="AY107" i="1" s="1"/>
  <c r="G107" i="1" s="1"/>
  <c r="I85" i="1"/>
  <c r="AR85" i="1"/>
  <c r="AS85" i="1" s="1"/>
  <c r="AV85" i="1" s="1"/>
  <c r="F85" i="1" s="1"/>
  <c r="AY85" i="1" s="1"/>
  <c r="G85" i="1" s="1"/>
  <c r="AR294" i="1"/>
  <c r="AS294" i="1" s="1"/>
  <c r="AV294" i="1" s="1"/>
  <c r="F294" i="1" s="1"/>
  <c r="AY294" i="1" s="1"/>
  <c r="G294" i="1" s="1"/>
  <c r="I294" i="1"/>
  <c r="AR165" i="1"/>
  <c r="AS165" i="1" s="1"/>
  <c r="AV165" i="1" s="1"/>
  <c r="F165" i="1" s="1"/>
  <c r="AY165" i="1" s="1"/>
  <c r="G165" i="1" s="1"/>
  <c r="I165" i="1"/>
  <c r="AR261" i="1"/>
  <c r="AS261" i="1" s="1"/>
  <c r="AV261" i="1" s="1"/>
  <c r="F261" i="1" s="1"/>
  <c r="AY261" i="1" s="1"/>
  <c r="G261" i="1" s="1"/>
  <c r="I261" i="1"/>
  <c r="I207" i="1"/>
  <c r="AR207" i="1"/>
  <c r="AS207" i="1" s="1"/>
  <c r="AV207" i="1" s="1"/>
  <c r="F207" i="1" s="1"/>
  <c r="AY207" i="1" s="1"/>
  <c r="G207" i="1" s="1"/>
  <c r="I272" i="1"/>
  <c r="AR272" i="1"/>
  <c r="AS272" i="1" s="1"/>
  <c r="AV272" i="1" s="1"/>
  <c r="F272" i="1" s="1"/>
  <c r="AY272" i="1" s="1"/>
  <c r="G272" i="1" s="1"/>
  <c r="I113" i="1"/>
  <c r="AR113" i="1"/>
  <c r="AS113" i="1" s="1"/>
  <c r="AV113" i="1" s="1"/>
  <c r="F113" i="1" s="1"/>
  <c r="AY113" i="1" s="1"/>
  <c r="G113" i="1" s="1"/>
  <c r="AR189" i="1"/>
  <c r="AS189" i="1" s="1"/>
  <c r="AV189" i="1" s="1"/>
  <c r="F189" i="1" s="1"/>
  <c r="AY189" i="1" s="1"/>
  <c r="G189" i="1" s="1"/>
  <c r="I189" i="1"/>
  <c r="AR265" i="1"/>
  <c r="AS265" i="1" s="1"/>
  <c r="AV265" i="1" s="1"/>
  <c r="F265" i="1" s="1"/>
  <c r="AY265" i="1" s="1"/>
  <c r="G265" i="1" s="1"/>
  <c r="I265" i="1"/>
  <c r="AR193" i="1"/>
  <c r="AS193" i="1" s="1"/>
  <c r="AV193" i="1" s="1"/>
  <c r="F193" i="1" s="1"/>
  <c r="AY193" i="1" s="1"/>
  <c r="G193" i="1" s="1"/>
  <c r="I193" i="1"/>
  <c r="I172" i="1"/>
  <c r="AR172" i="1"/>
  <c r="AS172" i="1" s="1"/>
  <c r="AV172" i="1" s="1"/>
  <c r="F172" i="1" s="1"/>
  <c r="AY172" i="1" s="1"/>
  <c r="G172" i="1" s="1"/>
  <c r="I213" i="1"/>
  <c r="AR213" i="1"/>
  <c r="AS213" i="1" s="1"/>
  <c r="AV213" i="1" s="1"/>
  <c r="F213" i="1" s="1"/>
  <c r="AY213" i="1" s="1"/>
  <c r="G213" i="1" s="1"/>
  <c r="AR175" i="1"/>
  <c r="AS175" i="1" s="1"/>
  <c r="AV175" i="1" s="1"/>
  <c r="F175" i="1" s="1"/>
  <c r="AY175" i="1" s="1"/>
  <c r="G175" i="1" s="1"/>
  <c r="I175" i="1"/>
  <c r="AR220" i="1"/>
  <c r="AS220" i="1" s="1"/>
  <c r="AV220" i="1" s="1"/>
  <c r="F220" i="1" s="1"/>
  <c r="AY220" i="1" s="1"/>
  <c r="G220" i="1" s="1"/>
  <c r="I220" i="1"/>
  <c r="I217" i="1"/>
  <c r="AR217" i="1"/>
  <c r="AS217" i="1" s="1"/>
  <c r="AV217" i="1" s="1"/>
  <c r="F217" i="1" s="1"/>
  <c r="AY217" i="1" s="1"/>
  <c r="G217" i="1" s="1"/>
  <c r="H37" i="1"/>
  <c r="AP37" i="1"/>
  <c r="J37" i="1" s="1"/>
  <c r="AQ37" i="1" s="1"/>
  <c r="BC78" i="1"/>
  <c r="BD78" i="1" s="1"/>
  <c r="I148" i="1"/>
  <c r="AR148" i="1"/>
  <c r="AS148" i="1" s="1"/>
  <c r="AV148" i="1" s="1"/>
  <c r="F148" i="1" s="1"/>
  <c r="AY148" i="1" s="1"/>
  <c r="G148" i="1" s="1"/>
  <c r="H219" i="1"/>
  <c r="BA310" i="1"/>
  <c r="AZ310" i="1"/>
  <c r="BC339" i="1"/>
  <c r="H112" i="1"/>
  <c r="H99" i="1"/>
  <c r="I42" i="1"/>
  <c r="AR42" i="1"/>
  <c r="AS42" i="1" s="1"/>
  <c r="AV42" i="1" s="1"/>
  <c r="F42" i="1" s="1"/>
  <c r="AY42" i="1" s="1"/>
  <c r="G42" i="1" s="1"/>
  <c r="AZ60" i="1"/>
  <c r="BA60" i="1"/>
  <c r="AR102" i="1"/>
  <c r="AS102" i="1" s="1"/>
  <c r="AV102" i="1" s="1"/>
  <c r="F102" i="1" s="1"/>
  <c r="AY102" i="1" s="1"/>
  <c r="G102" i="1" s="1"/>
  <c r="I102" i="1"/>
  <c r="AZ30" i="1"/>
  <c r="BA30" i="1"/>
  <c r="I150" i="1"/>
  <c r="AR150" i="1"/>
  <c r="AS150" i="1" s="1"/>
  <c r="AV150" i="1" s="1"/>
  <c r="F150" i="1" s="1"/>
  <c r="H179" i="1"/>
  <c r="H162" i="1"/>
  <c r="H190" i="1"/>
  <c r="I164" i="1"/>
  <c r="AR164" i="1"/>
  <c r="AS164" i="1" s="1"/>
  <c r="AV164" i="1" s="1"/>
  <c r="F164" i="1" s="1"/>
  <c r="AY164" i="1" s="1"/>
  <c r="G164" i="1" s="1"/>
  <c r="H204" i="1"/>
  <c r="H226" i="1"/>
  <c r="AZ163" i="1"/>
  <c r="BA163" i="1"/>
  <c r="AP162" i="1"/>
  <c r="J162" i="1" s="1"/>
  <c r="AQ162" i="1" s="1"/>
  <c r="AP179" i="1"/>
  <c r="J179" i="1" s="1"/>
  <c r="AQ179" i="1" s="1"/>
  <c r="H221" i="1"/>
  <c r="AP204" i="1"/>
  <c r="J204" i="1" s="1"/>
  <c r="AQ204" i="1" s="1"/>
  <c r="H274" i="1"/>
  <c r="H332" i="1"/>
  <c r="BB310" i="1"/>
  <c r="BD310" i="1" s="1"/>
  <c r="AZ335" i="1"/>
  <c r="BA335" i="1"/>
  <c r="I295" i="1"/>
  <c r="AR295" i="1"/>
  <c r="AS295" i="1" s="1"/>
  <c r="AV295" i="1" s="1"/>
  <c r="F295" i="1" s="1"/>
  <c r="AY295" i="1" s="1"/>
  <c r="G295" i="1" s="1"/>
  <c r="BB335" i="1"/>
  <c r="AZ143" i="1"/>
  <c r="BA143" i="1"/>
  <c r="BB290" i="1"/>
  <c r="BD290" i="1" s="1"/>
  <c r="BC311" i="1"/>
  <c r="BD311" i="1" s="1"/>
  <c r="I345" i="1"/>
  <c r="AR345" i="1"/>
  <c r="AS345" i="1" s="1"/>
  <c r="AV345" i="1" s="1"/>
  <c r="F345" i="1" s="1"/>
  <c r="AY345" i="1" s="1"/>
  <c r="G345" i="1" s="1"/>
  <c r="AZ56" i="1"/>
  <c r="BA56" i="1"/>
  <c r="H95" i="1"/>
  <c r="I114" i="1"/>
  <c r="AR114" i="1"/>
  <c r="AS114" i="1" s="1"/>
  <c r="AV114" i="1" s="1"/>
  <c r="F114" i="1" s="1"/>
  <c r="AY114" i="1" s="1"/>
  <c r="G114" i="1" s="1"/>
  <c r="AR210" i="1"/>
  <c r="AS210" i="1" s="1"/>
  <c r="AV210" i="1" s="1"/>
  <c r="F210" i="1" s="1"/>
  <c r="AY210" i="1" s="1"/>
  <c r="G210" i="1" s="1"/>
  <c r="I210" i="1"/>
  <c r="BC331" i="1"/>
  <c r="AZ275" i="1"/>
  <c r="BA275" i="1"/>
  <c r="H39" i="1"/>
  <c r="AP39" i="1"/>
  <c r="J39" i="1" s="1"/>
  <c r="AQ39" i="1" s="1"/>
  <c r="BC72" i="1"/>
  <c r="BD72" i="1" s="1"/>
  <c r="H21" i="1"/>
  <c r="AP21" i="1"/>
  <c r="J21" i="1" s="1"/>
  <c r="AQ21" i="1" s="1"/>
  <c r="H43" i="1"/>
  <c r="AP43" i="1"/>
  <c r="J43" i="1" s="1"/>
  <c r="AQ43" i="1" s="1"/>
  <c r="H101" i="1"/>
  <c r="AR86" i="1"/>
  <c r="AS86" i="1" s="1"/>
  <c r="AV86" i="1" s="1"/>
  <c r="F86" i="1" s="1"/>
  <c r="AY86" i="1" s="1"/>
  <c r="G86" i="1" s="1"/>
  <c r="I86" i="1"/>
  <c r="I32" i="1"/>
  <c r="AR32" i="1"/>
  <c r="AS32" i="1" s="1"/>
  <c r="AV32" i="1" s="1"/>
  <c r="F32" i="1" s="1"/>
  <c r="AY32" i="1" s="1"/>
  <c r="G32" i="1" s="1"/>
  <c r="I24" i="1"/>
  <c r="AR24" i="1"/>
  <c r="AS24" i="1" s="1"/>
  <c r="AV24" i="1" s="1"/>
  <c r="F24" i="1" s="1"/>
  <c r="AY24" i="1" s="1"/>
  <c r="G24" i="1" s="1"/>
  <c r="I109" i="1"/>
  <c r="AR109" i="1"/>
  <c r="AS109" i="1" s="1"/>
  <c r="AV109" i="1" s="1"/>
  <c r="F109" i="1" s="1"/>
  <c r="AY109" i="1" s="1"/>
  <c r="G109" i="1" s="1"/>
  <c r="AR108" i="1"/>
  <c r="AS108" i="1" s="1"/>
  <c r="AV108" i="1" s="1"/>
  <c r="F108" i="1" s="1"/>
  <c r="AY108" i="1" s="1"/>
  <c r="G108" i="1" s="1"/>
  <c r="I108" i="1"/>
  <c r="BC134" i="1"/>
  <c r="BC136" i="1"/>
  <c r="H183" i="1"/>
  <c r="BB134" i="1"/>
  <c r="H164" i="1"/>
  <c r="BB164" i="1"/>
  <c r="BD164" i="1" s="1"/>
  <c r="H192" i="1"/>
  <c r="BB106" i="1"/>
  <c r="BD106" i="1" s="1"/>
  <c r="H206" i="1"/>
  <c r="H228" i="1"/>
  <c r="AR147" i="1"/>
  <c r="AS147" i="1" s="1"/>
  <c r="AV147" i="1" s="1"/>
  <c r="F147" i="1" s="1"/>
  <c r="I147" i="1"/>
  <c r="H227" i="1"/>
  <c r="H286" i="1"/>
  <c r="H336" i="1"/>
  <c r="AP112" i="1"/>
  <c r="J112" i="1" s="1"/>
  <c r="AQ112" i="1" s="1"/>
  <c r="I262" i="1"/>
  <c r="AR262" i="1"/>
  <c r="AS262" i="1" s="1"/>
  <c r="AV262" i="1" s="1"/>
  <c r="F262" i="1" s="1"/>
  <c r="AY262" i="1" s="1"/>
  <c r="G262" i="1" s="1"/>
  <c r="I337" i="1"/>
  <c r="AR337" i="1"/>
  <c r="AS337" i="1" s="1"/>
  <c r="AV337" i="1" s="1"/>
  <c r="F337" i="1" s="1"/>
  <c r="AY337" i="1" s="1"/>
  <c r="G337" i="1" s="1"/>
  <c r="BA324" i="1"/>
  <c r="AZ324" i="1"/>
  <c r="BB296" i="1"/>
  <c r="BD296" i="1" s="1"/>
  <c r="I289" i="1"/>
  <c r="AR289" i="1"/>
  <c r="AS289" i="1" s="1"/>
  <c r="AV289" i="1" s="1"/>
  <c r="F289" i="1" s="1"/>
  <c r="BC357" i="1"/>
  <c r="I353" i="1"/>
  <c r="AR353" i="1"/>
  <c r="AS353" i="1" s="1"/>
  <c r="AV353" i="1" s="1"/>
  <c r="F353" i="1" s="1"/>
  <c r="AY353" i="1" s="1"/>
  <c r="G353" i="1" s="1"/>
  <c r="BA350" i="1"/>
  <c r="AZ350" i="1"/>
  <c r="AZ360" i="1"/>
  <c r="BA360" i="1"/>
  <c r="H98" i="1"/>
  <c r="I99" i="1"/>
  <c r="AR99" i="1"/>
  <c r="AS99" i="1" s="1"/>
  <c r="AV99" i="1" s="1"/>
  <c r="F99" i="1" s="1"/>
  <c r="AY99" i="1" s="1"/>
  <c r="G99" i="1" s="1"/>
  <c r="BA323" i="1"/>
  <c r="BC351" i="1"/>
  <c r="AR67" i="1"/>
  <c r="AS67" i="1" s="1"/>
  <c r="AV67" i="1" s="1"/>
  <c r="F67" i="1" s="1"/>
  <c r="AY67" i="1" s="1"/>
  <c r="G67" i="1" s="1"/>
  <c r="I67" i="1"/>
  <c r="H105" i="1"/>
  <c r="I93" i="1"/>
  <c r="AR93" i="1"/>
  <c r="AS93" i="1" s="1"/>
  <c r="AV93" i="1" s="1"/>
  <c r="F93" i="1" s="1"/>
  <c r="AY93" i="1" s="1"/>
  <c r="G93" i="1" s="1"/>
  <c r="G78" i="1"/>
  <c r="H161" i="1"/>
  <c r="H185" i="1"/>
  <c r="H170" i="1"/>
  <c r="H196" i="1"/>
  <c r="AZ149" i="1"/>
  <c r="BA149" i="1"/>
  <c r="AZ106" i="1"/>
  <c r="BA106" i="1"/>
  <c r="I178" i="1"/>
  <c r="AR178" i="1"/>
  <c r="AS178" i="1" s="1"/>
  <c r="AV178" i="1" s="1"/>
  <c r="F178" i="1" s="1"/>
  <c r="AY178" i="1" s="1"/>
  <c r="G178" i="1" s="1"/>
  <c r="H210" i="1"/>
  <c r="H259" i="1"/>
  <c r="H260" i="1"/>
  <c r="I205" i="1"/>
  <c r="AR205" i="1"/>
  <c r="AS205" i="1" s="1"/>
  <c r="AV205" i="1" s="1"/>
  <c r="F205" i="1" s="1"/>
  <c r="AY205" i="1" s="1"/>
  <c r="G205" i="1" s="1"/>
  <c r="H288" i="1"/>
  <c r="AP219" i="1"/>
  <c r="J219" i="1" s="1"/>
  <c r="AQ219" i="1" s="1"/>
  <c r="H273" i="1"/>
  <c r="BC275" i="1"/>
  <c r="BC317" i="1"/>
  <c r="BC335" i="1"/>
  <c r="BD335" i="1" s="1"/>
  <c r="AZ279" i="1"/>
  <c r="BA279" i="1"/>
  <c r="BC295" i="1"/>
  <c r="BB325" i="1"/>
  <c r="AP260" i="1"/>
  <c r="J260" i="1" s="1"/>
  <c r="AQ260" i="1" s="1"/>
  <c r="AZ344" i="1"/>
  <c r="BA344" i="1"/>
  <c r="I357" i="1"/>
  <c r="AR357" i="1"/>
  <c r="AS357" i="1" s="1"/>
  <c r="AV357" i="1" s="1"/>
  <c r="F357" i="1" s="1"/>
  <c r="AY357" i="1" s="1"/>
  <c r="G357" i="1" s="1"/>
  <c r="AR71" i="1"/>
  <c r="AS71" i="1" s="1"/>
  <c r="AV71" i="1" s="1"/>
  <c r="F71" i="1" s="1"/>
  <c r="AY71" i="1" s="1"/>
  <c r="G71" i="1" s="1"/>
  <c r="I71" i="1"/>
  <c r="AR137" i="1"/>
  <c r="AS137" i="1" s="1"/>
  <c r="AV137" i="1" s="1"/>
  <c r="F137" i="1" s="1"/>
  <c r="H186" i="1"/>
  <c r="H224" i="1"/>
  <c r="AZ283" i="1"/>
  <c r="BA283" i="1"/>
  <c r="AR59" i="1"/>
  <c r="AS59" i="1" s="1"/>
  <c r="AV59" i="1" s="1"/>
  <c r="F59" i="1" s="1"/>
  <c r="AY59" i="1" s="1"/>
  <c r="G59" i="1" s="1"/>
  <c r="I59" i="1"/>
  <c r="H84" i="1"/>
  <c r="H85" i="1"/>
  <c r="BB85" i="1"/>
  <c r="BD85" i="1" s="1"/>
  <c r="H189" i="1"/>
  <c r="H172" i="1"/>
  <c r="H198" i="1"/>
  <c r="I176" i="1"/>
  <c r="AR176" i="1"/>
  <c r="AS176" i="1" s="1"/>
  <c r="AV176" i="1" s="1"/>
  <c r="F176" i="1" s="1"/>
  <c r="AY176" i="1" s="1"/>
  <c r="G176" i="1" s="1"/>
  <c r="BC114" i="1"/>
  <c r="H212" i="1"/>
  <c r="H261" i="1"/>
  <c r="H207" i="1"/>
  <c r="BB207" i="1"/>
  <c r="BD207" i="1" s="1"/>
  <c r="H272" i="1"/>
  <c r="AP212" i="1"/>
  <c r="J212" i="1" s="1"/>
  <c r="AQ212" i="1" s="1"/>
  <c r="H294" i="1"/>
  <c r="BA184" i="1"/>
  <c r="AZ184" i="1"/>
  <c r="AR206" i="1"/>
  <c r="AS206" i="1" s="1"/>
  <c r="AV206" i="1" s="1"/>
  <c r="F206" i="1" s="1"/>
  <c r="AY206" i="1" s="1"/>
  <c r="G206" i="1" s="1"/>
  <c r="I206" i="1"/>
  <c r="AP183" i="1"/>
  <c r="J183" i="1" s="1"/>
  <c r="AQ183" i="1" s="1"/>
  <c r="I266" i="1"/>
  <c r="AR266" i="1"/>
  <c r="AS266" i="1" s="1"/>
  <c r="AV266" i="1" s="1"/>
  <c r="F266" i="1" s="1"/>
  <c r="AY266" i="1" s="1"/>
  <c r="G266" i="1" s="1"/>
  <c r="BC273" i="1"/>
  <c r="BA296" i="1"/>
  <c r="AZ296" i="1"/>
  <c r="I321" i="1"/>
  <c r="AR321" i="1"/>
  <c r="AS321" i="1" s="1"/>
  <c r="AV321" i="1" s="1"/>
  <c r="F321" i="1" s="1"/>
  <c r="AY321" i="1" s="1"/>
  <c r="G321" i="1" s="1"/>
  <c r="AZ157" i="1"/>
  <c r="BA157" i="1"/>
  <c r="AP185" i="1"/>
  <c r="J185" i="1" s="1"/>
  <c r="AQ185" i="1" s="1"/>
  <c r="BB275" i="1"/>
  <c r="AZ301" i="1"/>
  <c r="BA301" i="1"/>
  <c r="BA290" i="1"/>
  <c r="AZ290" i="1"/>
  <c r="BC323" i="1"/>
  <c r="I293" i="1"/>
  <c r="AR293" i="1"/>
  <c r="AS293" i="1" s="1"/>
  <c r="AV293" i="1" s="1"/>
  <c r="F293" i="1" s="1"/>
  <c r="I317" i="1"/>
  <c r="AR317" i="1"/>
  <c r="AS317" i="1" s="1"/>
  <c r="AV317" i="1" s="1"/>
  <c r="F317" i="1" s="1"/>
  <c r="I339" i="1"/>
  <c r="AR339" i="1"/>
  <c r="AS339" i="1" s="1"/>
  <c r="AV339" i="1" s="1"/>
  <c r="F339" i="1" s="1"/>
  <c r="AY339" i="1" s="1"/>
  <c r="G339" i="1" s="1"/>
  <c r="BB344" i="1"/>
  <c r="BD344" i="1" s="1"/>
  <c r="BB358" i="1"/>
  <c r="BD358" i="1" s="1"/>
  <c r="BB342" i="1"/>
  <c r="BD342" i="1" s="1"/>
  <c r="AZ356" i="1"/>
  <c r="H57" i="1"/>
  <c r="AP57" i="1"/>
  <c r="J57" i="1" s="1"/>
  <c r="AQ57" i="1" s="1"/>
  <c r="AP95" i="1"/>
  <c r="J95" i="1" s="1"/>
  <c r="AQ95" i="1" s="1"/>
  <c r="H177" i="1"/>
  <c r="AZ116" i="1"/>
  <c r="BA116" i="1"/>
  <c r="H330" i="1"/>
  <c r="AR274" i="1"/>
  <c r="AS274" i="1" s="1"/>
  <c r="AV274" i="1" s="1"/>
  <c r="F274" i="1" s="1"/>
  <c r="AY274" i="1" s="1"/>
  <c r="G274" i="1" s="1"/>
  <c r="I274" i="1"/>
  <c r="H23" i="1"/>
  <c r="AP23" i="1"/>
  <c r="J23" i="1" s="1"/>
  <c r="AQ23" i="1" s="1"/>
  <c r="H49" i="1"/>
  <c r="H107" i="1"/>
  <c r="BB107" i="1"/>
  <c r="BD107" i="1" s="1"/>
  <c r="H165" i="1"/>
  <c r="I154" i="1"/>
  <c r="AR154" i="1"/>
  <c r="AS154" i="1" s="1"/>
  <c r="AV154" i="1" s="1"/>
  <c r="F154" i="1" s="1"/>
  <c r="AY154" i="1" s="1"/>
  <c r="G154" i="1" s="1"/>
  <c r="AP186" i="1"/>
  <c r="J186" i="1" s="1"/>
  <c r="AQ186" i="1" s="1"/>
  <c r="H29" i="1"/>
  <c r="AP29" i="1"/>
  <c r="J29" i="1" s="1"/>
  <c r="AQ29" i="1" s="1"/>
  <c r="H51" i="1"/>
  <c r="H58" i="1"/>
  <c r="AP58" i="1"/>
  <c r="J58" i="1" s="1"/>
  <c r="AQ58" i="1" s="1"/>
  <c r="BB70" i="1"/>
  <c r="BD70" i="1" s="1"/>
  <c r="H86" i="1"/>
  <c r="BC53" i="1"/>
  <c r="AP49" i="1"/>
  <c r="J49" i="1" s="1"/>
  <c r="AQ49" i="1" s="1"/>
  <c r="H87" i="1"/>
  <c r="H109" i="1"/>
  <c r="AZ63" i="1"/>
  <c r="BA63" i="1"/>
  <c r="AZ74" i="1"/>
  <c r="BA74" i="1"/>
  <c r="AZ38" i="1"/>
  <c r="BA38" i="1"/>
  <c r="BB42" i="1"/>
  <c r="BD42" i="1" s="1"/>
  <c r="I36" i="1"/>
  <c r="AR36" i="1"/>
  <c r="AS36" i="1" s="1"/>
  <c r="AV36" i="1" s="1"/>
  <c r="F36" i="1" s="1"/>
  <c r="BC140" i="1"/>
  <c r="BD140" i="1"/>
  <c r="H169" i="1"/>
  <c r="H191" i="1"/>
  <c r="G140" i="1"/>
  <c r="BC156" i="1"/>
  <c r="BD156" i="1" s="1"/>
  <c r="H176" i="1"/>
  <c r="H200" i="1"/>
  <c r="H214" i="1"/>
  <c r="BB265" i="1"/>
  <c r="BD265" i="1" s="1"/>
  <c r="H265" i="1"/>
  <c r="AP170" i="1"/>
  <c r="J170" i="1" s="1"/>
  <c r="AQ170" i="1" s="1"/>
  <c r="BC154" i="1"/>
  <c r="H211" i="1"/>
  <c r="AP196" i="1"/>
  <c r="J196" i="1" s="1"/>
  <c r="AQ196" i="1" s="1"/>
  <c r="AP214" i="1"/>
  <c r="J214" i="1" s="1"/>
  <c r="AQ214" i="1" s="1"/>
  <c r="H300" i="1"/>
  <c r="BB184" i="1"/>
  <c r="BD184" i="1" s="1"/>
  <c r="AP226" i="1"/>
  <c r="J226" i="1" s="1"/>
  <c r="AQ226" i="1" s="1"/>
  <c r="AP169" i="1"/>
  <c r="J169" i="1" s="1"/>
  <c r="AQ169" i="1" s="1"/>
  <c r="BC281" i="1"/>
  <c r="BB322" i="1"/>
  <c r="BD322" i="1" s="1"/>
  <c r="AP332" i="1"/>
  <c r="J332" i="1" s="1"/>
  <c r="AQ332" i="1" s="1"/>
  <c r="AP288" i="1"/>
  <c r="J288" i="1" s="1"/>
  <c r="AQ288" i="1" s="1"/>
  <c r="BC343" i="1"/>
  <c r="AP224" i="1"/>
  <c r="J224" i="1" s="1"/>
  <c r="AQ224" i="1" s="1"/>
  <c r="BB331" i="1"/>
  <c r="AP211" i="1"/>
  <c r="J211" i="1" s="1"/>
  <c r="AQ211" i="1" s="1"/>
  <c r="BB295" i="1"/>
  <c r="BD295" i="1" s="1"/>
  <c r="AZ358" i="1"/>
  <c r="BA358" i="1"/>
  <c r="BA346" i="1"/>
  <c r="AZ346" i="1"/>
  <c r="I343" i="1"/>
  <c r="AR343" i="1"/>
  <c r="AS343" i="1" s="1"/>
  <c r="AV343" i="1" s="1"/>
  <c r="F343" i="1" s="1"/>
  <c r="AY343" i="1" s="1"/>
  <c r="G343" i="1" s="1"/>
  <c r="AZ70" i="1"/>
  <c r="BA70" i="1"/>
  <c r="I203" i="1"/>
  <c r="AR269" i="1"/>
  <c r="AS269" i="1" s="1"/>
  <c r="AV269" i="1" s="1"/>
  <c r="F269" i="1" s="1"/>
  <c r="AY269" i="1" s="1"/>
  <c r="G269" i="1" s="1"/>
  <c r="I269" i="1"/>
  <c r="AZ342" i="1"/>
  <c r="BA342" i="1"/>
  <c r="H45" i="1"/>
  <c r="AP45" i="1"/>
  <c r="J45" i="1" s="1"/>
  <c r="AQ45" i="1" s="1"/>
  <c r="H25" i="1"/>
  <c r="AP25" i="1"/>
  <c r="J25" i="1" s="1"/>
  <c r="AQ25" i="1" s="1"/>
  <c r="AR92" i="1"/>
  <c r="AS92" i="1" s="1"/>
  <c r="AV92" i="1" s="1"/>
  <c r="F92" i="1" s="1"/>
  <c r="AY92" i="1" s="1"/>
  <c r="G92" i="1" s="1"/>
  <c r="I92" i="1"/>
  <c r="H31" i="1"/>
  <c r="AP31" i="1"/>
  <c r="J31" i="1" s="1"/>
  <c r="AQ31" i="1" s="1"/>
  <c r="I46" i="1"/>
  <c r="AR46" i="1"/>
  <c r="AS46" i="1" s="1"/>
  <c r="AV46" i="1" s="1"/>
  <c r="F46" i="1" s="1"/>
  <c r="AY46" i="1" s="1"/>
  <c r="G46" i="1" s="1"/>
  <c r="I50" i="1"/>
  <c r="AR50" i="1"/>
  <c r="AS50" i="1" s="1"/>
  <c r="AV50" i="1" s="1"/>
  <c r="F50" i="1" s="1"/>
  <c r="BB60" i="1"/>
  <c r="BD60" i="1" s="1"/>
  <c r="BC66" i="1"/>
  <c r="H88" i="1"/>
  <c r="H53" i="1"/>
  <c r="AP53" i="1"/>
  <c r="J53" i="1" s="1"/>
  <c r="AQ53" i="1" s="1"/>
  <c r="I51" i="1"/>
  <c r="AR51" i="1"/>
  <c r="AS51" i="1" s="1"/>
  <c r="AV51" i="1" s="1"/>
  <c r="F51" i="1" s="1"/>
  <c r="AY51" i="1" s="1"/>
  <c r="G51" i="1" s="1"/>
  <c r="H91" i="1"/>
  <c r="H113" i="1"/>
  <c r="BB113" i="1"/>
  <c r="BD113" i="1" s="1"/>
  <c r="AP101" i="1"/>
  <c r="J101" i="1" s="1"/>
  <c r="AQ101" i="1" s="1"/>
  <c r="AP87" i="1"/>
  <c r="J87" i="1" s="1"/>
  <c r="AQ87" i="1" s="1"/>
  <c r="AP84" i="1"/>
  <c r="J84" i="1" s="1"/>
  <c r="AQ84" i="1" s="1"/>
  <c r="BB116" i="1"/>
  <c r="BD116" i="1" s="1"/>
  <c r="I142" i="1"/>
  <c r="AR142" i="1"/>
  <c r="AS142" i="1" s="1"/>
  <c r="AV142" i="1" s="1"/>
  <c r="F142" i="1" s="1"/>
  <c r="AY142" i="1" s="1"/>
  <c r="G142" i="1" s="1"/>
  <c r="H171" i="1"/>
  <c r="H193" i="1"/>
  <c r="BB24" i="1"/>
  <c r="BD24" i="1" s="1"/>
  <c r="H178" i="1"/>
  <c r="G72" i="1"/>
  <c r="AR141" i="1"/>
  <c r="AS141" i="1" s="1"/>
  <c r="AV141" i="1" s="1"/>
  <c r="F141" i="1" s="1"/>
  <c r="AY141" i="1" s="1"/>
  <c r="G141" i="1" s="1"/>
  <c r="I141" i="1"/>
  <c r="AP198" i="1"/>
  <c r="J198" i="1" s="1"/>
  <c r="AQ198" i="1" s="1"/>
  <c r="H218" i="1"/>
  <c r="H267" i="1"/>
  <c r="AP190" i="1"/>
  <c r="J190" i="1" s="1"/>
  <c r="AQ190" i="1" s="1"/>
  <c r="AP192" i="1"/>
  <c r="J192" i="1" s="1"/>
  <c r="AQ192" i="1" s="1"/>
  <c r="AY155" i="1"/>
  <c r="G155" i="1" s="1"/>
  <c r="BB155" i="1"/>
  <c r="BD155" i="1" s="1"/>
  <c r="H213" i="1"/>
  <c r="H302" i="1"/>
  <c r="AP227" i="1"/>
  <c r="J227" i="1" s="1"/>
  <c r="AQ227" i="1" s="1"/>
  <c r="AP218" i="1"/>
  <c r="J218" i="1" s="1"/>
  <c r="AQ218" i="1" s="1"/>
  <c r="BB283" i="1"/>
  <c r="BD283" i="1" s="1"/>
  <c r="AR300" i="1"/>
  <c r="AS300" i="1" s="1"/>
  <c r="AV300" i="1" s="1"/>
  <c r="F300" i="1" s="1"/>
  <c r="AY300" i="1" s="1"/>
  <c r="G300" i="1" s="1"/>
  <c r="I300" i="1"/>
  <c r="BB323" i="1"/>
  <c r="AP336" i="1"/>
  <c r="J336" i="1" s="1"/>
  <c r="AQ336" i="1" s="1"/>
  <c r="BC293" i="1"/>
  <c r="BA322" i="1"/>
  <c r="AZ322" i="1"/>
  <c r="AP330" i="1"/>
  <c r="J330" i="1" s="1"/>
  <c r="AQ330" i="1" s="1"/>
  <c r="G331" i="1"/>
  <c r="BB301" i="1"/>
  <c r="BD301" i="1" s="1"/>
  <c r="BC321" i="1"/>
  <c r="BC345" i="1"/>
  <c r="AP267" i="1"/>
  <c r="J267" i="1" s="1"/>
  <c r="AQ267" i="1" s="1"/>
  <c r="BC309" i="1"/>
  <c r="G303" i="1"/>
  <c r="BA287" i="1"/>
  <c r="BB303" i="1"/>
  <c r="I281" i="1"/>
  <c r="AR281" i="1"/>
  <c r="AS281" i="1" s="1"/>
  <c r="AV281" i="1" s="1"/>
  <c r="F281" i="1" s="1"/>
  <c r="BC301" i="1"/>
  <c r="BC325" i="1"/>
  <c r="BB339" i="1"/>
  <c r="BD339" i="1" s="1"/>
  <c r="BB350" i="1"/>
  <c r="BD350" i="1" s="1"/>
  <c r="BB346" i="1"/>
  <c r="BD346" i="1" s="1"/>
  <c r="AZ352" i="1"/>
  <c r="BA352" i="1"/>
  <c r="I351" i="1"/>
  <c r="AR351" i="1"/>
  <c r="AS351" i="1" s="1"/>
  <c r="AV351" i="1" s="1"/>
  <c r="F351" i="1" s="1"/>
  <c r="AZ134" i="1"/>
  <c r="BA134" i="1"/>
  <c r="AR259" i="1"/>
  <c r="AS259" i="1" s="1"/>
  <c r="AV259" i="1" s="1"/>
  <c r="F259" i="1" s="1"/>
  <c r="AY259" i="1" s="1"/>
  <c r="G259" i="1" s="1"/>
  <c r="I259" i="1"/>
  <c r="I329" i="1"/>
  <c r="AR329" i="1"/>
  <c r="AS329" i="1" s="1"/>
  <c r="AV329" i="1" s="1"/>
  <c r="F329" i="1" s="1"/>
  <c r="AY329" i="1" s="1"/>
  <c r="G329" i="1" s="1"/>
  <c r="H80" i="1"/>
  <c r="H81" i="1"/>
  <c r="I65" i="1"/>
  <c r="H35" i="1"/>
  <c r="AP35" i="1"/>
  <c r="J35" i="1" s="1"/>
  <c r="AQ35" i="1" s="1"/>
  <c r="I52" i="1"/>
  <c r="AR52" i="1"/>
  <c r="AS52" i="1" s="1"/>
  <c r="AV52" i="1" s="1"/>
  <c r="F52" i="1" s="1"/>
  <c r="AY52" i="1" s="1"/>
  <c r="G52" i="1" s="1"/>
  <c r="I66" i="1"/>
  <c r="AR66" i="1"/>
  <c r="AS66" i="1" s="1"/>
  <c r="AV66" i="1" s="1"/>
  <c r="F66" i="1" s="1"/>
  <c r="AY66" i="1" s="1"/>
  <c r="G66" i="1" s="1"/>
  <c r="H92" i="1"/>
  <c r="BB56" i="1"/>
  <c r="BD56" i="1" s="1"/>
  <c r="BB52" i="1"/>
  <c r="BD52" i="1" s="1"/>
  <c r="H93" i="1"/>
  <c r="BB93" i="1"/>
  <c r="BD93" i="1" s="1"/>
  <c r="AP98" i="1"/>
  <c r="J98" i="1" s="1"/>
  <c r="AQ98" i="1" s="1"/>
  <c r="AP88" i="1"/>
  <c r="J88" i="1" s="1"/>
  <c r="AQ88" i="1" s="1"/>
  <c r="BA44" i="1"/>
  <c r="AP91" i="1"/>
  <c r="J91" i="1" s="1"/>
  <c r="AQ91" i="1" s="1"/>
  <c r="AR115" i="1"/>
  <c r="AS115" i="1" s="1"/>
  <c r="AV115" i="1" s="1"/>
  <c r="F115" i="1" s="1"/>
  <c r="I115" i="1"/>
  <c r="I144" i="1"/>
  <c r="AR144" i="1"/>
  <c r="AS144" i="1" s="1"/>
  <c r="AV144" i="1" s="1"/>
  <c r="F144" i="1" s="1"/>
  <c r="H175" i="1"/>
  <c r="AP80" i="1"/>
  <c r="J80" i="1" s="1"/>
  <c r="AQ80" i="1" s="1"/>
  <c r="I28" i="1"/>
  <c r="AR28" i="1"/>
  <c r="AS28" i="1" s="1"/>
  <c r="AV28" i="1" s="1"/>
  <c r="F28" i="1" s="1"/>
  <c r="AR135" i="1"/>
  <c r="AS135" i="1" s="1"/>
  <c r="AV135" i="1" s="1"/>
  <c r="F135" i="1" s="1"/>
  <c r="I135" i="1"/>
  <c r="H182" i="1"/>
  <c r="AP171" i="1"/>
  <c r="J171" i="1" s="1"/>
  <c r="AQ171" i="1" s="1"/>
  <c r="H220" i="1"/>
  <c r="H269" i="1"/>
  <c r="BB149" i="1"/>
  <c r="BD149" i="1" s="1"/>
  <c r="I200" i="1"/>
  <c r="AR200" i="1"/>
  <c r="AS200" i="1" s="1"/>
  <c r="AV200" i="1" s="1"/>
  <c r="F200" i="1" s="1"/>
  <c r="AY200" i="1" s="1"/>
  <c r="G200" i="1" s="1"/>
  <c r="AP161" i="1"/>
  <c r="J161" i="1" s="1"/>
  <c r="AQ161" i="1" s="1"/>
  <c r="H217" i="1"/>
  <c r="BB217" i="1"/>
  <c r="BD217" i="1" s="1"/>
  <c r="AP228" i="1"/>
  <c r="J228" i="1" s="1"/>
  <c r="AQ228" i="1" s="1"/>
  <c r="H304" i="1"/>
  <c r="AP191" i="1"/>
  <c r="J191" i="1" s="1"/>
  <c r="AQ191" i="1" s="1"/>
  <c r="AP221" i="1"/>
  <c r="J221" i="1" s="1"/>
  <c r="AQ221" i="1" s="1"/>
  <c r="AP286" i="1"/>
  <c r="J286" i="1" s="1"/>
  <c r="AQ286" i="1" s="1"/>
  <c r="BC303" i="1"/>
  <c r="BD303" i="1" s="1"/>
  <c r="BC329" i="1"/>
  <c r="AZ307" i="1"/>
  <c r="BA307" i="1"/>
  <c r="I309" i="1"/>
  <c r="AR309" i="1"/>
  <c r="AS309" i="1" s="1"/>
  <c r="AV309" i="1" s="1"/>
  <c r="F309" i="1" s="1"/>
  <c r="AY309" i="1" s="1"/>
  <c r="G309" i="1" s="1"/>
  <c r="BB324" i="1"/>
  <c r="BD324" i="1" s="1"/>
  <c r="AZ311" i="1"/>
  <c r="BA311" i="1"/>
  <c r="AP302" i="1"/>
  <c r="J302" i="1" s="1"/>
  <c r="AQ302" i="1" s="1"/>
  <c r="AP273" i="1"/>
  <c r="J273" i="1" s="1"/>
  <c r="AQ273" i="1" s="1"/>
  <c r="AP304" i="1"/>
  <c r="J304" i="1" s="1"/>
  <c r="AQ304" i="1" s="1"/>
  <c r="BC349" i="1"/>
  <c r="I349" i="1"/>
  <c r="AR349" i="1"/>
  <c r="AS349" i="1" s="1"/>
  <c r="AV349" i="1" s="1"/>
  <c r="F349" i="1" s="1"/>
  <c r="I359" i="1"/>
  <c r="AR359" i="1"/>
  <c r="AS359" i="1" s="1"/>
  <c r="AV359" i="1" s="1"/>
  <c r="F359" i="1" s="1"/>
  <c r="BB352" i="1"/>
  <c r="BD352" i="1" s="1"/>
  <c r="BB182" i="1" l="1"/>
  <c r="BD182" i="1" s="1"/>
  <c r="BB297" i="1"/>
  <c r="BD297" i="1" s="1"/>
  <c r="AZ325" i="1"/>
  <c r="BD134" i="1"/>
  <c r="I258" i="1"/>
  <c r="AR258" i="1"/>
  <c r="AS258" i="1" s="1"/>
  <c r="AV258" i="1" s="1"/>
  <c r="F258" i="1" s="1"/>
  <c r="I94" i="1"/>
  <c r="AR94" i="1"/>
  <c r="AS94" i="1" s="1"/>
  <c r="AV94" i="1" s="1"/>
  <c r="F94" i="1" s="1"/>
  <c r="AY94" i="1" s="1"/>
  <c r="G94" i="1" s="1"/>
  <c r="BB210" i="1"/>
  <c r="BD210" i="1" s="1"/>
  <c r="BB105" i="1"/>
  <c r="BD105" i="1" s="1"/>
  <c r="BB114" i="1"/>
  <c r="BD114" i="1" s="1"/>
  <c r="BB141" i="1"/>
  <c r="BD141" i="1" s="1"/>
  <c r="AR197" i="1"/>
  <c r="AS197" i="1" s="1"/>
  <c r="AV197" i="1" s="1"/>
  <c r="F197" i="1" s="1"/>
  <c r="AY197" i="1" s="1"/>
  <c r="G197" i="1" s="1"/>
  <c r="AR77" i="1"/>
  <c r="AS77" i="1" s="1"/>
  <c r="AV77" i="1" s="1"/>
  <c r="F77" i="1" s="1"/>
  <c r="I77" i="1"/>
  <c r="BB266" i="1"/>
  <c r="BD266" i="1" s="1"/>
  <c r="BD325" i="1"/>
  <c r="BD275" i="1"/>
  <c r="BB189" i="1"/>
  <c r="BD189" i="1" s="1"/>
  <c r="AZ338" i="1"/>
  <c r="BA136" i="1"/>
  <c r="I197" i="1"/>
  <c r="BB280" i="1"/>
  <c r="BD280" i="1" s="1"/>
  <c r="BB30" i="1"/>
  <c r="BD30" i="1" s="1"/>
  <c r="BB177" i="1"/>
  <c r="BD177" i="1" s="1"/>
  <c r="I356" i="1"/>
  <c r="BB272" i="1"/>
  <c r="BD272" i="1" s="1"/>
  <c r="I328" i="1"/>
  <c r="AR328" i="1"/>
  <c r="AS328" i="1" s="1"/>
  <c r="AV328" i="1" s="1"/>
  <c r="F328" i="1" s="1"/>
  <c r="AY328" i="1" s="1"/>
  <c r="G328" i="1" s="1"/>
  <c r="BB269" i="1"/>
  <c r="BD269" i="1" s="1"/>
  <c r="BB357" i="1"/>
  <c r="BD357" i="1" s="1"/>
  <c r="BB353" i="1"/>
  <c r="BD353" i="1" s="1"/>
  <c r="BB282" i="1"/>
  <c r="BD282" i="1" s="1"/>
  <c r="BA297" i="1"/>
  <c r="BB337" i="1"/>
  <c r="BD337" i="1" s="1"/>
  <c r="I268" i="1"/>
  <c r="AR268" i="1"/>
  <c r="AS268" i="1" s="1"/>
  <c r="AV268" i="1" s="1"/>
  <c r="F268" i="1" s="1"/>
  <c r="BB274" i="1"/>
  <c r="BD274" i="1" s="1"/>
  <c r="BA280" i="1"/>
  <c r="AZ280" i="1"/>
  <c r="AY316" i="1"/>
  <c r="G316" i="1" s="1"/>
  <c r="BB316" i="1"/>
  <c r="BD316" i="1" s="1"/>
  <c r="BB360" i="1"/>
  <c r="BD360" i="1" s="1"/>
  <c r="BD331" i="1"/>
  <c r="BA282" i="1"/>
  <c r="AZ282" i="1"/>
  <c r="AY318" i="1"/>
  <c r="G318" i="1" s="1"/>
  <c r="BB318" i="1"/>
  <c r="BD318" i="1" s="1"/>
  <c r="BD323" i="1"/>
  <c r="BB261" i="1"/>
  <c r="BD261" i="1" s="1"/>
  <c r="BA315" i="1"/>
  <c r="AY314" i="1"/>
  <c r="G314" i="1" s="1"/>
  <c r="BB314" i="1"/>
  <c r="BD314" i="1" s="1"/>
  <c r="BB343" i="1"/>
  <c r="BD343" i="1" s="1"/>
  <c r="BB300" i="1"/>
  <c r="BD300" i="1" s="1"/>
  <c r="AY276" i="1"/>
  <c r="G276" i="1" s="1"/>
  <c r="BB276" i="1"/>
  <c r="BD276" i="1" s="1"/>
  <c r="AY308" i="1"/>
  <c r="G308" i="1" s="1"/>
  <c r="BB308" i="1"/>
  <c r="BD308" i="1" s="1"/>
  <c r="BB175" i="1"/>
  <c r="BD175" i="1" s="1"/>
  <c r="BB176" i="1"/>
  <c r="BD176" i="1" s="1"/>
  <c r="BA156" i="1"/>
  <c r="I225" i="1"/>
  <c r="AR225" i="1"/>
  <c r="AS225" i="1" s="1"/>
  <c r="AV225" i="1" s="1"/>
  <c r="F225" i="1" s="1"/>
  <c r="AR168" i="1"/>
  <c r="AS168" i="1" s="1"/>
  <c r="AV168" i="1" s="1"/>
  <c r="F168" i="1" s="1"/>
  <c r="AY168" i="1" s="1"/>
  <c r="G168" i="1" s="1"/>
  <c r="I168" i="1"/>
  <c r="BB213" i="1"/>
  <c r="BD213" i="1" s="1"/>
  <c r="BB154" i="1"/>
  <c r="BD154" i="1" s="1"/>
  <c r="BB193" i="1"/>
  <c r="BD193" i="1" s="1"/>
  <c r="AR199" i="1"/>
  <c r="AS199" i="1" s="1"/>
  <c r="AV199" i="1" s="1"/>
  <c r="F199" i="1" s="1"/>
  <c r="AY199" i="1" s="1"/>
  <c r="G199" i="1" s="1"/>
  <c r="I199" i="1"/>
  <c r="AR151" i="1"/>
  <c r="AS151" i="1" s="1"/>
  <c r="AV151" i="1" s="1"/>
  <c r="F151" i="1" s="1"/>
  <c r="AY151" i="1" s="1"/>
  <c r="G151" i="1" s="1"/>
  <c r="I151" i="1"/>
  <c r="BB220" i="1"/>
  <c r="BD220" i="1" s="1"/>
  <c r="BB178" i="1"/>
  <c r="BD178" i="1" s="1"/>
  <c r="AR158" i="1"/>
  <c r="AS158" i="1" s="1"/>
  <c r="AV158" i="1" s="1"/>
  <c r="F158" i="1" s="1"/>
  <c r="AY158" i="1" s="1"/>
  <c r="G158" i="1" s="1"/>
  <c r="I158" i="1"/>
  <c r="BB143" i="1"/>
  <c r="BD143" i="1" s="1"/>
  <c r="AR133" i="1"/>
  <c r="AS133" i="1" s="1"/>
  <c r="AV133" i="1" s="1"/>
  <c r="F133" i="1" s="1"/>
  <c r="I133" i="1"/>
  <c r="BB86" i="1"/>
  <c r="BD86" i="1" s="1"/>
  <c r="AZ64" i="1"/>
  <c r="BB81" i="1"/>
  <c r="BD81" i="1" s="1"/>
  <c r="BB109" i="1"/>
  <c r="BD109" i="1" s="1"/>
  <c r="AR100" i="1"/>
  <c r="AS100" i="1" s="1"/>
  <c r="AV100" i="1" s="1"/>
  <c r="F100" i="1" s="1"/>
  <c r="AY100" i="1" s="1"/>
  <c r="G100" i="1" s="1"/>
  <c r="I100" i="1"/>
  <c r="BB71" i="1"/>
  <c r="BD71" i="1" s="1"/>
  <c r="AR73" i="1"/>
  <c r="AS73" i="1" s="1"/>
  <c r="AV73" i="1" s="1"/>
  <c r="F73" i="1" s="1"/>
  <c r="AY73" i="1" s="1"/>
  <c r="G73" i="1" s="1"/>
  <c r="I73" i="1"/>
  <c r="BB38" i="1"/>
  <c r="BD38" i="1" s="1"/>
  <c r="BB66" i="1"/>
  <c r="BD66" i="1" s="1"/>
  <c r="I22" i="1"/>
  <c r="AR22" i="1"/>
  <c r="AS22" i="1" s="1"/>
  <c r="AV22" i="1" s="1"/>
  <c r="F22" i="1" s="1"/>
  <c r="AY22" i="1" s="1"/>
  <c r="G22" i="1" s="1"/>
  <c r="BB51" i="1"/>
  <c r="BD51" i="1" s="1"/>
  <c r="BB102" i="1"/>
  <c r="BD102" i="1" s="1"/>
  <c r="AR79" i="1"/>
  <c r="AS79" i="1" s="1"/>
  <c r="AV79" i="1" s="1"/>
  <c r="F79" i="1" s="1"/>
  <c r="AY79" i="1" s="1"/>
  <c r="G79" i="1" s="1"/>
  <c r="I79" i="1"/>
  <c r="AR286" i="1"/>
  <c r="AS286" i="1" s="1"/>
  <c r="AV286" i="1" s="1"/>
  <c r="F286" i="1" s="1"/>
  <c r="AY286" i="1" s="1"/>
  <c r="G286" i="1" s="1"/>
  <c r="I286" i="1"/>
  <c r="AZ303" i="1"/>
  <c r="BA303" i="1"/>
  <c r="I23" i="1"/>
  <c r="AR23" i="1"/>
  <c r="AS23" i="1" s="1"/>
  <c r="AV23" i="1" s="1"/>
  <c r="F23" i="1" s="1"/>
  <c r="AY23" i="1" s="1"/>
  <c r="G23" i="1" s="1"/>
  <c r="AY137" i="1"/>
  <c r="G137" i="1" s="1"/>
  <c r="BB137" i="1"/>
  <c r="BD137" i="1" s="1"/>
  <c r="BA345" i="1"/>
  <c r="AZ345" i="1"/>
  <c r="BB329" i="1"/>
  <c r="BD329" i="1" s="1"/>
  <c r="AZ165" i="1"/>
  <c r="BA165" i="1"/>
  <c r="AY349" i="1"/>
  <c r="G349" i="1" s="1"/>
  <c r="BB349" i="1"/>
  <c r="BD349" i="1" s="1"/>
  <c r="AR304" i="1"/>
  <c r="AS304" i="1" s="1"/>
  <c r="AV304" i="1" s="1"/>
  <c r="F304" i="1" s="1"/>
  <c r="AY304" i="1" s="1"/>
  <c r="G304" i="1" s="1"/>
  <c r="I304" i="1"/>
  <c r="I221" i="1"/>
  <c r="AR221" i="1"/>
  <c r="AS221" i="1" s="1"/>
  <c r="AV221" i="1" s="1"/>
  <c r="F221" i="1" s="1"/>
  <c r="AY221" i="1" s="1"/>
  <c r="G221" i="1" s="1"/>
  <c r="AR161" i="1"/>
  <c r="AS161" i="1" s="1"/>
  <c r="AV161" i="1" s="1"/>
  <c r="F161" i="1" s="1"/>
  <c r="I161" i="1"/>
  <c r="AR171" i="1"/>
  <c r="AS171" i="1" s="1"/>
  <c r="AV171" i="1" s="1"/>
  <c r="F171" i="1" s="1"/>
  <c r="I171" i="1"/>
  <c r="BB92" i="1"/>
  <c r="BD92" i="1" s="1"/>
  <c r="AY281" i="1"/>
  <c r="G281" i="1" s="1"/>
  <c r="BB281" i="1"/>
  <c r="BD281" i="1" s="1"/>
  <c r="AZ331" i="1"/>
  <c r="BA331" i="1"/>
  <c r="BB148" i="1"/>
  <c r="BD148" i="1" s="1"/>
  <c r="AZ142" i="1"/>
  <c r="BA142" i="1"/>
  <c r="BB46" i="1"/>
  <c r="BD46" i="1" s="1"/>
  <c r="I25" i="1"/>
  <c r="AR25" i="1"/>
  <c r="AS25" i="1" s="1"/>
  <c r="AV25" i="1" s="1"/>
  <c r="F25" i="1" s="1"/>
  <c r="BA343" i="1"/>
  <c r="AZ343" i="1"/>
  <c r="I211" i="1"/>
  <c r="AR211" i="1"/>
  <c r="AS211" i="1" s="1"/>
  <c r="AV211" i="1" s="1"/>
  <c r="F211" i="1" s="1"/>
  <c r="AR214" i="1"/>
  <c r="AS214" i="1" s="1"/>
  <c r="AV214" i="1" s="1"/>
  <c r="F214" i="1" s="1"/>
  <c r="I214" i="1"/>
  <c r="BB165" i="1"/>
  <c r="BD165" i="1" s="1"/>
  <c r="AY293" i="1"/>
  <c r="G293" i="1" s="1"/>
  <c r="BB293" i="1"/>
  <c r="BD293" i="1" s="1"/>
  <c r="BA266" i="1"/>
  <c r="AZ266" i="1"/>
  <c r="BB205" i="1"/>
  <c r="BD205" i="1" s="1"/>
  <c r="BA178" i="1"/>
  <c r="AZ178" i="1"/>
  <c r="BB32" i="1"/>
  <c r="BD32" i="1" s="1"/>
  <c r="BB67" i="1"/>
  <c r="BD67" i="1" s="1"/>
  <c r="AZ24" i="1"/>
  <c r="BA24" i="1"/>
  <c r="I43" i="1"/>
  <c r="AR43" i="1"/>
  <c r="AS43" i="1" s="1"/>
  <c r="AV43" i="1" s="1"/>
  <c r="F43" i="1" s="1"/>
  <c r="I39" i="1"/>
  <c r="AR39" i="1"/>
  <c r="AS39" i="1" s="1"/>
  <c r="AV39" i="1" s="1"/>
  <c r="F39" i="1" s="1"/>
  <c r="AZ210" i="1"/>
  <c r="BA210" i="1"/>
  <c r="AR204" i="1"/>
  <c r="AS204" i="1" s="1"/>
  <c r="AV204" i="1" s="1"/>
  <c r="F204" i="1" s="1"/>
  <c r="I204" i="1"/>
  <c r="BB99" i="1"/>
  <c r="BD99" i="1" s="1"/>
  <c r="BA213" i="1"/>
  <c r="AZ213" i="1"/>
  <c r="BA272" i="1"/>
  <c r="AZ272" i="1"/>
  <c r="BB309" i="1"/>
  <c r="BD309" i="1" s="1"/>
  <c r="AZ177" i="1"/>
  <c r="BA177" i="1"/>
  <c r="AR273" i="1"/>
  <c r="AS273" i="1" s="1"/>
  <c r="AV273" i="1" s="1"/>
  <c r="F273" i="1" s="1"/>
  <c r="AY273" i="1" s="1"/>
  <c r="G273" i="1" s="1"/>
  <c r="I273" i="1"/>
  <c r="AR191" i="1"/>
  <c r="AS191" i="1" s="1"/>
  <c r="AV191" i="1" s="1"/>
  <c r="F191" i="1" s="1"/>
  <c r="AY191" i="1" s="1"/>
  <c r="G191" i="1" s="1"/>
  <c r="I191" i="1"/>
  <c r="BA200" i="1"/>
  <c r="AZ200" i="1"/>
  <c r="AR88" i="1"/>
  <c r="AS88" i="1" s="1"/>
  <c r="AV88" i="1" s="1"/>
  <c r="F88" i="1" s="1"/>
  <c r="I88" i="1"/>
  <c r="AZ66" i="1"/>
  <c r="BA66" i="1"/>
  <c r="AR330" i="1"/>
  <c r="AS330" i="1" s="1"/>
  <c r="AV330" i="1" s="1"/>
  <c r="F330" i="1" s="1"/>
  <c r="AY330" i="1" s="1"/>
  <c r="G330" i="1" s="1"/>
  <c r="I330" i="1"/>
  <c r="BA300" i="1"/>
  <c r="AZ300" i="1"/>
  <c r="I198" i="1"/>
  <c r="AR198" i="1"/>
  <c r="AS198" i="1" s="1"/>
  <c r="AV198" i="1" s="1"/>
  <c r="F198" i="1" s="1"/>
  <c r="AY198" i="1" s="1"/>
  <c r="G198" i="1" s="1"/>
  <c r="AZ46" i="1"/>
  <c r="BA46" i="1"/>
  <c r="AZ269" i="1"/>
  <c r="BA269" i="1"/>
  <c r="I196" i="1"/>
  <c r="AR196" i="1"/>
  <c r="AS196" i="1" s="1"/>
  <c r="AV196" i="1" s="1"/>
  <c r="F196" i="1" s="1"/>
  <c r="AY196" i="1" s="1"/>
  <c r="G196" i="1" s="1"/>
  <c r="AY36" i="1"/>
  <c r="G36" i="1" s="1"/>
  <c r="BB36" i="1"/>
  <c r="BD36" i="1" s="1"/>
  <c r="I29" i="1"/>
  <c r="AR29" i="1"/>
  <c r="AS29" i="1" s="1"/>
  <c r="AV29" i="1" s="1"/>
  <c r="F29" i="1" s="1"/>
  <c r="AY29" i="1" s="1"/>
  <c r="G29" i="1" s="1"/>
  <c r="BB23" i="1"/>
  <c r="BD23" i="1" s="1"/>
  <c r="BB294" i="1"/>
  <c r="BD294" i="1" s="1"/>
  <c r="BA176" i="1"/>
  <c r="AZ176" i="1"/>
  <c r="AZ71" i="1"/>
  <c r="BA71" i="1"/>
  <c r="AZ78" i="1"/>
  <c r="BA78" i="1"/>
  <c r="BA99" i="1"/>
  <c r="AZ99" i="1"/>
  <c r="AZ353" i="1"/>
  <c r="BA353" i="1"/>
  <c r="AR112" i="1"/>
  <c r="AS112" i="1" s="1"/>
  <c r="AV112" i="1" s="1"/>
  <c r="F112" i="1" s="1"/>
  <c r="AY112" i="1" s="1"/>
  <c r="G112" i="1" s="1"/>
  <c r="I112" i="1"/>
  <c r="AY147" i="1"/>
  <c r="G147" i="1" s="1"/>
  <c r="BB147" i="1"/>
  <c r="BD147" i="1" s="1"/>
  <c r="AZ114" i="1"/>
  <c r="BA114" i="1"/>
  <c r="BA217" i="1"/>
  <c r="AZ217" i="1"/>
  <c r="AZ265" i="1"/>
  <c r="BA265" i="1"/>
  <c r="BA182" i="1"/>
  <c r="AZ182" i="1"/>
  <c r="I101" i="1"/>
  <c r="AR101" i="1"/>
  <c r="AS101" i="1" s="1"/>
  <c r="AV101" i="1" s="1"/>
  <c r="F101" i="1" s="1"/>
  <c r="AY101" i="1" s="1"/>
  <c r="G101" i="1" s="1"/>
  <c r="BA205" i="1"/>
  <c r="AZ205" i="1"/>
  <c r="AZ259" i="1"/>
  <c r="BA259" i="1"/>
  <c r="AZ155" i="1"/>
  <c r="BA155" i="1"/>
  <c r="AR224" i="1"/>
  <c r="AS224" i="1" s="1"/>
  <c r="AV224" i="1" s="1"/>
  <c r="F224" i="1" s="1"/>
  <c r="AY224" i="1" s="1"/>
  <c r="G224" i="1" s="1"/>
  <c r="I224" i="1"/>
  <c r="AZ67" i="1"/>
  <c r="BA67" i="1"/>
  <c r="BA172" i="1"/>
  <c r="AZ172" i="1"/>
  <c r="I192" i="1"/>
  <c r="AR192" i="1"/>
  <c r="AS192" i="1" s="1"/>
  <c r="AV192" i="1" s="1"/>
  <c r="F192" i="1" s="1"/>
  <c r="AY192" i="1" s="1"/>
  <c r="G192" i="1" s="1"/>
  <c r="AZ141" i="1"/>
  <c r="BA141" i="1"/>
  <c r="AR84" i="1"/>
  <c r="AS84" i="1" s="1"/>
  <c r="AV84" i="1" s="1"/>
  <c r="F84" i="1" s="1"/>
  <c r="AY84" i="1" s="1"/>
  <c r="G84" i="1" s="1"/>
  <c r="I84" i="1"/>
  <c r="I31" i="1"/>
  <c r="AR31" i="1"/>
  <c r="AS31" i="1" s="1"/>
  <c r="AV31" i="1" s="1"/>
  <c r="F31" i="1" s="1"/>
  <c r="AY31" i="1" s="1"/>
  <c r="G31" i="1" s="1"/>
  <c r="I45" i="1"/>
  <c r="AR45" i="1"/>
  <c r="AS45" i="1" s="1"/>
  <c r="AV45" i="1" s="1"/>
  <c r="F45" i="1" s="1"/>
  <c r="AY45" i="1" s="1"/>
  <c r="G45" i="1" s="1"/>
  <c r="BB203" i="1"/>
  <c r="BD203" i="1" s="1"/>
  <c r="AR169" i="1"/>
  <c r="AS169" i="1" s="1"/>
  <c r="AV169" i="1" s="1"/>
  <c r="F169" i="1" s="1"/>
  <c r="AY169" i="1" s="1"/>
  <c r="G169" i="1" s="1"/>
  <c r="I169" i="1"/>
  <c r="BB200" i="1"/>
  <c r="BD200" i="1" s="1"/>
  <c r="BB29" i="1"/>
  <c r="BD29" i="1" s="1"/>
  <c r="BA274" i="1"/>
  <c r="AZ274" i="1"/>
  <c r="AR57" i="1"/>
  <c r="AS57" i="1" s="1"/>
  <c r="AV57" i="1" s="1"/>
  <c r="F57" i="1" s="1"/>
  <c r="AY57" i="1" s="1"/>
  <c r="G57" i="1" s="1"/>
  <c r="I57" i="1"/>
  <c r="AZ339" i="1"/>
  <c r="BA339" i="1"/>
  <c r="AR185" i="1"/>
  <c r="AS185" i="1" s="1"/>
  <c r="AV185" i="1" s="1"/>
  <c r="F185" i="1" s="1"/>
  <c r="AY185" i="1" s="1"/>
  <c r="G185" i="1" s="1"/>
  <c r="I185" i="1"/>
  <c r="AR183" i="1"/>
  <c r="AS183" i="1" s="1"/>
  <c r="AV183" i="1" s="1"/>
  <c r="F183" i="1" s="1"/>
  <c r="AY183" i="1" s="1"/>
  <c r="G183" i="1" s="1"/>
  <c r="I183" i="1"/>
  <c r="BB198" i="1"/>
  <c r="BD198" i="1" s="1"/>
  <c r="BA337" i="1"/>
  <c r="AZ337" i="1"/>
  <c r="I21" i="1"/>
  <c r="AR21" i="1"/>
  <c r="AS21" i="1" s="1"/>
  <c r="AV21" i="1" s="1"/>
  <c r="F21" i="1" s="1"/>
  <c r="AY21" i="1" s="1"/>
  <c r="G21" i="1" s="1"/>
  <c r="AR179" i="1"/>
  <c r="AS179" i="1" s="1"/>
  <c r="AV179" i="1" s="1"/>
  <c r="F179" i="1" s="1"/>
  <c r="AY179" i="1" s="1"/>
  <c r="G179" i="1" s="1"/>
  <c r="I179" i="1"/>
  <c r="BA164" i="1"/>
  <c r="AZ164" i="1"/>
  <c r="AZ102" i="1"/>
  <c r="BA102" i="1"/>
  <c r="BB112" i="1"/>
  <c r="BD112" i="1" s="1"/>
  <c r="BA85" i="1"/>
  <c r="AZ85" i="1"/>
  <c r="BA105" i="1"/>
  <c r="AZ105" i="1"/>
  <c r="AZ309" i="1"/>
  <c r="BA309" i="1"/>
  <c r="AZ92" i="1"/>
  <c r="BA92" i="1"/>
  <c r="AZ59" i="1"/>
  <c r="BA59" i="1"/>
  <c r="AR98" i="1"/>
  <c r="AS98" i="1" s="1"/>
  <c r="AV98" i="1" s="1"/>
  <c r="F98" i="1" s="1"/>
  <c r="AY98" i="1" s="1"/>
  <c r="G98" i="1" s="1"/>
  <c r="I98" i="1"/>
  <c r="BA203" i="1"/>
  <c r="AZ203" i="1"/>
  <c r="I95" i="1"/>
  <c r="AR95" i="1"/>
  <c r="AS95" i="1" s="1"/>
  <c r="AV95" i="1" s="1"/>
  <c r="F95" i="1" s="1"/>
  <c r="AY95" i="1" s="1"/>
  <c r="G95" i="1" s="1"/>
  <c r="BA357" i="1"/>
  <c r="AZ357" i="1"/>
  <c r="BA294" i="1"/>
  <c r="AZ294" i="1"/>
  <c r="BB65" i="1"/>
  <c r="BD65" i="1" s="1"/>
  <c r="AR218" i="1"/>
  <c r="AS218" i="1" s="1"/>
  <c r="AV218" i="1" s="1"/>
  <c r="F218" i="1" s="1"/>
  <c r="I218" i="1"/>
  <c r="AR228" i="1"/>
  <c r="AS228" i="1" s="1"/>
  <c r="AV228" i="1" s="1"/>
  <c r="F228" i="1" s="1"/>
  <c r="AY228" i="1" s="1"/>
  <c r="G228" i="1" s="1"/>
  <c r="I228" i="1"/>
  <c r="AY135" i="1"/>
  <c r="G135" i="1" s="1"/>
  <c r="BB135" i="1"/>
  <c r="BD135" i="1" s="1"/>
  <c r="AZ52" i="1"/>
  <c r="BA52" i="1"/>
  <c r="I227" i="1"/>
  <c r="AR227" i="1"/>
  <c r="AS227" i="1" s="1"/>
  <c r="AV227" i="1" s="1"/>
  <c r="F227" i="1" s="1"/>
  <c r="AY227" i="1" s="1"/>
  <c r="G227" i="1" s="1"/>
  <c r="I190" i="1"/>
  <c r="AR190" i="1"/>
  <c r="AS190" i="1" s="1"/>
  <c r="AV190" i="1" s="1"/>
  <c r="F190" i="1" s="1"/>
  <c r="AY190" i="1" s="1"/>
  <c r="G190" i="1" s="1"/>
  <c r="I87" i="1"/>
  <c r="AR87" i="1"/>
  <c r="AS87" i="1" s="1"/>
  <c r="AV87" i="1" s="1"/>
  <c r="F87" i="1" s="1"/>
  <c r="AY87" i="1" s="1"/>
  <c r="G87" i="1" s="1"/>
  <c r="BA51" i="1"/>
  <c r="AZ51" i="1"/>
  <c r="AR226" i="1"/>
  <c r="AS226" i="1" s="1"/>
  <c r="AV226" i="1" s="1"/>
  <c r="F226" i="1" s="1"/>
  <c r="AY226" i="1" s="1"/>
  <c r="G226" i="1" s="1"/>
  <c r="I226" i="1"/>
  <c r="AR58" i="1"/>
  <c r="AS58" i="1" s="1"/>
  <c r="AV58" i="1" s="1"/>
  <c r="F58" i="1" s="1"/>
  <c r="AY58" i="1" s="1"/>
  <c r="G58" i="1" s="1"/>
  <c r="I58" i="1"/>
  <c r="I186" i="1"/>
  <c r="AR186" i="1"/>
  <c r="AS186" i="1" s="1"/>
  <c r="AV186" i="1" s="1"/>
  <c r="F186" i="1" s="1"/>
  <c r="AY186" i="1" s="1"/>
  <c r="G186" i="1" s="1"/>
  <c r="BB57" i="1"/>
  <c r="BD57" i="1" s="1"/>
  <c r="AR212" i="1"/>
  <c r="AS212" i="1" s="1"/>
  <c r="AV212" i="1" s="1"/>
  <c r="F212" i="1" s="1"/>
  <c r="AY212" i="1" s="1"/>
  <c r="G212" i="1" s="1"/>
  <c r="I212" i="1"/>
  <c r="I260" i="1"/>
  <c r="AR260" i="1"/>
  <c r="AS260" i="1" s="1"/>
  <c r="AV260" i="1" s="1"/>
  <c r="F260" i="1" s="1"/>
  <c r="I219" i="1"/>
  <c r="AR219" i="1"/>
  <c r="AS219" i="1" s="1"/>
  <c r="AV219" i="1" s="1"/>
  <c r="F219" i="1" s="1"/>
  <c r="AY219" i="1" s="1"/>
  <c r="G219" i="1" s="1"/>
  <c r="BA93" i="1"/>
  <c r="AZ93" i="1"/>
  <c r="BB108" i="1"/>
  <c r="BD108" i="1" s="1"/>
  <c r="I162" i="1"/>
  <c r="AR162" i="1"/>
  <c r="AS162" i="1" s="1"/>
  <c r="AV162" i="1" s="1"/>
  <c r="F162" i="1" s="1"/>
  <c r="AZ220" i="1"/>
  <c r="BA220" i="1"/>
  <c r="AZ189" i="1"/>
  <c r="BA189" i="1"/>
  <c r="AZ329" i="1"/>
  <c r="BA329" i="1"/>
  <c r="AZ295" i="1"/>
  <c r="BA295" i="1"/>
  <c r="AZ65" i="1"/>
  <c r="BA65" i="1"/>
  <c r="AZ140" i="1"/>
  <c r="BA140" i="1"/>
  <c r="AZ321" i="1"/>
  <c r="BA321" i="1"/>
  <c r="AZ32" i="1"/>
  <c r="BA32" i="1"/>
  <c r="BA207" i="1"/>
  <c r="AZ207" i="1"/>
  <c r="AY28" i="1"/>
  <c r="G28" i="1" s="1"/>
  <c r="BB28" i="1"/>
  <c r="BD28" i="1" s="1"/>
  <c r="AY115" i="1"/>
  <c r="G115" i="1" s="1"/>
  <c r="BB115" i="1"/>
  <c r="BD115" i="1" s="1"/>
  <c r="AY351" i="1"/>
  <c r="G351" i="1" s="1"/>
  <c r="BB351" i="1"/>
  <c r="BD351" i="1" s="1"/>
  <c r="AZ72" i="1"/>
  <c r="BA72" i="1"/>
  <c r="BB31" i="1"/>
  <c r="BD31" i="1" s="1"/>
  <c r="AR288" i="1"/>
  <c r="AS288" i="1" s="1"/>
  <c r="AV288" i="1" s="1"/>
  <c r="F288" i="1" s="1"/>
  <c r="AY288" i="1" s="1"/>
  <c r="G288" i="1" s="1"/>
  <c r="I288" i="1"/>
  <c r="AZ154" i="1"/>
  <c r="BA154" i="1"/>
  <c r="AZ206" i="1"/>
  <c r="BA206" i="1"/>
  <c r="BB172" i="1"/>
  <c r="BD172" i="1" s="1"/>
  <c r="BB59" i="1"/>
  <c r="BD59" i="1" s="1"/>
  <c r="BB259" i="1"/>
  <c r="BD259" i="1" s="1"/>
  <c r="AY289" i="1"/>
  <c r="G289" i="1" s="1"/>
  <c r="BB289" i="1"/>
  <c r="BD289" i="1" s="1"/>
  <c r="BA262" i="1"/>
  <c r="AZ262" i="1"/>
  <c r="AZ108" i="1"/>
  <c r="BA108" i="1"/>
  <c r="AZ86" i="1"/>
  <c r="BA86" i="1"/>
  <c r="BB190" i="1"/>
  <c r="BD190" i="1" s="1"/>
  <c r="AY150" i="1"/>
  <c r="G150" i="1" s="1"/>
  <c r="BB150" i="1"/>
  <c r="BD150" i="1" s="1"/>
  <c r="AZ193" i="1"/>
  <c r="BA193" i="1"/>
  <c r="AZ113" i="1"/>
  <c r="BA113" i="1"/>
  <c r="AZ261" i="1"/>
  <c r="BA261" i="1"/>
  <c r="BA107" i="1"/>
  <c r="AZ107" i="1"/>
  <c r="BA81" i="1"/>
  <c r="AZ81" i="1"/>
  <c r="AR80" i="1"/>
  <c r="AS80" i="1" s="1"/>
  <c r="AV80" i="1" s="1"/>
  <c r="F80" i="1" s="1"/>
  <c r="AY80" i="1" s="1"/>
  <c r="G80" i="1" s="1"/>
  <c r="I80" i="1"/>
  <c r="AY144" i="1"/>
  <c r="G144" i="1" s="1"/>
  <c r="BB144" i="1"/>
  <c r="BD144" i="1" s="1"/>
  <c r="AR267" i="1"/>
  <c r="AS267" i="1" s="1"/>
  <c r="AV267" i="1" s="1"/>
  <c r="F267" i="1" s="1"/>
  <c r="AY267" i="1" s="1"/>
  <c r="G267" i="1" s="1"/>
  <c r="I267" i="1"/>
  <c r="AZ148" i="1"/>
  <c r="BA148" i="1"/>
  <c r="AR302" i="1"/>
  <c r="AS302" i="1" s="1"/>
  <c r="AV302" i="1" s="1"/>
  <c r="F302" i="1" s="1"/>
  <c r="AY302" i="1" s="1"/>
  <c r="G302" i="1" s="1"/>
  <c r="I302" i="1"/>
  <c r="AY359" i="1"/>
  <c r="G359" i="1" s="1"/>
  <c r="BB359" i="1"/>
  <c r="BD359" i="1" s="1"/>
  <c r="I91" i="1"/>
  <c r="AR91" i="1"/>
  <c r="AS91" i="1" s="1"/>
  <c r="AV91" i="1" s="1"/>
  <c r="F91" i="1" s="1"/>
  <c r="I35" i="1"/>
  <c r="AR35" i="1"/>
  <c r="AS35" i="1" s="1"/>
  <c r="AV35" i="1" s="1"/>
  <c r="F35" i="1" s="1"/>
  <c r="AR336" i="1"/>
  <c r="AS336" i="1" s="1"/>
  <c r="AV336" i="1" s="1"/>
  <c r="F336" i="1" s="1"/>
  <c r="AY336" i="1" s="1"/>
  <c r="G336" i="1" s="1"/>
  <c r="I336" i="1"/>
  <c r="BB267" i="1"/>
  <c r="BD267" i="1" s="1"/>
  <c r="I53" i="1"/>
  <c r="AR53" i="1"/>
  <c r="AS53" i="1" s="1"/>
  <c r="AV53" i="1" s="1"/>
  <c r="F53" i="1" s="1"/>
  <c r="AY50" i="1"/>
  <c r="G50" i="1" s="1"/>
  <c r="BB50" i="1"/>
  <c r="BD50" i="1" s="1"/>
  <c r="BB321" i="1"/>
  <c r="BD321" i="1" s="1"/>
  <c r="AR332" i="1"/>
  <c r="AS332" i="1" s="1"/>
  <c r="AV332" i="1" s="1"/>
  <c r="F332" i="1" s="1"/>
  <c r="AY332" i="1" s="1"/>
  <c r="G332" i="1" s="1"/>
  <c r="I332" i="1"/>
  <c r="I170" i="1"/>
  <c r="AR170" i="1"/>
  <c r="AS170" i="1" s="1"/>
  <c r="AV170" i="1" s="1"/>
  <c r="F170" i="1" s="1"/>
  <c r="AY170" i="1" s="1"/>
  <c r="G170" i="1" s="1"/>
  <c r="I49" i="1"/>
  <c r="AR49" i="1"/>
  <c r="AS49" i="1" s="1"/>
  <c r="AV49" i="1" s="1"/>
  <c r="F49" i="1" s="1"/>
  <c r="AY49" i="1" s="1"/>
  <c r="G49" i="1" s="1"/>
  <c r="BB58" i="1"/>
  <c r="BD58" i="1" s="1"/>
  <c r="AY317" i="1"/>
  <c r="G317" i="1" s="1"/>
  <c r="BB317" i="1"/>
  <c r="BD317" i="1" s="1"/>
  <c r="BB345" i="1"/>
  <c r="BD345" i="1" s="1"/>
  <c r="BB288" i="1"/>
  <c r="BD288" i="1" s="1"/>
  <c r="BB196" i="1"/>
  <c r="BD196" i="1" s="1"/>
  <c r="BB262" i="1"/>
  <c r="BD262" i="1" s="1"/>
  <c r="BB206" i="1"/>
  <c r="BD206" i="1" s="1"/>
  <c r="BB183" i="1"/>
  <c r="BD183" i="1" s="1"/>
  <c r="BA109" i="1"/>
  <c r="AZ109" i="1"/>
  <c r="BB101" i="1"/>
  <c r="BD101" i="1" s="1"/>
  <c r="AZ42" i="1"/>
  <c r="BA42" i="1"/>
  <c r="I37" i="1"/>
  <c r="AR37" i="1"/>
  <c r="AS37" i="1" s="1"/>
  <c r="AV37" i="1" s="1"/>
  <c r="F37" i="1" s="1"/>
  <c r="AZ175" i="1"/>
  <c r="BA175" i="1"/>
  <c r="BB142" i="1"/>
  <c r="BD142" i="1" s="1"/>
  <c r="AZ197" i="1" l="1"/>
  <c r="BA197" i="1"/>
  <c r="AY258" i="1"/>
  <c r="G258" i="1" s="1"/>
  <c r="BB258" i="1"/>
  <c r="BD258" i="1" s="1"/>
  <c r="BB197" i="1"/>
  <c r="BD197" i="1" s="1"/>
  <c r="BB212" i="1"/>
  <c r="BD212" i="1" s="1"/>
  <c r="BB224" i="1"/>
  <c r="BD224" i="1" s="1"/>
  <c r="BB158" i="1"/>
  <c r="BD158" i="1" s="1"/>
  <c r="AZ94" i="1"/>
  <c r="BA94" i="1"/>
  <c r="BB79" i="1"/>
  <c r="BD79" i="1" s="1"/>
  <c r="BB330" i="1"/>
  <c r="BD330" i="1" s="1"/>
  <c r="BB186" i="1"/>
  <c r="BD186" i="1" s="1"/>
  <c r="BB191" i="1"/>
  <c r="BD191" i="1" s="1"/>
  <c r="BB328" i="1"/>
  <c r="BD328" i="1" s="1"/>
  <c r="AY77" i="1"/>
  <c r="G77" i="1" s="1"/>
  <c r="BB77" i="1"/>
  <c r="BD77" i="1" s="1"/>
  <c r="BB94" i="1"/>
  <c r="BD94" i="1" s="1"/>
  <c r="BB273" i="1"/>
  <c r="BD273" i="1" s="1"/>
  <c r="AZ316" i="1"/>
  <c r="BA316" i="1"/>
  <c r="BA276" i="1"/>
  <c r="AZ276" i="1"/>
  <c r="BA318" i="1"/>
  <c r="AZ318" i="1"/>
  <c r="AY268" i="1"/>
  <c r="G268" i="1" s="1"/>
  <c r="BB268" i="1"/>
  <c r="BD268" i="1" s="1"/>
  <c r="BB332" i="1"/>
  <c r="BD332" i="1" s="1"/>
  <c r="BA314" i="1"/>
  <c r="AZ314" i="1"/>
  <c r="BA328" i="1"/>
  <c r="AZ328" i="1"/>
  <c r="BB286" i="1"/>
  <c r="BD286" i="1" s="1"/>
  <c r="BA308" i="1"/>
  <c r="AZ308" i="1"/>
  <c r="AY225" i="1"/>
  <c r="G225" i="1" s="1"/>
  <c r="BB225" i="1"/>
  <c r="BD225" i="1" s="1"/>
  <c r="AZ199" i="1"/>
  <c r="BA199" i="1"/>
  <c r="AZ151" i="1"/>
  <c r="BA151" i="1"/>
  <c r="BA158" i="1"/>
  <c r="AZ158" i="1"/>
  <c r="BA168" i="1"/>
  <c r="AZ168" i="1"/>
  <c r="BB221" i="1"/>
  <c r="BD221" i="1" s="1"/>
  <c r="BB227" i="1"/>
  <c r="BD227" i="1" s="1"/>
  <c r="BB169" i="1"/>
  <c r="BD169" i="1" s="1"/>
  <c r="BB151" i="1"/>
  <c r="BD151" i="1" s="1"/>
  <c r="BB168" i="1"/>
  <c r="BD168" i="1" s="1"/>
  <c r="BB199" i="1"/>
  <c r="BD199" i="1" s="1"/>
  <c r="AY133" i="1"/>
  <c r="G133" i="1" s="1"/>
  <c r="BB133" i="1"/>
  <c r="BD133" i="1" s="1"/>
  <c r="AZ22" i="1"/>
  <c r="BA22" i="1"/>
  <c r="BB45" i="1"/>
  <c r="BD45" i="1" s="1"/>
  <c r="BB100" i="1"/>
  <c r="BD100" i="1" s="1"/>
  <c r="BA100" i="1"/>
  <c r="AZ100" i="1"/>
  <c r="BA79" i="1"/>
  <c r="AZ79" i="1"/>
  <c r="BB73" i="1"/>
  <c r="BD73" i="1" s="1"/>
  <c r="BB84" i="1"/>
  <c r="BD84" i="1" s="1"/>
  <c r="AZ73" i="1"/>
  <c r="BA73" i="1"/>
  <c r="BB22" i="1"/>
  <c r="BD22" i="1" s="1"/>
  <c r="BB21" i="1"/>
  <c r="BD21" i="1" s="1"/>
  <c r="BA87" i="1"/>
  <c r="AZ87" i="1"/>
  <c r="AY39" i="1"/>
  <c r="G39" i="1" s="1"/>
  <c r="BB39" i="1"/>
  <c r="BD39" i="1" s="1"/>
  <c r="BA304" i="1"/>
  <c r="AZ304" i="1"/>
  <c r="AY53" i="1"/>
  <c r="G53" i="1" s="1"/>
  <c r="BB53" i="1"/>
  <c r="BD53" i="1" s="1"/>
  <c r="AY91" i="1"/>
  <c r="G91" i="1" s="1"/>
  <c r="BB91" i="1"/>
  <c r="BD91" i="1" s="1"/>
  <c r="BB228" i="1"/>
  <c r="BD228" i="1" s="1"/>
  <c r="AZ58" i="1"/>
  <c r="BA58" i="1"/>
  <c r="AZ135" i="1"/>
  <c r="BA135" i="1"/>
  <c r="AZ179" i="1"/>
  <c r="BA179" i="1"/>
  <c r="AZ183" i="1"/>
  <c r="BA183" i="1"/>
  <c r="BA31" i="1"/>
  <c r="AZ31" i="1"/>
  <c r="BB304" i="1"/>
  <c r="BD304" i="1" s="1"/>
  <c r="BA330" i="1"/>
  <c r="AZ330" i="1"/>
  <c r="AZ191" i="1"/>
  <c r="BA191" i="1"/>
  <c r="AY214" i="1"/>
  <c r="G214" i="1" s="1"/>
  <c r="BB214" i="1"/>
  <c r="BD214" i="1" s="1"/>
  <c r="AZ137" i="1"/>
  <c r="BA137" i="1"/>
  <c r="BB336" i="1"/>
  <c r="BD336" i="1" s="1"/>
  <c r="BA170" i="1"/>
  <c r="AZ170" i="1"/>
  <c r="AZ267" i="1"/>
  <c r="BA267" i="1"/>
  <c r="AZ150" i="1"/>
  <c r="BA150" i="1"/>
  <c r="AZ28" i="1"/>
  <c r="BA28" i="1"/>
  <c r="BB98" i="1"/>
  <c r="BD98" i="1" s="1"/>
  <c r="BB87" i="1"/>
  <c r="BD87" i="1" s="1"/>
  <c r="BA190" i="1"/>
  <c r="AZ190" i="1"/>
  <c r="BA21" i="1"/>
  <c r="AZ21" i="1"/>
  <c r="AZ147" i="1"/>
  <c r="BA147" i="1"/>
  <c r="BA29" i="1"/>
  <c r="AZ29" i="1"/>
  <c r="AY43" i="1"/>
  <c r="G43" i="1" s="1"/>
  <c r="BB43" i="1"/>
  <c r="BD43" i="1" s="1"/>
  <c r="AY211" i="1"/>
  <c r="G211" i="1" s="1"/>
  <c r="BB211" i="1"/>
  <c r="BD211" i="1" s="1"/>
  <c r="AY171" i="1"/>
  <c r="G171" i="1" s="1"/>
  <c r="BB171" i="1"/>
  <c r="BD171" i="1" s="1"/>
  <c r="BA349" i="1"/>
  <c r="AZ349" i="1"/>
  <c r="BA23" i="1"/>
  <c r="AZ23" i="1"/>
  <c r="BB219" i="1"/>
  <c r="BD219" i="1" s="1"/>
  <c r="AZ185" i="1"/>
  <c r="BA185" i="1"/>
  <c r="BB170" i="1"/>
  <c r="BD170" i="1" s="1"/>
  <c r="AZ317" i="1"/>
  <c r="BA317" i="1"/>
  <c r="BB302" i="1"/>
  <c r="BD302" i="1" s="1"/>
  <c r="BA359" i="1"/>
  <c r="AZ359" i="1"/>
  <c r="AZ144" i="1"/>
  <c r="BA144" i="1"/>
  <c r="AZ212" i="1"/>
  <c r="BA212" i="1"/>
  <c r="BA227" i="1"/>
  <c r="AZ227" i="1"/>
  <c r="AZ84" i="1"/>
  <c r="BA84" i="1"/>
  <c r="AZ112" i="1"/>
  <c r="BA112" i="1"/>
  <c r="BA198" i="1"/>
  <c r="AZ198" i="1"/>
  <c r="AY161" i="1"/>
  <c r="G161" i="1" s="1"/>
  <c r="BB161" i="1"/>
  <c r="BD161" i="1" s="1"/>
  <c r="BB226" i="1"/>
  <c r="BD226" i="1" s="1"/>
  <c r="AZ98" i="1"/>
  <c r="BA98" i="1"/>
  <c r="AZ273" i="1"/>
  <c r="BA273" i="1"/>
  <c r="AY37" i="1"/>
  <c r="G37" i="1" s="1"/>
  <c r="BB37" i="1"/>
  <c r="BD37" i="1" s="1"/>
  <c r="BB49" i="1"/>
  <c r="BD49" i="1" s="1"/>
  <c r="BA332" i="1"/>
  <c r="AZ332" i="1"/>
  <c r="AZ289" i="1"/>
  <c r="BA289" i="1"/>
  <c r="BB179" i="1"/>
  <c r="BD179" i="1" s="1"/>
  <c r="BA219" i="1"/>
  <c r="AZ219" i="1"/>
  <c r="AZ226" i="1"/>
  <c r="BA226" i="1"/>
  <c r="AY218" i="1"/>
  <c r="G218" i="1" s="1"/>
  <c r="BB218" i="1"/>
  <c r="BD218" i="1" s="1"/>
  <c r="AZ169" i="1"/>
  <c r="BA169" i="1"/>
  <c r="AZ36" i="1"/>
  <c r="BA36" i="1"/>
  <c r="AY88" i="1"/>
  <c r="G88" i="1" s="1"/>
  <c r="BB88" i="1"/>
  <c r="BD88" i="1" s="1"/>
  <c r="AY204" i="1"/>
  <c r="G204" i="1" s="1"/>
  <c r="BB204" i="1"/>
  <c r="BD204" i="1" s="1"/>
  <c r="BA221" i="1"/>
  <c r="AZ221" i="1"/>
  <c r="BB80" i="1"/>
  <c r="BD80" i="1" s="1"/>
  <c r="BA288" i="1"/>
  <c r="AZ288" i="1"/>
  <c r="BA95" i="1"/>
  <c r="AZ95" i="1"/>
  <c r="BA336" i="1"/>
  <c r="AZ336" i="1"/>
  <c r="BA302" i="1"/>
  <c r="AZ302" i="1"/>
  <c r="AZ80" i="1"/>
  <c r="BA80" i="1"/>
  <c r="BB185" i="1"/>
  <c r="BD185" i="1" s="1"/>
  <c r="AZ351" i="1"/>
  <c r="BA351" i="1"/>
  <c r="AY162" i="1"/>
  <c r="G162" i="1" s="1"/>
  <c r="BB162" i="1"/>
  <c r="BD162" i="1" s="1"/>
  <c r="BA186" i="1"/>
  <c r="AZ186" i="1"/>
  <c r="BA101" i="1"/>
  <c r="AZ101" i="1"/>
  <c r="BA196" i="1"/>
  <c r="AZ196" i="1"/>
  <c r="AZ293" i="1"/>
  <c r="BA293" i="1"/>
  <c r="AY25" i="1"/>
  <c r="G25" i="1" s="1"/>
  <c r="BB25" i="1"/>
  <c r="BD25" i="1" s="1"/>
  <c r="BB95" i="1"/>
  <c r="BD95" i="1" s="1"/>
  <c r="AZ50" i="1"/>
  <c r="BA50" i="1"/>
  <c r="AZ115" i="1"/>
  <c r="BA115" i="1"/>
  <c r="AZ228" i="1"/>
  <c r="BA228" i="1"/>
  <c r="BA49" i="1"/>
  <c r="AZ49" i="1"/>
  <c r="AY35" i="1"/>
  <c r="G35" i="1" s="1"/>
  <c r="BB35" i="1"/>
  <c r="BD35" i="1" s="1"/>
  <c r="AY260" i="1"/>
  <c r="G260" i="1" s="1"/>
  <c r="BB260" i="1"/>
  <c r="BD260" i="1" s="1"/>
  <c r="BA57" i="1"/>
  <c r="AZ57" i="1"/>
  <c r="BA45" i="1"/>
  <c r="AZ45" i="1"/>
  <c r="BA192" i="1"/>
  <c r="AZ192" i="1"/>
  <c r="AZ224" i="1"/>
  <c r="BA224" i="1"/>
  <c r="AZ281" i="1"/>
  <c r="BA281" i="1"/>
  <c r="BA286" i="1"/>
  <c r="AZ286" i="1"/>
  <c r="BB192" i="1"/>
  <c r="BD192" i="1" s="1"/>
  <c r="BA77" i="1" l="1"/>
  <c r="AZ77" i="1"/>
  <c r="AZ258" i="1"/>
  <c r="BA258" i="1"/>
  <c r="BA268" i="1"/>
  <c r="AZ268" i="1"/>
  <c r="BA225" i="1"/>
  <c r="AZ225" i="1"/>
  <c r="BA133" i="1"/>
  <c r="AZ133" i="1"/>
  <c r="BA37" i="1"/>
  <c r="AZ37" i="1"/>
  <c r="AZ53" i="1"/>
  <c r="BA53" i="1"/>
  <c r="BA260" i="1"/>
  <c r="AZ260" i="1"/>
  <c r="BA25" i="1"/>
  <c r="AZ25" i="1"/>
  <c r="BA162" i="1"/>
  <c r="AZ162" i="1"/>
  <c r="AZ171" i="1"/>
  <c r="BA171" i="1"/>
  <c r="AZ218" i="1"/>
  <c r="BA218" i="1"/>
  <c r="BA211" i="1"/>
  <c r="AZ211" i="1"/>
  <c r="AZ214" i="1"/>
  <c r="BA214" i="1"/>
  <c r="BA39" i="1"/>
  <c r="AZ39" i="1"/>
  <c r="AZ88" i="1"/>
  <c r="BA88" i="1"/>
  <c r="BA43" i="1"/>
  <c r="AZ43" i="1"/>
  <c r="AZ204" i="1"/>
  <c r="BA204" i="1"/>
  <c r="BA35" i="1"/>
  <c r="AZ35" i="1"/>
  <c r="AZ161" i="1"/>
  <c r="BA161" i="1"/>
  <c r="BA91" i="1"/>
  <c r="AZ91" i="1"/>
</calcChain>
</file>

<file path=xl/sharedStrings.xml><?xml version="1.0" encoding="utf-8"?>
<sst xmlns="http://schemas.openxmlformats.org/spreadsheetml/2006/main" count="636" uniqueCount="430">
  <si>
    <t>OPEN 6.3.4</t>
  </si>
  <si>
    <t>Wed Feb 16 2022 09:28:22</t>
  </si>
  <si>
    <t>Unit=</t>
  </si>
  <si>
    <t>PSC-3719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</si>
  <si>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</si>
  <si>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</si>
  <si>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</si>
  <si>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</si>
  <si>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</si>
  <si>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</si>
  <si>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>long_S_R1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</si>
  <si>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</si>
  <si>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</si>
  <si>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</si>
  <si>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</si>
  <si>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</si>
  <si>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</si>
  <si>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</si>
  <si>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</si>
  <si>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</si>
  <si>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</si>
  <si>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</si>
  <si>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</si>
  <si>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</si>
  <si>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</si>
  <si>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</si>
  <si>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</si>
  <si>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</si>
  <si>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</si>
  <si>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</si>
  <si>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</si>
  <si>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</si>
  <si>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</si>
  <si>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</si>
  <si>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</si>
  <si>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</si>
  <si>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</si>
  <si>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</si>
  <si>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</si>
  <si>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</si>
  <si>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</si>
  <si>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</si>
  <si>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</si>
  <si>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</si>
  <si>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</si>
  <si>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</si>
  <si>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</si>
  <si>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</si>
  <si>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</si>
  <si>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</si>
  <si>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</si>
  <si>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</si>
  <si>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</si>
  <si>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</si>
  <si>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</si>
  <si>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</si>
  <si>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</si>
  <si>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</si>
  <si>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</si>
  <si>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</si>
  <si>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</si>
  <si>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</si>
  <si>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</si>
  <si>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</si>
  <si>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</si>
  <si>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</si>
  <si>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</si>
  <si>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</si>
  <si>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</si>
  <si>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"09:29:18 CO2 Mixer: CO2R -&gt; 400 uml"
</t>
  </si>
  <si>
    <t xml:space="preserve">"09:29:28 Coolers: Tleaf -&gt; 30.00 C"
</t>
  </si>
  <si>
    <t xml:space="preserve">"09:29:39 Lamp: ParIn -&gt;  1500 uml"
</t>
  </si>
  <si>
    <t xml:space="preserve">"09:35:03 Launched AutoProg /User/Configs/AutoProgs/JPA_ACi_for_C2_35.txt"
</t>
  </si>
  <si>
    <t xml:space="preserve">"09:35:28 Lamp: ParIn -&gt;  1500 uml"
</t>
  </si>
  <si>
    <t xml:space="preserve">"09:35:28 CO2 Mixer: CO2R -&gt; 400 uml"
</t>
  </si>
  <si>
    <t xml:space="preserve">"09:35:28 Coolers: Tleaf -&gt; 30.00 C"
</t>
  </si>
  <si>
    <t xml:space="preserve">"09:35:28 Flow: Fixed -&gt; 500 umol/s"
</t>
  </si>
  <si>
    <t xml:space="preserve">"10:20:34 CO2 Mixer: CO2R -&gt; 400 uml"
</t>
  </si>
  <si>
    <t xml:space="preserve">"10:21:30 Flow: Fixed -&gt; 500 umol/s"
</t>
  </si>
  <si>
    <t>10:21:51</t>
  </si>
  <si>
    <t>10:22:02</t>
  </si>
  <si>
    <t>10:22:13</t>
  </si>
  <si>
    <t>10:22:24</t>
  </si>
  <si>
    <t>10:22:35</t>
  </si>
  <si>
    <t xml:space="preserve">"10:22:35 CO2 Mixer: CO2R -&gt; 300 uml"
</t>
  </si>
  <si>
    <t xml:space="preserve">"10:23:42 Flow: Fixed -&gt; 500 umol/s"
</t>
  </si>
  <si>
    <t>10:24:03</t>
  </si>
  <si>
    <t>10:24:14</t>
  </si>
  <si>
    <t>10:24:25</t>
  </si>
  <si>
    <t>10:24:36</t>
  </si>
  <si>
    <t>10:24:47</t>
  </si>
  <si>
    <t xml:space="preserve">"10:24:47 CO2 Mixer: CO2R -&gt; 125 uml"
</t>
  </si>
  <si>
    <t xml:space="preserve">"10:26:02 Flow: Fixed -&gt; 500 umol/s"
</t>
  </si>
  <si>
    <t>10:26:23</t>
  </si>
  <si>
    <t>10:26:34</t>
  </si>
  <si>
    <t>10:26:45</t>
  </si>
  <si>
    <t>10:26:56</t>
  </si>
  <si>
    <t>10:27:07</t>
  </si>
  <si>
    <t xml:space="preserve">"10:27:07 CO2 Mixer: CO2R -&gt; 110 uml"
</t>
  </si>
  <si>
    <t xml:space="preserve">"10:28:13 Flow: Fixed -&gt; 500 umol/s"
</t>
  </si>
  <si>
    <t>10:28:34</t>
  </si>
  <si>
    <t>10:28:45</t>
  </si>
  <si>
    <t>10:28:56</t>
  </si>
  <si>
    <t>10:29:07</t>
  </si>
  <si>
    <t>10:29:18</t>
  </si>
  <si>
    <t xml:space="preserve">"10:29:18 CO2 Mixer: CO2R -&gt; 90 uml"
</t>
  </si>
  <si>
    <t xml:space="preserve">"10:30:16 Flow: Fixed -&gt; 500 umol/s"
</t>
  </si>
  <si>
    <t>10:30:37</t>
  </si>
  <si>
    <t>10:30:48</t>
  </si>
  <si>
    <t>10:30:59</t>
  </si>
  <si>
    <t>10:31:10</t>
  </si>
  <si>
    <t>10:31:21</t>
  </si>
  <si>
    <t xml:space="preserve">"10:31:21 CO2 Mixer: CO2R -&gt; 70 uml"
</t>
  </si>
  <si>
    <t xml:space="preserve">"10:32:23 Flow: Fixed -&gt; 500 umol/s"
</t>
  </si>
  <si>
    <t>10:32:44</t>
  </si>
  <si>
    <t>10:32:55</t>
  </si>
  <si>
    <t>10:33:06</t>
  </si>
  <si>
    <t>10:33:17</t>
  </si>
  <si>
    <t>10:33:28</t>
  </si>
  <si>
    <t xml:space="preserve">"10:33:28 CO2 Mixer: CO2R -&gt; 50 uml"
</t>
  </si>
  <si>
    <t xml:space="preserve">"10:34:27 Flow: Fixed -&gt; 500 umol/s"
</t>
  </si>
  <si>
    <t>10:34:48</t>
  </si>
  <si>
    <t>10:34:59</t>
  </si>
  <si>
    <t>10:35:10</t>
  </si>
  <si>
    <t>10:35:21</t>
  </si>
  <si>
    <t>10:35:32</t>
  </si>
  <si>
    <t xml:space="preserve">"10:35:32 CO2 Mixer: CO2R -&gt; 35 uml"
</t>
  </si>
  <si>
    <t xml:space="preserve">"10:36:29 Flow: Fixed -&gt; 500 umol/s"
</t>
  </si>
  <si>
    <t>10:36:50</t>
  </si>
  <si>
    <t>10:37:01</t>
  </si>
  <si>
    <t>10:37:12</t>
  </si>
  <si>
    <t>10:37:23</t>
  </si>
  <si>
    <t>10:37:34</t>
  </si>
  <si>
    <t xml:space="preserve">"10:37:34 CO2 Mixer: CO2R -&gt; 400 uml"
</t>
  </si>
  <si>
    <t xml:space="preserve">"10:39:25 Flow: Fixed -&gt; 500 umol/s"
</t>
  </si>
  <si>
    <t>10:39:46</t>
  </si>
  <si>
    <t>10:39:57</t>
  </si>
  <si>
    <t>10:40:08</t>
  </si>
  <si>
    <t>10:40:19</t>
  </si>
  <si>
    <t>10:40:30</t>
  </si>
  <si>
    <t xml:space="preserve">"10:40:30 CO2 Mixer: CO2R -&gt; 400 uml"
</t>
  </si>
  <si>
    <t xml:space="preserve">"10:41:51 Flow: Fixed -&gt; 500 umol/s"
</t>
  </si>
  <si>
    <t>10:42:12</t>
  </si>
  <si>
    <t>10:42:18</t>
  </si>
  <si>
    <t>10:42:24</t>
  </si>
  <si>
    <t>10:42:30</t>
  </si>
  <si>
    <t>10:42:36</t>
  </si>
  <si>
    <t xml:space="preserve">"10:42:36 CO2 Mixer: CO2R -&gt; 500 uml"
</t>
  </si>
  <si>
    <t xml:space="preserve">"10:44:01 Flow: Fixed -&gt; 500 umol/s"
</t>
  </si>
  <si>
    <t>10:44:22</t>
  </si>
  <si>
    <t>10:44:28</t>
  </si>
  <si>
    <t>10:44:34</t>
  </si>
  <si>
    <t>10:44:40</t>
  </si>
  <si>
    <t>10:44:46</t>
  </si>
  <si>
    <t xml:space="preserve">"10:44:46 CO2 Mixer: CO2R -&gt; 700 uml"
</t>
  </si>
  <si>
    <t xml:space="preserve">"10:46:22 Flow: Fixed -&gt; 500 umol/s"
</t>
  </si>
  <si>
    <t>10:46:43</t>
  </si>
  <si>
    <t>10:46:49</t>
  </si>
  <si>
    <t>10:46:55</t>
  </si>
  <si>
    <t>10:47:01</t>
  </si>
  <si>
    <t>10:47:07</t>
  </si>
  <si>
    <t xml:space="preserve">"10:47:07 CO2 Mixer: CO2R -&gt; 900 uml"
</t>
  </si>
  <si>
    <t xml:space="preserve">"10:48:55 Flow: Fixed -&gt; 500 umol/s"
</t>
  </si>
  <si>
    <t>10:49:16</t>
  </si>
  <si>
    <t>10:49:22</t>
  </si>
  <si>
    <t>10:49:28</t>
  </si>
  <si>
    <t>10:49:34</t>
  </si>
  <si>
    <t>10:49:40</t>
  </si>
  <si>
    <t xml:space="preserve">"10:49:40 CO2 Mixer: CO2R -&gt; 400 uml"
</t>
  </si>
  <si>
    <t xml:space="preserve">"10:51:14 Flow: Fixed -&gt; 500 umol/s"
</t>
  </si>
  <si>
    <t>10:51:35</t>
  </si>
  <si>
    <t>10:51:41</t>
  </si>
  <si>
    <t>10:51:47</t>
  </si>
  <si>
    <t>10:51:53</t>
  </si>
  <si>
    <t>10:51:59</t>
  </si>
  <si>
    <t xml:space="preserve">"10:51:59 Lamp: ParIn -&gt;  1500 uml"
</t>
  </si>
  <si>
    <t xml:space="preserve">"10:51:59 CO2 Mixer: CO2R -&gt; 400 uml"
</t>
  </si>
  <si>
    <t xml:space="preserve">"10:51:59 Coolers: Tleaf -&gt; 30.00 C"
</t>
  </si>
  <si>
    <t xml:space="preserve">"10:51:59 Flow: Fixed -&gt; 500 umol/s"
</t>
  </si>
  <si>
    <t xml:space="preserve">"10:52:13 Lamp: ParIn -&gt;  1500 uml"
</t>
  </si>
  <si>
    <t xml:space="preserve">"10:52:13 CO2 Mixer: CO2R -&gt; 400 uml"
</t>
  </si>
  <si>
    <t xml:space="preserve">"10:52:13 Coolers: Tleaf -&gt; 30.00 C"
</t>
  </si>
  <si>
    <t xml:space="preserve">"10:52:13 Flow: Fixed -&gt; 500 umol/s"
</t>
  </si>
  <si>
    <t xml:space="preserve">"10:58:18 long_I_R4"
</t>
  </si>
  <si>
    <t xml:space="preserve">"10:58:42 Launched AutoProg /User/Configs/AutoProgs/JPA_ACi_for_C2_35.txt"
</t>
  </si>
  <si>
    <t xml:space="preserve">"10:59:10 Lamp: ParIn -&gt;  1500 uml"
</t>
  </si>
  <si>
    <t xml:space="preserve">"10:59:10 CO2 Mixer: CO2R -&gt; 400 uml"
</t>
  </si>
  <si>
    <t xml:space="preserve">"10:59:10 Coolers: Tleaf -&gt; 30.00 C"
</t>
  </si>
  <si>
    <t xml:space="preserve">"10:59:10 Flow: Fixed -&gt; 500 umol/s"
</t>
  </si>
  <si>
    <t xml:space="preserve">"11:13:49 CO2 Mixer: CO2R -&gt; 400 uml"
</t>
  </si>
  <si>
    <t xml:space="preserve">"11:14:40 Flow: Fixed -&gt; 500 umol/s"
</t>
  </si>
  <si>
    <t>11:15:01</t>
  </si>
  <si>
    <t>11:15:12</t>
  </si>
  <si>
    <t>11:15:23</t>
  </si>
  <si>
    <t>11:15:34</t>
  </si>
  <si>
    <t>11:15:45</t>
  </si>
  <si>
    <t xml:space="preserve">"11:15:45 CO2 Mixer: CO2R -&gt; 300 uml"
</t>
  </si>
  <si>
    <t xml:space="preserve">"11:16:49 Flow: Fixed -&gt; 500 umol/s"
</t>
  </si>
  <si>
    <t>11:17:10</t>
  </si>
  <si>
    <t>11:17:21</t>
  </si>
  <si>
    <t>11:17:32</t>
  </si>
  <si>
    <t>11:17:43</t>
  </si>
  <si>
    <t>11:17:54</t>
  </si>
  <si>
    <t xml:space="preserve">"11:17:54 CO2 Mixer: CO2R -&gt; 125 uml"
</t>
  </si>
  <si>
    <t xml:space="preserve">"11:19:18 Flow: Fixed -&gt; 500 umol/s"
</t>
  </si>
  <si>
    <t>11:19:40</t>
  </si>
  <si>
    <t>11:19:51</t>
  </si>
  <si>
    <t>11:20:02</t>
  </si>
  <si>
    <t>11:20:13</t>
  </si>
  <si>
    <t>11:20:24</t>
  </si>
  <si>
    <t xml:space="preserve">"11:20:24 CO2 Mixer: CO2R -&gt; 110 uml"
</t>
  </si>
  <si>
    <t xml:space="preserve">"11:21:35 Flow: Fixed -&gt; 500 umol/s"
</t>
  </si>
  <si>
    <t>11:21:56</t>
  </si>
  <si>
    <t>11:22:07</t>
  </si>
  <si>
    <t>11:22:18</t>
  </si>
  <si>
    <t>11:22:29</t>
  </si>
  <si>
    <t>11:22:40</t>
  </si>
  <si>
    <t xml:space="preserve">"11:22:40 CO2 Mixer: CO2R -&gt; 90 uml"
</t>
  </si>
  <si>
    <t xml:space="preserve">"11:23:37 Flow: Fixed -&gt; 500 umol/s"
</t>
  </si>
  <si>
    <t>11:23:58</t>
  </si>
  <si>
    <t>11:24:09</t>
  </si>
  <si>
    <t>11:24:20</t>
  </si>
  <si>
    <t>11:24:31</t>
  </si>
  <si>
    <t>11:24:42</t>
  </si>
  <si>
    <t xml:space="preserve">"11:24:42 CO2 Mixer: CO2R -&gt; 70 uml"
</t>
  </si>
  <si>
    <t xml:space="preserve">"11:25:44 Flow: Fixed -&gt; 500 umol/s"
</t>
  </si>
  <si>
    <t>11:26:05</t>
  </si>
  <si>
    <t>11:26:16</t>
  </si>
  <si>
    <t>11:26:27</t>
  </si>
  <si>
    <t>11:26:38</t>
  </si>
  <si>
    <t>11:26:49</t>
  </si>
  <si>
    <t xml:space="preserve">"11:26:49 CO2 Mixer: CO2R -&gt; 50 uml"
</t>
  </si>
  <si>
    <t xml:space="preserve">"11:27:51 Flow: Fixed -&gt; 500 umol/s"
</t>
  </si>
  <si>
    <t>11:28:12</t>
  </si>
  <si>
    <t>11:28:23</t>
  </si>
  <si>
    <t>11:28:34</t>
  </si>
  <si>
    <t>11:28:45</t>
  </si>
  <si>
    <t>11:28:56</t>
  </si>
  <si>
    <t xml:space="preserve">"11:28:56 CO2 Mixer: CO2R -&gt; 35 uml"
</t>
  </si>
  <si>
    <t xml:space="preserve">"11:29:57 Flow: Fixed -&gt; 500 umol/s"
</t>
  </si>
  <si>
    <t>11:30:18</t>
  </si>
  <si>
    <t>11:30:29</t>
  </si>
  <si>
    <t>11:30:40</t>
  </si>
  <si>
    <t>11:30:51</t>
  </si>
  <si>
    <t>11:31:02</t>
  </si>
  <si>
    <t xml:space="preserve">"11:31:02 CO2 Mixer: CO2R -&gt; 400 uml"
</t>
  </si>
  <si>
    <t xml:space="preserve">"11:32:53 Flow: Fixed -&gt; 500 umol/s"
</t>
  </si>
  <si>
    <t>11:33:14</t>
  </si>
  <si>
    <t>11:33:25</t>
  </si>
  <si>
    <t>11:33:36</t>
  </si>
  <si>
    <t>11:33:47</t>
  </si>
  <si>
    <t>11:33:58</t>
  </si>
  <si>
    <t xml:space="preserve">"11:33:58 CO2 Mixer: CO2R -&gt; 400 uml"
</t>
  </si>
  <si>
    <t xml:space="preserve">"11:35:19 Flow: Fixed -&gt; 500 umol/s"
</t>
  </si>
  <si>
    <t>11:35:40</t>
  </si>
  <si>
    <t>11:35:46</t>
  </si>
  <si>
    <t>11:35:52</t>
  </si>
  <si>
    <t>11:35:58</t>
  </si>
  <si>
    <t>11:36:04</t>
  </si>
  <si>
    <t xml:space="preserve">"11:36:04 CO2 Mixer: CO2R -&gt; 500 uml"
</t>
  </si>
  <si>
    <t xml:space="preserve">"11:37:33 Flow: Fixed -&gt; 500 umol/s"
</t>
  </si>
  <si>
    <t>11:37:54</t>
  </si>
  <si>
    <t>11:38:00</t>
  </si>
  <si>
    <t>11:38:06</t>
  </si>
  <si>
    <t>11:38:12</t>
  </si>
  <si>
    <t>11:38:18</t>
  </si>
  <si>
    <t xml:space="preserve">"11:38:18 CO2 Mixer: CO2R -&gt; 700 uml"
</t>
  </si>
  <si>
    <t xml:space="preserve">"11:40:05 Flow: Fixed -&gt; 500 umol/s"
</t>
  </si>
  <si>
    <t>11:40:26</t>
  </si>
  <si>
    <t>11:40:32</t>
  </si>
  <si>
    <t>11:40:38</t>
  </si>
  <si>
    <t>11:40:44</t>
  </si>
  <si>
    <t>11:40:50</t>
  </si>
  <si>
    <t xml:space="preserve">"11:40:50 CO2 Mixer: CO2R -&gt; 900 uml"
</t>
  </si>
  <si>
    <t xml:space="preserve">"11:43:12 Flow: Fixed -&gt; 500 umol/s"
</t>
  </si>
  <si>
    <t>11:43:33</t>
  </si>
  <si>
    <t>11:43:39</t>
  </si>
  <si>
    <t>11:43:45</t>
  </si>
  <si>
    <t>11:43:51</t>
  </si>
  <si>
    <t>11:43:57</t>
  </si>
  <si>
    <t xml:space="preserve">"11:43:57 CO2 Mixer: CO2R -&gt; 400 uml"
</t>
  </si>
  <si>
    <t xml:space="preserve">"11:45:25 Flow: Fixed -&gt; 500 umol/s"
</t>
  </si>
  <si>
    <t>11:45:46</t>
  </si>
  <si>
    <t>11:45:52</t>
  </si>
  <si>
    <t>11:45:58</t>
  </si>
  <si>
    <t>11:46:04</t>
  </si>
  <si>
    <t>11:46:10</t>
  </si>
  <si>
    <t xml:space="preserve">"11:46:10 Lamp: ParIn -&gt;  1500 uml"
</t>
  </si>
  <si>
    <t xml:space="preserve">"11:46:10 CO2 Mixer: CO2R -&gt; 400 uml"
</t>
  </si>
  <si>
    <t xml:space="preserve">"11:46:10 Coolers: Tleaf -&gt; 30.00 C"
</t>
  </si>
  <si>
    <t xml:space="preserve">"11:46:10 Flow: Fixed -&gt; 500 umol/s"
</t>
  </si>
  <si>
    <t xml:space="preserve">"11:46:23 Lamp: ParIn -&gt;  1500 uml"
</t>
  </si>
  <si>
    <t xml:space="preserve">"11:46:23 CO2 Mixer: CO2R -&gt; 400 uml"
</t>
  </si>
  <si>
    <t xml:space="preserve">"11:46:23 Coolers: Tleaf -&gt; 30.00 C"
</t>
  </si>
  <si>
    <t xml:space="preserve">"11:46:23 Flow: Fixed -&gt; 500 umol/s"
</t>
  </si>
  <si>
    <t xml:space="preserve">"11:52:29 Launched AutoProg /User/Configs/AutoProgs/JPA_ACi_for_C2_35.txt"
</t>
  </si>
  <si>
    <t xml:space="preserve">"11:52:50 Lamp: ParIn -&gt;  1500 uml"
</t>
  </si>
  <si>
    <t xml:space="preserve">"11:52:50 CO2 Mixer: CO2R -&gt; 400 uml"
</t>
  </si>
  <si>
    <t xml:space="preserve">"11:52:50 Coolers: Tleaf -&gt; 30.00 C"
</t>
  </si>
  <si>
    <t xml:space="preserve">"11:52:50 Flow: Fixed -&gt; 500 umol/s"
</t>
  </si>
  <si>
    <t xml:space="preserve">"11:53:31 long_PS_R1"
</t>
  </si>
  <si>
    <t xml:space="preserve">"12:16:04 CO2 Mixer: CO2R -&gt; 400 uml"
</t>
  </si>
  <si>
    <t xml:space="preserve">"12:16:33 CO2 Mixer: CO2R -&gt; 400 uml"
</t>
  </si>
  <si>
    <t xml:space="preserve">"12:16:43 Lamp: ParIn -&gt;  1500 uml"
</t>
  </si>
  <si>
    <t xml:space="preserve">"12:16:43 CO2 Mixer: CO2R -&gt; 400 uml"
</t>
  </si>
  <si>
    <t xml:space="preserve">"12:16:43 Coolers: Tleaf -&gt; 30.00 C"
</t>
  </si>
  <si>
    <t xml:space="preserve">"12:16:43 Flow: Fixed -&gt; 500 umol/s"
</t>
  </si>
  <si>
    <t xml:space="preserve">"12:16:52 Launched AutoProg /User/Configs/AutoProgs/JPA_ACi_for_C4_10.txt"
</t>
  </si>
  <si>
    <t xml:space="preserve">"12:17:15 Lamp: ParIn -&gt;  1500 uml"
</t>
  </si>
  <si>
    <t xml:space="preserve">"12:17:15 CO2 Mixer: CO2R -&gt; 400 uml"
</t>
  </si>
  <si>
    <t xml:space="preserve">"12:17:15 Coolers: Tleaf -&gt; 30.00 C"
</t>
  </si>
  <si>
    <t xml:space="preserve">"12:17:15 Flow: Fixed -&gt; 500 umol/s"
</t>
  </si>
  <si>
    <t xml:space="preserve">"12:17:33 CO2 Mixer: CO2R -&gt; 400 uml"
</t>
  </si>
  <si>
    <t xml:space="preserve">"12:18:01 meso_PS_R3"
</t>
  </si>
  <si>
    <t xml:space="preserve">"12:32:02 CO2 Mixer: CO2R -&gt; 400 uml"
</t>
  </si>
  <si>
    <t xml:space="preserve">"12:32:54 Flow: Fixed -&gt; 500 umol/s"
</t>
  </si>
  <si>
    <t>12:33:15</t>
  </si>
  <si>
    <t>12:33:26</t>
  </si>
  <si>
    <t>12:33:37</t>
  </si>
  <si>
    <t>12:33:48</t>
  </si>
  <si>
    <t>12:33:59</t>
  </si>
  <si>
    <t xml:space="preserve">"12:33:59 CO2 Mixer: CO2R -&gt; 300 uml"
</t>
  </si>
  <si>
    <t xml:space="preserve">"12:34:56 Flow: Fixed -&gt; 500 umol/s"
</t>
  </si>
  <si>
    <t>12:35:17</t>
  </si>
  <si>
    <t>12:35:28</t>
  </si>
  <si>
    <t>12:35:39</t>
  </si>
  <si>
    <t>12:35:50</t>
  </si>
  <si>
    <t>12:36:01</t>
  </si>
  <si>
    <t xml:space="preserve">"12:36:01 CO2 Mixer: CO2R -&gt; 125 uml"
</t>
  </si>
  <si>
    <t xml:space="preserve">"12:37:32 Flow: Fixed -&gt; 500 umol/s"
</t>
  </si>
  <si>
    <t>12:37:53</t>
  </si>
  <si>
    <t>12:38:04</t>
  </si>
  <si>
    <t>12:38:15</t>
  </si>
  <si>
    <t>12:38:26</t>
  </si>
  <si>
    <t>12:38:37</t>
  </si>
  <si>
    <t xml:space="preserve">"12:38:37 CO2 Mixer: CO2R -&gt; 110 uml"
</t>
  </si>
  <si>
    <t xml:space="preserve">"12:39:45 Flow: Fixed -&gt; 500 umol/s"
</t>
  </si>
  <si>
    <t>12:40:06</t>
  </si>
  <si>
    <t>12:40:17</t>
  </si>
  <si>
    <t>12:40:28</t>
  </si>
  <si>
    <t>12:40:39</t>
  </si>
  <si>
    <t>12:40:50</t>
  </si>
  <si>
    <t xml:space="preserve">"12:40:50 CO2 Mixer: CO2R -&gt; 90 uml"
</t>
  </si>
  <si>
    <t xml:space="preserve">"12:41:47 Flow: Fixed -&gt; 500 umol/s"
</t>
  </si>
  <si>
    <t>12:42:08</t>
  </si>
  <si>
    <t>12:42:19</t>
  </si>
  <si>
    <t>12:42:30</t>
  </si>
  <si>
    <t>12:42:41</t>
  </si>
  <si>
    <t>12:42:52</t>
  </si>
  <si>
    <t xml:space="preserve">"12:42:52 CO2 Mixer: CO2R -&gt; 70 uml"
</t>
  </si>
  <si>
    <t xml:space="preserve">"12:43:52 Flow: Fixed -&gt; 500 umol/s"
</t>
  </si>
  <si>
    <t>12:44:13</t>
  </si>
  <si>
    <t>12:44:24</t>
  </si>
  <si>
    <t>12:44:35</t>
  </si>
  <si>
    <t>12:44:46</t>
  </si>
  <si>
    <t>12:44:57</t>
  </si>
  <si>
    <t xml:space="preserve">"12:44:57 CO2 Mixer: CO2R -&gt; 50 uml"
</t>
  </si>
  <si>
    <t xml:space="preserve">"12:45:57 Flow: Fixed -&gt; 500 umol/s"
</t>
  </si>
  <si>
    <t>12:46:18</t>
  </si>
  <si>
    <t>12:46:29</t>
  </si>
  <si>
    <t>12:46:40</t>
  </si>
  <si>
    <t>12:46:51</t>
  </si>
  <si>
    <t>12:47:02</t>
  </si>
  <si>
    <t xml:space="preserve">"12:47:02 CO2 Mixer: CO2R -&gt; 20 uml"
</t>
  </si>
  <si>
    <t xml:space="preserve">"12:48:04 Flow: Fixed -&gt; 500 umol/s"
</t>
  </si>
  <si>
    <t>12:48:25</t>
  </si>
  <si>
    <t>12:48:36</t>
  </si>
  <si>
    <t>12:48:47</t>
  </si>
  <si>
    <t>12:48:58</t>
  </si>
  <si>
    <t>12:49:09</t>
  </si>
  <si>
    <t xml:space="preserve">"12:49:09 CO2 Mixer: CO2R -&gt; 10 uml"
</t>
  </si>
  <si>
    <t xml:space="preserve">"12:50:05 Flow: Fixed -&gt; 500 umol/s"
</t>
  </si>
  <si>
    <t>12:50:26</t>
  </si>
  <si>
    <t>12:50:37</t>
  </si>
  <si>
    <t>12:50:48</t>
  </si>
  <si>
    <t>12:50:59</t>
  </si>
  <si>
    <t>12:51:10</t>
  </si>
  <si>
    <t xml:space="preserve">"12:51:10 CO2 Mixer: CO2R -&gt; 400 uml"
</t>
  </si>
  <si>
    <t xml:space="preserve">"12:53:01 Flow: Fixed -&gt; 500 umol/s"
</t>
  </si>
  <si>
    <t>12:53:22</t>
  </si>
  <si>
    <t>12:53:33</t>
  </si>
  <si>
    <t>12:53:44</t>
  </si>
  <si>
    <t>12:53:55</t>
  </si>
  <si>
    <t>12:54:06</t>
  </si>
  <si>
    <t xml:space="preserve">"12:54:06 CO2 Mixer: CO2R -&gt; 400 uml"
</t>
  </si>
  <si>
    <t xml:space="preserve">"12:57:27 Flow: Fixed -&gt; 500 umol/s"
</t>
  </si>
  <si>
    <t>12:57:48</t>
  </si>
  <si>
    <t>12:57:54</t>
  </si>
  <si>
    <t>12:58:00</t>
  </si>
  <si>
    <t>12:58:06</t>
  </si>
  <si>
    <t>12:58:12</t>
  </si>
  <si>
    <t xml:space="preserve">"12:58:12 CO2 Mixer: CO2R -&gt; 500 uml"
</t>
  </si>
  <si>
    <t xml:space="preserve">"12:59:48 Flow: Fixed -&gt; 500 umol/s"
</t>
  </si>
  <si>
    <t>13:00:09</t>
  </si>
  <si>
    <t>13:00:15</t>
  </si>
  <si>
    <t>13:00:21</t>
  </si>
  <si>
    <t>13:00:27</t>
  </si>
  <si>
    <t>13:00:33</t>
  </si>
  <si>
    <t xml:space="preserve">"13:00:33 CO2 Mixer: CO2R -&gt; 700 uml"
</t>
  </si>
  <si>
    <t xml:space="preserve">"13:02:12 Flow: Fixed -&gt; 500 umol/s"
</t>
  </si>
  <si>
    <t>13:02:33</t>
  </si>
  <si>
    <t>13:02:39</t>
  </si>
  <si>
    <t>13:02:45</t>
  </si>
  <si>
    <t>13:02:51</t>
  </si>
  <si>
    <t>13:02:57</t>
  </si>
  <si>
    <t xml:space="preserve">"13:02:57 CO2 Mixer: CO2R -&gt; 900 uml"
</t>
  </si>
  <si>
    <t xml:space="preserve">"13:04:33 Flow: Fixed -&gt; 500 umol/s"
</t>
  </si>
  <si>
    <t>13:04:54</t>
  </si>
  <si>
    <t>13:05:00</t>
  </si>
  <si>
    <t>13:05:06</t>
  </si>
  <si>
    <t>13:05:12</t>
  </si>
  <si>
    <t>13:05:18</t>
  </si>
  <si>
    <t xml:space="preserve">"13:05:18 CO2 Mixer: CO2R -&gt; 400 uml"
</t>
  </si>
  <si>
    <t xml:space="preserve">"13:08:39 Flow: Fixed -&gt; 500 umol/s"
</t>
  </si>
  <si>
    <t>13:09:00</t>
  </si>
  <si>
    <t>13:09:06</t>
  </si>
  <si>
    <t>13:09:12</t>
  </si>
  <si>
    <t>13:09:18</t>
  </si>
  <si>
    <t>13:09:24</t>
  </si>
  <si>
    <t xml:space="preserve">"13:09:24 Lamp: ParIn -&gt;  1500 uml"
</t>
  </si>
  <si>
    <t xml:space="preserve">"13:09:24 CO2 Mixer: CO2R -&gt; 400 uml"
</t>
  </si>
  <si>
    <t xml:space="preserve">"13:09:24 Coolers: Tleaf -&gt; 30.00 C"
</t>
  </si>
  <si>
    <t xml:space="preserve">"13:09:24 Flow: Fixed -&gt; 500 umol/s"
</t>
  </si>
  <si>
    <t xml:space="preserve">"13:09:30 Lamp: ParIn -&gt;  1500 uml"
</t>
  </si>
  <si>
    <t xml:space="preserve">"13:09:30 CO2 Mixer: CO2R -&gt; 400 uml"
</t>
  </si>
  <si>
    <t xml:space="preserve">"13:09:30 Coolers: Tleaf -&gt; 30.00 C"
</t>
  </si>
  <si>
    <t xml:space="preserve">"13:09:30 Flow: Fixed -&gt; 500 umol/s"
</t>
  </si>
  <si>
    <t>PHOTO</t>
  </si>
  <si>
    <t>long_I_R4</t>
  </si>
  <si>
    <t>meso_PS_R3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</si>
</sst>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3" borderId="0" xfId="0" applyFill="1" applyProtection="1"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Gráficos!$B$3:$B$98</c:f>
              <c:numCache>
                <c:formatCode>General</c:formatCode>
                <c:ptCount val="96"/>
                <c:pt idx="0">
                  <c:v>231.23771801610681</c:v>
                </c:pt>
                <c:pt idx="1">
                  <c:v>229.12335022024959</c:v>
                </c:pt>
                <c:pt idx="2">
                  <c:v>230.0155221163275</c:v>
                </c:pt>
                <c:pt idx="3">
                  <c:v>228.57410163469788</c:v>
                </c:pt>
                <c:pt idx="4">
                  <c:v>232.35340436156449</c:v>
                </c:pt>
                <c:pt idx="7">
                  <c:v>176.30520116305325</c:v>
                </c:pt>
                <c:pt idx="8">
                  <c:v>176.49350467202973</c:v>
                </c:pt>
                <c:pt idx="9">
                  <c:v>175.62960330591596</c:v>
                </c:pt>
                <c:pt idx="10">
                  <c:v>176.46964247573939</c:v>
                </c:pt>
                <c:pt idx="11">
                  <c:v>178.25481027955522</c:v>
                </c:pt>
                <c:pt idx="14">
                  <c:v>80.483821209410138</c:v>
                </c:pt>
                <c:pt idx="15">
                  <c:v>80.304343593296366</c:v>
                </c:pt>
                <c:pt idx="16">
                  <c:v>79.412569626472447</c:v>
                </c:pt>
                <c:pt idx="17">
                  <c:v>81.546944678515374</c:v>
                </c:pt>
                <c:pt idx="18">
                  <c:v>82.380338485284938</c:v>
                </c:pt>
                <c:pt idx="21">
                  <c:v>69.134587669218021</c:v>
                </c:pt>
                <c:pt idx="22">
                  <c:v>72.628399551027499</c:v>
                </c:pt>
                <c:pt idx="23">
                  <c:v>77.047432394906096</c:v>
                </c:pt>
                <c:pt idx="24">
                  <c:v>72.223799361578287</c:v>
                </c:pt>
                <c:pt idx="25">
                  <c:v>72.359869690446274</c:v>
                </c:pt>
                <c:pt idx="28">
                  <c:v>60.327395040882166</c:v>
                </c:pt>
                <c:pt idx="29">
                  <c:v>62.355825278752846</c:v>
                </c:pt>
                <c:pt idx="30">
                  <c:v>66.860986127382219</c:v>
                </c:pt>
                <c:pt idx="31">
                  <c:v>63.944177906498304</c:v>
                </c:pt>
                <c:pt idx="32">
                  <c:v>65.044849831141704</c:v>
                </c:pt>
                <c:pt idx="35">
                  <c:v>48.895982207820587</c:v>
                </c:pt>
                <c:pt idx="36">
                  <c:v>51.806969279433602</c:v>
                </c:pt>
                <c:pt idx="37">
                  <c:v>53.928801311308483</c:v>
                </c:pt>
                <c:pt idx="38">
                  <c:v>51.406005169492659</c:v>
                </c:pt>
                <c:pt idx="39">
                  <c:v>49.763931110252301</c:v>
                </c:pt>
                <c:pt idx="42">
                  <c:v>39.633589703221475</c:v>
                </c:pt>
                <c:pt idx="43">
                  <c:v>41.45443810546265</c:v>
                </c:pt>
                <c:pt idx="44">
                  <c:v>44.941210218030889</c:v>
                </c:pt>
                <c:pt idx="45">
                  <c:v>39.398727818569334</c:v>
                </c:pt>
                <c:pt idx="46">
                  <c:v>37.850441349255938</c:v>
                </c:pt>
                <c:pt idx="49">
                  <c:v>26.880861388394283</c:v>
                </c:pt>
                <c:pt idx="50">
                  <c:v>31.876411758320295</c:v>
                </c:pt>
                <c:pt idx="51">
                  <c:v>34.766519663206758</c:v>
                </c:pt>
                <c:pt idx="52">
                  <c:v>32.335236533215451</c:v>
                </c:pt>
                <c:pt idx="53">
                  <c:v>30.796686221224405</c:v>
                </c:pt>
                <c:pt idx="56">
                  <c:v>252.40897859609944</c:v>
                </c:pt>
                <c:pt idx="57">
                  <c:v>250.93701208610622</c:v>
                </c:pt>
                <c:pt idx="58">
                  <c:v>251.91878074309673</c:v>
                </c:pt>
                <c:pt idx="59">
                  <c:v>251.74218906712869</c:v>
                </c:pt>
                <c:pt idx="60">
                  <c:v>253.13618968347708</c:v>
                </c:pt>
                <c:pt idx="63">
                  <c:v>250.17482138567044</c:v>
                </c:pt>
                <c:pt idx="64">
                  <c:v>248.02932262593009</c:v>
                </c:pt>
                <c:pt idx="65">
                  <c:v>249.64532579192488</c:v>
                </c:pt>
                <c:pt idx="66">
                  <c:v>249.94390882595445</c:v>
                </c:pt>
                <c:pt idx="67">
                  <c:v>249.24624510114054</c:v>
                </c:pt>
                <c:pt idx="70">
                  <c:v>315.29247584151284</c:v>
                </c:pt>
                <c:pt idx="71">
                  <c:v>316.96097661404247</c:v>
                </c:pt>
                <c:pt idx="72">
                  <c:v>308.49754147570621</c:v>
                </c:pt>
                <c:pt idx="73">
                  <c:v>314.55273660705325</c:v>
                </c:pt>
                <c:pt idx="74">
                  <c:v>317.31164839173488</c:v>
                </c:pt>
                <c:pt idx="77">
                  <c:v>456.73810758320906</c:v>
                </c:pt>
                <c:pt idx="78">
                  <c:v>461.9988688967112</c:v>
                </c:pt>
                <c:pt idx="79">
                  <c:v>457.40567961933453</c:v>
                </c:pt>
                <c:pt idx="80">
                  <c:v>456.05343949626268</c:v>
                </c:pt>
                <c:pt idx="81">
                  <c:v>455.90808495614982</c:v>
                </c:pt>
                <c:pt idx="84">
                  <c:v>604.68199592636995</c:v>
                </c:pt>
                <c:pt idx="85">
                  <c:v>605.65351047237698</c:v>
                </c:pt>
                <c:pt idx="86">
                  <c:v>600.83692135011279</c:v>
                </c:pt>
                <c:pt idx="87">
                  <c:v>603.32109035926419</c:v>
                </c:pt>
                <c:pt idx="88">
                  <c:v>602.50827990437188</c:v>
                </c:pt>
                <c:pt idx="91">
                  <c:v>237.73074620922787</c:v>
                </c:pt>
                <c:pt idx="92">
                  <c:v>235.8096655294577</c:v>
                </c:pt>
                <c:pt idx="93">
                  <c:v>237.26023173071329</c:v>
                </c:pt>
                <c:pt idx="94">
                  <c:v>235.42605021199549</c:v>
                </c:pt>
                <c:pt idx="95">
                  <c:v>235.47550616804412</c:v>
                </c:pt>
              </c:numCache>
            </c:numRef>
          </c:xVal>
          <c:yVal>
            <c:numRef>
              <c:f>Gráficos!$C$3:$C$98</c:f>
              <c:numCache>
                <c:formatCode>General</c:formatCode>
                <c:ptCount val="96"/>
                <c:pt idx="0">
                  <c:v>12.453063894098042</c:v>
                </c:pt>
                <c:pt idx="1">
                  <c:v>12.659766935947367</c:v>
                </c:pt>
                <c:pt idx="2">
                  <c:v>12.603693689922748</c:v>
                </c:pt>
                <c:pt idx="3">
                  <c:v>12.762451677323018</c:v>
                </c:pt>
                <c:pt idx="4">
                  <c:v>12.480658442132547</c:v>
                </c:pt>
                <c:pt idx="7">
                  <c:v>9.4984587733945602</c:v>
                </c:pt>
                <c:pt idx="8">
                  <c:v>9.5010315955739735</c:v>
                </c:pt>
                <c:pt idx="9">
                  <c:v>9.6132220159528323</c:v>
                </c:pt>
                <c:pt idx="10">
                  <c:v>9.5883207664143519</c:v>
                </c:pt>
                <c:pt idx="11">
                  <c:v>9.4412822942087598</c:v>
                </c:pt>
                <c:pt idx="14">
                  <c:v>3.5093379954889583</c:v>
                </c:pt>
                <c:pt idx="15">
                  <c:v>3.5210505315539917</c:v>
                </c:pt>
                <c:pt idx="16">
                  <c:v>3.6274901379262077</c:v>
                </c:pt>
                <c:pt idx="17">
                  <c:v>3.4491046405320485</c:v>
                </c:pt>
                <c:pt idx="18">
                  <c:v>3.3905729875380559</c:v>
                </c:pt>
                <c:pt idx="21">
                  <c:v>3.4186477220489548</c:v>
                </c:pt>
                <c:pt idx="22">
                  <c:v>3.0950288466507909</c:v>
                </c:pt>
                <c:pt idx="23">
                  <c:v>2.6623520213163658</c:v>
                </c:pt>
                <c:pt idx="24">
                  <c:v>3.1244850063636642</c:v>
                </c:pt>
                <c:pt idx="25">
                  <c:v>3.119599430619429</c:v>
                </c:pt>
                <c:pt idx="28">
                  <c:v>2.5238850859301349</c:v>
                </c:pt>
                <c:pt idx="29">
                  <c:v>2.3525515129990406</c:v>
                </c:pt>
                <c:pt idx="30">
                  <c:v>1.8773762110309029</c:v>
                </c:pt>
                <c:pt idx="31">
                  <c:v>2.1567893089959442</c:v>
                </c:pt>
                <c:pt idx="32">
                  <c:v>2.065253052823167</c:v>
                </c:pt>
                <c:pt idx="35">
                  <c:v>1.8293050176514591</c:v>
                </c:pt>
                <c:pt idx="36">
                  <c:v>1.5472285789498097</c:v>
                </c:pt>
                <c:pt idx="37">
                  <c:v>1.3150834247127381</c:v>
                </c:pt>
                <c:pt idx="38">
                  <c:v>1.5777090258754183</c:v>
                </c:pt>
                <c:pt idx="39">
                  <c:v>1.759236051851689</c:v>
                </c:pt>
                <c:pt idx="42">
                  <c:v>0.8847355399251311</c:v>
                </c:pt>
                <c:pt idx="43">
                  <c:v>0.70521261453225303</c:v>
                </c:pt>
                <c:pt idx="44">
                  <c:v>0.28702087813593424</c:v>
                </c:pt>
                <c:pt idx="45">
                  <c:v>0.86501227312207829</c:v>
                </c:pt>
                <c:pt idx="46">
                  <c:v>1.0462968763279763</c:v>
                </c:pt>
                <c:pt idx="49">
                  <c:v>0.75371683505932996</c:v>
                </c:pt>
                <c:pt idx="50">
                  <c:v>0.22618049176707752</c:v>
                </c:pt>
                <c:pt idx="51">
                  <c:v>-0.12697866721762771</c:v>
                </c:pt>
                <c:pt idx="52">
                  <c:v>0.12262452991449423</c:v>
                </c:pt>
                <c:pt idx="53">
                  <c:v>0.29082684026086048</c:v>
                </c:pt>
                <c:pt idx="56">
                  <c:v>14.218554165007635</c:v>
                </c:pt>
                <c:pt idx="57">
                  <c:v>14.379138568457796</c:v>
                </c:pt>
                <c:pt idx="58">
                  <c:v>14.275076042404145</c:v>
                </c:pt>
                <c:pt idx="59">
                  <c:v>14.32354381821264</c:v>
                </c:pt>
                <c:pt idx="60">
                  <c:v>14.110633311051407</c:v>
                </c:pt>
                <c:pt idx="63">
                  <c:v>14.190578260089103</c:v>
                </c:pt>
                <c:pt idx="64">
                  <c:v>14.366433879866483</c:v>
                </c:pt>
                <c:pt idx="65">
                  <c:v>14.196995661493409</c:v>
                </c:pt>
                <c:pt idx="66">
                  <c:v>14.070043757907866</c:v>
                </c:pt>
                <c:pt idx="67">
                  <c:v>14.186640964884772</c:v>
                </c:pt>
                <c:pt idx="70">
                  <c:v>17.045861457533675</c:v>
                </c:pt>
                <c:pt idx="71">
                  <c:v>17.071190405733486</c:v>
                </c:pt>
                <c:pt idx="72">
                  <c:v>17.679981277823153</c:v>
                </c:pt>
                <c:pt idx="73">
                  <c:v>16.977635133209681</c:v>
                </c:pt>
                <c:pt idx="74">
                  <c:v>16.732216622055716</c:v>
                </c:pt>
                <c:pt idx="77">
                  <c:v>21.341567218582583</c:v>
                </c:pt>
                <c:pt idx="78">
                  <c:v>20.783705631060148</c:v>
                </c:pt>
                <c:pt idx="79">
                  <c:v>21.161460319574815</c:v>
                </c:pt>
                <c:pt idx="80">
                  <c:v>21.261703285996514</c:v>
                </c:pt>
                <c:pt idx="81">
                  <c:v>21.182047420973579</c:v>
                </c:pt>
                <c:pt idx="84">
                  <c:v>23.856860065699326</c:v>
                </c:pt>
                <c:pt idx="85">
                  <c:v>23.646557018152393</c:v>
                </c:pt>
                <c:pt idx="86">
                  <c:v>23.895446889069447</c:v>
                </c:pt>
                <c:pt idx="87">
                  <c:v>23.626048238968806</c:v>
                </c:pt>
                <c:pt idx="88">
                  <c:v>23.637093107371566</c:v>
                </c:pt>
                <c:pt idx="91">
                  <c:v>12.639388503088789</c:v>
                </c:pt>
                <c:pt idx="92">
                  <c:v>12.776533173757255</c:v>
                </c:pt>
                <c:pt idx="93">
                  <c:v>12.622874887116211</c:v>
                </c:pt>
                <c:pt idx="94">
                  <c:v>12.80221004893188</c:v>
                </c:pt>
                <c:pt idx="95">
                  <c:v>12.809404307025693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521-A662-B9078AD5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1912"/>
        <c:axId val="545322240"/>
      </c:scatterChart>
      <c:valAx>
        <c:axId val="54532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22240"/>
        <c:crosses val="autoZero"/>
        <c:crossBetween val="midCat"/>
      </c:valAx>
      <c:valAx>
        <c:axId val="545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3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Gráficos!$M$3:$M$98</c:f>
              <c:numCache>
                <c:formatCode>General</c:formatCode>
                <c:ptCount val="96"/>
                <c:pt idx="0">
                  <c:v>226.60301094817433</c:v>
                </c:pt>
                <c:pt idx="1">
                  <c:v>225.08919121044269</c:v>
                </c:pt>
                <c:pt idx="2">
                  <c:v>226.20566092070302</c:v>
                </c:pt>
                <c:pt idx="3">
                  <c:v>228.18979440209787</c:v>
                </c:pt>
                <c:pt idx="4">
                  <c:v>226.9383603570505</c:v>
                </c:pt>
                <c:pt idx="7">
                  <c:v>170.61380468336608</c:v>
                </c:pt>
                <c:pt idx="8">
                  <c:v>170.19424400550116</c:v>
                </c:pt>
                <c:pt idx="9">
                  <c:v>171.12723315150274</c:v>
                </c:pt>
                <c:pt idx="10">
                  <c:v>171.78134351549377</c:v>
                </c:pt>
                <c:pt idx="11">
                  <c:v>170.83893478696817</c:v>
                </c:pt>
                <c:pt idx="14">
                  <c:v>74.775624937497696</c:v>
                </c:pt>
                <c:pt idx="15">
                  <c:v>75.451523222002919</c:v>
                </c:pt>
                <c:pt idx="16">
                  <c:v>76.85232064643732</c:v>
                </c:pt>
                <c:pt idx="17">
                  <c:v>77.247634260807985</c:v>
                </c:pt>
                <c:pt idx="18">
                  <c:v>76.371909749977675</c:v>
                </c:pt>
                <c:pt idx="21">
                  <c:v>66.496729796841819</c:v>
                </c:pt>
                <c:pt idx="22">
                  <c:v>69.294107480590199</c:v>
                </c:pt>
                <c:pt idx="23">
                  <c:v>69.845688749473211</c:v>
                </c:pt>
                <c:pt idx="24">
                  <c:v>68.222883120357821</c:v>
                </c:pt>
                <c:pt idx="25">
                  <c:v>69.294881432626113</c:v>
                </c:pt>
                <c:pt idx="28">
                  <c:v>56.561575253917418</c:v>
                </c:pt>
                <c:pt idx="29">
                  <c:v>57.791452510036869</c:v>
                </c:pt>
                <c:pt idx="30">
                  <c:v>60.443538088819487</c:v>
                </c:pt>
                <c:pt idx="31">
                  <c:v>58.814705086723286</c:v>
                </c:pt>
                <c:pt idx="32">
                  <c:v>57.880310224660093</c:v>
                </c:pt>
                <c:pt idx="35">
                  <c:v>43.894919711262808</c:v>
                </c:pt>
                <c:pt idx="36">
                  <c:v>47.357891213515799</c:v>
                </c:pt>
                <c:pt idx="37">
                  <c:v>49.420556231503269</c:v>
                </c:pt>
                <c:pt idx="38">
                  <c:v>47.023795517097852</c:v>
                </c:pt>
                <c:pt idx="39">
                  <c:v>46.804335167633361</c:v>
                </c:pt>
                <c:pt idx="42">
                  <c:v>32.885335220496451</c:v>
                </c:pt>
                <c:pt idx="43">
                  <c:v>36.554526518622652</c:v>
                </c:pt>
                <c:pt idx="44">
                  <c:v>39.437710453243845</c:v>
                </c:pt>
                <c:pt idx="45">
                  <c:v>37.195638785568867</c:v>
                </c:pt>
                <c:pt idx="46">
                  <c:v>38.454673427601165</c:v>
                </c:pt>
                <c:pt idx="49">
                  <c:v>26.621657126184882</c:v>
                </c:pt>
                <c:pt idx="50">
                  <c:v>28.725810468655006</c:v>
                </c:pt>
                <c:pt idx="51">
                  <c:v>32.539505504276519</c:v>
                </c:pt>
                <c:pt idx="52">
                  <c:v>29.368314251071627</c:v>
                </c:pt>
                <c:pt idx="53">
                  <c:v>29.265201898259086</c:v>
                </c:pt>
                <c:pt idx="56">
                  <c:v>253.53396523871615</c:v>
                </c:pt>
                <c:pt idx="57">
                  <c:v>253.13328591563561</c:v>
                </c:pt>
                <c:pt idx="58">
                  <c:v>252.10070863005268</c:v>
                </c:pt>
                <c:pt idx="59">
                  <c:v>251.21040503489553</c:v>
                </c:pt>
                <c:pt idx="60">
                  <c:v>252.10788736532905</c:v>
                </c:pt>
                <c:pt idx="63">
                  <c:v>249.29913468660502</c:v>
                </c:pt>
                <c:pt idx="64">
                  <c:v>248.08868597637803</c:v>
                </c:pt>
                <c:pt idx="65">
                  <c:v>247.29243295912732</c:v>
                </c:pt>
                <c:pt idx="66">
                  <c:v>247.1115750426103</c:v>
                </c:pt>
                <c:pt idx="67">
                  <c:v>247.16918485328091</c:v>
                </c:pt>
                <c:pt idx="70">
                  <c:v>317.27125161929291</c:v>
                </c:pt>
                <c:pt idx="71">
                  <c:v>315.41602579841305</c:v>
                </c:pt>
                <c:pt idx="72">
                  <c:v>313.71552432160468</c:v>
                </c:pt>
                <c:pt idx="73">
                  <c:v>315.27784155283859</c:v>
                </c:pt>
                <c:pt idx="74">
                  <c:v>314.40023583751531</c:v>
                </c:pt>
                <c:pt idx="77">
                  <c:v>463.24838389884627</c:v>
                </c:pt>
                <c:pt idx="78">
                  <c:v>462.84737416855131</c:v>
                </c:pt>
                <c:pt idx="79">
                  <c:v>460.54930746562979</c:v>
                </c:pt>
                <c:pt idx="80">
                  <c:v>457.23280998518243</c:v>
                </c:pt>
                <c:pt idx="81">
                  <c:v>458.30059499924755</c:v>
                </c:pt>
                <c:pt idx="84">
                  <c:v>581.00696982741908</c:v>
                </c:pt>
                <c:pt idx="85">
                  <c:v>576.54936122779475</c:v>
                </c:pt>
                <c:pt idx="86">
                  <c:v>575.04390740365716</c:v>
                </c:pt>
                <c:pt idx="87">
                  <c:v>571.62159629762346</c:v>
                </c:pt>
                <c:pt idx="88">
                  <c:v>570.95441183525475</c:v>
                </c:pt>
                <c:pt idx="91">
                  <c:v>212.06639936505181</c:v>
                </c:pt>
                <c:pt idx="92">
                  <c:v>207.32402783704626</c:v>
                </c:pt>
                <c:pt idx="93">
                  <c:v>207.9568811028328</c:v>
                </c:pt>
                <c:pt idx="94">
                  <c:v>210.72634075928221</c:v>
                </c:pt>
                <c:pt idx="95">
                  <c:v>211.43076195733767</c:v>
                </c:pt>
              </c:numCache>
            </c:numRef>
          </c:xVal>
          <c:yVal>
            <c:numRef>
              <c:f>Gráficos!$N$3:$N$98</c:f>
              <c:numCache>
                <c:formatCode>General</c:formatCode>
                <c:ptCount val="96"/>
                <c:pt idx="0">
                  <c:v>14.586129140672076</c:v>
                </c:pt>
                <c:pt idx="1">
                  <c:v>14.805678648857754</c:v>
                </c:pt>
                <c:pt idx="2">
                  <c:v>14.754562199302061</c:v>
                </c:pt>
                <c:pt idx="3">
                  <c:v>14.656515453295295</c:v>
                </c:pt>
                <c:pt idx="4">
                  <c:v>14.843694399046763</c:v>
                </c:pt>
                <c:pt idx="7">
                  <c:v>11.456746425671083</c:v>
                </c:pt>
                <c:pt idx="8">
                  <c:v>11.52085811685196</c:v>
                </c:pt>
                <c:pt idx="9">
                  <c:v>11.471987700543153</c:v>
                </c:pt>
                <c:pt idx="10">
                  <c:v>11.458653754090617</c:v>
                </c:pt>
                <c:pt idx="11">
                  <c:v>11.60148189545183</c:v>
                </c:pt>
                <c:pt idx="14">
                  <c:v>4.6756222711717959</c:v>
                </c:pt>
                <c:pt idx="15">
                  <c:v>4.6388246046326982</c:v>
                </c:pt>
                <c:pt idx="16">
                  <c:v>4.507440078509064</c:v>
                </c:pt>
                <c:pt idx="17">
                  <c:v>4.4689079552184081</c:v>
                </c:pt>
                <c:pt idx="18">
                  <c:v>4.5988733024967345</c:v>
                </c:pt>
                <c:pt idx="21">
                  <c:v>4.254033262103369</c:v>
                </c:pt>
                <c:pt idx="22">
                  <c:v>3.9789888426077789</c:v>
                </c:pt>
                <c:pt idx="23">
                  <c:v>3.8970112511497876</c:v>
                </c:pt>
                <c:pt idx="24">
                  <c:v>4.0918654746797394</c:v>
                </c:pt>
                <c:pt idx="25">
                  <c:v>3.9973390498939914</c:v>
                </c:pt>
                <c:pt idx="28">
                  <c:v>3.3907877506705746</c:v>
                </c:pt>
                <c:pt idx="29">
                  <c:v>3.2647266615053789</c:v>
                </c:pt>
                <c:pt idx="30">
                  <c:v>2.9242565106942435</c:v>
                </c:pt>
                <c:pt idx="31">
                  <c:v>3.1058627292353882</c:v>
                </c:pt>
                <c:pt idx="32">
                  <c:v>3.2438380243414153</c:v>
                </c:pt>
                <c:pt idx="35">
                  <c:v>2.7581222075539098</c:v>
                </c:pt>
                <c:pt idx="36">
                  <c:v>2.354579047165668</c:v>
                </c:pt>
                <c:pt idx="37">
                  <c:v>2.0573297810589954</c:v>
                </c:pt>
                <c:pt idx="38">
                  <c:v>2.3556502185548265</c:v>
                </c:pt>
                <c:pt idx="39">
                  <c:v>2.3980432467043999</c:v>
                </c:pt>
                <c:pt idx="42">
                  <c:v>1.8744078127860715</c:v>
                </c:pt>
                <c:pt idx="43">
                  <c:v>1.4441852822186334</c:v>
                </c:pt>
                <c:pt idx="44">
                  <c:v>1.0148710849397315</c:v>
                </c:pt>
                <c:pt idx="45">
                  <c:v>1.2894702621540084</c:v>
                </c:pt>
                <c:pt idx="46">
                  <c:v>1.1246970153143787</c:v>
                </c:pt>
                <c:pt idx="49">
                  <c:v>0.94797224714879991</c:v>
                </c:pt>
                <c:pt idx="50">
                  <c:v>0.69280134453744402</c:v>
                </c:pt>
                <c:pt idx="51">
                  <c:v>0.12060535132039449</c:v>
                </c:pt>
                <c:pt idx="52">
                  <c:v>0.51006613058903894</c:v>
                </c:pt>
                <c:pt idx="53">
                  <c:v>0.51976884093416054</c:v>
                </c:pt>
                <c:pt idx="56">
                  <c:v>16.360255882059448</c:v>
                </c:pt>
                <c:pt idx="57">
                  <c:v>16.483039351172383</c:v>
                </c:pt>
                <c:pt idx="58">
                  <c:v>16.63756969125922</c:v>
                </c:pt>
                <c:pt idx="59">
                  <c:v>16.696799419429308</c:v>
                </c:pt>
                <c:pt idx="60">
                  <c:v>16.667165521723494</c:v>
                </c:pt>
                <c:pt idx="63">
                  <c:v>16.437864443713188</c:v>
                </c:pt>
                <c:pt idx="64">
                  <c:v>16.579604325159952</c:v>
                </c:pt>
                <c:pt idx="65">
                  <c:v>16.564065920714906</c:v>
                </c:pt>
                <c:pt idx="66">
                  <c:v>16.604218887690777</c:v>
                </c:pt>
                <c:pt idx="67">
                  <c:v>16.594189401133143</c:v>
                </c:pt>
                <c:pt idx="70">
                  <c:v>19.126410056508799</c:v>
                </c:pt>
                <c:pt idx="71">
                  <c:v>19.293928885514706</c:v>
                </c:pt>
                <c:pt idx="72">
                  <c:v>19.512710107620407</c:v>
                </c:pt>
                <c:pt idx="73">
                  <c:v>19.292597048371967</c:v>
                </c:pt>
                <c:pt idx="74">
                  <c:v>19.35542468273286</c:v>
                </c:pt>
                <c:pt idx="77">
                  <c:v>22.898900681571771</c:v>
                </c:pt>
                <c:pt idx="78">
                  <c:v>22.891562691853288</c:v>
                </c:pt>
                <c:pt idx="79">
                  <c:v>22.956508450250013</c:v>
                </c:pt>
                <c:pt idx="80">
                  <c:v>23.218527484142943</c:v>
                </c:pt>
                <c:pt idx="81">
                  <c:v>22.999304275133898</c:v>
                </c:pt>
                <c:pt idx="84">
                  <c:v>24.965515291489478</c:v>
                </c:pt>
                <c:pt idx="85">
                  <c:v>25.113433176843493</c:v>
                </c:pt>
                <c:pt idx="86">
                  <c:v>25.067629161638195</c:v>
                </c:pt>
                <c:pt idx="87">
                  <c:v>25.063454883045221</c:v>
                </c:pt>
                <c:pt idx="88">
                  <c:v>24.925120044313303</c:v>
                </c:pt>
                <c:pt idx="91">
                  <c:v>13.399287954568944</c:v>
                </c:pt>
                <c:pt idx="92">
                  <c:v>13.758321682780204</c:v>
                </c:pt>
                <c:pt idx="93">
                  <c:v>13.697107973185116</c:v>
                </c:pt>
                <c:pt idx="94">
                  <c:v>13.480720433816041</c:v>
                </c:pt>
                <c:pt idx="95">
                  <c:v>13.447976619333398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448-901F-CF6DFBA3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09336"/>
        <c:axId val="692200152"/>
      </c:scatterChart>
      <c:valAx>
        <c:axId val="69220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200152"/>
        <c:crosses val="autoZero"/>
        <c:crossBetween val="midCat"/>
      </c:valAx>
      <c:valAx>
        <c:axId val="6922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20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Gráficos!$X$3:$X$105</c:f>
              <c:numCache>
                <c:formatCode>General</c:formatCode>
                <c:ptCount val="103"/>
                <c:pt idx="0">
                  <c:v>99.850219359190859</c:v>
                </c:pt>
                <c:pt idx="1">
                  <c:v>98.550741920163574</c:v>
                </c:pt>
                <c:pt idx="2">
                  <c:v>99.309376818644068</c:v>
                </c:pt>
                <c:pt idx="3">
                  <c:v>98.596486958773028</c:v>
                </c:pt>
                <c:pt idx="4">
                  <c:v>98.713144294128639</c:v>
                </c:pt>
                <c:pt idx="7">
                  <c:v>51.590186172531062</c:v>
                </c:pt>
                <c:pt idx="8">
                  <c:v>50.241089044908747</c:v>
                </c:pt>
                <c:pt idx="9">
                  <c:v>50.23215901289764</c:v>
                </c:pt>
                <c:pt idx="10">
                  <c:v>51.588792477755291</c:v>
                </c:pt>
                <c:pt idx="11">
                  <c:v>53.305237801999638</c:v>
                </c:pt>
                <c:pt idx="14">
                  <c:v>17.756004062835082</c:v>
                </c:pt>
                <c:pt idx="15">
                  <c:v>17.645874940575908</c:v>
                </c:pt>
                <c:pt idx="16">
                  <c:v>17.404987965594888</c:v>
                </c:pt>
                <c:pt idx="17">
                  <c:v>18.045403788213608</c:v>
                </c:pt>
                <c:pt idx="18">
                  <c:v>18.506846741226557</c:v>
                </c:pt>
                <c:pt idx="21">
                  <c:v>16.113171719934481</c:v>
                </c:pt>
                <c:pt idx="22">
                  <c:v>16.874184016401518</c:v>
                </c:pt>
                <c:pt idx="23">
                  <c:v>17.021908411132436</c:v>
                </c:pt>
                <c:pt idx="24">
                  <c:v>17.467879391247813</c:v>
                </c:pt>
                <c:pt idx="25">
                  <c:v>17.743532426256703</c:v>
                </c:pt>
                <c:pt idx="28">
                  <c:v>14.40713264094642</c:v>
                </c:pt>
                <c:pt idx="29">
                  <c:v>14.73386830177763</c:v>
                </c:pt>
                <c:pt idx="30">
                  <c:v>14.43717511221932</c:v>
                </c:pt>
                <c:pt idx="31">
                  <c:v>14.58038187578874</c:v>
                </c:pt>
                <c:pt idx="32">
                  <c:v>14.828293730740384</c:v>
                </c:pt>
                <c:pt idx="35">
                  <c:v>12.093465914622403</c:v>
                </c:pt>
                <c:pt idx="36">
                  <c:v>11.670497914573444</c:v>
                </c:pt>
                <c:pt idx="37">
                  <c:v>11.322860806023275</c:v>
                </c:pt>
                <c:pt idx="38">
                  <c:v>11.030206470089084</c:v>
                </c:pt>
                <c:pt idx="39">
                  <c:v>11.889407910997688</c:v>
                </c:pt>
                <c:pt idx="42">
                  <c:v>7.6375774655550988</c:v>
                </c:pt>
                <c:pt idx="43">
                  <c:v>8.7440694490098512</c:v>
                </c:pt>
                <c:pt idx="44">
                  <c:v>9.2253944492328532</c:v>
                </c:pt>
                <c:pt idx="45">
                  <c:v>8.1812445786243693</c:v>
                </c:pt>
                <c:pt idx="46">
                  <c:v>9.070173114235363</c:v>
                </c:pt>
                <c:pt idx="49">
                  <c:v>1.947435383623124</c:v>
                </c:pt>
                <c:pt idx="50">
                  <c:v>3.6500359255840826</c:v>
                </c:pt>
                <c:pt idx="51">
                  <c:v>4.2249434412325195</c:v>
                </c:pt>
                <c:pt idx="52">
                  <c:v>3.5831768433646216</c:v>
                </c:pt>
                <c:pt idx="53">
                  <c:v>3.434126475908422</c:v>
                </c:pt>
                <c:pt idx="56">
                  <c:v>0.30701904559786991</c:v>
                </c:pt>
                <c:pt idx="57">
                  <c:v>1.8060203250950733</c:v>
                </c:pt>
                <c:pt idx="58">
                  <c:v>3.1420754544796181</c:v>
                </c:pt>
                <c:pt idx="59">
                  <c:v>2.1079944191199504</c:v>
                </c:pt>
                <c:pt idx="60">
                  <c:v>2.174684467280072</c:v>
                </c:pt>
                <c:pt idx="63">
                  <c:v>329.2080266021469</c:v>
                </c:pt>
                <c:pt idx="64">
                  <c:v>323.79168414435776</c:v>
                </c:pt>
                <c:pt idx="65">
                  <c:v>317.40318634873478</c:v>
                </c:pt>
                <c:pt idx="66">
                  <c:v>309.68894630804874</c:v>
                </c:pt>
                <c:pt idx="67">
                  <c:v>302.1193822828331</c:v>
                </c:pt>
                <c:pt idx="70">
                  <c:v>170.2417451153174</c:v>
                </c:pt>
                <c:pt idx="71">
                  <c:v>166.08480281197262</c:v>
                </c:pt>
                <c:pt idx="72">
                  <c:v>160.86975282001018</c:v>
                </c:pt>
                <c:pt idx="73">
                  <c:v>157.60423529860827</c:v>
                </c:pt>
                <c:pt idx="74">
                  <c:v>154.28116022811287</c:v>
                </c:pt>
                <c:pt idx="77">
                  <c:v>181.641767093525</c:v>
                </c:pt>
                <c:pt idx="78">
                  <c:v>177.45625605352285</c:v>
                </c:pt>
                <c:pt idx="79">
                  <c:v>174.85965403188786</c:v>
                </c:pt>
                <c:pt idx="80">
                  <c:v>170.95724534478543</c:v>
                </c:pt>
                <c:pt idx="81">
                  <c:v>169.30929481427054</c:v>
                </c:pt>
                <c:pt idx="84">
                  <c:v>267.20840992315198</c:v>
                </c:pt>
                <c:pt idx="85">
                  <c:v>262.82660600330752</c:v>
                </c:pt>
                <c:pt idx="86">
                  <c:v>254.63120164281366</c:v>
                </c:pt>
                <c:pt idx="87">
                  <c:v>253.31048290087548</c:v>
                </c:pt>
                <c:pt idx="88">
                  <c:v>249.05766425434945</c:v>
                </c:pt>
                <c:pt idx="91">
                  <c:v>339.97744531379925</c:v>
                </c:pt>
                <c:pt idx="92">
                  <c:v>336.81391924646175</c:v>
                </c:pt>
                <c:pt idx="93">
                  <c:v>329.59305217517823</c:v>
                </c:pt>
                <c:pt idx="94">
                  <c:v>325.52541168228231</c:v>
                </c:pt>
                <c:pt idx="95">
                  <c:v>323.72602320554842</c:v>
                </c:pt>
                <c:pt idx="98">
                  <c:v>98.231061453128262</c:v>
                </c:pt>
                <c:pt idx="99">
                  <c:v>96.021747022844735</c:v>
                </c:pt>
                <c:pt idx="100">
                  <c:v>97.149705671968405</c:v>
                </c:pt>
                <c:pt idx="101">
                  <c:v>97.056460235948506</c:v>
                </c:pt>
                <c:pt idx="102">
                  <c:v>97.257369754099329</c:v>
                </c:pt>
              </c:numCache>
            </c:numRef>
          </c:xVal>
          <c:yVal>
            <c:numRef>
              <c:f>Gráficos!$Y$3:$Y$105</c:f>
              <c:numCache>
                <c:formatCode>General</c:formatCode>
                <c:ptCount val="103"/>
                <c:pt idx="0">
                  <c:v>29.945718794890293</c:v>
                </c:pt>
                <c:pt idx="1">
                  <c:v>30.129452215047245</c:v>
                </c:pt>
                <c:pt idx="2">
                  <c:v>30.14610855928245</c:v>
                </c:pt>
                <c:pt idx="3">
                  <c:v>30.285658351815929</c:v>
                </c:pt>
                <c:pt idx="4">
                  <c:v>30.279943619603408</c:v>
                </c:pt>
                <c:pt idx="7">
                  <c:v>25.65348919880303</c:v>
                </c:pt>
                <c:pt idx="8">
                  <c:v>25.933362022001738</c:v>
                </c:pt>
                <c:pt idx="9">
                  <c:v>26.170635525149759</c:v>
                </c:pt>
                <c:pt idx="10">
                  <c:v>26.1921393663503</c:v>
                </c:pt>
                <c:pt idx="11">
                  <c:v>26.25377846333647</c:v>
                </c:pt>
                <c:pt idx="14">
                  <c:v>12.833091216414642</c:v>
                </c:pt>
                <c:pt idx="15">
                  <c:v>12.999804510995704</c:v>
                </c:pt>
                <c:pt idx="16">
                  <c:v>13.183613087134576</c:v>
                </c:pt>
                <c:pt idx="17">
                  <c:v>13.238862337113316</c:v>
                </c:pt>
                <c:pt idx="18">
                  <c:v>13.246781171429252</c:v>
                </c:pt>
                <c:pt idx="21">
                  <c:v>12.10675960328374</c:v>
                </c:pt>
                <c:pt idx="22">
                  <c:v>12.049604630474267</c:v>
                </c:pt>
                <c:pt idx="23">
                  <c:v>12.070137976492459</c:v>
                </c:pt>
                <c:pt idx="24">
                  <c:v>12.028940274762636</c:v>
                </c:pt>
                <c:pt idx="25">
                  <c:v>12.036275245966708</c:v>
                </c:pt>
                <c:pt idx="28">
                  <c:v>9.9892268666439765</c:v>
                </c:pt>
                <c:pt idx="29">
                  <c:v>9.9488629813094196</c:v>
                </c:pt>
                <c:pt idx="30">
                  <c:v>10.016464592182254</c:v>
                </c:pt>
                <c:pt idx="31">
                  <c:v>10.013935062099776</c:v>
                </c:pt>
                <c:pt idx="32">
                  <c:v>9.9619675943387183</c:v>
                </c:pt>
                <c:pt idx="35">
                  <c:v>7.7712715472317111</c:v>
                </c:pt>
                <c:pt idx="36">
                  <c:v>7.832172535102421</c:v>
                </c:pt>
                <c:pt idx="37">
                  <c:v>7.8888689045079676</c:v>
                </c:pt>
                <c:pt idx="38">
                  <c:v>7.9349378737973728</c:v>
                </c:pt>
                <c:pt idx="39">
                  <c:v>7.8199491816266926</c:v>
                </c:pt>
                <c:pt idx="42">
                  <c:v>5.8008999975990569</c:v>
                </c:pt>
                <c:pt idx="43">
                  <c:v>5.6586740265063451</c:v>
                </c:pt>
                <c:pt idx="44">
                  <c:v>5.5447392473896064</c:v>
                </c:pt>
                <c:pt idx="45">
                  <c:v>5.7092538127083126</c:v>
                </c:pt>
                <c:pt idx="46">
                  <c:v>5.5609810227985106</c:v>
                </c:pt>
                <c:pt idx="49">
                  <c:v>2.5578807941633128</c:v>
                </c:pt>
                <c:pt idx="50">
                  <c:v>2.3157623689457041</c:v>
                </c:pt>
                <c:pt idx="51">
                  <c:v>2.18640039362477</c:v>
                </c:pt>
                <c:pt idx="52">
                  <c:v>2.283831686076391</c:v>
                </c:pt>
                <c:pt idx="53">
                  <c:v>2.3172356980408146</c:v>
                </c:pt>
                <c:pt idx="56">
                  <c:v>1.4694840307528501</c:v>
                </c:pt>
                <c:pt idx="57">
                  <c:v>1.2415418086912522</c:v>
                </c:pt>
                <c:pt idx="58">
                  <c:v>0.95315758076635571</c:v>
                </c:pt>
                <c:pt idx="59">
                  <c:v>1.1100923243492575</c:v>
                </c:pt>
                <c:pt idx="60">
                  <c:v>1.0965530259129996</c:v>
                </c:pt>
                <c:pt idx="63">
                  <c:v>8.2765222187112286</c:v>
                </c:pt>
                <c:pt idx="64">
                  <c:v>9.05164805501696</c:v>
                </c:pt>
                <c:pt idx="65">
                  <c:v>9.9667803940537087</c:v>
                </c:pt>
                <c:pt idx="66">
                  <c:v>11.084612256206212</c:v>
                </c:pt>
                <c:pt idx="67">
                  <c:v>12.110422067408033</c:v>
                </c:pt>
                <c:pt idx="70">
                  <c:v>24.921360342295571</c:v>
                </c:pt>
                <c:pt idx="71">
                  <c:v>25.202288396521016</c:v>
                </c:pt>
                <c:pt idx="72">
                  <c:v>25.584678296217412</c:v>
                </c:pt>
                <c:pt idx="73">
                  <c:v>25.710637779071803</c:v>
                </c:pt>
                <c:pt idx="74">
                  <c:v>25.931127479270671</c:v>
                </c:pt>
                <c:pt idx="77">
                  <c:v>28.608987187565532</c:v>
                </c:pt>
                <c:pt idx="78">
                  <c:v>28.645729719070395</c:v>
                </c:pt>
                <c:pt idx="79">
                  <c:v>28.654904923118135</c:v>
                </c:pt>
                <c:pt idx="80">
                  <c:v>28.756521213483456</c:v>
                </c:pt>
                <c:pt idx="81">
                  <c:v>28.642814288610619</c:v>
                </c:pt>
                <c:pt idx="84">
                  <c:v>30.740047380775099</c:v>
                </c:pt>
                <c:pt idx="85">
                  <c:v>30.684818761008316</c:v>
                </c:pt>
                <c:pt idx="86">
                  <c:v>30.830571883226785</c:v>
                </c:pt>
                <c:pt idx="87">
                  <c:v>30.661004261598119</c:v>
                </c:pt>
                <c:pt idx="88">
                  <c:v>30.643146728041415</c:v>
                </c:pt>
                <c:pt idx="91">
                  <c:v>31.873573588323438</c:v>
                </c:pt>
                <c:pt idx="92">
                  <c:v>32.01700931199246</c:v>
                </c:pt>
                <c:pt idx="93">
                  <c:v>32.069498063740717</c:v>
                </c:pt>
                <c:pt idx="94">
                  <c:v>32.033888670698836</c:v>
                </c:pt>
                <c:pt idx="95">
                  <c:v>31.903092914083327</c:v>
                </c:pt>
                <c:pt idx="98">
                  <c:v>27.332424614295583</c:v>
                </c:pt>
                <c:pt idx="99">
                  <c:v>27.661793128394201</c:v>
                </c:pt>
                <c:pt idx="100">
                  <c:v>27.691180773624318</c:v>
                </c:pt>
                <c:pt idx="101">
                  <c:v>27.807863125147509</c:v>
                </c:pt>
                <c:pt idx="102">
                  <c:v>27.912739265157281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1-4121-AA3E-20318FA2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1440"/>
        <c:axId val="173464880"/>
      </c:scatterChart>
      <c:valAx>
        <c:axId val="1734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64880"/>
        <c:crosses val="autoZero"/>
        <c:crossBetween val="midCat"/>
      </c:valAx>
      <c:valAx>
        <c:axId val="1734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53340</xdr:rowOff>
    </xdr:from>
    <xdr:to>
      <xdr:col>9</xdr:col>
      <xdr:colOff>251460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1D9794-5DAF-4D15-BF43-B7A961B3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2</xdr:row>
      <xdr:rowOff>60960</xdr:rowOff>
    </xdr:from>
    <xdr:to>
      <xdr:col>20</xdr:col>
      <xdr:colOff>205740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BDD07-9908-4C71-9817-8503A9A33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114300</xdr:colOff>
      <xdr:row>2</xdr:row>
      <xdr:rowOff>45720</xdr:rowOff>
    </xdr:from>
    <xdr:to>
      <xdr:col>31</xdr:col>
      <xdr:colOff>281940</xdr:colOff>
      <xdr:row>15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F2D347-350D-4F4D-998B-0FCA00083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68"/>
  <sheetViews>
    <sheetView topLeftCell="A341" workbookViewId="0">
      <selection activeCell="R258" sqref="R258:R360"/>
    </sheetView>
  </sheetViews>
  <sheetFormatPr defaultRowHeight="14.4" x14ac:dyDescent="0.3"/>
  <cols>
    <col min="4" max="4" width="27.88671875" customWidth="1"/>
  </cols>
  <sheetData>
    <row r="1" spans="1:56" x14ac:dyDescent="0.3">
      <c r="A1" s="1" t="s">
        <v>0</v>
      </c>
    </row>
    <row r="2" spans="1:56" x14ac:dyDescent="0.3">
      <c r="A2" s="1" t="s">
        <v>1</v>
      </c>
    </row>
    <row r="3" spans="1:56" x14ac:dyDescent="0.3">
      <c r="A3" s="1" t="s">
        <v>2</v>
      </c>
      <c r="B3" s="1" t="s">
        <v>3</v>
      </c>
    </row>
    <row r="4" spans="1:56" x14ac:dyDescent="0.3">
      <c r="A4" s="1" t="s">
        <v>4</v>
      </c>
      <c r="B4" s="1" t="s">
        <v>5</v>
      </c>
      <c r="C4" s="1">
        <v>1</v>
      </c>
      <c r="D4" s="1">
        <v>0.15999999642372131</v>
      </c>
    </row>
    <row r="5" spans="1:56" x14ac:dyDescent="0.3">
      <c r="A5" s="1" t="s">
        <v>6</v>
      </c>
      <c r="B5" s="1">
        <v>4</v>
      </c>
    </row>
    <row r="6" spans="1:56" x14ac:dyDescent="0.3">
      <c r="A6" s="1" t="s">
        <v>7</v>
      </c>
      <c r="B6" s="1" t="s">
        <v>8</v>
      </c>
    </row>
    <row r="7" spans="1:56" x14ac:dyDescent="0.3">
      <c r="A7" s="1" t="s">
        <v>9</v>
      </c>
      <c r="B7" s="2" t="s">
        <v>10</v>
      </c>
    </row>
    <row r="9" spans="1:56" x14ac:dyDescent="0.3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3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3">
      <c r="A11" s="1" t="s">
        <v>9</v>
      </c>
      <c r="B11" s="1" t="s">
        <v>69</v>
      </c>
    </row>
    <row r="12" spans="1:56" x14ac:dyDescent="0.3">
      <c r="A12" s="1" t="s">
        <v>9</v>
      </c>
      <c r="B12" s="1" t="s">
        <v>70</v>
      </c>
    </row>
    <row r="13" spans="1:56" x14ac:dyDescent="0.3">
      <c r="A13" s="1" t="s">
        <v>9</v>
      </c>
      <c r="B13" s="1" t="s">
        <v>71</v>
      </c>
    </row>
    <row r="14" spans="1:56" x14ac:dyDescent="0.3">
      <c r="A14" s="1" t="s">
        <v>9</v>
      </c>
      <c r="B14" s="1" t="s">
        <v>72</v>
      </c>
    </row>
    <row r="15" spans="1:56" x14ac:dyDescent="0.3">
      <c r="A15" s="1" t="s">
        <v>9</v>
      </c>
      <c r="B15" s="1" t="s">
        <v>73</v>
      </c>
    </row>
    <row r="16" spans="1:56" x14ac:dyDescent="0.3">
      <c r="A16" s="1" t="s">
        <v>9</v>
      </c>
      <c r="B16" s="1" t="s">
        <v>74</v>
      </c>
    </row>
    <row r="17" spans="1:56" x14ac:dyDescent="0.3">
      <c r="A17" s="1" t="s">
        <v>9</v>
      </c>
      <c r="B17" s="1" t="s">
        <v>75</v>
      </c>
    </row>
    <row r="18" spans="1:56" x14ac:dyDescent="0.3">
      <c r="A18" s="1" t="s">
        <v>9</v>
      </c>
      <c r="B18" s="1" t="s">
        <v>76</v>
      </c>
    </row>
    <row r="19" spans="1:56" x14ac:dyDescent="0.3">
      <c r="A19" s="1" t="s">
        <v>9</v>
      </c>
      <c r="B19" s="1" t="s">
        <v>77</v>
      </c>
    </row>
    <row r="20" spans="1:56" x14ac:dyDescent="0.3">
      <c r="A20" s="1" t="s">
        <v>9</v>
      </c>
      <c r="B20" s="1" t="s">
        <v>78</v>
      </c>
    </row>
    <row r="21" spans="1:56" x14ac:dyDescent="0.3">
      <c r="A21" s="1">
        <v>1</v>
      </c>
      <c r="B21" s="1" t="s">
        <v>79</v>
      </c>
      <c r="C21" s="1">
        <v>3258.5000102035701</v>
      </c>
      <c r="D21" s="1">
        <v>0</v>
      </c>
      <c r="E21">
        <f>(R21-S21*(1000-T21)/(1000-U21))*AK21</f>
        <v>12.453063894098042</v>
      </c>
      <c r="F21">
        <f>IF(AV21&lt;&gt;0,1/(1/AV21-1/N21),0)</f>
        <v>0.13699675119156338</v>
      </c>
      <c r="G21">
        <f>((AY21-AL21/2)*S21-E21)/(AY21+AL21/2)</f>
        <v>231.23771801610681</v>
      </c>
      <c r="H21">
        <f>AL21*1000</f>
        <v>3.396204039397813</v>
      </c>
      <c r="I21">
        <f>(AQ21-AW21)</f>
        <v>2.2483541671969829</v>
      </c>
      <c r="J21">
        <f>(P21+AP21*D21)</f>
        <v>29.853372573852539</v>
      </c>
      <c r="K21" s="1">
        <v>2.42</v>
      </c>
      <c r="L21">
        <f>(K21*AE21+AF21)</f>
        <v>2.2060435849428179</v>
      </c>
      <c r="M21" s="1">
        <v>1</v>
      </c>
      <c r="N21">
        <f>L21*(M21+1)*(M21+1)/(M21*M21+1)</f>
        <v>4.4120871698856359</v>
      </c>
      <c r="O21" s="1">
        <v>30.566064834594727</v>
      </c>
      <c r="P21" s="1">
        <v>29.853372573852539</v>
      </c>
      <c r="Q21" s="1">
        <v>31.171272277832031</v>
      </c>
      <c r="R21" s="1">
        <v>399.93072509765625</v>
      </c>
      <c r="S21" s="1">
        <v>393.25973510742188</v>
      </c>
      <c r="T21" s="1">
        <v>20.095428466796875</v>
      </c>
      <c r="U21" s="1">
        <v>21.702861785888672</v>
      </c>
      <c r="V21" s="1">
        <v>41.581119537353516</v>
      </c>
      <c r="W21" s="1">
        <v>44.907192230224609</v>
      </c>
      <c r="X21" s="1">
        <v>500.20376586914063</v>
      </c>
      <c r="Y21" s="1">
        <v>1499.0498046875</v>
      </c>
      <c r="Z21" s="1">
        <v>5.4600808769464493E-2</v>
      </c>
      <c r="AA21" s="1">
        <v>91.063789367675781</v>
      </c>
      <c r="AB21" s="1">
        <v>9.8626270294189453</v>
      </c>
      <c r="AC21" s="1">
        <v>0.46873238682746887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>X21*0.000001/(K21*0.0001)</f>
        <v>2.0669577102030603</v>
      </c>
      <c r="AL21">
        <f>(U21-T21)/(1000-U21)*AK21</f>
        <v>3.396204039397813E-3</v>
      </c>
      <c r="AM21">
        <f>(P21+273.15)</f>
        <v>303.00337257385252</v>
      </c>
      <c r="AN21">
        <f>(O21+273.15)</f>
        <v>303.7160648345947</v>
      </c>
      <c r="AO21">
        <f>(Y21*AG21+Z21*AH21)*AI21</f>
        <v>239.84796338898013</v>
      </c>
      <c r="AP21">
        <f>((AO21+0.00000010773*(AN21^4-AM21^4))-AL21*44100)/(L21*51.4+0.00000043092*AM21^3)</f>
        <v>0.78681126174202565</v>
      </c>
      <c r="AQ21">
        <f>0.61365*EXP(17.502*J21/(240.97+J21))</f>
        <v>4.2246990015429287</v>
      </c>
      <c r="AR21">
        <f>AQ21*1000/AA21</f>
        <v>46.392743272360875</v>
      </c>
      <c r="AS21">
        <f>(AR21-U21)</f>
        <v>24.689881486472203</v>
      </c>
      <c r="AT21">
        <f>IF(D21,P21,(O21+P21)/2)</f>
        <v>30.209718704223633</v>
      </c>
      <c r="AU21">
        <f>0.61365*EXP(17.502*AT21/(240.97+AT21))</f>
        <v>4.3120416371328911</v>
      </c>
      <c r="AV21">
        <f>IF(AS21&lt;&gt;0,(1000-(AR21+U21)/2)/AS21*AL21,0)</f>
        <v>0.13287106123669462</v>
      </c>
      <c r="AW21">
        <f>U21*AA21/1000</f>
        <v>1.9763448343459458</v>
      </c>
      <c r="AX21">
        <f>(AU21-AW21)</f>
        <v>2.3356968027869454</v>
      </c>
      <c r="AY21">
        <f>1/(1.6/F21+1.37/N21)</f>
        <v>8.3405481076857302E-2</v>
      </c>
      <c r="AZ21">
        <f>G21*AA21*0.001</f>
        <v>21.05738284728076</v>
      </c>
      <c r="BA21">
        <f>G21/S21</f>
        <v>0.58800252701421996</v>
      </c>
      <c r="BB21">
        <f>(1-AL21*AA21/AQ21/F21)*100</f>
        <v>46.56406016175513</v>
      </c>
      <c r="BC21">
        <f>(S21-E21/(N21/1.35))</f>
        <v>389.44937606198442</v>
      </c>
      <c r="BD21">
        <f>E21*BB21/100/BC21</f>
        <v>1.4889360517826867E-2</v>
      </c>
    </row>
    <row r="22" spans="1:56" x14ac:dyDescent="0.3">
      <c r="A22" s="1">
        <v>2</v>
      </c>
      <c r="B22" s="1" t="s">
        <v>80</v>
      </c>
      <c r="C22" s="1">
        <v>3269.500009957701</v>
      </c>
      <c r="D22" s="1">
        <v>0</v>
      </c>
      <c r="E22">
        <f>(R22-S22*(1000-T22)/(1000-U22))*AK22</f>
        <v>12.659766935947367</v>
      </c>
      <c r="F22">
        <f>IF(AV22&lt;&gt;0,1/(1/AV22-1/N22),0)</f>
        <v>0.13728996477795902</v>
      </c>
      <c r="G22">
        <f>((AY22-AL22/2)*S22-E22)/(AY22+AL22/2)</f>
        <v>229.12335022024959</v>
      </c>
      <c r="H22">
        <f>AL22*1000</f>
        <v>3.4106426671814747</v>
      </c>
      <c r="I22">
        <f>(AQ22-AW22)</f>
        <v>2.2531776830472658</v>
      </c>
      <c r="J22">
        <f>(P22+AP22*D22)</f>
        <v>29.877801895141602</v>
      </c>
      <c r="K22" s="1">
        <v>2.42</v>
      </c>
      <c r="L22">
        <f>(K22*AE22+AF22)</f>
        <v>2.2060435849428179</v>
      </c>
      <c r="M22" s="1">
        <v>1</v>
      </c>
      <c r="N22">
        <f>L22*(M22+1)*(M22+1)/(M22*M22+1)</f>
        <v>4.4120871698856359</v>
      </c>
      <c r="O22" s="1">
        <v>30.565319061279297</v>
      </c>
      <c r="P22" s="1">
        <v>29.877801895141602</v>
      </c>
      <c r="Q22" s="1">
        <v>31.164821624755859</v>
      </c>
      <c r="R22" s="1">
        <v>400.067138671875</v>
      </c>
      <c r="S22" s="1">
        <v>393.29290771484375</v>
      </c>
      <c r="T22" s="1">
        <v>20.10045051574707</v>
      </c>
      <c r="U22" s="1">
        <v>21.714801788330078</v>
      </c>
      <c r="V22" s="1">
        <v>41.593860626220703</v>
      </c>
      <c r="W22" s="1">
        <v>44.934440612792969</v>
      </c>
      <c r="X22" s="1">
        <v>500.17160034179688</v>
      </c>
      <c r="Y22" s="1">
        <v>1498.9764404296875</v>
      </c>
      <c r="Z22" s="1">
        <v>6.5521195530891418E-2</v>
      </c>
      <c r="AA22" s="1">
        <v>91.065048217773438</v>
      </c>
      <c r="AB22" s="1">
        <v>9.8626270294189453</v>
      </c>
      <c r="AC22" s="1">
        <v>0.46873238682746887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>X22*0.000001/(K22*0.0001)</f>
        <v>2.0668247948008136</v>
      </c>
      <c r="AL22">
        <f>(U22-T22)/(1000-U22)*AK22</f>
        <v>3.4106426671814748E-3</v>
      </c>
      <c r="AM22">
        <f>(P22+273.15)</f>
        <v>303.02780189514158</v>
      </c>
      <c r="AN22">
        <f>(O22+273.15)</f>
        <v>303.71531906127927</v>
      </c>
      <c r="AO22">
        <f>(Y22*AG22+Z22*AH22)*AI22</f>
        <v>239.8362251079925</v>
      </c>
      <c r="AP22">
        <f>((AO22+0.00000010773*(AN22^4-AM22^4))-AL22*44100)/(L22*51.4+0.00000043092*AM22^3)</f>
        <v>0.77921319560225721</v>
      </c>
      <c r="AQ22">
        <f>0.61365*EXP(17.502*J22/(240.97+J22))</f>
        <v>4.2306371549409372</v>
      </c>
      <c r="AR22">
        <f>AQ22*1000/AA22</f>
        <v>46.457309777333769</v>
      </c>
      <c r="AS22">
        <f>(AR22-U22)</f>
        <v>24.742507989003691</v>
      </c>
      <c r="AT22">
        <f>IF(D22,P22,(O22+P22)/2)</f>
        <v>30.221560478210449</v>
      </c>
      <c r="AU22">
        <f>0.61365*EXP(17.502*AT22/(240.97+AT22))</f>
        <v>4.3149709412898387</v>
      </c>
      <c r="AV22">
        <f>IF(AS22&lt;&gt;0,(1000-(AR22+U22)/2)/AS22*AL22,0)</f>
        <v>0.13314686257499622</v>
      </c>
      <c r="AW22">
        <f>U22*AA22/1000</f>
        <v>1.9774594718936713</v>
      </c>
      <c r="AX22">
        <f>(AU22-AW22)</f>
        <v>2.3375114693961674</v>
      </c>
      <c r="AY22">
        <f>1/(1.6/F22+1.37/N22)</f>
        <v>8.3579360682808745E-2</v>
      </c>
      <c r="AZ22">
        <f>G22*AA22*0.001</f>
        <v>20.865128935624821</v>
      </c>
      <c r="BA22">
        <f>G22/S22</f>
        <v>0.58257686758586302</v>
      </c>
      <c r="BB22">
        <f>(1-AL22*AA22/AQ22/F22)*100</f>
        <v>46.525914038939057</v>
      </c>
      <c r="BC22">
        <f>(S22-E22/(N22/1.35))</f>
        <v>389.41930216140406</v>
      </c>
      <c r="BD22">
        <f>E22*BB22/100/BC22</f>
        <v>1.5125270497525625E-2</v>
      </c>
    </row>
    <row r="23" spans="1:56" x14ac:dyDescent="0.3">
      <c r="A23" s="1">
        <v>3</v>
      </c>
      <c r="B23" s="1" t="s">
        <v>81</v>
      </c>
      <c r="C23" s="1">
        <v>3280.5000097118318</v>
      </c>
      <c r="D23" s="1">
        <v>0</v>
      </c>
      <c r="E23">
        <f>(R23-S23*(1000-T23)/(1000-U23))*AK23</f>
        <v>12.603693689922748</v>
      </c>
      <c r="F23">
        <f>IF(AV23&lt;&gt;0,1/(1/AV23-1/N23),0)</f>
        <v>0.13751903379223546</v>
      </c>
      <c r="G23">
        <f>((AY23-AL23/2)*S23-E23)/(AY23+AL23/2)</f>
        <v>230.0155221163275</v>
      </c>
      <c r="H23">
        <f>AL23*1000</f>
        <v>3.4150349608708215</v>
      </c>
      <c r="I23">
        <f>(AQ23-AW23)</f>
        <v>2.2524374519324066</v>
      </c>
      <c r="J23">
        <f>(P23+AP23*D23)</f>
        <v>29.875410079956055</v>
      </c>
      <c r="K23" s="1">
        <v>2.42</v>
      </c>
      <c r="L23">
        <f>(K23*AE23+AF23)</f>
        <v>2.2060435849428179</v>
      </c>
      <c r="M23" s="1">
        <v>1</v>
      </c>
      <c r="N23">
        <f>L23*(M23+1)*(M23+1)/(M23*M23+1)</f>
        <v>4.4120871698856359</v>
      </c>
      <c r="O23" s="1">
        <v>30.566766738891602</v>
      </c>
      <c r="P23" s="1">
        <v>29.875410079956055</v>
      </c>
      <c r="Q23" s="1">
        <v>31.167976379394531</v>
      </c>
      <c r="R23" s="1">
        <v>400.03042602539063</v>
      </c>
      <c r="S23" s="1">
        <v>393.28323364257813</v>
      </c>
      <c r="T23" s="1">
        <v>20.100315093994141</v>
      </c>
      <c r="U23" s="1">
        <v>21.716567993164063</v>
      </c>
      <c r="V23" s="1">
        <v>41.590091705322266</v>
      </c>
      <c r="W23" s="1">
        <v>44.934322357177734</v>
      </c>
      <c r="X23" s="1">
        <v>500.2255859375</v>
      </c>
      <c r="Y23" s="1">
        <v>1499.0489501953125</v>
      </c>
      <c r="Z23" s="1">
        <v>0.39422488212585449</v>
      </c>
      <c r="AA23" s="1">
        <v>91.06494140625</v>
      </c>
      <c r="AB23" s="1">
        <v>9.8626270294189453</v>
      </c>
      <c r="AC23" s="1">
        <v>0.46873238682746887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>X23*0.000001/(K23*0.0001)</f>
        <v>2.0670478757747932</v>
      </c>
      <c r="AL23">
        <f>(U23-T23)/(1000-U23)*AK23</f>
        <v>3.4150349608708217E-3</v>
      </c>
      <c r="AM23">
        <f>(P23+273.15)</f>
        <v>303.02541007995603</v>
      </c>
      <c r="AN23">
        <f>(O23+273.15)</f>
        <v>303.71676673889158</v>
      </c>
      <c r="AO23">
        <f>(Y23*AG23+Z23*AH23)*AI23</f>
        <v>239.84782667023319</v>
      </c>
      <c r="AP23">
        <f>((AO23+0.00000010773*(AN23^4-AM23^4))-AL23*44100)/(L23*51.4+0.00000043092*AM23^3)</f>
        <v>0.77813072744620893</v>
      </c>
      <c r="AQ23">
        <f>0.61365*EXP(17.502*J23/(240.97+J23))</f>
        <v>4.2300554437747362</v>
      </c>
      <c r="AR23">
        <f>AQ23*1000/AA23</f>
        <v>46.450976396108651</v>
      </c>
      <c r="AS23">
        <f>(AR23-U23)</f>
        <v>24.734408402944588</v>
      </c>
      <c r="AT23">
        <f>IF(D23,P23,(O23+P23)/2)</f>
        <v>30.221088409423828</v>
      </c>
      <c r="AU23">
        <f>0.61365*EXP(17.502*AT23/(240.97+AT23))</f>
        <v>4.3148541322764915</v>
      </c>
      <c r="AV23">
        <f>IF(AS23&lt;&gt;0,(1000-(AR23+U23)/2)/AS23*AL23,0)</f>
        <v>0.13336230377901759</v>
      </c>
      <c r="AW23">
        <f>U23*AA23/1000</f>
        <v>1.9776179918423296</v>
      </c>
      <c r="AX23">
        <f>(AU23-AW23)</f>
        <v>2.3372361404341619</v>
      </c>
      <c r="AY23">
        <f>1/(1.6/F23+1.37/N23)</f>
        <v>8.3715188282755745E-2</v>
      </c>
      <c r="AZ23">
        <f>G23*AA23*0.001</f>
        <v>20.946350044051364</v>
      </c>
      <c r="BA23">
        <f>G23/S23</f>
        <v>0.58485972052744351</v>
      </c>
      <c r="BB23">
        <f>(1-AL23*AA23/AQ23/F23)*100</f>
        <v>46.538948743663731</v>
      </c>
      <c r="BC23">
        <f>(S23-E23/(N23/1.35))</f>
        <v>389.42678524837362</v>
      </c>
      <c r="BD23">
        <f>E23*BB23/100/BC23</f>
        <v>1.5062206217840084E-2</v>
      </c>
    </row>
    <row r="24" spans="1:56" x14ac:dyDescent="0.3">
      <c r="A24" s="1">
        <v>4</v>
      </c>
      <c r="B24" s="1" t="s">
        <v>82</v>
      </c>
      <c r="C24" s="1">
        <v>3291.5000094659626</v>
      </c>
      <c r="D24" s="1">
        <v>0</v>
      </c>
      <c r="E24">
        <f>(R24-S24*(1000-T24)/(1000-U24))*AK24</f>
        <v>12.762451677323018</v>
      </c>
      <c r="F24">
        <f>IF(AV24&lt;&gt;0,1/(1/AV24-1/N24),0)</f>
        <v>0.13801097398641127</v>
      </c>
      <c r="G24">
        <f>((AY24-AL24/2)*S24-E24)/(AY24+AL24/2)</f>
        <v>228.57410163469788</v>
      </c>
      <c r="H24">
        <f>AL24*1000</f>
        <v>3.4205489003575162</v>
      </c>
      <c r="I24">
        <f>(AQ24-AW24)</f>
        <v>2.2482774935638394</v>
      </c>
      <c r="J24">
        <f>(P24+AP24*D24)</f>
        <v>29.860641479492188</v>
      </c>
      <c r="K24" s="1">
        <v>2.42</v>
      </c>
      <c r="L24">
        <f>(K24*AE24+AF24)</f>
        <v>2.2060435849428179</v>
      </c>
      <c r="M24" s="1">
        <v>1</v>
      </c>
      <c r="N24">
        <f>L24*(M24+1)*(M24+1)/(M24*M24+1)</f>
        <v>4.4120871698856359</v>
      </c>
      <c r="O24" s="1">
        <v>30.5653076171875</v>
      </c>
      <c r="P24" s="1">
        <v>29.860641479492188</v>
      </c>
      <c r="Q24" s="1">
        <v>31.166814804077148</v>
      </c>
      <c r="R24" s="1">
        <v>399.97857666015625</v>
      </c>
      <c r="S24" s="1">
        <v>393.15325927734375</v>
      </c>
      <c r="T24" s="1">
        <v>20.104198455810547</v>
      </c>
      <c r="U24" s="1">
        <v>21.723165512084961</v>
      </c>
      <c r="V24" s="1">
        <v>41.600940704345703</v>
      </c>
      <c r="W24" s="1">
        <v>44.951015472412109</v>
      </c>
      <c r="X24" s="1">
        <v>500.18991088867188</v>
      </c>
      <c r="Y24" s="1">
        <v>1499.021240234375</v>
      </c>
      <c r="Z24" s="1">
        <v>0.3767453134059906</v>
      </c>
      <c r="AA24" s="1">
        <v>91.063507080078125</v>
      </c>
      <c r="AB24" s="1">
        <v>9.8626270294189453</v>
      </c>
      <c r="AC24" s="1">
        <v>0.46873238682746887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>X24*0.000001/(K24*0.0001)</f>
        <v>2.0669004582176522</v>
      </c>
      <c r="AL24">
        <f>(U24-T24)/(1000-U24)*AK24</f>
        <v>3.4205489003575162E-3</v>
      </c>
      <c r="AM24">
        <f>(P24+273.15)</f>
        <v>303.01064147949216</v>
      </c>
      <c r="AN24">
        <f>(O24+273.15)</f>
        <v>303.71530761718748</v>
      </c>
      <c r="AO24">
        <f>(Y24*AG24+Z24*AH24)*AI24</f>
        <v>239.84339307658229</v>
      </c>
      <c r="AP24">
        <f>((AO24+0.00000010773*(AN24^4-AM24^4))-AL24*44100)/(L24*51.4+0.00000043092*AM24^3)</f>
        <v>0.77743857929439131</v>
      </c>
      <c r="AQ24">
        <f>0.61365*EXP(17.502*J24/(240.97+J24))</f>
        <v>4.2264651299752973</v>
      </c>
      <c r="AR24">
        <f>AQ24*1000/AA24</f>
        <v>46.412281554878938</v>
      </c>
      <c r="AS24">
        <f>(AR24-U24)</f>
        <v>24.689116042793977</v>
      </c>
      <c r="AT24">
        <f>IF(D24,P24,(O24+P24)/2)</f>
        <v>30.212974548339844</v>
      </c>
      <c r="AU24">
        <f>0.61365*EXP(17.502*AT24/(240.97+AT24))</f>
        <v>4.3128468637590442</v>
      </c>
      <c r="AV24">
        <f>IF(AS24&lt;&gt;0,(1000-(AR24+U24)/2)/AS24*AL24,0)</f>
        <v>0.13382490407353917</v>
      </c>
      <c r="AW24">
        <f>U24*AA24/1000</f>
        <v>1.9781876364114579</v>
      </c>
      <c r="AX24">
        <f>(AU24-AW24)</f>
        <v>2.3346592273475864</v>
      </c>
      <c r="AY24">
        <f>1/(1.6/F24+1.37/N24)</f>
        <v>8.4006846891804751E-2</v>
      </c>
      <c r="AZ24">
        <f>G24*AA24*0.001</f>
        <v>20.814759322533806</v>
      </c>
      <c r="BA24">
        <f>G24/S24</f>
        <v>0.58138676518882393</v>
      </c>
      <c r="BB24">
        <f>(1-AL24*AA24/AQ24/F24)*100</f>
        <v>46.599015409541202</v>
      </c>
      <c r="BC24">
        <f>(S24-E24/(N24/1.35))</f>
        <v>389.24823448953282</v>
      </c>
      <c r="BD24">
        <f>E24*BB24/100/BC24</f>
        <v>1.5278622474807721E-2</v>
      </c>
    </row>
    <row r="25" spans="1:56" x14ac:dyDescent="0.3">
      <c r="A25" s="1">
        <v>5</v>
      </c>
      <c r="B25" s="1" t="s">
        <v>83</v>
      </c>
      <c r="C25" s="1">
        <v>3302.5000092200935</v>
      </c>
      <c r="D25" s="1">
        <v>0</v>
      </c>
      <c r="E25">
        <f>(R25-S25*(1000-T25)/(1000-U25))*AK25</f>
        <v>12.480658442132547</v>
      </c>
      <c r="F25">
        <f>IF(AV25&lt;&gt;0,1/(1/AV25-1/N25),0)</f>
        <v>0.13840297228332329</v>
      </c>
      <c r="G25">
        <f>((AY25-AL25/2)*S25-E25)/(AY25+AL25/2)</f>
        <v>232.35340436156449</v>
      </c>
      <c r="H25">
        <f>AL25*1000</f>
        <v>3.429582004206515</v>
      </c>
      <c r="I25">
        <f>(AQ25-AW25)</f>
        <v>2.2480715496315113</v>
      </c>
      <c r="J25">
        <f>(P25+AP25*D25)</f>
        <v>29.8623046875</v>
      </c>
      <c r="K25" s="1">
        <v>2.42</v>
      </c>
      <c r="L25">
        <f>(K25*AE25+AF25)</f>
        <v>2.2060435849428179</v>
      </c>
      <c r="M25" s="1">
        <v>1</v>
      </c>
      <c r="N25">
        <f>L25*(M25+1)*(M25+1)/(M25*M25+1)</f>
        <v>4.4120871698856359</v>
      </c>
      <c r="O25" s="1">
        <v>30.569074630737305</v>
      </c>
      <c r="P25" s="1">
        <v>29.8623046875</v>
      </c>
      <c r="Q25" s="1">
        <v>31.174776077270508</v>
      </c>
      <c r="R25" s="1">
        <v>399.93637084960938</v>
      </c>
      <c r="S25" s="1">
        <v>393.24557495117188</v>
      </c>
      <c r="T25" s="1">
        <v>20.106081008911133</v>
      </c>
      <c r="U25" s="1">
        <v>21.729299545288086</v>
      </c>
      <c r="V25" s="1">
        <v>41.596954345703125</v>
      </c>
      <c r="W25" s="1">
        <v>44.955188751220703</v>
      </c>
      <c r="X25" s="1">
        <v>500.19415283203125</v>
      </c>
      <c r="Y25" s="1">
        <v>1498.6160888671875</v>
      </c>
      <c r="Z25" s="1">
        <v>0.10155805200338364</v>
      </c>
      <c r="AA25" s="1">
        <v>91.065879821777344</v>
      </c>
      <c r="AB25" s="1">
        <v>9.8626270294189453</v>
      </c>
      <c r="AC25" s="1">
        <v>0.46873238682746887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>X25*0.000001/(K25*0.0001)</f>
        <v>2.0669179869092198</v>
      </c>
      <c r="AL25">
        <f>(U25-T25)/(1000-U25)*AK25</f>
        <v>3.4295820042065149E-3</v>
      </c>
      <c r="AM25">
        <f>(P25+273.15)</f>
        <v>303.01230468749998</v>
      </c>
      <c r="AN25">
        <f>(O25+273.15)</f>
        <v>303.71907463073728</v>
      </c>
      <c r="AO25">
        <f>(Y25*AG25+Z25*AH25)*AI25</f>
        <v>239.77856885928122</v>
      </c>
      <c r="AP25">
        <f>((AO25+0.00000010773*(AN25^4-AM25^4))-AL25*44100)/(L25*51.4+0.00000043092*AM25^3)</f>
        <v>0.77394678567316877</v>
      </c>
      <c r="AQ25">
        <f>0.61365*EXP(17.502*J25/(240.97+J25))</f>
        <v>4.2268693306341172</v>
      </c>
      <c r="AR25">
        <f>AQ25*1000/AA25</f>
        <v>46.415510824761292</v>
      </c>
      <c r="AS25">
        <f>(AR25-U25)</f>
        <v>24.686211279473206</v>
      </c>
      <c r="AT25">
        <f>IF(D25,P25,(O25+P25)/2)</f>
        <v>30.215689659118652</v>
      </c>
      <c r="AU25">
        <f>0.61365*EXP(17.502*AT25/(240.97+AT25))</f>
        <v>4.3135184578594155</v>
      </c>
      <c r="AV25">
        <f>IF(AS25&lt;&gt;0,(1000-(AR25+U25)/2)/AS25*AL25,0)</f>
        <v>0.134193451519978</v>
      </c>
      <c r="AW25">
        <f>U25*AA25/1000</f>
        <v>1.9787977810026058</v>
      </c>
      <c r="AX25">
        <f>(AU25-AW25)</f>
        <v>2.3347206768568096</v>
      </c>
      <c r="AY25">
        <f>1/(1.6/F25+1.37/N25)</f>
        <v>8.423921371136299E-2</v>
      </c>
      <c r="AZ25">
        <f>G25*AA25*0.001</f>
        <v>21.159467197771068</v>
      </c>
      <c r="BA25">
        <f>G25/S25</f>
        <v>0.59086082377510574</v>
      </c>
      <c r="BB25">
        <f>(1-AL25*AA25/AQ25/F25)*100</f>
        <v>46.613353631795043</v>
      </c>
      <c r="BC25">
        <f>(S25-E25/(N25/1.35))</f>
        <v>389.42677259117323</v>
      </c>
      <c r="BD25">
        <f>E25*BB25/100/BC25</f>
        <v>1.4939017716984743E-2</v>
      </c>
    </row>
    <row r="26" spans="1:56" x14ac:dyDescent="0.3">
      <c r="A26" s="1" t="s">
        <v>9</v>
      </c>
      <c r="B26" s="1" t="s">
        <v>84</v>
      </c>
      <c r="K26" s="1">
        <v>2.42</v>
      </c>
    </row>
    <row r="27" spans="1:56" x14ac:dyDescent="0.3">
      <c r="A27" s="1" t="s">
        <v>9</v>
      </c>
      <c r="B27" s="1" t="s">
        <v>85</v>
      </c>
      <c r="K27" s="1">
        <v>2.42</v>
      </c>
    </row>
    <row r="28" spans="1:56" x14ac:dyDescent="0.3">
      <c r="A28" s="1">
        <v>6</v>
      </c>
      <c r="B28" s="1" t="s">
        <v>86</v>
      </c>
      <c r="C28" s="1">
        <v>3391.0000101923943</v>
      </c>
      <c r="D28" s="1">
        <v>0</v>
      </c>
      <c r="E28">
        <f>(R28-S28*(1000-T28)/(1000-U28))*AK28</f>
        <v>9.4984587733945602</v>
      </c>
      <c r="F28">
        <f>IF(AV28&lt;&gt;0,1/(1/AV28-1/N28),0)</f>
        <v>0.14327968852597253</v>
      </c>
      <c r="G28">
        <f>((AY28-AL28/2)*S28-E28)/(AY28+AL28/2)</f>
        <v>176.30520116305325</v>
      </c>
      <c r="H28">
        <f>AL28*1000</f>
        <v>3.5383924196423364</v>
      </c>
      <c r="I28">
        <f>(AQ28-AW28)</f>
        <v>2.2427529054652018</v>
      </c>
      <c r="J28">
        <f>(P28+AP28*D28)</f>
        <v>29.865833282470703</v>
      </c>
      <c r="K28" s="1">
        <v>2.42</v>
      </c>
      <c r="L28">
        <f>(K28*AE28+AF28)</f>
        <v>2.2060435849428179</v>
      </c>
      <c r="M28" s="1">
        <v>1</v>
      </c>
      <c r="N28">
        <f>L28*(M28+1)*(M28+1)/(M28*M28+1)</f>
        <v>4.4120871698856359</v>
      </c>
      <c r="O28" s="1">
        <v>30.561357498168945</v>
      </c>
      <c r="P28" s="1">
        <v>29.865833282470703</v>
      </c>
      <c r="Q28" s="1">
        <v>31.170587539672852</v>
      </c>
      <c r="R28" s="1">
        <v>299.99151611328125</v>
      </c>
      <c r="S28" s="1">
        <v>294.89166259765625</v>
      </c>
      <c r="T28" s="1">
        <v>20.122768402099609</v>
      </c>
      <c r="U28" s="1">
        <v>21.797224044799805</v>
      </c>
      <c r="V28" s="1">
        <v>41.649665832519531</v>
      </c>
      <c r="W28" s="1">
        <v>45.11541748046875</v>
      </c>
      <c r="X28" s="1">
        <v>500.2379150390625</v>
      </c>
      <c r="Y28" s="1">
        <v>1500.259765625</v>
      </c>
      <c r="Z28" s="1">
        <v>0.15288656949996948</v>
      </c>
      <c r="AA28" s="1">
        <v>91.065452575683594</v>
      </c>
      <c r="AB28" s="1">
        <v>9.222813606262207</v>
      </c>
      <c r="AC28" s="1">
        <v>0.47108051180839539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>X28*0.000001/(K28*0.0001)</f>
        <v>2.0670988224754647</v>
      </c>
      <c r="AL28">
        <f>(U28-T28)/(1000-U28)*AK28</f>
        <v>3.5383924196423365E-3</v>
      </c>
      <c r="AM28">
        <f>(P28+273.15)</f>
        <v>303.01583328247068</v>
      </c>
      <c r="AN28">
        <f>(O28+273.15)</f>
        <v>303.71135749816892</v>
      </c>
      <c r="AO28">
        <f>(Y28*AG28+Z28*AH28)*AI28</f>
        <v>240.04155713465298</v>
      </c>
      <c r="AP28">
        <f>((AO28+0.00000010773*(AN28^4-AM28^4))-AL28*44100)/(L28*51.4+0.00000043092*AM28^3)</f>
        <v>0.73668926383801248</v>
      </c>
      <c r="AQ28">
        <f>0.61365*EXP(17.502*J28/(240.97+J28))</f>
        <v>4.2277269779984685</v>
      </c>
      <c r="AR28">
        <f>AQ28*1000/AA28</f>
        <v>46.425146511898639</v>
      </c>
      <c r="AS28">
        <f>(AR28-U28)</f>
        <v>24.627922467098834</v>
      </c>
      <c r="AT28">
        <f>IF(D28,P28,(O28+P28)/2)</f>
        <v>30.213595390319824</v>
      </c>
      <c r="AU28">
        <f>0.61365*EXP(17.502*AT28/(240.97+AT28))</f>
        <v>4.3130004236048496</v>
      </c>
      <c r="AV28">
        <f>IF(AS28&lt;&gt;0,(1000-(AR28+U28)/2)/AS28*AL28,0)</f>
        <v>0.1387731208263388</v>
      </c>
      <c r="AW28">
        <f>U28*AA28/1000</f>
        <v>1.9849740725332667</v>
      </c>
      <c r="AX28">
        <f>(AU28-AW28)</f>
        <v>2.3280263510715828</v>
      </c>
      <c r="AY28">
        <f>1/(1.6/F28+1.37/N28)</f>
        <v>8.7127133686651786E-2</v>
      </c>
      <c r="AZ28">
        <f>G28*AA28*0.001</f>
        <v>16.055312935360384</v>
      </c>
      <c r="BA28">
        <f>G28/S28</f>
        <v>0.59786431264284412</v>
      </c>
      <c r="BB28">
        <f>(1-AL28*AA28/AQ28/F28)*100</f>
        <v>46.805334261685502</v>
      </c>
      <c r="BC28">
        <f>(S28-E28/(N28/1.35))</f>
        <v>291.98534664098059</v>
      </c>
      <c r="BD28">
        <f>E28*BB28/100/BC28</f>
        <v>1.5226056477629223E-2</v>
      </c>
    </row>
    <row r="29" spans="1:56" x14ac:dyDescent="0.3">
      <c r="A29" s="1">
        <v>7</v>
      </c>
      <c r="B29" s="1" t="s">
        <v>87</v>
      </c>
      <c r="C29" s="1">
        <v>3402.0000099465251</v>
      </c>
      <c r="D29" s="1">
        <v>0</v>
      </c>
      <c r="E29">
        <f>(R29-S29*(1000-T29)/(1000-U29))*AK29</f>
        <v>9.5010315955739735</v>
      </c>
      <c r="F29">
        <f>IF(AV29&lt;&gt;0,1/(1/AV29-1/N29),0)</f>
        <v>0.14359261941295592</v>
      </c>
      <c r="G29">
        <f>((AY29-AL29/2)*S29-E29)/(AY29+AL29/2)</f>
        <v>176.49350467202973</v>
      </c>
      <c r="H29">
        <f>AL29*1000</f>
        <v>3.5431841585578252</v>
      </c>
      <c r="I29">
        <f>(AQ29-AW29)</f>
        <v>2.2410700676740021</v>
      </c>
      <c r="J29">
        <f>(P29+AP29*D29)</f>
        <v>29.861133575439453</v>
      </c>
      <c r="K29" s="1">
        <v>2.42</v>
      </c>
      <c r="L29">
        <f>(K29*AE29+AF29)</f>
        <v>2.2060435849428179</v>
      </c>
      <c r="M29" s="1">
        <v>1</v>
      </c>
      <c r="N29">
        <f>L29*(M29+1)*(M29+1)/(M29*M29+1)</f>
        <v>4.4120871698856359</v>
      </c>
      <c r="O29" s="1">
        <v>30.564285278320313</v>
      </c>
      <c r="P29" s="1">
        <v>29.861133575439453</v>
      </c>
      <c r="Q29" s="1">
        <v>31.173748016357422</v>
      </c>
      <c r="R29" s="1">
        <v>299.97702026367188</v>
      </c>
      <c r="S29" s="1">
        <v>294.8743896484375</v>
      </c>
      <c r="T29" s="1">
        <v>20.126039505004883</v>
      </c>
      <c r="U29" s="1">
        <v>21.803041458129883</v>
      </c>
      <c r="V29" s="1">
        <v>41.649688720703125</v>
      </c>
      <c r="W29" s="1">
        <v>45.120147705078125</v>
      </c>
      <c r="X29" s="1">
        <v>500.15179443359375</v>
      </c>
      <c r="Y29" s="1">
        <v>1500.2662353515625</v>
      </c>
      <c r="Z29" s="1">
        <v>0.39749503135681152</v>
      </c>
      <c r="AA29" s="1">
        <v>91.065948486328125</v>
      </c>
      <c r="AB29" s="1">
        <v>9.222813606262207</v>
      </c>
      <c r="AC29" s="1">
        <v>0.47108051180839539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>X29*0.000001/(K29*0.0001)</f>
        <v>2.0667429522049323</v>
      </c>
      <c r="AL29">
        <f>(U29-T29)/(1000-U29)*AK29</f>
        <v>3.5431841585578253E-3</v>
      </c>
      <c r="AM29">
        <f>(P29+273.15)</f>
        <v>303.01113357543943</v>
      </c>
      <c r="AN29">
        <f>(O29+273.15)</f>
        <v>303.71428527832029</v>
      </c>
      <c r="AO29">
        <f>(Y29*AG29+Z29*AH29)*AI29</f>
        <v>240.04259229087984</v>
      </c>
      <c r="AP29">
        <f>((AO29+0.00000010773*(AN29^4-AM29^4))-AL29*44100)/(L29*51.4+0.00000043092*AM29^3)</f>
        <v>0.73574668335679083</v>
      </c>
      <c r="AQ29">
        <f>0.61365*EXP(17.502*J29/(240.97+J29))</f>
        <v>4.2265847179453342</v>
      </c>
      <c r="AR29">
        <f>AQ29*1000/AA29</f>
        <v>46.412350480046641</v>
      </c>
      <c r="AS29">
        <f>(AR29-U29)</f>
        <v>24.609309021916758</v>
      </c>
      <c r="AT29">
        <f>IF(D29,P29,(O29+P29)/2)</f>
        <v>30.212709426879883</v>
      </c>
      <c r="AU29">
        <f>0.61365*EXP(17.502*AT29/(240.97+AT29))</f>
        <v>4.3127812897312392</v>
      </c>
      <c r="AV29">
        <f>IF(AS29&lt;&gt;0,(1000-(AR29+U29)/2)/AS29*AL29,0)</f>
        <v>0.13906665593362882</v>
      </c>
      <c r="AW29">
        <f>U29*AA29/1000</f>
        <v>1.9855146502713323</v>
      </c>
      <c r="AX29">
        <f>(AU29-AW29)</f>
        <v>2.3272666394599071</v>
      </c>
      <c r="AY29">
        <f>1/(1.6/F29+1.37/N29)</f>
        <v>8.7312265199220182E-2</v>
      </c>
      <c r="AZ29">
        <f>G29*AA29*0.001</f>
        <v>16.072548404634571</v>
      </c>
      <c r="BA29">
        <f>G29/S29</f>
        <v>0.59853792281673979</v>
      </c>
      <c r="BB29">
        <f>(1-AL29*AA29/AQ29/F29)*100</f>
        <v>46.834727468001624</v>
      </c>
      <c r="BC29">
        <f>(S29-E29/(N29/1.35))</f>
        <v>291.96728646571472</v>
      </c>
      <c r="BD29">
        <f>E29*BB29/100/BC29</f>
        <v>1.5240687778075192E-2</v>
      </c>
    </row>
    <row r="30" spans="1:56" x14ac:dyDescent="0.3">
      <c r="A30" s="1">
        <v>8</v>
      </c>
      <c r="B30" s="1" t="s">
        <v>88</v>
      </c>
      <c r="C30" s="1">
        <v>3413.0000097006559</v>
      </c>
      <c r="D30" s="1">
        <v>0</v>
      </c>
      <c r="E30">
        <f>(R30-S30*(1000-T30)/(1000-U30))*AK30</f>
        <v>9.6132220159528323</v>
      </c>
      <c r="F30">
        <f>IF(AV30&lt;&gt;0,1/(1/AV30-1/N30),0)</f>
        <v>0.14411994527175701</v>
      </c>
      <c r="G30">
        <f>((AY30-AL30/2)*S30-E30)/(AY30+AL30/2)</f>
        <v>175.62960330591596</v>
      </c>
      <c r="H30">
        <f>AL30*1000</f>
        <v>3.5602186149100188</v>
      </c>
      <c r="I30">
        <f>(AQ30-AW30)</f>
        <v>2.2438066739611822</v>
      </c>
      <c r="J30">
        <f>(P30+AP30*D30)</f>
        <v>29.874649047851563</v>
      </c>
      <c r="K30" s="1">
        <v>2.42</v>
      </c>
      <c r="L30">
        <f>(K30*AE30+AF30)</f>
        <v>2.2060435849428179</v>
      </c>
      <c r="M30" s="1">
        <v>1</v>
      </c>
      <c r="N30">
        <f>L30*(M30+1)*(M30+1)/(M30*M30+1)</f>
        <v>4.4120871698856359</v>
      </c>
      <c r="O30" s="1">
        <v>30.565456390380859</v>
      </c>
      <c r="P30" s="1">
        <v>29.874649047851563</v>
      </c>
      <c r="Q30" s="1">
        <v>31.171991348266602</v>
      </c>
      <c r="R30" s="1">
        <v>300.05706787109375</v>
      </c>
      <c r="S30" s="1">
        <v>294.898193359375</v>
      </c>
      <c r="T30" s="1">
        <v>20.124269485473633</v>
      </c>
      <c r="U30" s="1">
        <v>21.80915641784668</v>
      </c>
      <c r="V30" s="1">
        <v>41.643070220947266</v>
      </c>
      <c r="W30" s="1">
        <v>45.129600524902344</v>
      </c>
      <c r="X30" s="1">
        <v>500.20135498046875</v>
      </c>
      <c r="Y30" s="1">
        <v>1500.2623291015625</v>
      </c>
      <c r="Z30" s="1">
        <v>7.9717390239238739E-2</v>
      </c>
      <c r="AA30" s="1">
        <v>91.065589904785156</v>
      </c>
      <c r="AB30" s="1">
        <v>9.222813606262207</v>
      </c>
      <c r="AC30" s="1">
        <v>0.47108051180839539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>X30*0.000001/(K30*0.0001)</f>
        <v>2.0669477478531766</v>
      </c>
      <c r="AL30">
        <f>(U30-T30)/(1000-U30)*AK30</f>
        <v>3.5602186149100187E-3</v>
      </c>
      <c r="AM30">
        <f>(P30+273.15)</f>
        <v>303.02464904785154</v>
      </c>
      <c r="AN30">
        <f>(O30+273.15)</f>
        <v>303.71545639038084</v>
      </c>
      <c r="AO30">
        <f>(Y30*AG30+Z30*AH30)*AI30</f>
        <v>240.04196729089381</v>
      </c>
      <c r="AP30">
        <f>((AO30+0.00000010773*(AN30^4-AM30^4))-AL30*44100)/(L30*51.4+0.00000043092*AM30^3)</f>
        <v>0.72856113729813776</v>
      </c>
      <c r="AQ30">
        <f>0.61365*EXP(17.502*J30/(240.97+J30))</f>
        <v>4.2298703684781209</v>
      </c>
      <c r="AR30">
        <f>AQ30*1000/AA30</f>
        <v>46.448613278634866</v>
      </c>
      <c r="AS30">
        <f>(AR30-U30)</f>
        <v>24.639456860788187</v>
      </c>
      <c r="AT30">
        <f>IF(D30,P30,(O30+P30)/2)</f>
        <v>30.220052719116211</v>
      </c>
      <c r="AU30">
        <f>0.61365*EXP(17.502*AT30/(240.97+AT30))</f>
        <v>4.3145978700345982</v>
      </c>
      <c r="AV30">
        <f>IF(AS30&lt;&gt;0,(1000-(AR30+U30)/2)/AS30*AL30,0)</f>
        <v>0.13956120636894556</v>
      </c>
      <c r="AW30">
        <f>U30*AA30/1000</f>
        <v>1.986063694516939</v>
      </c>
      <c r="AX30">
        <f>(AU30-AW30)</f>
        <v>2.3285341755176594</v>
      </c>
      <c r="AY30">
        <f>1/(1.6/F30+1.37/N30)</f>
        <v>8.7624184385249382E-2</v>
      </c>
      <c r="AZ30">
        <f>G30*AA30*0.001</f>
        <v>15.993813429796642</v>
      </c>
      <c r="BA30">
        <f>G30/S30</f>
        <v>0.5955601195965502</v>
      </c>
      <c r="BB30">
        <f>(1-AL30*AA30/AQ30/F30)*100</f>
        <v>46.816143569424305</v>
      </c>
      <c r="BC30">
        <f>(S30-E30/(N30/1.35))</f>
        <v>291.95676241709543</v>
      </c>
      <c r="BD30">
        <f>E30*BB30/100/BC30</f>
        <v>1.5415090177655896E-2</v>
      </c>
    </row>
    <row r="31" spans="1:56" x14ac:dyDescent="0.3">
      <c r="A31" s="1">
        <v>9</v>
      </c>
      <c r="B31" s="1" t="s">
        <v>89</v>
      </c>
      <c r="C31" s="1">
        <v>3424.0000094547868</v>
      </c>
      <c r="D31" s="1">
        <v>0</v>
      </c>
      <c r="E31">
        <f>(R31-S31*(1000-T31)/(1000-U31))*AK31</f>
        <v>9.5883207664143519</v>
      </c>
      <c r="F31">
        <f>IF(AV31&lt;&gt;0,1/(1/AV31-1/N31),0)</f>
        <v>0.14494090791905742</v>
      </c>
      <c r="G31">
        <f>((AY31-AL31/2)*S31-E31)/(AY31+AL31/2)</f>
        <v>176.46964247573939</v>
      </c>
      <c r="H31">
        <f>AL31*1000</f>
        <v>3.570698033672564</v>
      </c>
      <c r="I31">
        <f>(AQ31-AW31)</f>
        <v>2.2381640108208432</v>
      </c>
      <c r="J31">
        <f>(P31+AP31*D31)</f>
        <v>29.853992462158203</v>
      </c>
      <c r="K31" s="1">
        <v>2.42</v>
      </c>
      <c r="L31">
        <f>(K31*AE31+AF31)</f>
        <v>2.2060435849428179</v>
      </c>
      <c r="M31" s="1">
        <v>1</v>
      </c>
      <c r="N31">
        <f>L31*(M31+1)*(M31+1)/(M31*M31+1)</f>
        <v>4.4120871698856359</v>
      </c>
      <c r="O31" s="1">
        <v>30.556703567504883</v>
      </c>
      <c r="P31" s="1">
        <v>29.853992462158203</v>
      </c>
      <c r="Q31" s="1">
        <v>31.159011840820313</v>
      </c>
      <c r="R31" s="1">
        <v>299.99053955078125</v>
      </c>
      <c r="S31" s="1">
        <v>294.84231567382813</v>
      </c>
      <c r="T31" s="1">
        <v>20.125772476196289</v>
      </c>
      <c r="U31" s="1">
        <v>21.815607070922852</v>
      </c>
      <c r="V31" s="1">
        <v>41.667758941650391</v>
      </c>
      <c r="W31" s="1">
        <v>45.166339874267578</v>
      </c>
      <c r="X31" s="1">
        <v>500.2015380859375</v>
      </c>
      <c r="Y31" s="1">
        <v>1500.2802734375</v>
      </c>
      <c r="Z31" s="1">
        <v>0.23478366434574127</v>
      </c>
      <c r="AA31" s="1">
        <v>91.067169189453125</v>
      </c>
      <c r="AB31" s="1">
        <v>9.222813606262207</v>
      </c>
      <c r="AC31" s="1">
        <v>0.47108051180839539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>X31*0.000001/(K31*0.0001)</f>
        <v>2.0669485044873448</v>
      </c>
      <c r="AL31">
        <f>(U31-T31)/(1000-U31)*AK31</f>
        <v>3.5706980336725641E-3</v>
      </c>
      <c r="AM31">
        <f>(P31+273.15)</f>
        <v>303.00399246215818</v>
      </c>
      <c r="AN31">
        <f>(O31+273.15)</f>
        <v>303.70670356750486</v>
      </c>
      <c r="AO31">
        <f>(Y31*AG31+Z31*AH31)*AI31</f>
        <v>240.04483838457963</v>
      </c>
      <c r="AP31">
        <f>((AO31+0.00000010773*(AN31^4-AM31^4))-AL31*44100)/(L31*51.4+0.00000043092*AM31^3)</f>
        <v>0.7260447950052743</v>
      </c>
      <c r="AQ31">
        <f>0.61365*EXP(17.502*J31/(240.97+J31))</f>
        <v>4.2248495909192041</v>
      </c>
      <c r="AR31">
        <f>AQ31*1000/AA31</f>
        <v>46.392675082827786</v>
      </c>
      <c r="AS31">
        <f>(AR31-U31)</f>
        <v>24.577068011904935</v>
      </c>
      <c r="AT31">
        <f>IF(D31,P31,(O31+P31)/2)</f>
        <v>30.205348014831543</v>
      </c>
      <c r="AU31">
        <f>0.61365*EXP(17.502*AT31/(240.97+AT31))</f>
        <v>4.3109608959407817</v>
      </c>
      <c r="AV31">
        <f>IF(AS31&lt;&gt;0,(1000-(AR31+U31)/2)/AS31*AL31,0)</f>
        <v>0.14033091508387588</v>
      </c>
      <c r="AW31">
        <f>U31*AA31/1000</f>
        <v>1.9866855800983612</v>
      </c>
      <c r="AX31">
        <f>(AU31-AW31)</f>
        <v>2.3242753158424208</v>
      </c>
      <c r="AY31">
        <f>1/(1.6/F31+1.37/N31)</f>
        <v>8.8109669451042455E-2</v>
      </c>
      <c r="AZ31">
        <f>G31*AA31*0.001</f>
        <v>16.070590788140461</v>
      </c>
      <c r="BA31">
        <f>G31/S31</f>
        <v>0.5985221017968142</v>
      </c>
      <c r="BB31">
        <f>(1-AL31*AA31/AQ31/F31)*100</f>
        <v>46.897773411915807</v>
      </c>
      <c r="BC31">
        <f>(S31-E31/(N31/1.35))</f>
        <v>291.90850395700409</v>
      </c>
      <c r="BD31">
        <f>E31*BB31/100/BC31</f>
        <v>1.5404515065799531E-2</v>
      </c>
    </row>
    <row r="32" spans="1:56" x14ac:dyDescent="0.3">
      <c r="A32" s="1">
        <v>10</v>
      </c>
      <c r="B32" s="1" t="s">
        <v>90</v>
      </c>
      <c r="C32" s="1">
        <v>3435.0000092089176</v>
      </c>
      <c r="D32" s="1">
        <v>0</v>
      </c>
      <c r="E32">
        <f>(R32-S32*(1000-T32)/(1000-U32))*AK32</f>
        <v>9.4412822942087598</v>
      </c>
      <c r="F32">
        <f>IF(AV32&lt;&gt;0,1/(1/AV32-1/N32),0)</f>
        <v>0.14509772136337254</v>
      </c>
      <c r="G32">
        <f>((AY32-AL32/2)*S32-E32)/(AY32+AL32/2)</f>
        <v>178.25481027955522</v>
      </c>
      <c r="H32">
        <f>AL32*1000</f>
        <v>3.5703398418820345</v>
      </c>
      <c r="I32">
        <f>(AQ32-AW32)</f>
        <v>2.2356160204108964</v>
      </c>
      <c r="J32">
        <f>(P32+AP32*D32)</f>
        <v>29.845478057861328</v>
      </c>
      <c r="K32" s="1">
        <v>2.42</v>
      </c>
      <c r="L32">
        <f>(K32*AE32+AF32)</f>
        <v>2.2060435849428179</v>
      </c>
      <c r="M32" s="1">
        <v>1</v>
      </c>
      <c r="N32">
        <f>L32*(M32+1)*(M32+1)/(M32*M32+1)</f>
        <v>4.4120871698856359</v>
      </c>
      <c r="O32" s="1">
        <v>30.556892395019531</v>
      </c>
      <c r="P32" s="1">
        <v>29.845478057861328</v>
      </c>
      <c r="Q32" s="1">
        <v>31.162075042724609</v>
      </c>
      <c r="R32" s="1">
        <v>299.94992065429688</v>
      </c>
      <c r="S32" s="1">
        <v>294.87176513671875</v>
      </c>
      <c r="T32" s="1">
        <v>20.130884170532227</v>
      </c>
      <c r="U32" s="1">
        <v>21.820896148681641</v>
      </c>
      <c r="V32" s="1">
        <v>41.677860260009766</v>
      </c>
      <c r="W32" s="1">
        <v>45.176765441894531</v>
      </c>
      <c r="X32" s="1">
        <v>500.09616088867188</v>
      </c>
      <c r="Y32" s="1">
        <v>1500.2264404296875</v>
      </c>
      <c r="Z32" s="1">
        <v>8.0810546875E-2</v>
      </c>
      <c r="AA32" s="1">
        <v>91.067092895507813</v>
      </c>
      <c r="AB32" s="1">
        <v>9.222813606262207</v>
      </c>
      <c r="AC32" s="1">
        <v>0.47108051180839539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>X32*0.000001/(K32*0.0001)</f>
        <v>2.0665130615234375</v>
      </c>
      <c r="AL32">
        <f>(U32-T32)/(1000-U32)*AK32</f>
        <v>3.5703398418820346E-3</v>
      </c>
      <c r="AM32">
        <f>(P32+273.15)</f>
        <v>302.99547805786131</v>
      </c>
      <c r="AN32">
        <f>(O32+273.15)</f>
        <v>303.70689239501951</v>
      </c>
      <c r="AO32">
        <f>(Y32*AG32+Z32*AH32)*AI32</f>
        <v>240.03622510352216</v>
      </c>
      <c r="AP32">
        <f>((AO32+0.00000010773*(AN32^4-AM32^4))-AL32*44100)/(L32*51.4+0.00000043092*AM32^3)</f>
        <v>0.72694018140144845</v>
      </c>
      <c r="AQ32">
        <f>0.61365*EXP(17.502*J32/(240.97+J32))</f>
        <v>4.222781597046116</v>
      </c>
      <c r="AR32">
        <f>AQ32*1000/AA32</f>
        <v>46.37000548476297</v>
      </c>
      <c r="AS32">
        <f>(AR32-U32)</f>
        <v>24.54910933608133</v>
      </c>
      <c r="AT32">
        <f>IF(D32,P32,(O32+P32)/2)</f>
        <v>30.20118522644043</v>
      </c>
      <c r="AU32">
        <f>0.61365*EXP(17.502*AT32/(240.97+AT32))</f>
        <v>4.3099317819386407</v>
      </c>
      <c r="AV32">
        <f>IF(AS32&lt;&gt;0,(1000-(AR32+U32)/2)/AS32*AL32,0)</f>
        <v>0.14047790688420342</v>
      </c>
      <c r="AW32">
        <f>U32*AA32/1000</f>
        <v>1.9871655766352196</v>
      </c>
      <c r="AX32">
        <f>(AU32-AW32)</f>
        <v>2.322766205303421</v>
      </c>
      <c r="AY32">
        <f>1/(1.6/F32+1.37/N32)</f>
        <v>8.8202385648281104E-2</v>
      </c>
      <c r="AZ32">
        <f>G32*AA32*0.001</f>
        <v>16.233147366799376</v>
      </c>
      <c r="BA32">
        <f>G32/S32</f>
        <v>0.60451637408181991</v>
      </c>
      <c r="BB32">
        <f>(1-AL32*AA32/AQ32/F32)*100</f>
        <v>46.934554237579952</v>
      </c>
      <c r="BC32">
        <f>(S32-E32/(N32/1.35))</f>
        <v>291.98294390395233</v>
      </c>
      <c r="BD32">
        <f>E32*BB32/100/BC32</f>
        <v>1.5176310300358134E-2</v>
      </c>
    </row>
    <row r="33" spans="1:56" x14ac:dyDescent="0.3">
      <c r="A33" s="1" t="s">
        <v>9</v>
      </c>
      <c r="B33" s="1" t="s">
        <v>91</v>
      </c>
      <c r="K33" s="1">
        <v>2.42</v>
      </c>
    </row>
    <row r="34" spans="1:56" x14ac:dyDescent="0.3">
      <c r="A34" s="1" t="s">
        <v>9</v>
      </c>
      <c r="B34" s="1" t="s">
        <v>92</v>
      </c>
      <c r="K34" s="1">
        <v>2.42</v>
      </c>
    </row>
    <row r="35" spans="1:56" x14ac:dyDescent="0.3">
      <c r="A35" s="1">
        <v>11</v>
      </c>
      <c r="B35" s="1" t="s">
        <v>93</v>
      </c>
      <c r="C35" s="1">
        <v>3530.5000102035701</v>
      </c>
      <c r="D35" s="1">
        <v>0</v>
      </c>
      <c r="E35">
        <f>(R35-S35*(1000-T35)/(1000-U35))*AK35</f>
        <v>3.5093379954889583</v>
      </c>
      <c r="F35">
        <f>IF(AV35&lt;&gt;0,1/(1/AV35-1/N35),0)</f>
        <v>0.1498550288749754</v>
      </c>
      <c r="G35">
        <f>((AY35-AL35/2)*S35-E35)/(AY35+AL35/2)</f>
        <v>80.483821209410138</v>
      </c>
      <c r="H35">
        <f>AL35*1000</f>
        <v>3.6810571831256556</v>
      </c>
      <c r="I35">
        <f>(AQ35-AW35)</f>
        <v>2.2339980871952383</v>
      </c>
      <c r="J35">
        <f>(P35+AP35*D35)</f>
        <v>29.861753463745117</v>
      </c>
      <c r="K35" s="1">
        <v>2.42</v>
      </c>
      <c r="L35">
        <f>(K35*AE35+AF35)</f>
        <v>2.2060435849428179</v>
      </c>
      <c r="M35" s="1">
        <v>1</v>
      </c>
      <c r="N35">
        <f>L35*(M35+1)*(M35+1)/(M35*M35+1)</f>
        <v>4.4120871698856359</v>
      </c>
      <c r="O35" s="1">
        <v>30.560695648193359</v>
      </c>
      <c r="P35" s="1">
        <v>29.861753463745117</v>
      </c>
      <c r="Q35" s="1">
        <v>31.170793533325195</v>
      </c>
      <c r="R35" s="1">
        <v>125.07830810546875</v>
      </c>
      <c r="S35" s="1">
        <v>123.16092681884766</v>
      </c>
      <c r="T35" s="1">
        <v>20.139766693115234</v>
      </c>
      <c r="U35" s="1">
        <v>21.881898880004883</v>
      </c>
      <c r="V35" s="1">
        <v>41.687519073486328</v>
      </c>
      <c r="W35" s="1">
        <v>45.293575286865234</v>
      </c>
      <c r="X35" s="1">
        <v>500.14752197265625</v>
      </c>
      <c r="Y35" s="1">
        <v>1500.31396484375</v>
      </c>
      <c r="Z35" s="1">
        <v>0.16162304580211639</v>
      </c>
      <c r="AA35" s="1">
        <v>91.067840576171875</v>
      </c>
      <c r="AB35" s="1">
        <v>7.6479568481445313</v>
      </c>
      <c r="AC35" s="1">
        <v>0.46348240971565247</v>
      </c>
      <c r="AD35" s="1">
        <v>0.66666668653488159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>X35*0.000001/(K35*0.0001)</f>
        <v>2.0667252974076704</v>
      </c>
      <c r="AL35">
        <f>(U35-T35)/(1000-U35)*AK35</f>
        <v>3.6810571831256554E-3</v>
      </c>
      <c r="AM35">
        <f>(P35+273.15)</f>
        <v>303.01175346374509</v>
      </c>
      <c r="AN35">
        <f>(O35+273.15)</f>
        <v>303.71069564819334</v>
      </c>
      <c r="AO35">
        <f>(Y35*AG35+Z35*AH35)*AI35</f>
        <v>240.05022900945914</v>
      </c>
      <c r="AP35">
        <f>((AO35+0.00000010773*(AN35^4-AM35^4))-AL35*44100)/(L35*51.4+0.00000043092*AM35^3)</f>
        <v>0.68690785551305977</v>
      </c>
      <c r="AQ35">
        <f>0.61365*EXP(17.502*J35/(240.97+J35))</f>
        <v>4.226735365903437</v>
      </c>
      <c r="AR35">
        <f>AQ35*1000/AA35</f>
        <v>46.413040423068651</v>
      </c>
      <c r="AS35">
        <f>(AR35-U35)</f>
        <v>24.531141543063768</v>
      </c>
      <c r="AT35">
        <f>IF(D35,P35,(O35+P35)/2)</f>
        <v>30.211224555969238</v>
      </c>
      <c r="AU35">
        <f>0.61365*EXP(17.502*AT35/(240.97+AT35))</f>
        <v>4.312414044058869</v>
      </c>
      <c r="AV35">
        <f>IF(AS35&lt;&gt;0,(1000-(AR35+U35)/2)/AS35*AL35,0)</f>
        <v>0.14493244794327909</v>
      </c>
      <c r="AW35">
        <f>U35*AA35/1000</f>
        <v>1.9927372787081985</v>
      </c>
      <c r="AX35">
        <f>(AU35-AW35)</f>
        <v>2.3196767653506702</v>
      </c>
      <c r="AY35">
        <f>1/(1.6/F35+1.37/N35)</f>
        <v>9.101254457841311E-2</v>
      </c>
      <c r="AZ35">
        <f>G35*AA35*0.001</f>
        <v>7.3294877988596827</v>
      </c>
      <c r="BA35">
        <f>G35/S35</f>
        <v>0.65348502392963059</v>
      </c>
      <c r="BB35">
        <f>(1-AL35*AA35/AQ35/F35)*100</f>
        <v>47.074956550812693</v>
      </c>
      <c r="BC35">
        <f>(S35-E35/(N35/1.35))</f>
        <v>122.08714787670746</v>
      </c>
      <c r="BD35">
        <f>E35*BB35/100/BC35</f>
        <v>1.3531476206372829E-2</v>
      </c>
    </row>
    <row r="36" spans="1:56" x14ac:dyDescent="0.3">
      <c r="A36" s="1">
        <v>12</v>
      </c>
      <c r="B36" s="1" t="s">
        <v>94</v>
      </c>
      <c r="C36" s="1">
        <v>3541.500009957701</v>
      </c>
      <c r="D36" s="1">
        <v>0</v>
      </c>
      <c r="E36">
        <f>(R36-S36*(1000-T36)/(1000-U36))*AK36</f>
        <v>3.5210505315539917</v>
      </c>
      <c r="F36">
        <f>IF(AV36&lt;&gt;0,1/(1/AV36-1/N36),0)</f>
        <v>0.14984681271623002</v>
      </c>
      <c r="G36">
        <f>((AY36-AL36/2)*S36-E36)/(AY36+AL36/2)</f>
        <v>80.304343593296366</v>
      </c>
      <c r="H36">
        <f>AL36*1000</f>
        <v>3.6877892957232055</v>
      </c>
      <c r="I36">
        <f>(AQ36-AW36)</f>
        <v>2.2381432360740048</v>
      </c>
      <c r="J36">
        <f>(P36+AP36*D36)</f>
        <v>29.880910873413086</v>
      </c>
      <c r="K36" s="1">
        <v>2.42</v>
      </c>
      <c r="L36">
        <f>(K36*AE36+AF36)</f>
        <v>2.2060435849428179</v>
      </c>
      <c r="M36" s="1">
        <v>1</v>
      </c>
      <c r="N36">
        <f>L36*(M36+1)*(M36+1)/(M36*M36+1)</f>
        <v>4.4120871698856359</v>
      </c>
      <c r="O36" s="1">
        <v>30.560487747192383</v>
      </c>
      <c r="P36" s="1">
        <v>29.880910873413086</v>
      </c>
      <c r="Q36" s="1">
        <v>31.166553497314453</v>
      </c>
      <c r="R36" s="1">
        <v>125.03852081298828</v>
      </c>
      <c r="S36" s="1">
        <v>123.11539459228516</v>
      </c>
      <c r="T36" s="1">
        <v>20.142379760742188</v>
      </c>
      <c r="U36" s="1">
        <v>21.887468338012695</v>
      </c>
      <c r="V36" s="1">
        <v>41.69354248046875</v>
      </c>
      <c r="W36" s="1">
        <v>45.305774688720703</v>
      </c>
      <c r="X36" s="1">
        <v>500.21051025390625</v>
      </c>
      <c r="Y36" s="1">
        <v>1500.088623046875</v>
      </c>
      <c r="Z36" s="1">
        <v>5.5692456662654877E-2</v>
      </c>
      <c r="AA36" s="1">
        <v>91.068099975585938</v>
      </c>
      <c r="AB36" s="1">
        <v>7.6479568481445313</v>
      </c>
      <c r="AC36" s="1">
        <v>0.46348240971565247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>X36*0.000001/(K36*0.0001)</f>
        <v>2.0669855795615959</v>
      </c>
      <c r="AL36">
        <f>(U36-T36)/(1000-U36)*AK36</f>
        <v>3.6877892957232054E-3</v>
      </c>
      <c r="AM36">
        <f>(P36+273.15)</f>
        <v>303.03091087341306</v>
      </c>
      <c r="AN36">
        <f>(O36+273.15)</f>
        <v>303.71048774719236</v>
      </c>
      <c r="AO36">
        <f>(Y36*AG36+Z36*AH36)*AI36</f>
        <v>240.01417432276503</v>
      </c>
      <c r="AP36">
        <f>((AO36+0.00000010773*(AN36^4-AM36^4))-AL36*44100)/(L36*51.4+0.00000043092*AM36^3)</f>
        <v>0.682387989412088</v>
      </c>
      <c r="AQ36">
        <f>0.61365*EXP(17.502*J36/(240.97+J36))</f>
        <v>4.2313933908926167</v>
      </c>
      <c r="AR36">
        <f>AQ36*1000/AA36</f>
        <v>46.464057030145497</v>
      </c>
      <c r="AS36">
        <f>(AR36-U36)</f>
        <v>24.576588692132802</v>
      </c>
      <c r="AT36">
        <f>IF(D36,P36,(O36+P36)/2)</f>
        <v>30.220699310302734</v>
      </c>
      <c r="AU36">
        <f>0.61365*EXP(17.502*AT36/(240.97+AT36))</f>
        <v>4.3147578554037294</v>
      </c>
      <c r="AV36">
        <f>IF(AS36&lt;&gt;0,(1000-(AR36+U36)/2)/AS36*AL36,0)</f>
        <v>0.14492476268945467</v>
      </c>
      <c r="AW36">
        <f>U36*AA36/1000</f>
        <v>1.9932501548186119</v>
      </c>
      <c r="AX36">
        <f>(AU36-AW36)</f>
        <v>2.3215077005851175</v>
      </c>
      <c r="AY36">
        <f>1/(1.6/F36+1.37/N36)</f>
        <v>9.1007695610084913E-2</v>
      </c>
      <c r="AZ36">
        <f>G36*AA36*0.001</f>
        <v>7.3131639908281176</v>
      </c>
      <c r="BA36">
        <f>G36/S36</f>
        <v>0.65226890478835797</v>
      </c>
      <c r="BB36">
        <f>(1-AL36*AA36/AQ36/F36)*100</f>
        <v>47.033477325824791</v>
      </c>
      <c r="BC36">
        <f>(S36-E36/(N36/1.35))</f>
        <v>122.03803187605371</v>
      </c>
      <c r="BD36">
        <f>E36*BB36/100/BC36</f>
        <v>1.3570134473089896E-2</v>
      </c>
    </row>
    <row r="37" spans="1:56" x14ac:dyDescent="0.3">
      <c r="A37" s="1">
        <v>13</v>
      </c>
      <c r="B37" s="1" t="s">
        <v>95</v>
      </c>
      <c r="C37" s="1">
        <v>3552.5000097118318</v>
      </c>
      <c r="D37" s="1">
        <v>0</v>
      </c>
      <c r="E37">
        <f>(R37-S37*(1000-T37)/(1000-U37))*AK37</f>
        <v>3.6274901379262077</v>
      </c>
      <c r="F37">
        <f>IF(AV37&lt;&gt;0,1/(1/AV37-1/N37),0)</f>
        <v>0.15066045746485768</v>
      </c>
      <c r="G37">
        <f>((AY37-AL37/2)*S37-E37)/(AY37+AL37/2)</f>
        <v>79.412569626472447</v>
      </c>
      <c r="H37">
        <f>AL37*1000</f>
        <v>3.7044195656964023</v>
      </c>
      <c r="I37">
        <f>(AQ37-AW37)</f>
        <v>2.2365210647221119</v>
      </c>
      <c r="J37">
        <f>(P37+AP37*D37)</f>
        <v>29.876903533935547</v>
      </c>
      <c r="K37" s="1">
        <v>2.42</v>
      </c>
      <c r="L37">
        <f>(K37*AE37+AF37)</f>
        <v>2.2060435849428179</v>
      </c>
      <c r="M37" s="1">
        <v>1</v>
      </c>
      <c r="N37">
        <f>L37*(M37+1)*(M37+1)/(M37*M37+1)</f>
        <v>4.4120871698856359</v>
      </c>
      <c r="O37" s="1">
        <v>30.564052581787109</v>
      </c>
      <c r="P37" s="1">
        <v>29.876903533935547</v>
      </c>
      <c r="Q37" s="1">
        <v>31.173681259155273</v>
      </c>
      <c r="R37" s="1">
        <v>125.13968658447266</v>
      </c>
      <c r="S37" s="1">
        <v>123.16379547119141</v>
      </c>
      <c r="T37" s="1">
        <v>20.141239166259766</v>
      </c>
      <c r="U37" s="1">
        <v>21.894355773925781</v>
      </c>
      <c r="V37" s="1">
        <v>41.68310546875</v>
      </c>
      <c r="W37" s="1">
        <v>45.311252593994141</v>
      </c>
      <c r="X37" s="1">
        <v>500.16177368164063</v>
      </c>
      <c r="Y37" s="1">
        <v>1500.005859375</v>
      </c>
      <c r="Z37" s="1">
        <v>0.20856921374797821</v>
      </c>
      <c r="AA37" s="1">
        <v>91.069023132324219</v>
      </c>
      <c r="AB37" s="1">
        <v>7.6479568481445313</v>
      </c>
      <c r="AC37" s="1">
        <v>0.46348240971565247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>X37*0.000001/(K37*0.0001)</f>
        <v>2.0667841887671101</v>
      </c>
      <c r="AL37">
        <f>(U37-T37)/(1000-U37)*AK37</f>
        <v>3.7044195656964025E-3</v>
      </c>
      <c r="AM37">
        <f>(P37+273.15)</f>
        <v>303.02690353393552</v>
      </c>
      <c r="AN37">
        <f>(O37+273.15)</f>
        <v>303.71405258178709</v>
      </c>
      <c r="AO37">
        <f>(Y37*AG37+Z37*AH37)*AI37</f>
        <v>240.00093213556102</v>
      </c>
      <c r="AP37">
        <f>((AO37+0.00000010773*(AN37^4-AM37^4))-AL37*44100)/(L37*51.4+0.00000043092*AM37^3)</f>
        <v>0.67716211853652741</v>
      </c>
      <c r="AQ37">
        <f>0.61365*EXP(17.502*J37/(240.97+J37))</f>
        <v>4.230418657165095</v>
      </c>
      <c r="AR37">
        <f>AQ37*1000/AA37</f>
        <v>46.452882787797712</v>
      </c>
      <c r="AS37">
        <f>(AR37-U37)</f>
        <v>24.558527013871931</v>
      </c>
      <c r="AT37">
        <f>IF(D37,P37,(O37+P37)/2)</f>
        <v>30.220478057861328</v>
      </c>
      <c r="AU37">
        <f>0.61365*EXP(17.502*AT37/(240.97+AT37))</f>
        <v>4.3147031105658415</v>
      </c>
      <c r="AV37">
        <f>IF(AS37&lt;&gt;0,(1000-(AR37+U37)/2)/AS37*AL37,0)</f>
        <v>0.14568569767155726</v>
      </c>
      <c r="AW37">
        <f>U37*AA37/1000</f>
        <v>1.9938975924429834</v>
      </c>
      <c r="AX37">
        <f>(AU37-AW37)</f>
        <v>2.3208055181228584</v>
      </c>
      <c r="AY37">
        <f>1/(1.6/F37+1.37/N37)</f>
        <v>9.1487815160659736E-2</v>
      </c>
      <c r="AZ37">
        <f>G37*AA37*0.001</f>
        <v>7.2320251403105269</v>
      </c>
      <c r="BA37">
        <f>G37/S37</f>
        <v>0.64477202348840756</v>
      </c>
      <c r="BB37">
        <f>(1-AL37*AA37/AQ37/F37)*100</f>
        <v>47.069229394838274</v>
      </c>
      <c r="BC37">
        <f>(S37-E37/(N37/1.35))</f>
        <v>122.0538646158753</v>
      </c>
      <c r="BD37">
        <f>E37*BB37/100/BC37</f>
        <v>1.3989165027008411E-2</v>
      </c>
    </row>
    <row r="38" spans="1:56" x14ac:dyDescent="0.3">
      <c r="A38" s="1">
        <v>14</v>
      </c>
      <c r="B38" s="1" t="s">
        <v>96</v>
      </c>
      <c r="C38" s="1">
        <v>3563.5000094659626</v>
      </c>
      <c r="D38" s="1">
        <v>0</v>
      </c>
      <c r="E38">
        <f>(R38-S38*(1000-T38)/(1000-U38))*AK38</f>
        <v>3.4491046405320485</v>
      </c>
      <c r="F38">
        <f>IF(AV38&lt;&gt;0,1/(1/AV38-1/N38),0)</f>
        <v>0.15166983982248866</v>
      </c>
      <c r="G38">
        <f>((AY38-AL38/2)*S38-E38)/(AY38+AL38/2)</f>
        <v>81.546944678515374</v>
      </c>
      <c r="H38">
        <f>AL38*1000</f>
        <v>3.724595983832462</v>
      </c>
      <c r="I38">
        <f>(AQ38-AW38)</f>
        <v>2.2342100627571253</v>
      </c>
      <c r="J38">
        <f>(P38+AP38*D38)</f>
        <v>29.871370315551758</v>
      </c>
      <c r="K38" s="1">
        <v>2.42</v>
      </c>
      <c r="L38">
        <f>(K38*AE38+AF38)</f>
        <v>2.2060435849428179</v>
      </c>
      <c r="M38" s="1">
        <v>1</v>
      </c>
      <c r="N38">
        <f>L38*(M38+1)*(M38+1)/(M38*M38+1)</f>
        <v>4.4120871698856359</v>
      </c>
      <c r="O38" s="1">
        <v>30.565807342529297</v>
      </c>
      <c r="P38" s="1">
        <v>29.871370315551758</v>
      </c>
      <c r="Q38" s="1">
        <v>31.170852661132813</v>
      </c>
      <c r="R38" s="1">
        <v>125.03356170654297</v>
      </c>
      <c r="S38" s="1">
        <v>123.14299011230469</v>
      </c>
      <c r="T38" s="1">
        <v>20.142719268798828</v>
      </c>
      <c r="U38" s="1">
        <v>21.905202865600586</v>
      </c>
      <c r="V38" s="1">
        <v>41.681514739990234</v>
      </c>
      <c r="W38" s="1">
        <v>45.328639984130859</v>
      </c>
      <c r="X38" s="1">
        <v>500.20773315429688</v>
      </c>
      <c r="Y38" s="1">
        <v>1499.8907470703125</v>
      </c>
      <c r="Z38" s="1">
        <v>9.7188264131546021E-2</v>
      </c>
      <c r="AA38" s="1">
        <v>91.068000793457031</v>
      </c>
      <c r="AB38" s="1">
        <v>7.6479568481445313</v>
      </c>
      <c r="AC38" s="1">
        <v>0.46348240971565247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>X38*0.000001/(K38*0.0001)</f>
        <v>2.0669741039433753</v>
      </c>
      <c r="AL38">
        <f>(U38-T38)/(1000-U38)*AK38</f>
        <v>3.7245959838324619E-3</v>
      </c>
      <c r="AM38">
        <f>(P38+273.15)</f>
        <v>303.02137031555174</v>
      </c>
      <c r="AN38">
        <f>(O38+273.15)</f>
        <v>303.71580734252927</v>
      </c>
      <c r="AO38">
        <f>(Y38*AG38+Z38*AH38)*AI38</f>
        <v>239.98251416722269</v>
      </c>
      <c r="AP38">
        <f>((AO38+0.00000010773*(AN38^4-AM38^4))-AL38*44100)/(L38*51.4+0.00000043092*AM38^3)</f>
        <v>0.67062024095362904</v>
      </c>
      <c r="AQ38">
        <f>0.61365*EXP(17.502*J38/(240.97+J38))</f>
        <v>4.2290730947024766</v>
      </c>
      <c r="AR38">
        <f>AQ38*1000/AA38</f>
        <v>46.438628913069579</v>
      </c>
      <c r="AS38">
        <f>(AR38-U38)</f>
        <v>24.533426047468993</v>
      </c>
      <c r="AT38">
        <f>IF(D38,P38,(O38+P38)/2)</f>
        <v>30.218588829040527</v>
      </c>
      <c r="AU38">
        <f>0.61365*EXP(17.502*AT38/(240.97+AT38))</f>
        <v>4.3142356803704516</v>
      </c>
      <c r="AV38">
        <f>IF(AS38&lt;&gt;0,(1000-(AR38+U38)/2)/AS38*AL38,0)</f>
        <v>0.14662931284814595</v>
      </c>
      <c r="AW38">
        <f>U38*AA38/1000</f>
        <v>1.9948630319453513</v>
      </c>
      <c r="AX38">
        <f>(AU38-AW38)</f>
        <v>2.3193726484251003</v>
      </c>
      <c r="AY38">
        <f>1/(1.6/F38+1.37/N38)</f>
        <v>9.2083231834029777E-2</v>
      </c>
      <c r="AZ38">
        <f>G38*AA38*0.001</f>
        <v>7.4263172226870351</v>
      </c>
      <c r="BA38">
        <f>G38/S38</f>
        <v>0.6622134528660194</v>
      </c>
      <c r="BB38">
        <f>(1-AL38*AA38/AQ38/F38)*100</f>
        <v>47.118891087831351</v>
      </c>
      <c r="BC38">
        <f>(S38-E38/(N38/1.35))</f>
        <v>122.08764122969434</v>
      </c>
      <c r="BD38">
        <f>E38*BB38/100/BC38</f>
        <v>1.3311583733688797E-2</v>
      </c>
    </row>
    <row r="39" spans="1:56" x14ac:dyDescent="0.3">
      <c r="A39" s="1">
        <v>15</v>
      </c>
      <c r="B39" s="1" t="s">
        <v>97</v>
      </c>
      <c r="C39" s="1">
        <v>3574.5000092200935</v>
      </c>
      <c r="D39" s="1">
        <v>0</v>
      </c>
      <c r="E39">
        <f>(R39-S39*(1000-T39)/(1000-U39))*AK39</f>
        <v>3.3905729875380559</v>
      </c>
      <c r="F39">
        <f>IF(AV39&lt;&gt;0,1/(1/AV39-1/N39),0)</f>
        <v>0.15257397757892677</v>
      </c>
      <c r="G39">
        <f>((AY39-AL39/2)*S39-E39)/(AY39+AL39/2)</f>
        <v>82.380338485284938</v>
      </c>
      <c r="H39">
        <f>AL39*1000</f>
        <v>3.7372209581986682</v>
      </c>
      <c r="I39">
        <f>(AQ39-AW39)</f>
        <v>2.2289900393510327</v>
      </c>
      <c r="J39">
        <f>(P39+AP39*D39)</f>
        <v>29.85139274597168</v>
      </c>
      <c r="K39" s="1">
        <v>2.42</v>
      </c>
      <c r="L39">
        <f>(K39*AE39+AF39)</f>
        <v>2.2060435849428179</v>
      </c>
      <c r="M39" s="1">
        <v>1</v>
      </c>
      <c r="N39">
        <f>L39*(M39+1)*(M39+1)/(M39*M39+1)</f>
        <v>4.4120871698856359</v>
      </c>
      <c r="O39" s="1">
        <v>30.557523727416992</v>
      </c>
      <c r="P39" s="1">
        <v>29.85139274597168</v>
      </c>
      <c r="Q39" s="1">
        <v>31.158941268920898</v>
      </c>
      <c r="R39" s="1">
        <v>124.99855041503906</v>
      </c>
      <c r="S39" s="1">
        <v>123.13557434082031</v>
      </c>
      <c r="T39" s="1">
        <v>20.140842437744141</v>
      </c>
      <c r="U39" s="1">
        <v>21.909276962280273</v>
      </c>
      <c r="V39" s="1">
        <v>41.697257995605469</v>
      </c>
      <c r="W39" s="1">
        <v>45.358417510986328</v>
      </c>
      <c r="X39" s="1">
        <v>500.21221923828125</v>
      </c>
      <c r="Y39" s="1">
        <v>1500.2071533203125</v>
      </c>
      <c r="Z39" s="1">
        <v>0.22604767978191376</v>
      </c>
      <c r="AA39" s="1">
        <v>91.067726135253906</v>
      </c>
      <c r="AB39" s="1">
        <v>7.6479568481445313</v>
      </c>
      <c r="AC39" s="1">
        <v>0.46348240971565247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>X39*0.000001/(K39*0.0001)</f>
        <v>2.0669926414805011</v>
      </c>
      <c r="AL39">
        <f>(U39-T39)/(1000-U39)*AK39</f>
        <v>3.7372209581986683E-3</v>
      </c>
      <c r="AM39">
        <f>(P39+273.15)</f>
        <v>303.00139274597166</v>
      </c>
      <c r="AN39">
        <f>(O39+273.15)</f>
        <v>303.70752372741697</v>
      </c>
      <c r="AO39">
        <f>(Y39*AG39+Z39*AH39)*AI39</f>
        <v>240.03313916609113</v>
      </c>
      <c r="AP39">
        <f>((AO39+0.00000010773*(AN39^4-AM39^4))-AL39*44100)/(L39*51.4+0.00000043092*AM39^3)</f>
        <v>0.66770872560033123</v>
      </c>
      <c r="AQ39">
        <f>0.61365*EXP(17.502*J39/(240.97+J39))</f>
        <v>4.2242180735734003</v>
      </c>
      <c r="AR39">
        <f>AQ39*1000/AA39</f>
        <v>46.38545676763232</v>
      </c>
      <c r="AS39">
        <f>(AR39-U39)</f>
        <v>24.476179805352047</v>
      </c>
      <c r="AT39">
        <f>IF(D39,P39,(O39+P39)/2)</f>
        <v>30.204458236694336</v>
      </c>
      <c r="AU39">
        <f>0.61365*EXP(17.502*AT39/(240.97+AT39))</f>
        <v>4.3107409092521323</v>
      </c>
      <c r="AV39">
        <f>IF(AS39&lt;&gt;0,(1000-(AR39+U39)/2)/AS39*AL39,0)</f>
        <v>0.14747418640446358</v>
      </c>
      <c r="AW39">
        <f>U39*AA39/1000</f>
        <v>1.9952280342223676</v>
      </c>
      <c r="AX39">
        <f>(AU39-AW39)</f>
        <v>2.3155128750297647</v>
      </c>
      <c r="AY39">
        <f>1/(1.6/F39+1.37/N39)</f>
        <v>9.2616374230942294E-2</v>
      </c>
      <c r="AZ39">
        <f>G39*AA39*0.001</f>
        <v>7.5021901041074459</v>
      </c>
      <c r="BA39">
        <f>G39/S39</f>
        <v>0.6690214337025695</v>
      </c>
      <c r="BB39">
        <f>(1-AL39*AA39/AQ39/F39)*100</f>
        <v>47.193611103871888</v>
      </c>
      <c r="BC39">
        <f>(S39-E39/(N39/1.35))</f>
        <v>122.09813483499681</v>
      </c>
      <c r="BD39">
        <f>E39*BB39/100/BC39</f>
        <v>1.3105309365241808E-2</v>
      </c>
    </row>
    <row r="40" spans="1:56" x14ac:dyDescent="0.3">
      <c r="A40" s="1" t="s">
        <v>9</v>
      </c>
      <c r="B40" s="1" t="s">
        <v>98</v>
      </c>
      <c r="K40" s="1">
        <v>2.42</v>
      </c>
    </row>
    <row r="41" spans="1:56" x14ac:dyDescent="0.3">
      <c r="A41" s="1" t="s">
        <v>9</v>
      </c>
      <c r="B41" s="1" t="s">
        <v>99</v>
      </c>
      <c r="K41" s="1">
        <v>2.42</v>
      </c>
    </row>
    <row r="42" spans="1:56" x14ac:dyDescent="0.3">
      <c r="A42" s="1">
        <v>16</v>
      </c>
      <c r="B42" s="1" t="s">
        <v>100</v>
      </c>
      <c r="C42" s="1">
        <v>3661.5000102035701</v>
      </c>
      <c r="D42" s="1">
        <v>0</v>
      </c>
      <c r="E42">
        <f>(R42-S42*(1000-T42)/(1000-U42))*AK42</f>
        <v>3.4186477220489548</v>
      </c>
      <c r="F42">
        <f>IF(AV42&lt;&gt;0,1/(1/AV42-1/N42),0)</f>
        <v>0.15693075829877837</v>
      </c>
      <c r="G42">
        <f>((AY42-AL42/2)*S42-E42)/(AY42+AL42/2)</f>
        <v>69.134587669218021</v>
      </c>
      <c r="H42">
        <f>AL42*1000</f>
        <v>3.8257133795611069</v>
      </c>
      <c r="I42">
        <f>(AQ42-AW42)</f>
        <v>2.2205023962932171</v>
      </c>
      <c r="J42">
        <f>(P42+AP42*D42)</f>
        <v>29.837448120117188</v>
      </c>
      <c r="K42" s="1">
        <v>2.42</v>
      </c>
      <c r="L42">
        <f>(K42*AE42+AF42)</f>
        <v>2.2060435849428179</v>
      </c>
      <c r="M42" s="1">
        <v>1</v>
      </c>
      <c r="N42">
        <f>L42*(M42+1)*(M42+1)/(M42*M42+1)</f>
        <v>4.4120871698856359</v>
      </c>
      <c r="O42" s="1">
        <v>30.54107666015625</v>
      </c>
      <c r="P42" s="1">
        <v>29.837448120117188</v>
      </c>
      <c r="Q42" s="1">
        <v>31.132688522338867</v>
      </c>
      <c r="R42" s="1">
        <v>110.47843170166016</v>
      </c>
      <c r="S42" s="1">
        <v>108.62355041503906</v>
      </c>
      <c r="T42" s="1">
        <v>20.155326843261719</v>
      </c>
      <c r="U42" s="1">
        <v>21.965444564819336</v>
      </c>
      <c r="V42" s="1">
        <v>41.766246795654297</v>
      </c>
      <c r="W42" s="1">
        <v>45.517208099365234</v>
      </c>
      <c r="X42" s="1">
        <v>500.23626708984375</v>
      </c>
      <c r="Y42" s="1">
        <v>1500.031494140625</v>
      </c>
      <c r="Z42" s="1">
        <v>0.13213548064231873</v>
      </c>
      <c r="AA42" s="1">
        <v>91.067115783691406</v>
      </c>
      <c r="AB42" s="1">
        <v>7.5142498016357422</v>
      </c>
      <c r="AC42" s="1">
        <v>0.46298974752426147</v>
      </c>
      <c r="AD42" s="1">
        <v>0.66666668653488159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>X42*0.000001/(K42*0.0001)</f>
        <v>2.0670920127679495</v>
      </c>
      <c r="AL42">
        <f>(U42-T42)/(1000-U42)*AK42</f>
        <v>3.8257133795611071E-3</v>
      </c>
      <c r="AM42">
        <f>(P42+273.15)</f>
        <v>302.98744812011716</v>
      </c>
      <c r="AN42">
        <f>(O42+273.15)</f>
        <v>303.69107666015623</v>
      </c>
      <c r="AO42">
        <f>(Y42*AG42+Z42*AH42)*AI42</f>
        <v>240.00503369796934</v>
      </c>
      <c r="AP42">
        <f>((AO42+0.00000010773*(AN42^4-AM42^4))-AL42*44100)/(L42*51.4+0.00000043092*AM42^3)</f>
        <v>0.63611675901468978</v>
      </c>
      <c r="AQ42">
        <f>0.61365*EXP(17.502*J42/(240.97+J42))</f>
        <v>4.2208320797178747</v>
      </c>
      <c r="AR42">
        <f>AQ42*1000/AA42</f>
        <v>46.348586351888784</v>
      </c>
      <c r="AS42">
        <f>(AR42-U42)</f>
        <v>24.383141787069448</v>
      </c>
      <c r="AT42">
        <f>IF(D42,P42,(O42+P42)/2)</f>
        <v>30.189262390136719</v>
      </c>
      <c r="AU42">
        <f>0.61365*EXP(17.502*AT42/(240.97+AT42))</f>
        <v>4.3069854331096389</v>
      </c>
      <c r="AV42">
        <f>IF(AS42&lt;&gt;0,(1000-(AR42+U42)/2)/AS42*AL42,0)</f>
        <v>0.15154070221072624</v>
      </c>
      <c r="AW42">
        <f>U42*AA42/1000</f>
        <v>2.0003296834246576</v>
      </c>
      <c r="AX42">
        <f>(AU42-AW42)</f>
        <v>2.3066557496849813</v>
      </c>
      <c r="AY42">
        <f>1/(1.6/F42+1.37/N42)</f>
        <v>9.5182889199694878E-2</v>
      </c>
      <c r="AZ42">
        <f>G42*AA42*0.001</f>
        <v>6.2958874999304415</v>
      </c>
      <c r="BA42">
        <f>G42/S42</f>
        <v>0.63646039376417085</v>
      </c>
      <c r="BB42">
        <f>(1-AL42*AA42/AQ42/F42)*100</f>
        <v>47.402165532826245</v>
      </c>
      <c r="BC42">
        <f>(S42-E42/(N42/1.35))</f>
        <v>107.57752066833174</v>
      </c>
      <c r="BD42">
        <f>E42*BB42/100/BC42</f>
        <v>1.5063677263821526E-2</v>
      </c>
    </row>
    <row r="43" spans="1:56" x14ac:dyDescent="0.3">
      <c r="A43" s="1">
        <v>17</v>
      </c>
      <c r="B43" s="1" t="s">
        <v>101</v>
      </c>
      <c r="C43" s="1">
        <v>3672.500009957701</v>
      </c>
      <c r="D43" s="1">
        <v>0</v>
      </c>
      <c r="E43">
        <f>(R43-S43*(1000-T43)/(1000-U43))*AK43</f>
        <v>3.0950288466507909</v>
      </c>
      <c r="F43">
        <f>IF(AV43&lt;&gt;0,1/(1/AV43-1/N43),0)</f>
        <v>0.15734163246743502</v>
      </c>
      <c r="G43">
        <f>((AY43-AL43/2)*S43-E43)/(AY43+AL43/2)</f>
        <v>72.628399551027499</v>
      </c>
      <c r="H43">
        <f>AL43*1000</f>
        <v>3.8375728118053796</v>
      </c>
      <c r="I43">
        <f>(AQ43-AW43)</f>
        <v>2.2217501725253395</v>
      </c>
      <c r="J43">
        <f>(P43+AP43*D43)</f>
        <v>29.843353271484375</v>
      </c>
      <c r="K43" s="1">
        <v>2.42</v>
      </c>
      <c r="L43">
        <f>(K43*AE43+AF43)</f>
        <v>2.2060435849428179</v>
      </c>
      <c r="M43" s="1">
        <v>1</v>
      </c>
      <c r="N43">
        <f>L43*(M43+1)*(M43+1)/(M43*M43+1)</f>
        <v>4.4120871698856359</v>
      </c>
      <c r="O43" s="1">
        <v>30.583671569824219</v>
      </c>
      <c r="P43" s="1">
        <v>29.843353271484375</v>
      </c>
      <c r="Q43" s="1">
        <v>31.346546173095703</v>
      </c>
      <c r="R43" s="1">
        <v>110.40843963623047</v>
      </c>
      <c r="S43" s="1">
        <v>108.70895385742188</v>
      </c>
      <c r="T43" s="1">
        <v>20.151338577270508</v>
      </c>
      <c r="U43" s="1">
        <v>21.967470169067383</v>
      </c>
      <c r="V43" s="1">
        <v>41.656391143798828</v>
      </c>
      <c r="W43" s="1">
        <v>45.410655975341797</v>
      </c>
      <c r="X43" s="1">
        <v>500.12432861328125</v>
      </c>
      <c r="Y43" s="1">
        <v>1500.006591796875</v>
      </c>
      <c r="Z43" s="1">
        <v>0.32213965058326721</v>
      </c>
      <c r="AA43" s="1">
        <v>91.067176818847656</v>
      </c>
      <c r="AB43" s="1">
        <v>7.5142498016357422</v>
      </c>
      <c r="AC43" s="1">
        <v>0.46298974752426147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>X43*0.000001/(K43*0.0001)</f>
        <v>2.0666294570796744</v>
      </c>
      <c r="AL43">
        <f>(U43-T43)/(1000-U43)*AK43</f>
        <v>3.8375728118053795E-3</v>
      </c>
      <c r="AM43">
        <f>(P43+273.15)</f>
        <v>302.99335327148435</v>
      </c>
      <c r="AN43">
        <f>(O43+273.15)</f>
        <v>303.7336715698242</v>
      </c>
      <c r="AO43">
        <f>(Y43*AG43+Z43*AH43)*AI43</f>
        <v>240.0010493230584</v>
      </c>
      <c r="AP43">
        <f>((AO43+0.00000010773*(AN43^4-AM43^4))-AL43*44100)/(L43*51.4+0.00000043092*AM43^3)</f>
        <v>0.63544677924121951</v>
      </c>
      <c r="AQ43">
        <f>0.61365*EXP(17.502*J43/(240.97+J43))</f>
        <v>4.2222656626745598</v>
      </c>
      <c r="AR43">
        <f>AQ43*1000/AA43</f>
        <v>46.364297326066904</v>
      </c>
      <c r="AS43">
        <f>(AR43-U43)</f>
        <v>24.396827156999521</v>
      </c>
      <c r="AT43">
        <f>IF(D43,P43,(O43+P43)/2)</f>
        <v>30.213512420654297</v>
      </c>
      <c r="AU43">
        <f>0.61365*EXP(17.502*AT43/(240.97+AT43))</f>
        <v>4.3129799015063295</v>
      </c>
      <c r="AV43">
        <f>IF(AS43&lt;&gt;0,(1000-(AR43+U43)/2)/AS43*AL43,0)</f>
        <v>0.15192380227938856</v>
      </c>
      <c r="AW43">
        <f>U43*AA43/1000</f>
        <v>2.0005154901492204</v>
      </c>
      <c r="AX43">
        <f>(AU43-AW43)</f>
        <v>2.3124644113571091</v>
      </c>
      <c r="AY43">
        <f>1/(1.6/F43+1.37/N43)</f>
        <v>9.542471177176777E-2</v>
      </c>
      <c r="AZ43">
        <f>G43*AA43*0.001</f>
        <v>6.6140633039833379</v>
      </c>
      <c r="BA43">
        <f>G43/S43</f>
        <v>0.66809951686485614</v>
      </c>
      <c r="BB43">
        <f>(1-AL43*AA43/AQ43/F43)*100</f>
        <v>47.394725081718427</v>
      </c>
      <c r="BC43">
        <f>(S43-E43/(N43/1.35))</f>
        <v>107.76194424902221</v>
      </c>
      <c r="BD43">
        <f>E43*BB43/100/BC43</f>
        <v>1.3612230396291621E-2</v>
      </c>
    </row>
    <row r="44" spans="1:56" x14ac:dyDescent="0.3">
      <c r="A44" s="1">
        <v>18</v>
      </c>
      <c r="B44" s="1" t="s">
        <v>102</v>
      </c>
      <c r="C44" s="1">
        <v>3683.5000097118318</v>
      </c>
      <c r="D44" s="1">
        <v>0</v>
      </c>
      <c r="E44">
        <f>(R44-S44*(1000-T44)/(1000-U44))*AK44</f>
        <v>2.6623520213163658</v>
      </c>
      <c r="F44">
        <f>IF(AV44&lt;&gt;0,1/(1/AV44-1/N44),0)</f>
        <v>0.15823441715904205</v>
      </c>
      <c r="G44">
        <f>((AY44-AL44/2)*S44-E44)/(AY44+AL44/2)</f>
        <v>77.047432394906096</v>
      </c>
      <c r="H44">
        <f>AL44*1000</f>
        <v>3.8659549224169707</v>
      </c>
      <c r="I44">
        <f>(AQ44-AW44)</f>
        <v>2.225909740309294</v>
      </c>
      <c r="J44">
        <f>(P44+AP44*D44)</f>
        <v>29.866144180297852</v>
      </c>
      <c r="K44" s="1">
        <v>2.42</v>
      </c>
      <c r="L44">
        <f>(K44*AE44+AF44)</f>
        <v>2.2060435849428179</v>
      </c>
      <c r="M44" s="1">
        <v>1</v>
      </c>
      <c r="N44">
        <f>L44*(M44+1)*(M44+1)/(M44*M44+1)</f>
        <v>4.4120871698856359</v>
      </c>
      <c r="O44" s="1">
        <v>30.629161834716797</v>
      </c>
      <c r="P44" s="1">
        <v>29.866144180297852</v>
      </c>
      <c r="Q44" s="1">
        <v>31.265037536621094</v>
      </c>
      <c r="R44" s="1">
        <v>110.02462005615234</v>
      </c>
      <c r="S44" s="1">
        <v>108.53335571289063</v>
      </c>
      <c r="T44" s="1">
        <v>20.153003692626953</v>
      </c>
      <c r="U44" s="1">
        <v>21.982511520385742</v>
      </c>
      <c r="V44" s="1">
        <v>41.551761627197266</v>
      </c>
      <c r="W44" s="1">
        <v>45.323863983154297</v>
      </c>
      <c r="X44" s="1">
        <v>500.1318359375</v>
      </c>
      <c r="Y44" s="1">
        <v>1499.9957275390625</v>
      </c>
      <c r="Z44" s="1">
        <v>0.18345403671264648</v>
      </c>
      <c r="AA44" s="1">
        <v>91.067520141601563</v>
      </c>
      <c r="AB44" s="1">
        <v>7.5142498016357422</v>
      </c>
      <c r="AC44" s="1">
        <v>0.46298974752426147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>X44*0.000001/(K44*0.0001)</f>
        <v>2.0666604790805785</v>
      </c>
      <c r="AL44">
        <f>(U44-T44)/(1000-U44)*AK44</f>
        <v>3.8659549224169705E-3</v>
      </c>
      <c r="AM44">
        <f>(P44+273.15)</f>
        <v>303.01614418029783</v>
      </c>
      <c r="AN44">
        <f>(O44+273.15)</f>
        <v>303.77916183471677</v>
      </c>
      <c r="AO44">
        <f>(Y44*AG44+Z44*AH44)*AI44</f>
        <v>239.99931104184725</v>
      </c>
      <c r="AP44">
        <f>((AO44+0.00000010773*(AN44^4-AM44^4))-AL44*44100)/(L44*51.4+0.00000043092*AM44^3)</f>
        <v>0.62763914309060509</v>
      </c>
      <c r="AQ44">
        <f>0.61365*EXP(17.502*J44/(240.97+J44))</f>
        <v>4.227802550955011</v>
      </c>
      <c r="AR44">
        <f>AQ44*1000/AA44</f>
        <v>46.424922347519392</v>
      </c>
      <c r="AS44">
        <f>(AR44-U44)</f>
        <v>24.442410827133649</v>
      </c>
      <c r="AT44">
        <f>IF(D44,P44,(O44+P44)/2)</f>
        <v>30.247653007507324</v>
      </c>
      <c r="AU44">
        <f>0.61365*EXP(17.502*AT44/(240.97+AT44))</f>
        <v>4.3214315808482677</v>
      </c>
      <c r="AV44">
        <f>IF(AS44&lt;&gt;0,(1000-(AR44+U44)/2)/AS44*AL44,0)</f>
        <v>0.15275599943792664</v>
      </c>
      <c r="AW44">
        <f>U44*AA44/1000</f>
        <v>2.001892810645717</v>
      </c>
      <c r="AX44">
        <f>(AU44-AW44)</f>
        <v>2.3195387702025507</v>
      </c>
      <c r="AY44">
        <f>1/(1.6/F44+1.37/N44)</f>
        <v>9.5950036829202001E-2</v>
      </c>
      <c r="AZ44">
        <f>G44*AA44*0.001</f>
        <v>7.0165186014817955</v>
      </c>
      <c r="BA44">
        <f>G44/S44</f>
        <v>0.70989634374453503</v>
      </c>
      <c r="BB44">
        <f>(1-AL44*AA44/AQ44/F44)*100</f>
        <v>47.373480553310657</v>
      </c>
      <c r="BC44">
        <f>(S44-E44/(N44/1.35))</f>
        <v>107.71873553645602</v>
      </c>
      <c r="BD44">
        <f>E44*BB44/100/BC44</f>
        <v>1.1708722821501448E-2</v>
      </c>
    </row>
    <row r="45" spans="1:56" x14ac:dyDescent="0.3">
      <c r="A45" s="1">
        <v>19</v>
      </c>
      <c r="B45" s="1" t="s">
        <v>103</v>
      </c>
      <c r="C45" s="1">
        <v>3694.5000094659626</v>
      </c>
      <c r="D45" s="1">
        <v>0</v>
      </c>
      <c r="E45">
        <f>(R45-S45*(1000-T45)/(1000-U45))*AK45</f>
        <v>3.1244850063636642</v>
      </c>
      <c r="F45">
        <f>IF(AV45&lt;&gt;0,1/(1/AV45-1/N45),0)</f>
        <v>0.15848973971488783</v>
      </c>
      <c r="G45">
        <f>((AY45-AL45/2)*S45-E45)/(AY45+AL45/2)</f>
        <v>72.223799361578287</v>
      </c>
      <c r="H45">
        <f>AL45*1000</f>
        <v>3.8726724725427939</v>
      </c>
      <c r="I45">
        <f>(AQ45-AW45)</f>
        <v>2.2262602434625531</v>
      </c>
      <c r="J45">
        <f>(P45+AP45*D45)</f>
        <v>29.868951797485352</v>
      </c>
      <c r="K45" s="1">
        <v>2.42</v>
      </c>
      <c r="L45">
        <f>(K45*AE45+AF45)</f>
        <v>2.2060435849428179</v>
      </c>
      <c r="M45" s="1">
        <v>1</v>
      </c>
      <c r="N45">
        <f>L45*(M45+1)*(M45+1)/(M45*M45+1)</f>
        <v>4.4120871698856359</v>
      </c>
      <c r="O45" s="1">
        <v>30.631706237792969</v>
      </c>
      <c r="P45" s="1">
        <v>29.868951797485352</v>
      </c>
      <c r="Q45" s="1">
        <v>31.289464950561523</v>
      </c>
      <c r="R45" s="1">
        <v>110.0906982421875</v>
      </c>
      <c r="S45" s="1">
        <v>108.37548828125</v>
      </c>
      <c r="T45" s="1">
        <v>20.153533935546875</v>
      </c>
      <c r="U45" s="1">
        <v>21.986507415771484</v>
      </c>
      <c r="V45" s="1">
        <v>41.546150207519531</v>
      </c>
      <c r="W45" s="1">
        <v>45.324794769287109</v>
      </c>
      <c r="X45" s="1">
        <v>500.05157470703125</v>
      </c>
      <c r="Y45" s="1">
        <v>1500.125</v>
      </c>
      <c r="Z45" s="1">
        <v>0.19983974099159241</v>
      </c>
      <c r="AA45" s="1">
        <v>91.066070556640625</v>
      </c>
      <c r="AB45" s="1">
        <v>7.5142498016357422</v>
      </c>
      <c r="AC45" s="1">
        <v>0.46298974752426147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>X45*0.000001/(K45*0.0001)</f>
        <v>2.066328821103435</v>
      </c>
      <c r="AL45">
        <f>(U45-T45)/(1000-U45)*AK45</f>
        <v>3.8726724725427937E-3</v>
      </c>
      <c r="AM45">
        <f>(P45+273.15)</f>
        <v>303.01895179748533</v>
      </c>
      <c r="AN45">
        <f>(O45+273.15)</f>
        <v>303.78170623779295</v>
      </c>
      <c r="AO45">
        <f>(Y45*AG45+Z45*AH45)*AI45</f>
        <v>240.01999463513494</v>
      </c>
      <c r="AP45">
        <f>((AO45+0.00000010773*(AN45^4-AM45^4))-AL45*44100)/(L45*51.4+0.00000043092*AM45^3)</f>
        <v>0.62541635053353428</v>
      </c>
      <c r="AQ45">
        <f>0.61365*EXP(17.502*J45/(240.97+J45))</f>
        <v>4.2284850790813016</v>
      </c>
      <c r="AR45">
        <f>AQ45*1000/AA45</f>
        <v>46.433156204442781</v>
      </c>
      <c r="AS45">
        <f>(AR45-U45)</f>
        <v>24.446648788671297</v>
      </c>
      <c r="AT45">
        <f>IF(D45,P45,(O45+P45)/2)</f>
        <v>30.25032901763916</v>
      </c>
      <c r="AU45">
        <f>0.61365*EXP(17.502*AT45/(240.97+AT45))</f>
        <v>4.3220946505388751</v>
      </c>
      <c r="AV45">
        <f>IF(AS45&lt;&gt;0,(1000-(AR45+U45)/2)/AS45*AL45,0)</f>
        <v>0.15299393511697584</v>
      </c>
      <c r="AW45">
        <f>U45*AA45/1000</f>
        <v>2.0022248356187484</v>
      </c>
      <c r="AX45">
        <f>(AU45-AW45)</f>
        <v>2.3198698149201267</v>
      </c>
      <c r="AY45">
        <f>1/(1.6/F45+1.37/N45)</f>
        <v>9.6100239161463291E-2</v>
      </c>
      <c r="AZ45">
        <f>G45*AA45*0.001</f>
        <v>6.577137608530145</v>
      </c>
      <c r="BA45">
        <f>G45/S45</f>
        <v>0.66642190505427878</v>
      </c>
      <c r="BB45">
        <f>(1-AL45*AA45/AQ45/F45)*100</f>
        <v>47.376296238704086</v>
      </c>
      <c r="BC45">
        <f>(S45-E45/(N45/1.35))</f>
        <v>107.41946574674955</v>
      </c>
      <c r="BD45">
        <f>E45*BB45/100/BC45</f>
        <v>1.3780233054208182E-2</v>
      </c>
    </row>
    <row r="46" spans="1:56" x14ac:dyDescent="0.3">
      <c r="A46" s="1">
        <v>20</v>
      </c>
      <c r="B46" s="1" t="s">
        <v>104</v>
      </c>
      <c r="C46" s="1">
        <v>3705.5000092200935</v>
      </c>
      <c r="D46" s="1">
        <v>0</v>
      </c>
      <c r="E46">
        <f>(R46-S46*(1000-T46)/(1000-U46))*AK46</f>
        <v>3.119599430619429</v>
      </c>
      <c r="F46">
        <f>IF(AV46&lt;&gt;0,1/(1/AV46-1/N46),0)</f>
        <v>0.15917078500951479</v>
      </c>
      <c r="G46">
        <f>((AY46-AL46/2)*S46-E46)/(AY46+AL46/2)</f>
        <v>72.359869690446274</v>
      </c>
      <c r="H46">
        <f>AL46*1000</f>
        <v>3.8918988978662963</v>
      </c>
      <c r="I46">
        <f>(AQ46-AW46)</f>
        <v>2.2280616595305087</v>
      </c>
      <c r="J46">
        <f>(P46+AP46*D46)</f>
        <v>29.879724502563477</v>
      </c>
      <c r="K46" s="1">
        <v>2.42</v>
      </c>
      <c r="L46">
        <f>(K46*AE46+AF46)</f>
        <v>2.2060435849428179</v>
      </c>
      <c r="M46" s="1">
        <v>1</v>
      </c>
      <c r="N46">
        <f>L46*(M46+1)*(M46+1)/(M46*M46+1)</f>
        <v>4.4120871698856359</v>
      </c>
      <c r="O46" s="1">
        <v>30.638235092163086</v>
      </c>
      <c r="P46" s="1">
        <v>29.879724502563477</v>
      </c>
      <c r="Q46" s="1">
        <v>31.281291961669922</v>
      </c>
      <c r="R46" s="1">
        <v>110.04421997070313</v>
      </c>
      <c r="S46" s="1">
        <v>108.33069610595703</v>
      </c>
      <c r="T46" s="1">
        <v>20.153383255004883</v>
      </c>
      <c r="U46" s="1">
        <v>21.995176315307617</v>
      </c>
      <c r="V46" s="1">
        <v>41.530929565429688</v>
      </c>
      <c r="W46" s="1">
        <v>45.326393127441406</v>
      </c>
      <c r="X46" s="1">
        <v>500.123291015625</v>
      </c>
      <c r="Y46" s="1">
        <v>1500.0257568359375</v>
      </c>
      <c r="Z46" s="1">
        <v>0.36146414279937744</v>
      </c>
      <c r="AA46" s="1">
        <v>91.0673828125</v>
      </c>
      <c r="AB46" s="1">
        <v>7.5142498016357422</v>
      </c>
      <c r="AC46" s="1">
        <v>0.46298974752426147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>X46*0.000001/(K46*0.0001)</f>
        <v>2.0666251694860538</v>
      </c>
      <c r="AL46">
        <f>(U46-T46)/(1000-U46)*AK46</f>
        <v>3.8918988978662965E-3</v>
      </c>
      <c r="AM46">
        <f>(P46+273.15)</f>
        <v>303.02972450256345</v>
      </c>
      <c r="AN46">
        <f>(O46+273.15)</f>
        <v>303.78823509216306</v>
      </c>
      <c r="AO46">
        <f>(Y46*AG46+Z46*AH46)*AI46</f>
        <v>240.00411572923986</v>
      </c>
      <c r="AP46">
        <f>((AO46+0.00000010773*(AN46^4-AM46^4))-AL46*44100)/(L46*51.4+0.00000043092*AM46^3)</f>
        <v>0.61811975902363558</v>
      </c>
      <c r="AQ46">
        <f>0.61365*EXP(17.502*J46/(240.97+J46))</f>
        <v>4.2311048010650607</v>
      </c>
      <c r="AR46">
        <f>AQ46*1000/AA46</f>
        <v>46.46125396813639</v>
      </c>
      <c r="AS46">
        <f>(AR46-U46)</f>
        <v>24.466077652828773</v>
      </c>
      <c r="AT46">
        <f>IF(D46,P46,(O46+P46)/2)</f>
        <v>30.258979797363281</v>
      </c>
      <c r="AU46">
        <f>0.61365*EXP(17.502*AT46/(240.97+AT46))</f>
        <v>4.3242387728517153</v>
      </c>
      <c r="AV46">
        <f>IF(AS46&lt;&gt;0,(1000-(AR46+U46)/2)/AS46*AL46,0)</f>
        <v>0.15362847279468675</v>
      </c>
      <c r="AW46">
        <f>U46*AA46/1000</f>
        <v>2.003043141534552</v>
      </c>
      <c r="AX46">
        <f>(AU46-AW46)</f>
        <v>2.3211956313171633</v>
      </c>
      <c r="AY46">
        <f>1/(1.6/F46+1.37/N46)</f>
        <v>9.6500817008239689E-2</v>
      </c>
      <c r="AZ46">
        <f>G46*AA46*0.001</f>
        <v>6.5896239533624872</v>
      </c>
      <c r="BA46">
        <f>G46/S46</f>
        <v>0.66795351909925793</v>
      </c>
      <c r="BB46">
        <f>(1-AL46*AA46/AQ46/F46)*100</f>
        <v>47.373163488670087</v>
      </c>
      <c r="BC46">
        <f>(S46-E46/(N46/1.35))</f>
        <v>107.37616844837102</v>
      </c>
      <c r="BD46">
        <f>E46*BB46/100/BC46</f>
        <v>1.3763323461942577E-2</v>
      </c>
    </row>
    <row r="47" spans="1:56" x14ac:dyDescent="0.3">
      <c r="A47" s="1" t="s">
        <v>9</v>
      </c>
      <c r="B47" s="1" t="s">
        <v>105</v>
      </c>
      <c r="K47" s="1">
        <v>2.42</v>
      </c>
    </row>
    <row r="48" spans="1:56" x14ac:dyDescent="0.3">
      <c r="A48" s="1" t="s">
        <v>9</v>
      </c>
      <c r="B48" s="1" t="s">
        <v>106</v>
      </c>
      <c r="K48" s="1">
        <v>2.42</v>
      </c>
    </row>
    <row r="49" spans="1:56" x14ac:dyDescent="0.3">
      <c r="A49" s="1">
        <v>21</v>
      </c>
      <c r="B49" s="1" t="s">
        <v>107</v>
      </c>
      <c r="C49" s="1">
        <v>3784.5000102035701</v>
      </c>
      <c r="D49" s="1">
        <v>0</v>
      </c>
      <c r="E49">
        <f>(R49-S49*(1000-T49)/(1000-U49))*AK49</f>
        <v>2.5238850859301349</v>
      </c>
      <c r="F49">
        <f>IF(AV49&lt;&gt;0,1/(1/AV49-1/N49),0)</f>
        <v>0.16231040943849831</v>
      </c>
      <c r="G49">
        <f>((AY49-AL49/2)*S49-E49)/(AY49+AL49/2)</f>
        <v>60.327395040882166</v>
      </c>
      <c r="H49">
        <f>AL49*1000</f>
        <v>3.967804571143414</v>
      </c>
      <c r="I49">
        <f>(AQ49-AW49)</f>
        <v>2.2289834213021882</v>
      </c>
      <c r="J49">
        <f>(P49+AP49*D49)</f>
        <v>29.897726058959961</v>
      </c>
      <c r="K49" s="1">
        <v>2.42</v>
      </c>
      <c r="L49">
        <f>(K49*AE49+AF49)</f>
        <v>2.2060435849428179</v>
      </c>
      <c r="M49" s="1">
        <v>1</v>
      </c>
      <c r="N49">
        <f>L49*(M49+1)*(M49+1)/(M49*M49+1)</f>
        <v>4.4120871698856359</v>
      </c>
      <c r="O49" s="1">
        <v>30.647504806518555</v>
      </c>
      <c r="P49" s="1">
        <v>29.897726058959961</v>
      </c>
      <c r="Q49" s="1">
        <v>31.284816741943359</v>
      </c>
      <c r="R49" s="1">
        <v>90.395347595214844</v>
      </c>
      <c r="S49" s="1">
        <v>89.003067016601563</v>
      </c>
      <c r="T49" s="1">
        <v>20.155569076538086</v>
      </c>
      <c r="U49" s="1">
        <v>22.03339958190918</v>
      </c>
      <c r="V49" s="1">
        <v>41.512977600097656</v>
      </c>
      <c r="W49" s="1">
        <v>45.380611419677734</v>
      </c>
      <c r="X49" s="1">
        <v>500.07284545898438</v>
      </c>
      <c r="Y49" s="1">
        <v>1499.9830322265625</v>
      </c>
      <c r="Z49" s="1">
        <v>3.9312716573476791E-2</v>
      </c>
      <c r="AA49" s="1">
        <v>91.066390991210938</v>
      </c>
      <c r="AB49" s="1">
        <v>7.357335090637207</v>
      </c>
      <c r="AC49" s="1">
        <v>0.45942395925521851</v>
      </c>
      <c r="AD49" s="1">
        <v>0.66666668653488159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>X49*0.000001/(K49*0.0001)</f>
        <v>2.0664167167726628</v>
      </c>
      <c r="AL49">
        <f>(U49-T49)/(1000-U49)*AK49</f>
        <v>3.9678045711434139E-3</v>
      </c>
      <c r="AM49">
        <f>(P49+273.15)</f>
        <v>303.04772605895994</v>
      </c>
      <c r="AN49">
        <f>(O49+273.15)</f>
        <v>303.79750480651853</v>
      </c>
      <c r="AO49">
        <f>(Y49*AG49+Z49*AH49)*AI49</f>
        <v>239.99727979189265</v>
      </c>
      <c r="AP49">
        <f>((AO49+0.00000010773*(AN49^4-AM49^4))-AL49*44100)/(L49*51.4+0.00000043092*AM49^3)</f>
        <v>0.59052863328651806</v>
      </c>
      <c r="AQ49">
        <f>0.61365*EXP(17.502*J49/(240.97+J49))</f>
        <v>4.2354856024939131</v>
      </c>
      <c r="AR49">
        <f>AQ49*1000/AA49</f>
        <v>46.50986556503257</v>
      </c>
      <c r="AS49">
        <f>(AR49-U49)</f>
        <v>24.47646598312339</v>
      </c>
      <c r="AT49">
        <f>IF(D49,P49,(O49+P49)/2)</f>
        <v>30.272615432739258</v>
      </c>
      <c r="AU49">
        <f>0.61365*EXP(17.502*AT49/(240.97+AT49))</f>
        <v>4.3276202888094275</v>
      </c>
      <c r="AV49">
        <f>IF(AS49&lt;&gt;0,(1000-(AR49+U49)/2)/AS49*AL49,0)</f>
        <v>0.15655125349386234</v>
      </c>
      <c r="AW49">
        <f>U49*AA49/1000</f>
        <v>2.006502181191725</v>
      </c>
      <c r="AX49">
        <f>(AU49-AW49)</f>
        <v>2.3211181076177025</v>
      </c>
      <c r="AY49">
        <f>1/(1.6/F49+1.37/N49)</f>
        <v>9.8346156745667879E-2</v>
      </c>
      <c r="AZ49">
        <f>G49*AA49*0.001</f>
        <v>5.4937981442742148</v>
      </c>
      <c r="BA49">
        <f>G49/S49</f>
        <v>0.67781254133219271</v>
      </c>
      <c r="BB49">
        <f>(1-AL49*AA49/AQ49/F49)*100</f>
        <v>47.439581330810284</v>
      </c>
      <c r="BC49">
        <f>(S49-E49/(N49/1.35))</f>
        <v>88.230814625655711</v>
      </c>
      <c r="BD49">
        <f>E49*BB49/100/BC49</f>
        <v>1.3570321470066775E-2</v>
      </c>
    </row>
    <row r="50" spans="1:56" x14ac:dyDescent="0.3">
      <c r="A50" s="1">
        <v>22</v>
      </c>
      <c r="B50" s="1" t="s">
        <v>108</v>
      </c>
      <c r="C50" s="1">
        <v>3795.500009957701</v>
      </c>
      <c r="D50" s="1">
        <v>0</v>
      </c>
      <c r="E50">
        <f>(R50-S50*(1000-T50)/(1000-U50))*AK50</f>
        <v>2.3525515129990406</v>
      </c>
      <c r="F50">
        <f>IF(AV50&lt;&gt;0,1/(1/AV50-1/N50),0)</f>
        <v>0.16341699588313358</v>
      </c>
      <c r="G50">
        <f>((AY50-AL50/2)*S50-E50)/(AY50+AL50/2)</f>
        <v>62.355825278752846</v>
      </c>
      <c r="H50">
        <f>AL50*1000</f>
        <v>3.9814922652405826</v>
      </c>
      <c r="I50">
        <f>(AQ50-AW50)</f>
        <v>2.2221207273268537</v>
      </c>
      <c r="J50">
        <f>(P50+AP50*D50)</f>
        <v>29.873142242431641</v>
      </c>
      <c r="K50" s="1">
        <v>2.42</v>
      </c>
      <c r="L50">
        <f>(K50*AE50+AF50)</f>
        <v>2.2060435849428179</v>
      </c>
      <c r="M50" s="1">
        <v>1</v>
      </c>
      <c r="N50">
        <f>L50*(M50+1)*(M50+1)/(M50*M50+1)</f>
        <v>4.4120871698856359</v>
      </c>
      <c r="O50" s="1">
        <v>30.646841049194336</v>
      </c>
      <c r="P50" s="1">
        <v>29.873142242431641</v>
      </c>
      <c r="Q50" s="1">
        <v>31.281501770019531</v>
      </c>
      <c r="R50" s="1">
        <v>90.477287292480469</v>
      </c>
      <c r="S50" s="1">
        <v>89.166946411132813</v>
      </c>
      <c r="T50" s="1">
        <v>20.158763885498047</v>
      </c>
      <c r="U50" s="1">
        <v>22.04315185546875</v>
      </c>
      <c r="V50" s="1">
        <v>41.520992279052734</v>
      </c>
      <c r="W50" s="1">
        <v>45.402259826660156</v>
      </c>
      <c r="X50" s="1">
        <v>500.0467529296875</v>
      </c>
      <c r="Y50" s="1">
        <v>1499.8424072265625</v>
      </c>
      <c r="Z50" s="1">
        <v>0.13759505748748779</v>
      </c>
      <c r="AA50" s="1">
        <v>91.066070556640625</v>
      </c>
      <c r="AB50" s="1">
        <v>7.357335090637207</v>
      </c>
      <c r="AC50" s="1">
        <v>0.45942395925521851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>X50*0.000001/(K50*0.0001)</f>
        <v>2.0663088964036671</v>
      </c>
      <c r="AL50">
        <f>(U50-T50)/(1000-U50)*AK50</f>
        <v>3.9814922652405826E-3</v>
      </c>
      <c r="AM50">
        <f>(P50+273.15)</f>
        <v>303.02314224243162</v>
      </c>
      <c r="AN50">
        <f>(O50+273.15)</f>
        <v>303.79684104919431</v>
      </c>
      <c r="AO50">
        <f>(Y50*AG50+Z50*AH50)*AI50</f>
        <v>239.97477979239557</v>
      </c>
      <c r="AP50">
        <f>((AO50+0.00000010773*(AN50^4-AM50^4))-AL50*44100)/(L50*51.4+0.00000043092*AM50^3)</f>
        <v>0.58783584066149519</v>
      </c>
      <c r="AQ50">
        <f>0.61365*EXP(17.502*J50/(240.97+J50))</f>
        <v>4.2295039494877145</v>
      </c>
      <c r="AR50">
        <f>AQ50*1000/AA50</f>
        <v>46.444344459301973</v>
      </c>
      <c r="AS50">
        <f>(AR50-U50)</f>
        <v>24.401192603833223</v>
      </c>
      <c r="AT50">
        <f>IF(D50,P50,(O50+P50)/2)</f>
        <v>30.259991645812988</v>
      </c>
      <c r="AU50">
        <f>0.61365*EXP(17.502*AT50/(240.97+AT50))</f>
        <v>4.3244896231315124</v>
      </c>
      <c r="AV50">
        <f>IF(AS50&lt;&gt;0,(1000-(AR50+U50)/2)/AS50*AL50,0)</f>
        <v>0.15758045556408851</v>
      </c>
      <c r="AW50">
        <f>U50*AA50/1000</f>
        <v>2.0073832221608607</v>
      </c>
      <c r="AX50">
        <f>(AU50-AW50)</f>
        <v>2.3171064009706517</v>
      </c>
      <c r="AY50">
        <f>1/(1.6/F50+1.37/N50)</f>
        <v>9.8996042412381607E-2</v>
      </c>
      <c r="AZ50">
        <f>G50*AA50*0.001</f>
        <v>5.6784999844524622</v>
      </c>
      <c r="BA50">
        <f>G50/S50</f>
        <v>0.69931547270040295</v>
      </c>
      <c r="BB50">
        <f>(1-AL50*AA50/AQ50/F50)*100</f>
        <v>47.541506252666643</v>
      </c>
      <c r="BC50">
        <f>(S50-E50/(N50/1.35))</f>
        <v>88.447118261719567</v>
      </c>
      <c r="BD50">
        <f>E50*BB50/100/BC50</f>
        <v>1.2645278293184474E-2</v>
      </c>
    </row>
    <row r="51" spans="1:56" x14ac:dyDescent="0.3">
      <c r="A51" s="1">
        <v>23</v>
      </c>
      <c r="B51" s="1" t="s">
        <v>109</v>
      </c>
      <c r="C51" s="1">
        <v>3806.5000097118318</v>
      </c>
      <c r="D51" s="1">
        <v>0</v>
      </c>
      <c r="E51">
        <f>(R51-S51*(1000-T51)/(1000-U51))*AK51</f>
        <v>1.8773762110309029</v>
      </c>
      <c r="F51">
        <f>IF(AV51&lt;&gt;0,1/(1/AV51-1/N51),0)</f>
        <v>0.16396288875680848</v>
      </c>
      <c r="G51">
        <f>((AY51-AL51/2)*S51-E51)/(AY51+AL51/2)</f>
        <v>66.860986127382219</v>
      </c>
      <c r="H51">
        <f>AL51*1000</f>
        <v>3.990599048444337</v>
      </c>
      <c r="I51">
        <f>(AQ51-AW51)</f>
        <v>2.220073261953178</v>
      </c>
      <c r="J51">
        <f>(P51+AP51*D51)</f>
        <v>29.866601943969727</v>
      </c>
      <c r="K51" s="1">
        <v>2.42</v>
      </c>
      <c r="L51">
        <f>(K51*AE51+AF51)</f>
        <v>2.2060435849428179</v>
      </c>
      <c r="M51" s="1">
        <v>1</v>
      </c>
      <c r="N51">
        <f>L51*(M51+1)*(M51+1)/(M51*M51+1)</f>
        <v>4.4120871698856359</v>
      </c>
      <c r="O51" s="1">
        <v>30.647216796875</v>
      </c>
      <c r="P51" s="1">
        <v>29.866601943969727</v>
      </c>
      <c r="Q51" s="1">
        <v>31.279994964599609</v>
      </c>
      <c r="R51" s="1">
        <v>89.972976684570313</v>
      </c>
      <c r="S51" s="1">
        <v>88.893089294433594</v>
      </c>
      <c r="T51" s="1">
        <v>20.16004753112793</v>
      </c>
      <c r="U51" s="1">
        <v>22.048116683959961</v>
      </c>
      <c r="V51" s="1">
        <v>41.522850036621094</v>
      </c>
      <c r="W51" s="1">
        <v>45.411628723144531</v>
      </c>
      <c r="X51" s="1">
        <v>500.21078491210938</v>
      </c>
      <c r="Y51" s="1">
        <v>1499.612548828125</v>
      </c>
      <c r="Z51" s="1">
        <v>0.27517646551132202</v>
      </c>
      <c r="AA51" s="1">
        <v>91.066307067871094</v>
      </c>
      <c r="AB51" s="1">
        <v>7.357335090637207</v>
      </c>
      <c r="AC51" s="1">
        <v>0.45942395925521851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>X51*0.000001/(K51*0.0001)</f>
        <v>2.0669867145128484</v>
      </c>
      <c r="AL51">
        <f>(U51-T51)/(1000-U51)*AK51</f>
        <v>3.9905990484443371E-3</v>
      </c>
      <c r="AM51">
        <f>(P51+273.15)</f>
        <v>303.0166019439697</v>
      </c>
      <c r="AN51">
        <f>(O51+273.15)</f>
        <v>303.79721679687498</v>
      </c>
      <c r="AO51">
        <f>(Y51*AG51+Z51*AH51)*AI51</f>
        <v>239.9380024494676</v>
      </c>
      <c r="AP51">
        <f>((AO51+0.00000010773*(AN51^4-AM51^4))-AL51*44100)/(L51*51.4+0.00000043092*AM51^3)</f>
        <v>0.58500465759701203</v>
      </c>
      <c r="AQ51">
        <f>0.61365*EXP(17.502*J51/(240.97+J51))</f>
        <v>4.2279138261629274</v>
      </c>
      <c r="AR51">
        <f>AQ51*1000/AA51</f>
        <v>46.426762677571766</v>
      </c>
      <c r="AS51">
        <f>(AR51-U51)</f>
        <v>24.378645993611805</v>
      </c>
      <c r="AT51">
        <f>IF(D51,P51,(O51+P51)/2)</f>
        <v>30.256909370422363</v>
      </c>
      <c r="AU51">
        <f>0.61365*EXP(17.502*AT51/(240.97+AT51))</f>
        <v>4.3237255268277437</v>
      </c>
      <c r="AV51">
        <f>IF(AS51&lt;&gt;0,(1000-(AR51+U51)/2)/AS51*AL51,0)</f>
        <v>0.15808799041763841</v>
      </c>
      <c r="AW51">
        <f>U51*AA51/1000</f>
        <v>2.0078405642097494</v>
      </c>
      <c r="AX51">
        <f>(AU51-AW51)</f>
        <v>2.3158849626179943</v>
      </c>
      <c r="AY51">
        <f>1/(1.6/F51+1.37/N51)</f>
        <v>9.931653946174604E-2</v>
      </c>
      <c r="AZ51">
        <f>G51*AA51*0.001</f>
        <v>6.0887830935368585</v>
      </c>
      <c r="BA51">
        <f>G51/S51</f>
        <v>0.75215055138790177</v>
      </c>
      <c r="BB51">
        <f>(1-AL51*AA51/AQ51/F51)*100</f>
        <v>47.576727044050948</v>
      </c>
      <c r="BC51">
        <f>(S51-E51/(N51/1.35))</f>
        <v>88.318654160379467</v>
      </c>
      <c r="BD51">
        <f>E51*BB51/100/BC51</f>
        <v>1.0113312572564238E-2</v>
      </c>
    </row>
    <row r="52" spans="1:56" x14ac:dyDescent="0.3">
      <c r="A52" s="1">
        <v>24</v>
      </c>
      <c r="B52" s="1" t="s">
        <v>110</v>
      </c>
      <c r="C52" s="1">
        <v>3817.5000094659626</v>
      </c>
      <c r="D52" s="1">
        <v>0</v>
      </c>
      <c r="E52">
        <f>(R52-S52*(1000-T52)/(1000-U52))*AK52</f>
        <v>2.1567893089959442</v>
      </c>
      <c r="F52">
        <f>IF(AV52&lt;&gt;0,1/(1/AV52-1/N52),0)</f>
        <v>0.16408488685307987</v>
      </c>
      <c r="G52">
        <f>((AY52-AL52/2)*S52-E52)/(AY52+AL52/2)</f>
        <v>63.944177906498304</v>
      </c>
      <c r="H52">
        <f>AL52*1000</f>
        <v>3.9960817020730683</v>
      </c>
      <c r="I52">
        <f>(AQ52-AW52)</f>
        <v>2.2215161806748216</v>
      </c>
      <c r="J52">
        <f>(P52+AP52*D52)</f>
        <v>29.874567031860352</v>
      </c>
      <c r="K52" s="1">
        <v>2.42</v>
      </c>
      <c r="L52">
        <f>(K52*AE52+AF52)</f>
        <v>2.2060435849428179</v>
      </c>
      <c r="M52" s="1">
        <v>1</v>
      </c>
      <c r="N52">
        <f>L52*(M52+1)*(M52+1)/(M52*M52+1)</f>
        <v>4.4120871698856359</v>
      </c>
      <c r="O52" s="1">
        <v>30.652311325073242</v>
      </c>
      <c r="P52" s="1">
        <v>29.874567031860352</v>
      </c>
      <c r="Q52" s="1">
        <v>31.284788131713867</v>
      </c>
      <c r="R52" s="1">
        <v>89.928787231445313</v>
      </c>
      <c r="S52" s="1">
        <v>88.713790893554688</v>
      </c>
      <c r="T52" s="1">
        <v>20.162656784057617</v>
      </c>
      <c r="U52" s="1">
        <v>22.053373336791992</v>
      </c>
      <c r="V52" s="1">
        <v>41.516441345214844</v>
      </c>
      <c r="W52" s="1">
        <v>45.409568786621094</v>
      </c>
      <c r="X52" s="1">
        <v>500.1939697265625</v>
      </c>
      <c r="Y52" s="1">
        <v>1499.76171875</v>
      </c>
      <c r="Z52" s="1">
        <v>7.2074137628078461E-2</v>
      </c>
      <c r="AA52" s="1">
        <v>91.066986083984375</v>
      </c>
      <c r="AB52" s="1">
        <v>7.357335090637207</v>
      </c>
      <c r="AC52" s="1">
        <v>0.45942395925521851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>X52*0.000001/(K52*0.0001)</f>
        <v>2.0669172302750516</v>
      </c>
      <c r="AL52">
        <f>(U52-T52)/(1000-U52)*AK52</f>
        <v>3.9960817020730684E-3</v>
      </c>
      <c r="AM52">
        <f>(P52+273.15)</f>
        <v>303.02456703186033</v>
      </c>
      <c r="AN52">
        <f>(O52+273.15)</f>
        <v>303.80231132507322</v>
      </c>
      <c r="AO52">
        <f>(Y52*AG52+Z52*AH52)*AI52</f>
        <v>239.96186963643413</v>
      </c>
      <c r="AP52">
        <f>((AO52+0.00000010773*(AN52^4-AM52^4))-AL52*44100)/(L52*51.4+0.00000043092*AM52^3)</f>
        <v>0.58299146440380123</v>
      </c>
      <c r="AQ52">
        <f>0.61365*EXP(17.502*J52/(240.97+J52))</f>
        <v>4.2298504234413699</v>
      </c>
      <c r="AR52">
        <f>AQ52*1000/AA52</f>
        <v>46.447682144004304</v>
      </c>
      <c r="AS52">
        <f>(AR52-U52)</f>
        <v>24.394308807212312</v>
      </c>
      <c r="AT52">
        <f>IF(D52,P52,(O52+P52)/2)</f>
        <v>30.263439178466797</v>
      </c>
      <c r="AU52">
        <f>0.61365*EXP(17.502*AT52/(240.97+AT52))</f>
        <v>4.3253444061417889</v>
      </c>
      <c r="AV52">
        <f>IF(AS52&lt;&gt;0,(1000-(AR52+U52)/2)/AS52*AL52,0)</f>
        <v>0.15820139957162135</v>
      </c>
      <c r="AW52">
        <f>U52*AA52/1000</f>
        <v>2.0083342427665483</v>
      </c>
      <c r="AX52">
        <f>(AU52-AW52)</f>
        <v>2.3170101633752407</v>
      </c>
      <c r="AY52">
        <f>1/(1.6/F52+1.37/N52)</f>
        <v>9.9388156293808594E-2</v>
      </c>
      <c r="AZ52">
        <f>G52*AA52*0.001</f>
        <v>5.8232035595629021</v>
      </c>
      <c r="BA52">
        <f>G52/S52</f>
        <v>0.72079185504791721</v>
      </c>
      <c r="BB52">
        <f>(1-AL52*AA52/AQ52/F52)*100</f>
        <v>47.56735933549966</v>
      </c>
      <c r="BC52">
        <f>(S52-E52/(N52/1.35))</f>
        <v>88.053861600448727</v>
      </c>
      <c r="BD52">
        <f>E52*BB52/100/BC52</f>
        <v>1.1651138315488854E-2</v>
      </c>
    </row>
    <row r="53" spans="1:56" x14ac:dyDescent="0.3">
      <c r="A53" s="1">
        <v>25</v>
      </c>
      <c r="B53" s="1" t="s">
        <v>111</v>
      </c>
      <c r="C53" s="1">
        <v>3828.5000092200935</v>
      </c>
      <c r="D53" s="1">
        <v>0</v>
      </c>
      <c r="E53">
        <f>(R53-S53*(1000-T53)/(1000-U53))*AK53</f>
        <v>2.065253052823167</v>
      </c>
      <c r="F53">
        <f>IF(AV53&lt;&gt;0,1/(1/AV53-1/N53),0)</f>
        <v>0.165224250348701</v>
      </c>
      <c r="G53">
        <f>((AY53-AL53/2)*S53-E53)/(AY53+AL53/2)</f>
        <v>65.044849831141704</v>
      </c>
      <c r="H53">
        <f>AL53*1000</f>
        <v>4.0242649157842365</v>
      </c>
      <c r="I53">
        <f>(AQ53-AW53)</f>
        <v>2.222247115210279</v>
      </c>
      <c r="J53">
        <f>(P53+AP53*D53)</f>
        <v>29.882246017456055</v>
      </c>
      <c r="K53" s="1">
        <v>2.42</v>
      </c>
      <c r="L53">
        <f>(K53*AE53+AF53)</f>
        <v>2.2060435849428179</v>
      </c>
      <c r="M53" s="1">
        <v>1</v>
      </c>
      <c r="N53">
        <f>L53*(M53+1)*(M53+1)/(M53*M53+1)</f>
        <v>4.4120871698856359</v>
      </c>
      <c r="O53" s="1">
        <v>30.651950836181641</v>
      </c>
      <c r="P53" s="1">
        <v>29.882246017456055</v>
      </c>
      <c r="Q53" s="1">
        <v>31.284076690673828</v>
      </c>
      <c r="R53" s="1">
        <v>89.951072692871094</v>
      </c>
      <c r="S53" s="1">
        <v>88.779029846191406</v>
      </c>
      <c r="T53" s="1">
        <v>20.162073135375977</v>
      </c>
      <c r="U53" s="1">
        <v>22.066093444824219</v>
      </c>
      <c r="V53" s="1">
        <v>41.515651702880859</v>
      </c>
      <c r="W53" s="1">
        <v>45.436214447021484</v>
      </c>
      <c r="X53" s="1">
        <v>500.19558715820313</v>
      </c>
      <c r="Y53" s="1">
        <v>1499.8050537109375</v>
      </c>
      <c r="Z53" s="1">
        <v>0.26754310727119446</v>
      </c>
      <c r="AA53" s="1">
        <v>91.066009521484375</v>
      </c>
      <c r="AB53" s="1">
        <v>7.357335090637207</v>
      </c>
      <c r="AC53" s="1">
        <v>0.45942395925521851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>X53*0.000001/(K53*0.0001)</f>
        <v>2.066923913876872</v>
      </c>
      <c r="AL53">
        <f>(U53-T53)/(1000-U53)*AK53</f>
        <v>4.0242649157842363E-3</v>
      </c>
      <c r="AM53">
        <f>(P53+273.15)</f>
        <v>303.03224601745603</v>
      </c>
      <c r="AN53">
        <f>(O53+273.15)</f>
        <v>303.80195083618162</v>
      </c>
      <c r="AO53">
        <f>(Y53*AG53+Z53*AH53)*AI53</f>
        <v>239.96880323002915</v>
      </c>
      <c r="AP53">
        <f>((AO53+0.00000010773*(AN53^4-AM53^4))-AL53*44100)/(L53*51.4+0.00000043092*AM53^3)</f>
        <v>0.57236065852029627</v>
      </c>
      <c r="AQ53">
        <f>0.61365*EXP(17.502*J53/(240.97+J53))</f>
        <v>4.2317181909586052</v>
      </c>
      <c r="AR53">
        <f>AQ53*1000/AA53</f>
        <v>46.468690274171443</v>
      </c>
      <c r="AS53">
        <f>(AR53-U53)</f>
        <v>24.402596829347225</v>
      </c>
      <c r="AT53">
        <f>IF(D53,P53,(O53+P53)/2)</f>
        <v>30.267098426818848</v>
      </c>
      <c r="AU53">
        <f>0.61365*EXP(17.502*AT53/(240.97+AT53))</f>
        <v>4.3262518431117396</v>
      </c>
      <c r="AV53">
        <f>IF(AS53&lt;&gt;0,(1000-(AR53+U53)/2)/AS53*AL53,0)</f>
        <v>0.15926025742861852</v>
      </c>
      <c r="AW53">
        <f>U53*AA53/1000</f>
        <v>2.0094710757483263</v>
      </c>
      <c r="AX53">
        <f>(AU53-AW53)</f>
        <v>2.3167807673634133</v>
      </c>
      <c r="AY53">
        <f>1/(1.6/F53+1.37/N53)</f>
        <v>0.10005684091108241</v>
      </c>
      <c r="AZ53">
        <f>G53*AA53*0.001</f>
        <v>5.9233749140462715</v>
      </c>
      <c r="BA53">
        <f>G53/S53</f>
        <v>0.73266006560142771</v>
      </c>
      <c r="BB53">
        <f>(1-AL53*AA53/AQ53/F53)*100</f>
        <v>47.585392215935364</v>
      </c>
      <c r="BC53">
        <f>(S53-E53/(N53/1.35))</f>
        <v>88.147108600314581</v>
      </c>
      <c r="BD53">
        <f>E53*BB53/100/BC53</f>
        <v>1.11490754608141E-2</v>
      </c>
    </row>
    <row r="54" spans="1:56" x14ac:dyDescent="0.3">
      <c r="A54" s="1" t="s">
        <v>9</v>
      </c>
      <c r="B54" s="1" t="s">
        <v>112</v>
      </c>
      <c r="K54" s="1">
        <v>2.42</v>
      </c>
    </row>
    <row r="55" spans="1:56" x14ac:dyDescent="0.3">
      <c r="A55" s="1" t="s">
        <v>9</v>
      </c>
      <c r="B55" s="1" t="s">
        <v>113</v>
      </c>
      <c r="K55" s="1">
        <v>2.42</v>
      </c>
    </row>
    <row r="56" spans="1:56" x14ac:dyDescent="0.3">
      <c r="A56" s="1">
        <v>26</v>
      </c>
      <c r="B56" s="1" t="s">
        <v>114</v>
      </c>
      <c r="C56" s="1">
        <v>3911.5000102035701</v>
      </c>
      <c r="D56" s="1">
        <v>0</v>
      </c>
      <c r="E56">
        <f>(R56-S56*(1000-T56)/(1000-U56))*AK56</f>
        <v>1.8293050176514591</v>
      </c>
      <c r="F56">
        <f>IF(AV56&lt;&gt;0,1/(1/AV56-1/N56),0)</f>
        <v>0.16852968546928818</v>
      </c>
      <c r="G56">
        <f>((AY56-AL56/2)*S56-E56)/(AY56+AL56/2)</f>
        <v>48.895982207820587</v>
      </c>
      <c r="H56">
        <f>AL56*1000</f>
        <v>4.1014930205729625</v>
      </c>
      <c r="I56">
        <f>(AQ56-AW56)</f>
        <v>2.221943773966359</v>
      </c>
      <c r="J56">
        <f>(P56+AP56*D56)</f>
        <v>29.899650573730469</v>
      </c>
      <c r="K56" s="1">
        <v>2.42</v>
      </c>
      <c r="L56">
        <f>(K56*AE56+AF56)</f>
        <v>2.2060435849428179</v>
      </c>
      <c r="M56" s="1">
        <v>1</v>
      </c>
      <c r="N56">
        <f>L56*(M56+1)*(M56+1)/(M56*M56+1)</f>
        <v>4.4120871698856359</v>
      </c>
      <c r="O56" s="1">
        <v>30.656248092651367</v>
      </c>
      <c r="P56" s="1">
        <v>29.899650573730469</v>
      </c>
      <c r="Q56" s="1">
        <v>31.286018371582031</v>
      </c>
      <c r="R56" s="1">
        <v>70.228302001953125</v>
      </c>
      <c r="S56" s="1">
        <v>69.205787658691406</v>
      </c>
      <c r="T56" s="1">
        <v>20.175390243530273</v>
      </c>
      <c r="U56" s="1">
        <v>22.116132736206055</v>
      </c>
      <c r="V56" s="1">
        <v>41.532501220703125</v>
      </c>
      <c r="W56" s="1">
        <v>45.527664184570313</v>
      </c>
      <c r="X56" s="1">
        <v>500.12286376953125</v>
      </c>
      <c r="Y56" s="1">
        <v>1499.702392578125</v>
      </c>
      <c r="Z56" s="1">
        <v>0.25117039680480957</v>
      </c>
      <c r="AA56" s="1">
        <v>91.065216064453125</v>
      </c>
      <c r="AB56" s="1">
        <v>7.0977296829223633</v>
      </c>
      <c r="AC56" s="1">
        <v>0.45688155293464661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>X56*0.000001/(K56*0.0001)</f>
        <v>2.0666234040063274</v>
      </c>
      <c r="AL56">
        <f>(U56-T56)/(1000-U56)*AK56</f>
        <v>4.1014930205729621E-3</v>
      </c>
      <c r="AM56">
        <f>(P56+273.15)</f>
        <v>303.04965057373045</v>
      </c>
      <c r="AN56">
        <f>(O56+273.15)</f>
        <v>303.80624809265134</v>
      </c>
      <c r="AO56">
        <f>(Y56*AG56+Z56*AH56)*AI56</f>
        <v>239.9523774491463</v>
      </c>
      <c r="AP56">
        <f>((AO56+0.00000010773*(AN56^4-AM56^4))-AL56*44100)/(L56*51.4+0.00000043092*AM56^3)</f>
        <v>0.54380704910628963</v>
      </c>
      <c r="AQ56">
        <f>0.61365*EXP(17.502*J56/(240.97+J56))</f>
        <v>4.2359541800990881</v>
      </c>
      <c r="AR56">
        <f>AQ56*1000/AA56</f>
        <v>46.515611153890106</v>
      </c>
      <c r="AS56">
        <f>(AR56-U56)</f>
        <v>24.399478417684051</v>
      </c>
      <c r="AT56">
        <f>IF(D56,P56,(O56+P56)/2)</f>
        <v>30.277949333190918</v>
      </c>
      <c r="AU56">
        <f>0.61365*EXP(17.502*AT56/(240.97+AT56))</f>
        <v>4.3289436753691897</v>
      </c>
      <c r="AV56">
        <f>IF(AS56&lt;&gt;0,(1000-(AR56+U56)/2)/AS56*AL56,0)</f>
        <v>0.1623291548898371</v>
      </c>
      <c r="AW56">
        <f>U56*AA56/1000</f>
        <v>2.0140104061327291</v>
      </c>
      <c r="AX56">
        <f>(AU56-AW56)</f>
        <v>2.3149332692364606</v>
      </c>
      <c r="AY56">
        <f>1/(1.6/F56+1.37/N56)</f>
        <v>0.10199515771211125</v>
      </c>
      <c r="AZ56">
        <f>G56*AA56*0.001</f>
        <v>4.4527231844388382</v>
      </c>
      <c r="BA56">
        <f>G56/S56</f>
        <v>0.70653024641472806</v>
      </c>
      <c r="BB56">
        <f>(1-AL56*AA56/AQ56/F56)*100</f>
        <v>47.680108435904891</v>
      </c>
      <c r="BC56">
        <f>(S56-E56/(N56/1.35))</f>
        <v>68.646061234724698</v>
      </c>
      <c r="BD56">
        <f>E56*BB56/100/BC56</f>
        <v>1.2705967397856384E-2</v>
      </c>
    </row>
    <row r="57" spans="1:56" x14ac:dyDescent="0.3">
      <c r="A57" s="1">
        <v>27</v>
      </c>
      <c r="B57" s="1" t="s">
        <v>115</v>
      </c>
      <c r="C57" s="1">
        <v>3922.500009957701</v>
      </c>
      <c r="D57" s="1">
        <v>0</v>
      </c>
      <c r="E57">
        <f>(R57-S57*(1000-T57)/(1000-U57))*AK57</f>
        <v>1.5472285789498097</v>
      </c>
      <c r="F57">
        <f>IF(AV57&lt;&gt;0,1/(1/AV57-1/N57),0)</f>
        <v>0.16884503870915402</v>
      </c>
      <c r="G57">
        <f>((AY57-AL57/2)*S57-E57)/(AY57+AL57/2)</f>
        <v>51.806969279433602</v>
      </c>
      <c r="H57">
        <f>AL57*1000</f>
        <v>4.109653247430086</v>
      </c>
      <c r="I57">
        <f>(AQ57-AW57)</f>
        <v>2.2223411680470191</v>
      </c>
      <c r="J57">
        <f>(P57+AP57*D57)</f>
        <v>29.905227661132813</v>
      </c>
      <c r="K57" s="1">
        <v>2.42</v>
      </c>
      <c r="L57">
        <f>(K57*AE57+AF57)</f>
        <v>2.2060435849428179</v>
      </c>
      <c r="M57" s="1">
        <v>1</v>
      </c>
      <c r="N57">
        <f>L57*(M57+1)*(M57+1)/(M57*M57+1)</f>
        <v>4.4120871698856359</v>
      </c>
      <c r="O57" s="1">
        <v>30.656267166137695</v>
      </c>
      <c r="P57" s="1">
        <v>29.905227661132813</v>
      </c>
      <c r="Q57" s="1">
        <v>31.281755447387695</v>
      </c>
      <c r="R57" s="1">
        <v>70.272781372070313</v>
      </c>
      <c r="S57" s="1">
        <v>69.386344909667969</v>
      </c>
      <c r="T57" s="1">
        <v>20.182472229003906</v>
      </c>
      <c r="U57" s="1">
        <v>22.126575469970703</v>
      </c>
      <c r="V57" s="1">
        <v>41.5472412109375</v>
      </c>
      <c r="W57" s="1">
        <v>45.549335479736328</v>
      </c>
      <c r="X57" s="1">
        <v>500.24627685546875</v>
      </c>
      <c r="Y57" s="1">
        <v>1499.5247802734375</v>
      </c>
      <c r="Z57" s="1">
        <v>0.30685216188430786</v>
      </c>
      <c r="AA57" s="1">
        <v>91.065658569335938</v>
      </c>
      <c r="AB57" s="1">
        <v>7.0977296829223633</v>
      </c>
      <c r="AC57" s="1">
        <v>0.45688155293464661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>X57*0.000001/(K57*0.0001)</f>
        <v>2.0671333754358212</v>
      </c>
      <c r="AL57">
        <f>(U57-T57)/(1000-U57)*AK57</f>
        <v>4.1096532474300864E-3</v>
      </c>
      <c r="AM57">
        <f>(P57+273.15)</f>
        <v>303.05522766113279</v>
      </c>
      <c r="AN57">
        <f>(O57+273.15)</f>
        <v>303.80626716613767</v>
      </c>
      <c r="AO57">
        <f>(Y57*AG57+Z57*AH57)*AI57</f>
        <v>239.92395948103149</v>
      </c>
      <c r="AP57">
        <f>((AO57+0.00000010773*(AN57^4-AM57^4))-AL57*44100)/(L57*51.4+0.00000043092*AM57^3)</f>
        <v>0.54017579718164421</v>
      </c>
      <c r="AQ57">
        <f>0.61365*EXP(17.502*J57/(240.97+J57))</f>
        <v>4.2373123351040149</v>
      </c>
      <c r="AR57">
        <f>AQ57*1000/AA57</f>
        <v>46.530299145399503</v>
      </c>
      <c r="AS57">
        <f>(AR57-U57)</f>
        <v>24.4037236754288</v>
      </c>
      <c r="AT57">
        <f>IF(D57,P57,(O57+P57)/2)</f>
        <v>30.280747413635254</v>
      </c>
      <c r="AU57">
        <f>0.61365*EXP(17.502*AT57/(240.97+AT57))</f>
        <v>4.329638044187389</v>
      </c>
      <c r="AV57">
        <f>IF(AS57&lt;&gt;0,(1000-(AR57+U57)/2)/AS57*AL57,0)</f>
        <v>0.16262170996326961</v>
      </c>
      <c r="AW57">
        <f>U57*AA57/1000</f>
        <v>2.0149711670569959</v>
      </c>
      <c r="AX57">
        <f>(AU57-AW57)</f>
        <v>2.3146668771303931</v>
      </c>
      <c r="AY57">
        <f>1/(1.6/F57+1.37/N57)</f>
        <v>0.10217995595204711</v>
      </c>
      <c r="AZ57">
        <f>G57*AA57*0.001</f>
        <v>4.7178357759129765</v>
      </c>
      <c r="BA57">
        <f>G57/S57</f>
        <v>0.74664502571622071</v>
      </c>
      <c r="BB57">
        <f>(1-AL57*AA57/AQ57/F57)*100</f>
        <v>47.690444318080573</v>
      </c>
      <c r="BC57">
        <f>(S57-E57/(N57/1.35))</f>
        <v>68.912927567454304</v>
      </c>
      <c r="BD57">
        <f>E57*BB57/100/BC57</f>
        <v>1.0707427618645663E-2</v>
      </c>
    </row>
    <row r="58" spans="1:56" x14ac:dyDescent="0.3">
      <c r="A58" s="1">
        <v>28</v>
      </c>
      <c r="B58" s="1" t="s">
        <v>116</v>
      </c>
      <c r="C58" s="1">
        <v>3933.5000097118318</v>
      </c>
      <c r="D58" s="1">
        <v>0</v>
      </c>
      <c r="E58">
        <f>(R58-S58*(1000-T58)/(1000-U58))*AK58</f>
        <v>1.3150834247127381</v>
      </c>
      <c r="F58">
        <f>IF(AV58&lt;&gt;0,1/(1/AV58-1/N58),0)</f>
        <v>0.16978183333343969</v>
      </c>
      <c r="G58">
        <f>((AY58-AL58/2)*S58-E58)/(AY58+AL58/2)</f>
        <v>53.928801311308483</v>
      </c>
      <c r="H58">
        <f>AL58*1000</f>
        <v>4.12598405677294</v>
      </c>
      <c r="I58">
        <f>(AQ58-AW58)</f>
        <v>2.2193463869123153</v>
      </c>
      <c r="J58">
        <f>(P58+AP58*D58)</f>
        <v>29.895442962646484</v>
      </c>
      <c r="K58" s="1">
        <v>2.42</v>
      </c>
      <c r="L58">
        <f>(K58*AE58+AF58)</f>
        <v>2.2060435849428179</v>
      </c>
      <c r="M58" s="1">
        <v>1</v>
      </c>
      <c r="N58">
        <f>L58*(M58+1)*(M58+1)/(M58*M58+1)</f>
        <v>4.4120871698856359</v>
      </c>
      <c r="O58" s="1">
        <v>30.655790328979492</v>
      </c>
      <c r="P58" s="1">
        <v>29.895442962646484</v>
      </c>
      <c r="Q58" s="1">
        <v>31.283491134643555</v>
      </c>
      <c r="R58" s="1">
        <v>69.977516174316406</v>
      </c>
      <c r="S58" s="1">
        <v>69.203033447265625</v>
      </c>
      <c r="T58" s="1">
        <v>20.180976867675781</v>
      </c>
      <c r="U58" s="1">
        <v>22.133213043212891</v>
      </c>
      <c r="V58" s="1">
        <v>41.545455932617188</v>
      </c>
      <c r="W58" s="1">
        <v>45.564418792724609</v>
      </c>
      <c r="X58" s="1">
        <v>500.13845825195313</v>
      </c>
      <c r="Y58" s="1">
        <v>1499.407958984375</v>
      </c>
      <c r="Z58" s="1">
        <v>8.5174746811389923E-2</v>
      </c>
      <c r="AA58" s="1">
        <v>91.066009521484375</v>
      </c>
      <c r="AB58" s="1">
        <v>7.0977296829223633</v>
      </c>
      <c r="AC58" s="1">
        <v>0.45688155293464661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>X58*0.000001/(K58*0.0001)</f>
        <v>2.066687844016335</v>
      </c>
      <c r="AL58">
        <f>(U58-T58)/(1000-U58)*AK58</f>
        <v>4.1259840567729397E-3</v>
      </c>
      <c r="AM58">
        <f>(P58+273.15)</f>
        <v>303.04544296264646</v>
      </c>
      <c r="AN58">
        <f>(O58+273.15)</f>
        <v>303.80579032897947</v>
      </c>
      <c r="AO58">
        <f>(Y58*AG58+Z58*AH58)*AI58</f>
        <v>239.90526807519927</v>
      </c>
      <c r="AP58">
        <f>((AO58+0.00000010773*(AN58^4-AM58^4))-AL58*44100)/(L58*51.4+0.00000043092*AM58^3)</f>
        <v>0.53517782456534935</v>
      </c>
      <c r="AQ58">
        <f>0.61365*EXP(17.502*J58/(240.97+J58))</f>
        <v>4.2349297766465828</v>
      </c>
      <c r="AR58">
        <f>AQ58*1000/AA58</f>
        <v>46.503956842947794</v>
      </c>
      <c r="AS58">
        <f>(AR58-U58)</f>
        <v>24.370743799734903</v>
      </c>
      <c r="AT58">
        <f>IF(D58,P58,(O58+P58)/2)</f>
        <v>30.275616645812988</v>
      </c>
      <c r="AU58">
        <f>0.61365*EXP(17.502*AT58/(240.97+AT58))</f>
        <v>4.3283648721950003</v>
      </c>
      <c r="AV58">
        <f>IF(AS58&lt;&gt;0,(1000-(AR58+U58)/2)/AS58*AL58,0)</f>
        <v>0.16349054239740204</v>
      </c>
      <c r="AW58">
        <f>U58*AA58/1000</f>
        <v>2.0155833897342674</v>
      </c>
      <c r="AX58">
        <f>(AU58-AW58)</f>
        <v>2.3127814824607329</v>
      </c>
      <c r="AY58">
        <f>1/(1.6/F58+1.37/N58)</f>
        <v>0.10272879214441445</v>
      </c>
      <c r="AZ58">
        <f>G58*AA58*0.001</f>
        <v>4.9110807336978581</v>
      </c>
      <c r="BA58">
        <f>G58/S58</f>
        <v>0.77928377738532983</v>
      </c>
      <c r="BB58">
        <f>(1-AL58*AA58/AQ58/F58)*100</f>
        <v>47.742765864575389</v>
      </c>
      <c r="BC58">
        <f>(S58-E58/(N58/1.35))</f>
        <v>68.8006473304455</v>
      </c>
      <c r="BD58">
        <f>E58*BB58/100/BC58</f>
        <v>9.1257455379581045E-3</v>
      </c>
    </row>
    <row r="59" spans="1:56" x14ac:dyDescent="0.3">
      <c r="A59" s="1">
        <v>29</v>
      </c>
      <c r="B59" s="1" t="s">
        <v>117</v>
      </c>
      <c r="C59" s="1">
        <v>3944.5000094659626</v>
      </c>
      <c r="D59" s="1">
        <v>0</v>
      </c>
      <c r="E59">
        <f>(R59-S59*(1000-T59)/(1000-U59))*AK59</f>
        <v>1.5777090258754183</v>
      </c>
      <c r="F59">
        <f>IF(AV59&lt;&gt;0,1/(1/AV59-1/N59),0)</f>
        <v>0.17061995501488983</v>
      </c>
      <c r="G59">
        <f>((AY59-AL59/2)*S59-E59)/(AY59+AL59/2)</f>
        <v>51.406005169492659</v>
      </c>
      <c r="H59">
        <f>AL59*1000</f>
        <v>4.1382091271248731</v>
      </c>
      <c r="I59">
        <f>(AQ59-AW59)</f>
        <v>2.215437349056987</v>
      </c>
      <c r="J59">
        <f>(P59+AP59*D59)</f>
        <v>29.882585525512695</v>
      </c>
      <c r="K59" s="1">
        <v>2.42</v>
      </c>
      <c r="L59">
        <f>(K59*AE59+AF59)</f>
        <v>2.2060435849428179</v>
      </c>
      <c r="M59" s="1">
        <v>1</v>
      </c>
      <c r="N59">
        <f>L59*(M59+1)*(M59+1)/(M59*M59+1)</f>
        <v>4.4120871698856359</v>
      </c>
      <c r="O59" s="1">
        <v>30.656257629394531</v>
      </c>
      <c r="P59" s="1">
        <v>29.882585525512695</v>
      </c>
      <c r="Q59" s="1">
        <v>31.282602310180664</v>
      </c>
      <c r="R59" s="1">
        <v>70.008331298828125</v>
      </c>
      <c r="S59" s="1">
        <v>69.106727600097656</v>
      </c>
      <c r="T59" s="1">
        <v>20.184005737304688</v>
      </c>
      <c r="U59" s="1">
        <v>22.141637802124023</v>
      </c>
      <c r="V59" s="1">
        <v>41.550846099853516</v>
      </c>
      <c r="W59" s="1">
        <v>45.580829620361328</v>
      </c>
      <c r="X59" s="1">
        <v>500.2333984375</v>
      </c>
      <c r="Y59" s="1">
        <v>1499.2296142578125</v>
      </c>
      <c r="Z59" s="1">
        <v>6.6611543297767639E-2</v>
      </c>
      <c r="AA59" s="1">
        <v>91.06658935546875</v>
      </c>
      <c r="AB59" s="1">
        <v>7.0977296829223633</v>
      </c>
      <c r="AC59" s="1">
        <v>0.45688155293464661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>X59*0.000001/(K59*0.0001)</f>
        <v>2.0670801588326446</v>
      </c>
      <c r="AL59">
        <f>(U59-T59)/(1000-U59)*AK59</f>
        <v>4.1382091271248735E-3</v>
      </c>
      <c r="AM59">
        <f>(P59+273.15)</f>
        <v>303.03258552551267</v>
      </c>
      <c r="AN59">
        <f>(O59+273.15)</f>
        <v>303.80625762939451</v>
      </c>
      <c r="AO59">
        <f>(Y59*AG59+Z59*AH59)*AI59</f>
        <v>239.87673291958708</v>
      </c>
      <c r="AP59">
        <f>((AO59+0.00000010773*(AN59^4-AM59^4))-AL59*44100)/(L59*51.4+0.00000043092*AM59^3)</f>
        <v>0.53193165650592422</v>
      </c>
      <c r="AQ59">
        <f>0.61365*EXP(17.502*J59/(240.97+J59))</f>
        <v>4.2318007864405391</v>
      </c>
      <c r="AR59">
        <f>AQ59*1000/AA59</f>
        <v>46.469301380357557</v>
      </c>
      <c r="AS59">
        <f>(AR59-U59)</f>
        <v>24.327663578233533</v>
      </c>
      <c r="AT59">
        <f>IF(D59,P59,(O59+P59)/2)</f>
        <v>30.269421577453613</v>
      </c>
      <c r="AU59">
        <f>0.61365*EXP(17.502*AT59/(240.97+AT59))</f>
        <v>4.3268280346085968</v>
      </c>
      <c r="AV59">
        <f>IF(AS59&lt;&gt;0,(1000-(AR59+U59)/2)/AS59*AL59,0)</f>
        <v>0.16426755931168088</v>
      </c>
      <c r="AW59">
        <f>U59*AA59/1000</f>
        <v>2.0163634373835522</v>
      </c>
      <c r="AX59">
        <f>(AU59-AW59)</f>
        <v>2.3104645972250446</v>
      </c>
      <c r="AY59">
        <f>1/(1.6/F59+1.37/N59)</f>
        <v>0.10321965549029351</v>
      </c>
      <c r="AZ59">
        <f>G59*AA59*0.001</f>
        <v>4.6813695631752914</v>
      </c>
      <c r="BA59">
        <f>G59/S59</f>
        <v>0.74386397612350574</v>
      </c>
      <c r="BB59">
        <f>(1-AL59*AA59/AQ59/F59)*100</f>
        <v>47.806494355955778</v>
      </c>
      <c r="BC59">
        <f>(S59-E59/(N59/1.35))</f>
        <v>68.62398392280376</v>
      </c>
      <c r="BD59">
        <f>E59*BB59/100/BC59</f>
        <v>1.0991017036507265E-2</v>
      </c>
    </row>
    <row r="60" spans="1:56" x14ac:dyDescent="0.3">
      <c r="A60" s="1">
        <v>30</v>
      </c>
      <c r="B60" s="1" t="s">
        <v>118</v>
      </c>
      <c r="C60" s="1">
        <v>3955.5000092200935</v>
      </c>
      <c r="D60" s="1">
        <v>0</v>
      </c>
      <c r="E60">
        <f>(R60-S60*(1000-T60)/(1000-U60))*AK60</f>
        <v>1.759236051851689</v>
      </c>
      <c r="F60">
        <f>IF(AV60&lt;&gt;0,1/(1/AV60-1/N60),0)</f>
        <v>0.17141249690719576</v>
      </c>
      <c r="G60">
        <f>((AY60-AL60/2)*S60-E60)/(AY60+AL60/2)</f>
        <v>49.763931110252301</v>
      </c>
      <c r="H60">
        <f>AL60*1000</f>
        <v>4.1506809712645705</v>
      </c>
      <c r="I60">
        <f>(AQ60-AW60)</f>
        <v>2.2122722308694498</v>
      </c>
      <c r="J60">
        <f>(P60+AP60*D60)</f>
        <v>29.87202262878418</v>
      </c>
      <c r="K60" s="1">
        <v>2.42</v>
      </c>
      <c r="L60">
        <f>(K60*AE60+AF60)</f>
        <v>2.2060435849428179</v>
      </c>
      <c r="M60" s="1">
        <v>1</v>
      </c>
      <c r="N60">
        <f>L60*(M60+1)*(M60+1)/(M60*M60+1)</f>
        <v>4.4120871698856359</v>
      </c>
      <c r="O60" s="1">
        <v>30.657655715942383</v>
      </c>
      <c r="P60" s="1">
        <v>29.87202262878418</v>
      </c>
      <c r="Q60" s="1">
        <v>31.281772613525391</v>
      </c>
      <c r="R60" s="1">
        <v>70.100540161132813</v>
      </c>
      <c r="S60" s="1">
        <v>69.110671997070313</v>
      </c>
      <c r="T60" s="1">
        <v>20.184381484985352</v>
      </c>
      <c r="U60" s="1">
        <v>22.147943496704102</v>
      </c>
      <c r="V60" s="1">
        <v>41.548748016357422</v>
      </c>
      <c r="W60" s="1">
        <v>45.590660095214844</v>
      </c>
      <c r="X60" s="1">
        <v>500.2225341796875</v>
      </c>
      <c r="Y60" s="1">
        <v>1499.1148681640625</v>
      </c>
      <c r="Z60" s="1">
        <v>5.5690605193376541E-2</v>
      </c>
      <c r="AA60" s="1">
        <v>91.067573547363281</v>
      </c>
      <c r="AB60" s="1">
        <v>7.0977296829223633</v>
      </c>
      <c r="AC60" s="1">
        <v>0.45688155293464661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>X60*0.000001/(K60*0.0001)</f>
        <v>2.0670352652053201</v>
      </c>
      <c r="AL60">
        <f>(U60-T60)/(1000-U60)*AK60</f>
        <v>4.1506809712645708E-3</v>
      </c>
      <c r="AM60">
        <f>(P60+273.15)</f>
        <v>303.02202262878416</v>
      </c>
      <c r="AN60">
        <f>(O60+273.15)</f>
        <v>303.80765571594236</v>
      </c>
      <c r="AO60">
        <f>(Y60*AG60+Z60*AH60)*AI60</f>
        <v>239.85837354499745</v>
      </c>
      <c r="AP60">
        <f>((AO60+0.00000010773*(AN60^4-AM60^4))-AL60*44100)/(L60*51.4+0.00000043092*AM60^3)</f>
        <v>0.52854874768633375</v>
      </c>
      <c r="AQ60">
        <f>0.61365*EXP(17.502*J60/(240.97+J60))</f>
        <v>4.2292317041783969</v>
      </c>
      <c r="AR60">
        <f>AQ60*1000/AA60</f>
        <v>46.440588449178549</v>
      </c>
      <c r="AS60">
        <f>(AR60-U60)</f>
        <v>24.292644952474447</v>
      </c>
      <c r="AT60">
        <f>IF(D60,P60,(O60+P60)/2)</f>
        <v>30.264839172363281</v>
      </c>
      <c r="AU60">
        <f>0.61365*EXP(17.502*AT60/(240.97+AT60))</f>
        <v>4.3256915633747672</v>
      </c>
      <c r="AV60">
        <f>IF(AS60&lt;&gt;0,(1000-(AR60+U60)/2)/AS60*AL60,0)</f>
        <v>0.16500205810890545</v>
      </c>
      <c r="AW60">
        <f>U60*AA60/1000</f>
        <v>2.0169594733089471</v>
      </c>
      <c r="AX60">
        <f>(AU60-AW60)</f>
        <v>2.3087320900658201</v>
      </c>
      <c r="AY60">
        <f>1/(1.6/F60+1.37/N60)</f>
        <v>0.10368368192497689</v>
      </c>
      <c r="AZ60">
        <f>G60*AA60*0.001</f>
        <v>4.5318804563888211</v>
      </c>
      <c r="BA60">
        <f>G60/S60</f>
        <v>0.72006145609988936</v>
      </c>
      <c r="BB60">
        <f>(1-AL60*AA60/AQ60/F60)*100</f>
        <v>47.85902369520322</v>
      </c>
      <c r="BC60">
        <f>(S60-E60/(N60/1.35))</f>
        <v>68.572385109583152</v>
      </c>
      <c r="BD60">
        <f>E60*BB60/100/BC60</f>
        <v>1.2278312874267991E-2</v>
      </c>
    </row>
    <row r="61" spans="1:56" x14ac:dyDescent="0.3">
      <c r="A61" s="1" t="s">
        <v>9</v>
      </c>
      <c r="B61" s="1" t="s">
        <v>119</v>
      </c>
      <c r="K61" s="1">
        <v>2.42</v>
      </c>
    </row>
    <row r="62" spans="1:56" x14ac:dyDescent="0.3">
      <c r="A62" s="1" t="s">
        <v>9</v>
      </c>
      <c r="B62" s="1" t="s">
        <v>120</v>
      </c>
      <c r="K62" s="1">
        <v>2.42</v>
      </c>
    </row>
    <row r="63" spans="1:56" x14ac:dyDescent="0.3">
      <c r="A63" s="1">
        <v>31</v>
      </c>
      <c r="B63" s="1" t="s">
        <v>121</v>
      </c>
      <c r="C63" s="1">
        <v>4035.5000102035701</v>
      </c>
      <c r="D63" s="1">
        <v>0</v>
      </c>
      <c r="E63">
        <f>(R63-S63*(1000-T63)/(1000-U63))*AK63</f>
        <v>0.8847355399251311</v>
      </c>
      <c r="F63">
        <f>IF(AV63&lt;&gt;0,1/(1/AV63-1/N63),0)</f>
        <v>0.17605995349465056</v>
      </c>
      <c r="G63">
        <f>((AY63-AL63/2)*S63-E63)/(AY63+AL63/2)</f>
        <v>39.633589703221475</v>
      </c>
      <c r="H63">
        <f>AL63*1000</f>
        <v>4.2752915736967569</v>
      </c>
      <c r="I63">
        <f>(AQ63-AW63)</f>
        <v>2.22058849305219</v>
      </c>
      <c r="J63">
        <f>(P63+AP63*D63)</f>
        <v>29.931343078613281</v>
      </c>
      <c r="K63" s="1">
        <v>2.42</v>
      </c>
      <c r="L63">
        <f>(K63*AE63+AF63)</f>
        <v>2.2060435849428179</v>
      </c>
      <c r="M63" s="1">
        <v>1</v>
      </c>
      <c r="N63">
        <f>L63*(M63+1)*(M63+1)/(M63*M63+1)</f>
        <v>4.4120871698856359</v>
      </c>
      <c r="O63" s="1">
        <v>30.664838790893555</v>
      </c>
      <c r="P63" s="1">
        <v>29.931343078613281</v>
      </c>
      <c r="Q63" s="1">
        <v>31.284896850585938</v>
      </c>
      <c r="R63" s="1">
        <v>50.275188446044922</v>
      </c>
      <c r="S63" s="1">
        <v>49.744247436523438</v>
      </c>
      <c r="T63" s="1">
        <v>20.192161560058594</v>
      </c>
      <c r="U63" s="1">
        <v>22.214658737182617</v>
      </c>
      <c r="V63" s="1">
        <v>41.548797607421875</v>
      </c>
      <c r="W63" s="1">
        <v>45.710426330566406</v>
      </c>
      <c r="X63" s="1">
        <v>500.19195556640625</v>
      </c>
      <c r="Y63" s="1">
        <v>1499.1453857421875</v>
      </c>
      <c r="Z63" s="1">
        <v>0.1375914067029953</v>
      </c>
      <c r="AA63" s="1">
        <v>91.069984436035156</v>
      </c>
      <c r="AB63" s="1">
        <v>6.8430356979370117</v>
      </c>
      <c r="AC63" s="1">
        <v>0.44984170794487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>X63*0.000001/(K63*0.0001)</f>
        <v>2.0669089072991995</v>
      </c>
      <c r="AL63">
        <f>(U63-T63)/(1000-U63)*AK63</f>
        <v>4.2752915736967573E-3</v>
      </c>
      <c r="AM63">
        <f>(P63+273.15)</f>
        <v>303.08134307861326</v>
      </c>
      <c r="AN63">
        <f>(O63+273.15)</f>
        <v>303.81483879089353</v>
      </c>
      <c r="AO63">
        <f>(Y63*AG63+Z63*AH63)*AI63</f>
        <v>239.86325635738831</v>
      </c>
      <c r="AP63">
        <f>((AO63+0.00000010773*(AN63^4-AM63^4))-AL63*44100)/(L63*51.4+0.00000043092*AM63^3)</f>
        <v>0.4797494680050946</v>
      </c>
      <c r="AQ63">
        <f>0.61365*EXP(17.502*J63/(240.97+J63))</f>
        <v>4.2436771184992432</v>
      </c>
      <c r="AR63">
        <f>AQ63*1000/AA63</f>
        <v>46.597977860420912</v>
      </c>
      <c r="AS63">
        <f>(AR63-U63)</f>
        <v>24.383319123238294</v>
      </c>
      <c r="AT63">
        <f>IF(D63,P63,(O63+P63)/2)</f>
        <v>30.298090934753418</v>
      </c>
      <c r="AU63">
        <f>0.61365*EXP(17.502*AT63/(240.97+AT63))</f>
        <v>4.3339441603892412</v>
      </c>
      <c r="AV63">
        <f>IF(AS63&lt;&gt;0,(1000-(AR63+U63)/2)/AS63*AL63,0)</f>
        <v>0.16930404388866094</v>
      </c>
      <c r="AW63">
        <f>U63*AA63/1000</f>
        <v>2.0230886254470533</v>
      </c>
      <c r="AX63">
        <f>(AU63-AW63)</f>
        <v>2.310855534942188</v>
      </c>
      <c r="AY63">
        <f>1/(1.6/F63+1.37/N63)</f>
        <v>0.10640194983370203</v>
      </c>
      <c r="AZ63">
        <f>G63*AA63*0.001</f>
        <v>3.6094303974165829</v>
      </c>
      <c r="BA63">
        <f>G63/S63</f>
        <v>0.79674719682504491</v>
      </c>
      <c r="BB63">
        <f>(1-AL63*AA63/AQ63/F63)*100</f>
        <v>47.887958709141323</v>
      </c>
      <c r="BC63">
        <f>(S63-E63/(N63/1.35))</f>
        <v>49.473538147946556</v>
      </c>
      <c r="BD63">
        <f>E63*BB63/100/BC63</f>
        <v>8.5638061457714975E-3</v>
      </c>
    </row>
    <row r="64" spans="1:56" x14ac:dyDescent="0.3">
      <c r="A64" s="1">
        <v>32</v>
      </c>
      <c r="B64" s="1" t="s">
        <v>122</v>
      </c>
      <c r="C64" s="1">
        <v>4046.500009957701</v>
      </c>
      <c r="D64" s="1">
        <v>0</v>
      </c>
      <c r="E64">
        <f>(R64-S64*(1000-T64)/(1000-U64))*AK64</f>
        <v>0.70521261453225303</v>
      </c>
      <c r="F64">
        <f>IF(AV64&lt;&gt;0,1/(1/AV64-1/N64),0)</f>
        <v>0.17494700281445974</v>
      </c>
      <c r="G64">
        <f>((AY64-AL64/2)*S64-E64)/(AY64+AL64/2)</f>
        <v>41.45443810546265</v>
      </c>
      <c r="H64">
        <f>AL64*1000</f>
        <v>4.2501767083061939</v>
      </c>
      <c r="I64">
        <f>(AQ64-AW64)</f>
        <v>2.2210267225461942</v>
      </c>
      <c r="J64">
        <f>(P64+AP64*D64)</f>
        <v>29.929182052612305</v>
      </c>
      <c r="K64" s="1">
        <v>2.42</v>
      </c>
      <c r="L64">
        <f>(K64*AE64+AF64)</f>
        <v>2.2060435849428179</v>
      </c>
      <c r="M64" s="1">
        <v>1</v>
      </c>
      <c r="N64">
        <f>L64*(M64+1)*(M64+1)/(M64*M64+1)</f>
        <v>4.4120871698856359</v>
      </c>
      <c r="O64" s="1">
        <v>30.664211273193359</v>
      </c>
      <c r="P64" s="1">
        <v>29.929182052612305</v>
      </c>
      <c r="Q64" s="1">
        <v>31.283113479614258</v>
      </c>
      <c r="R64" s="1">
        <v>50.403957366943359</v>
      </c>
      <c r="S64" s="1">
        <v>49.960010528564453</v>
      </c>
      <c r="T64" s="1">
        <v>20.193714141845703</v>
      </c>
      <c r="U64" s="1">
        <v>22.204452514648438</v>
      </c>
      <c r="V64" s="1">
        <v>41.552745819091797</v>
      </c>
      <c r="W64" s="1">
        <v>45.690254211425781</v>
      </c>
      <c r="X64" s="1">
        <v>500.16677856445313</v>
      </c>
      <c r="Y64" s="1">
        <v>1499.228515625</v>
      </c>
      <c r="Z64" s="1">
        <v>0.24679780006408691</v>
      </c>
      <c r="AA64" s="1">
        <v>91.068374633789063</v>
      </c>
      <c r="AB64" s="1">
        <v>6.8430356979370117</v>
      </c>
      <c r="AC64" s="1">
        <v>0.44984170794487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>X64*0.000001/(K64*0.0001)</f>
        <v>2.0668048701010457</v>
      </c>
      <c r="AL64">
        <f>(U64-T64)/(1000-U64)*AK64</f>
        <v>4.2501767083061937E-3</v>
      </c>
      <c r="AM64">
        <f>(P64+273.15)</f>
        <v>303.07918205261228</v>
      </c>
      <c r="AN64">
        <f>(O64+273.15)</f>
        <v>303.81421127319334</v>
      </c>
      <c r="AO64">
        <f>(Y64*AG64+Z64*AH64)*AI64</f>
        <v>239.87655713834101</v>
      </c>
      <c r="AP64">
        <f>((AO64+0.00000010773*(AN64^4-AM64^4))-AL64*44100)/(L64*51.4+0.00000043092*AM64^3)</f>
        <v>0.48883596096466914</v>
      </c>
      <c r="AQ64">
        <f>0.61365*EXP(17.502*J64/(240.97+J64))</f>
        <v>4.2431501226883777</v>
      </c>
      <c r="AR64">
        <f>AQ64*1000/AA64</f>
        <v>46.593014751292628</v>
      </c>
      <c r="AS64">
        <f>(AR64-U64)</f>
        <v>24.388562236644191</v>
      </c>
      <c r="AT64">
        <f>IF(D64,P64,(O64+P64)/2)</f>
        <v>30.296696662902832</v>
      </c>
      <c r="AU64">
        <f>0.61365*EXP(17.502*AT64/(240.97+AT64))</f>
        <v>4.3335978473163612</v>
      </c>
      <c r="AV64">
        <f>IF(AS64&lt;&gt;0,(1000-(AR64+U64)/2)/AS64*AL64,0)</f>
        <v>0.16827461873327759</v>
      </c>
      <c r="AW64">
        <f>U64*AA64/1000</f>
        <v>2.0221234001421835</v>
      </c>
      <c r="AX64">
        <f>(AU64-AW64)</f>
        <v>2.3114744471741777</v>
      </c>
      <c r="AY64">
        <f>1/(1.6/F64+1.37/N64)</f>
        <v>0.10575142388802682</v>
      </c>
      <c r="AZ64">
        <f>G64*AA64*0.001</f>
        <v>3.7751882996214938</v>
      </c>
      <c r="BA64">
        <f>G64/S64</f>
        <v>0.82975238929866169</v>
      </c>
      <c r="BB64">
        <f>(1-AL64*AA64/AQ64/F64)*100</f>
        <v>47.858962502257917</v>
      </c>
      <c r="BC64">
        <f>(S64-E64/(N64/1.35))</f>
        <v>49.744231240222966</v>
      </c>
      <c r="BD64">
        <f>E64*BB64/100/BC64</f>
        <v>6.7848558985725499E-3</v>
      </c>
    </row>
    <row r="65" spans="1:56" x14ac:dyDescent="0.3">
      <c r="A65" s="1">
        <v>33</v>
      </c>
      <c r="B65" s="1" t="s">
        <v>123</v>
      </c>
      <c r="C65" s="1">
        <v>4057.5000097118318</v>
      </c>
      <c r="D65" s="1">
        <v>0</v>
      </c>
      <c r="E65">
        <f>(R65-S65*(1000-T65)/(1000-U65))*AK65</f>
        <v>0.28702087813593424</v>
      </c>
      <c r="F65">
        <f>IF(AV65&lt;&gt;0,1/(1/AV65-1/N65),0)</f>
        <v>0.17504627422051108</v>
      </c>
      <c r="G65">
        <f>((AY65-AL65/2)*S65-E65)/(AY65+AL65/2)</f>
        <v>44.941210218030889</v>
      </c>
      <c r="H65">
        <f>AL65*1000</f>
        <v>4.2495678863332165</v>
      </c>
      <c r="I65">
        <f>(AQ65-AW65)</f>
        <v>2.2195212938200086</v>
      </c>
      <c r="J65">
        <f>(P65+AP65*D65)</f>
        <v>29.923181533813477</v>
      </c>
      <c r="K65" s="1">
        <v>2.42</v>
      </c>
      <c r="L65">
        <f>(K65*AE65+AF65)</f>
        <v>2.2060435849428179</v>
      </c>
      <c r="M65" s="1">
        <v>1</v>
      </c>
      <c r="N65">
        <f>L65*(M65+1)*(M65+1)/(M65*M65+1)</f>
        <v>4.4120871698856359</v>
      </c>
      <c r="O65" s="1">
        <v>30.667453765869141</v>
      </c>
      <c r="P65" s="1">
        <v>29.923181533813477</v>
      </c>
      <c r="Q65" s="1">
        <v>31.283571243286133</v>
      </c>
      <c r="R65" s="1">
        <v>49.792102813720703</v>
      </c>
      <c r="S65" s="1">
        <v>49.551357269287109</v>
      </c>
      <c r="T65" s="1">
        <v>20.194484710693359</v>
      </c>
      <c r="U65" s="1">
        <v>22.204858779907227</v>
      </c>
      <c r="V65" s="1">
        <v>41.546745300292969</v>
      </c>
      <c r="W65" s="1">
        <v>45.682750701904297</v>
      </c>
      <c r="X65" s="1">
        <v>500.185546875</v>
      </c>
      <c r="Y65" s="1">
        <v>1499.16162109375</v>
      </c>
      <c r="Z65" s="1">
        <v>0.12448931485414505</v>
      </c>
      <c r="AA65" s="1">
        <v>91.068618774414063</v>
      </c>
      <c r="AB65" s="1">
        <v>6.8430356979370117</v>
      </c>
      <c r="AC65" s="1">
        <v>0.44984170794487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>X65*0.000001/(K65*0.0001)</f>
        <v>2.0668824251033056</v>
      </c>
      <c r="AL65">
        <f>(U65-T65)/(1000-U65)*AK65</f>
        <v>4.2495678863332161E-3</v>
      </c>
      <c r="AM65">
        <f>(P65+273.15)</f>
        <v>303.07318153381345</v>
      </c>
      <c r="AN65">
        <f>(O65+273.15)</f>
        <v>303.81745376586912</v>
      </c>
      <c r="AO65">
        <f>(Y65*AG65+Z65*AH65)*AI65</f>
        <v>239.86585401358025</v>
      </c>
      <c r="AP65">
        <f>((AO65+0.00000010773*(AN65^4-AM65^4))-AL65*44100)/(L65*51.4+0.00000043092*AM65^3)</f>
        <v>0.48985411412202706</v>
      </c>
      <c r="AQ65">
        <f>0.61365*EXP(17.502*J65/(240.97+J65))</f>
        <v>4.2416871129870808</v>
      </c>
      <c r="AR65">
        <f>AQ65*1000/AA65</f>
        <v>46.576824926862649</v>
      </c>
      <c r="AS65">
        <f>(AR65-U65)</f>
        <v>24.371966146955423</v>
      </c>
      <c r="AT65">
        <f>IF(D65,P65,(O65+P65)/2)</f>
        <v>30.295317649841309</v>
      </c>
      <c r="AU65">
        <f>0.61365*EXP(17.502*AT65/(240.97+AT65))</f>
        <v>4.3332553479823339</v>
      </c>
      <c r="AV65">
        <f>IF(AS65&lt;&gt;0,(1000-(AR65+U65)/2)/AS65*AL65,0)</f>
        <v>0.16836646023824026</v>
      </c>
      <c r="AW65">
        <f>U65*AA65/1000</f>
        <v>2.0221658191670722</v>
      </c>
      <c r="AX65">
        <f>(AU65-AW65)</f>
        <v>2.3110895288152618</v>
      </c>
      <c r="AY65">
        <f>1/(1.6/F65+1.37/N65)</f>
        <v>0.10580945962421208</v>
      </c>
      <c r="AZ65">
        <f>G65*AA65*0.001</f>
        <v>4.0927339406066574</v>
      </c>
      <c r="BA65">
        <f>G65/S65</f>
        <v>0.90696224472313947</v>
      </c>
      <c r="BB65">
        <f>(1-AL65*AA65/AQ65/F65)*100</f>
        <v>47.877886213409283</v>
      </c>
      <c r="BC65">
        <f>(S65-E65/(N65/1.35))</f>
        <v>49.463535299646935</v>
      </c>
      <c r="BD65">
        <f>E65*BB65/100/BC65</f>
        <v>2.7781986995100939E-3</v>
      </c>
    </row>
    <row r="66" spans="1:56" x14ac:dyDescent="0.3">
      <c r="A66" s="1">
        <v>34</v>
      </c>
      <c r="B66" s="1" t="s">
        <v>124</v>
      </c>
      <c r="C66" s="1">
        <v>4068.5000094659626</v>
      </c>
      <c r="D66" s="1">
        <v>0</v>
      </c>
      <c r="E66">
        <f>(R66-S66*(1000-T66)/(1000-U66))*AK66</f>
        <v>0.86501227312207829</v>
      </c>
      <c r="F66">
        <f>IF(AV66&lt;&gt;0,1/(1/AV66-1/N66),0)</f>
        <v>0.17573501097973371</v>
      </c>
      <c r="G66">
        <f>((AY66-AL66/2)*S66-E66)/(AY66+AL66/2)</f>
        <v>39.398727818569334</v>
      </c>
      <c r="H66">
        <f>AL66*1000</f>
        <v>4.2567098139440454</v>
      </c>
      <c r="I66">
        <f>(AQ66-AW66)</f>
        <v>2.2149205115417527</v>
      </c>
      <c r="J66">
        <f>(P66+AP66*D66)</f>
        <v>29.906150817871094</v>
      </c>
      <c r="K66" s="1">
        <v>2.42</v>
      </c>
      <c r="L66">
        <f>(K66*AE66+AF66)</f>
        <v>2.2060435849428179</v>
      </c>
      <c r="M66" s="1">
        <v>1</v>
      </c>
      <c r="N66">
        <f>L66*(M66+1)*(M66+1)/(M66*M66+1)</f>
        <v>4.4120871698856359</v>
      </c>
      <c r="O66" s="1">
        <v>30.667690277099609</v>
      </c>
      <c r="P66" s="1">
        <v>29.906150817871094</v>
      </c>
      <c r="Q66" s="1">
        <v>31.282985687255859</v>
      </c>
      <c r="R66" s="1">
        <v>49.840839385986328</v>
      </c>
      <c r="S66" s="1">
        <v>49.320755004882813</v>
      </c>
      <c r="T66" s="1">
        <v>20.196041107177734</v>
      </c>
      <c r="U66" s="1">
        <v>22.20977783203125</v>
      </c>
      <c r="V66" s="1">
        <v>41.549449920654297</v>
      </c>
      <c r="W66" s="1">
        <v>45.692325592041016</v>
      </c>
      <c r="X66" s="1">
        <v>500.18701171875</v>
      </c>
      <c r="Y66" s="1">
        <v>1499.249267578125</v>
      </c>
      <c r="Z66" s="1">
        <v>0.25444161891937256</v>
      </c>
      <c r="AA66" s="1">
        <v>91.068748474121094</v>
      </c>
      <c r="AB66" s="1">
        <v>6.8430356979370117</v>
      </c>
      <c r="AC66" s="1">
        <v>0.44984170794487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>X66*0.000001/(K66*0.0001)</f>
        <v>2.066888478176653</v>
      </c>
      <c r="AL66">
        <f>(U66-T66)/(1000-U66)*AK66</f>
        <v>4.256709813944045E-3</v>
      </c>
      <c r="AM66">
        <f>(P66+273.15)</f>
        <v>303.05615081787107</v>
      </c>
      <c r="AN66">
        <f>(O66+273.15)</f>
        <v>303.81769027709959</v>
      </c>
      <c r="AO66">
        <f>(Y66*AG66+Z66*AH66)*AI66</f>
        <v>239.8798774507668</v>
      </c>
      <c r="AP66">
        <f>((AO66+0.00000010773*(AN66^4-AM66^4))-AL66*44100)/(L66*51.4+0.00000043092*AM66^3)</f>
        <v>0.48911397351578306</v>
      </c>
      <c r="AQ66">
        <f>0.61365*EXP(17.502*J66/(240.97+J66))</f>
        <v>4.2375371825931172</v>
      </c>
      <c r="AR66">
        <f>AQ66*1000/AA66</f>
        <v>46.531189388171875</v>
      </c>
      <c r="AS66">
        <f>(AR66-U66)</f>
        <v>24.321411556140625</v>
      </c>
      <c r="AT66">
        <f>IF(D66,P66,(O66+P66)/2)</f>
        <v>30.286920547485352</v>
      </c>
      <c r="AU66">
        <f>0.61365*EXP(17.502*AT66/(240.97+AT66))</f>
        <v>4.3311703061073112</v>
      </c>
      <c r="AV66">
        <f>IF(AS66&lt;&gt;0,(1000-(AR66+U66)/2)/AS66*AL66,0)</f>
        <v>0.16900353951755467</v>
      </c>
      <c r="AW66">
        <f>U66*AA66/1000</f>
        <v>2.0226166710513644</v>
      </c>
      <c r="AX66">
        <f>(AU66-AW66)</f>
        <v>2.3085536350559468</v>
      </c>
      <c r="AY66">
        <f>1/(1.6/F66+1.37/N66)</f>
        <v>0.10621204719002036</v>
      </c>
      <c r="AZ66">
        <f>G66*AA66*0.001</f>
        <v>3.5879928339096483</v>
      </c>
      <c r="BA66">
        <f>G66/S66</f>
        <v>0.79882653488716493</v>
      </c>
      <c r="BB66">
        <f>(1-AL66*AA66/AQ66/F66)*100</f>
        <v>47.943903581617562</v>
      </c>
      <c r="BC66">
        <f>(S66-E66/(N66/1.35))</f>
        <v>49.05608059484728</v>
      </c>
      <c r="BD66">
        <f>E66*BB66/100/BC66</f>
        <v>8.4540111065939654E-3</v>
      </c>
    </row>
    <row r="67" spans="1:56" x14ac:dyDescent="0.3">
      <c r="A67" s="1">
        <v>35</v>
      </c>
      <c r="B67" s="1" t="s">
        <v>125</v>
      </c>
      <c r="C67" s="1">
        <v>4079.5000092200935</v>
      </c>
      <c r="D67" s="1">
        <v>0</v>
      </c>
      <c r="E67">
        <f>(R67-S67*(1000-T67)/(1000-U67))*AK67</f>
        <v>1.0462968763279763</v>
      </c>
      <c r="F67">
        <f>IF(AV67&lt;&gt;0,1/(1/AV67-1/N67),0)</f>
        <v>0.17588561209214848</v>
      </c>
      <c r="G67">
        <f>((AY67-AL67/2)*S67-E67)/(AY67+AL67/2)</f>
        <v>37.850441349255938</v>
      </c>
      <c r="H67">
        <f>AL67*1000</f>
        <v>4.2645586814682446</v>
      </c>
      <c r="I67">
        <f>(AQ67-AW67)</f>
        <v>2.2171307942737335</v>
      </c>
      <c r="J67">
        <f>(P67+AP67*D67)</f>
        <v>29.915695190429688</v>
      </c>
      <c r="K67" s="1">
        <v>2.42</v>
      </c>
      <c r="L67">
        <f>(K67*AE67+AF67)</f>
        <v>2.2060435849428179</v>
      </c>
      <c r="M67" s="1">
        <v>1</v>
      </c>
      <c r="N67">
        <f>L67*(M67+1)*(M67+1)/(M67*M67+1)</f>
        <v>4.4120871698856359</v>
      </c>
      <c r="O67" s="1">
        <v>30.666261672973633</v>
      </c>
      <c r="P67" s="1">
        <v>29.915695190429688</v>
      </c>
      <c r="Q67" s="1">
        <v>31.284069061279297</v>
      </c>
      <c r="R67" s="1">
        <v>50.05267333984375</v>
      </c>
      <c r="S67" s="1">
        <v>49.444355010986328</v>
      </c>
      <c r="T67" s="1">
        <v>20.193471908569336</v>
      </c>
      <c r="U67" s="1">
        <v>22.211193084716797</v>
      </c>
      <c r="V67" s="1">
        <v>41.547267913818359</v>
      </c>
      <c r="W67" s="1">
        <v>45.698650360107422</v>
      </c>
      <c r="X67" s="1">
        <v>500.1190185546875</v>
      </c>
      <c r="Y67" s="1">
        <v>1499.4112548828125</v>
      </c>
      <c r="Z67" s="1">
        <v>6.9890908896923065E-2</v>
      </c>
      <c r="AA67" s="1">
        <v>91.068122863769531</v>
      </c>
      <c r="AB67" s="1">
        <v>6.8430356979370117</v>
      </c>
      <c r="AC67" s="1">
        <v>0.44984170794487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>X67*0.000001/(K67*0.0001)</f>
        <v>2.066607514688791</v>
      </c>
      <c r="AL67">
        <f>(U67-T67)/(1000-U67)*AK67</f>
        <v>4.2645586814682446E-3</v>
      </c>
      <c r="AM67">
        <f>(P67+273.15)</f>
        <v>303.06569519042966</v>
      </c>
      <c r="AN67">
        <f>(O67+273.15)</f>
        <v>303.81626167297361</v>
      </c>
      <c r="AO67">
        <f>(Y67*AG67+Z67*AH67)*AI67</f>
        <v>239.90579541893749</v>
      </c>
      <c r="AP67">
        <f>((AO67+0.00000010773*(AN67^4-AM67^4))-AL67*44100)/(L67*51.4+0.00000043092*AM67^3)</f>
        <v>0.48550498008970489</v>
      </c>
      <c r="AQ67">
        <f>0.61365*EXP(17.502*J67/(240.97+J67))</f>
        <v>4.2398624550636308</v>
      </c>
      <c r="AR67">
        <f>AQ67*1000/AA67</f>
        <v>46.557042373719703</v>
      </c>
      <c r="AS67">
        <f>(AR67-U67)</f>
        <v>24.345849289002906</v>
      </c>
      <c r="AT67">
        <f>IF(D67,P67,(O67+P67)/2)</f>
        <v>30.29097843170166</v>
      </c>
      <c r="AU67">
        <f>0.61365*EXP(17.502*AT67/(240.97+AT67))</f>
        <v>4.3321777895661242</v>
      </c>
      <c r="AV67">
        <f>IF(AS67&lt;&gt;0,(1000-(AR67+U67)/2)/AS67*AL67,0)</f>
        <v>0.1691428195754732</v>
      </c>
      <c r="AW67">
        <f>U67*AA67/1000</f>
        <v>2.0227316607898973</v>
      </c>
      <c r="AX67">
        <f>(AU67-AW67)</f>
        <v>2.3094461287762269</v>
      </c>
      <c r="AY67">
        <f>1/(1.6/F67+1.37/N67)</f>
        <v>0.10630006425082972</v>
      </c>
      <c r="AZ67">
        <f>G67*AA67*0.001</f>
        <v>3.4469686432419429</v>
      </c>
      <c r="BA67">
        <f>G67/S67</f>
        <v>0.76551592878187469</v>
      </c>
      <c r="BB67">
        <f>(1-AL67*AA67/AQ67/F67)*100</f>
        <v>47.92150835775125</v>
      </c>
      <c r="BC67">
        <f>(S67-E67/(N67/1.35))</f>
        <v>49.124211566703615</v>
      </c>
      <c r="BD67">
        <f>E67*BB67/100/BC67</f>
        <v>1.0206804934783955E-2</v>
      </c>
    </row>
    <row r="68" spans="1:56" x14ac:dyDescent="0.3">
      <c r="A68" s="1" t="s">
        <v>9</v>
      </c>
      <c r="B68" s="1" t="s">
        <v>126</v>
      </c>
      <c r="K68" s="1">
        <v>2.42</v>
      </c>
    </row>
    <row r="69" spans="1:56" x14ac:dyDescent="0.3">
      <c r="A69" s="1" t="s">
        <v>9</v>
      </c>
      <c r="B69" s="1" t="s">
        <v>127</v>
      </c>
      <c r="K69" s="1">
        <v>2.42</v>
      </c>
    </row>
    <row r="70" spans="1:56" x14ac:dyDescent="0.3">
      <c r="A70" s="1">
        <v>36</v>
      </c>
      <c r="B70" s="1" t="s">
        <v>128</v>
      </c>
      <c r="C70" s="1">
        <v>4157.5000102035701</v>
      </c>
      <c r="D70" s="1">
        <v>0</v>
      </c>
      <c r="E70">
        <f>(R70-S70*(1000-T70)/(1000-U70))*AK70</f>
        <v>0.75371683505932996</v>
      </c>
      <c r="F70">
        <f>IF(AV70&lt;&gt;0,1/(1/AV70-1/N70),0)</f>
        <v>0.17918380301693301</v>
      </c>
      <c r="G70">
        <f>((AY70-AL70/2)*S70-E70)/(AY70+AL70/2)</f>
        <v>26.880861388394283</v>
      </c>
      <c r="H70">
        <f>AL70*1000</f>
        <v>4.3346181648249029</v>
      </c>
      <c r="I70">
        <f>(AQ70-AW70)</f>
        <v>2.2136250766102172</v>
      </c>
      <c r="J70">
        <f>(P70+AP70*D70)</f>
        <v>29.917181015014648</v>
      </c>
      <c r="K70" s="1">
        <v>2.42</v>
      </c>
      <c r="L70">
        <f>(K70*AE70+AF70)</f>
        <v>2.2060435849428179</v>
      </c>
      <c r="M70" s="1">
        <v>1</v>
      </c>
      <c r="N70">
        <f>L70*(M70+1)*(M70+1)/(M70*M70+1)</f>
        <v>4.4120871698856359</v>
      </c>
      <c r="O70" s="1">
        <v>30.663600921630859</v>
      </c>
      <c r="P70" s="1">
        <v>29.917181015014648</v>
      </c>
      <c r="Q70" s="1">
        <v>31.283729553222656</v>
      </c>
      <c r="R70" s="1">
        <v>35.524307250976563</v>
      </c>
      <c r="S70" s="1">
        <v>35.086051940917969</v>
      </c>
      <c r="T70" s="1">
        <v>20.202972412109375</v>
      </c>
      <c r="U70" s="1">
        <v>22.25352668762207</v>
      </c>
      <c r="V70" s="1">
        <v>41.573390960693359</v>
      </c>
      <c r="W70" s="1">
        <v>45.792991638183594</v>
      </c>
      <c r="X70" s="1">
        <v>500.17410278320313</v>
      </c>
      <c r="Y70" s="1">
        <v>1499.2779541015625</v>
      </c>
      <c r="Z70" s="1">
        <v>1.4195491559803486E-2</v>
      </c>
      <c r="AA70" s="1">
        <v>91.068687438964844</v>
      </c>
      <c r="AB70" s="1">
        <v>6.6879825592041016</v>
      </c>
      <c r="AC70" s="1">
        <v>0.45600014925003052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>X70*0.000001/(K70*0.0001)</f>
        <v>2.0668351354677816</v>
      </c>
      <c r="AL70">
        <f>(U70-T70)/(1000-U70)*AK70</f>
        <v>4.334618164824903E-3</v>
      </c>
      <c r="AM70">
        <f>(P70+273.15)</f>
        <v>303.06718101501463</v>
      </c>
      <c r="AN70">
        <f>(O70+273.15)</f>
        <v>303.81360092163084</v>
      </c>
      <c r="AO70">
        <f>(Y70*AG70+Z70*AH70)*AI70</f>
        <v>239.88446729441421</v>
      </c>
      <c r="AP70">
        <f>((AO70+0.00000010773*(AN70^4-AM70^4))-AL70*44100)/(L70*51.4+0.00000043092*AM70^3)</f>
        <v>0.4602947229621786</v>
      </c>
      <c r="AQ70">
        <f>0.61365*EXP(17.502*J70/(240.97+J70))</f>
        <v>4.2402245429399343</v>
      </c>
      <c r="AR70">
        <f>AQ70*1000/AA70</f>
        <v>46.560729732508506</v>
      </c>
      <c r="AS70">
        <f>(AR70-U70)</f>
        <v>24.307203044886435</v>
      </c>
      <c r="AT70">
        <f>IF(D70,P70,(O70+P70)/2)</f>
        <v>30.290390968322754</v>
      </c>
      <c r="AU70">
        <f>0.61365*EXP(17.502*AT70/(240.97+AT70))</f>
        <v>4.3320319226811241</v>
      </c>
      <c r="AV70">
        <f>IF(AS70&lt;&gt;0,(1000-(AR70+U70)/2)/AS70*AL70,0)</f>
        <v>0.17219078616972364</v>
      </c>
      <c r="AW70">
        <f>U70*AA70/1000</f>
        <v>2.0265994663297171</v>
      </c>
      <c r="AX70">
        <f>(AU70-AW70)</f>
        <v>2.305432456351407</v>
      </c>
      <c r="AY70">
        <f>1/(1.6/F70+1.37/N70)</f>
        <v>0.10822640661939101</v>
      </c>
      <c r="AZ70">
        <f>G70*AA70*0.001</f>
        <v>2.4480047638698177</v>
      </c>
      <c r="BA70">
        <f>G70/S70</f>
        <v>0.76614095634525781</v>
      </c>
      <c r="BB70">
        <f>(1-AL70*AA70/AQ70/F70)*100</f>
        <v>48.044405510262209</v>
      </c>
      <c r="BC70">
        <f>(S70-E70/(N70/1.35))</f>
        <v>34.855431445866309</v>
      </c>
      <c r="BD70">
        <f>E70*BB70/100/BC70</f>
        <v>1.0389163399036457E-2</v>
      </c>
    </row>
    <row r="71" spans="1:56" x14ac:dyDescent="0.3">
      <c r="A71" s="1">
        <v>37</v>
      </c>
      <c r="B71" s="1" t="s">
        <v>129</v>
      </c>
      <c r="C71" s="1">
        <v>4168.500009957701</v>
      </c>
      <c r="D71" s="1">
        <v>0</v>
      </c>
      <c r="E71">
        <f>(R71-S71*(1000-T71)/(1000-U71))*AK71</f>
        <v>0.22618049176707752</v>
      </c>
      <c r="F71">
        <f>IF(AV71&lt;&gt;0,1/(1/AV71-1/N71),0)</f>
        <v>0.18057956539382702</v>
      </c>
      <c r="G71">
        <f>((AY71-AL71/2)*S71-E71)/(AY71+AL71/2)</f>
        <v>31.876411758320295</v>
      </c>
      <c r="H71">
        <f>AL71*1000</f>
        <v>4.3631413857987233</v>
      </c>
      <c r="I71">
        <f>(AQ71-AW71)</f>
        <v>2.211648018781549</v>
      </c>
      <c r="J71">
        <f>(P71+AP71*D71)</f>
        <v>29.912282943725586</v>
      </c>
      <c r="K71" s="1">
        <v>2.42</v>
      </c>
      <c r="L71">
        <f>(K71*AE71+AF71)</f>
        <v>2.2060435849428179</v>
      </c>
      <c r="M71" s="1">
        <v>1</v>
      </c>
      <c r="N71">
        <f>L71*(M71+1)*(M71+1)/(M71*M71+1)</f>
        <v>4.4120871698856359</v>
      </c>
      <c r="O71" s="1">
        <v>30.666193008422852</v>
      </c>
      <c r="P71" s="1">
        <v>29.912282943725586</v>
      </c>
      <c r="Q71" s="1">
        <v>31.285455703735352</v>
      </c>
      <c r="R71" s="1">
        <v>35.478530883789063</v>
      </c>
      <c r="S71" s="1">
        <v>35.294567108154297</v>
      </c>
      <c r="T71" s="1">
        <v>20.19782829284668</v>
      </c>
      <c r="U71" s="1">
        <v>22.262113571166992</v>
      </c>
      <c r="V71" s="1">
        <v>41.556682586669922</v>
      </c>
      <c r="W71" s="1">
        <v>45.803913116455078</v>
      </c>
      <c r="X71" s="1">
        <v>500.11212158203125</v>
      </c>
      <c r="Y71" s="1">
        <v>1499.227294921875</v>
      </c>
      <c r="Z71" s="1">
        <v>0.21512517333030701</v>
      </c>
      <c r="AA71" s="1">
        <v>91.068756103515625</v>
      </c>
      <c r="AB71" s="1">
        <v>6.6879825592041016</v>
      </c>
      <c r="AC71" s="1">
        <v>0.45600014925003052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>X71*0.000001/(K71*0.0001)</f>
        <v>2.066579014801782</v>
      </c>
      <c r="AL71">
        <f>(U71-T71)/(1000-U71)*AK71</f>
        <v>4.3631413857987238E-3</v>
      </c>
      <c r="AM71">
        <f>(P71+273.15)</f>
        <v>303.06228294372556</v>
      </c>
      <c r="AN71">
        <f>(O71+273.15)</f>
        <v>303.81619300842283</v>
      </c>
      <c r="AO71">
        <f>(Y71*AG71+Z71*AH71)*AI71</f>
        <v>239.87636182584538</v>
      </c>
      <c r="AP71">
        <f>((AO71+0.00000010773*(AN71^4-AM71^4))-AL71*44100)/(L71*51.4+0.00000043092*AM71^3)</f>
        <v>0.45091855019391497</v>
      </c>
      <c r="AQ71">
        <f>0.61365*EXP(17.502*J71/(240.97+J71))</f>
        <v>4.2390310099429209</v>
      </c>
      <c r="AR71">
        <f>AQ71*1000/AA71</f>
        <v>46.54758878143145</v>
      </c>
      <c r="AS71">
        <f>(AR71-U71)</f>
        <v>24.285475210264458</v>
      </c>
      <c r="AT71">
        <f>IF(D71,P71,(O71+P71)/2)</f>
        <v>30.289237976074219</v>
      </c>
      <c r="AU71">
        <f>0.61365*EXP(17.502*AT71/(240.97+AT71))</f>
        <v>4.3317456476819727</v>
      </c>
      <c r="AV71">
        <f>IF(AS71&lt;&gt;0,(1000-(AR71+U71)/2)/AS71*AL71,0)</f>
        <v>0.17347933772275931</v>
      </c>
      <c r="AW71">
        <f>U71*AA71/1000</f>
        <v>2.0273829911613719</v>
      </c>
      <c r="AX71">
        <f>(AU71-AW71)</f>
        <v>2.3043626565206008</v>
      </c>
      <c r="AY71">
        <f>1/(1.6/F71+1.37/N71)</f>
        <v>0.10904089853424628</v>
      </c>
      <c r="AZ71">
        <f>G71*AA71*0.001</f>
        <v>2.9029451678737086</v>
      </c>
      <c r="BA71">
        <f>G71/S71</f>
        <v>0.90315349840218651</v>
      </c>
      <c r="BB71">
        <f>(1-AL71*AA71/AQ71/F71)*100</f>
        <v>48.092095859401397</v>
      </c>
      <c r="BC71">
        <f>(S71-E71/(N71/1.35))</f>
        <v>35.225360936080079</v>
      </c>
      <c r="BD71">
        <f>E71*BB71/100/BC71</f>
        <v>3.0879723024917006E-3</v>
      </c>
    </row>
    <row r="72" spans="1:56" x14ac:dyDescent="0.3">
      <c r="A72" s="1">
        <v>38</v>
      </c>
      <c r="B72" s="1" t="s">
        <v>130</v>
      </c>
      <c r="C72" s="1">
        <v>4179.5000097118318</v>
      </c>
      <c r="D72" s="1">
        <v>0</v>
      </c>
      <c r="E72">
        <f>(R72-S72*(1000-T72)/(1000-U72))*AK72</f>
        <v>-0.12697866721762771</v>
      </c>
      <c r="F72">
        <f>IF(AV72&lt;&gt;0,1/(1/AV72-1/N72),0)</f>
        <v>0.18084592005920702</v>
      </c>
      <c r="G72">
        <f>((AY72-AL72/2)*S72-E72)/(AY72+AL72/2)</f>
        <v>34.766519663206758</v>
      </c>
      <c r="H72">
        <f>AL72*1000</f>
        <v>4.357539789329512</v>
      </c>
      <c r="I72">
        <f>(AQ72-AW72)</f>
        <v>2.2057532560899999</v>
      </c>
      <c r="J72">
        <f>(P72+AP72*D72)</f>
        <v>29.889293670654297</v>
      </c>
      <c r="K72" s="1">
        <v>2.42</v>
      </c>
      <c r="L72">
        <f>(K72*AE72+AF72)</f>
        <v>2.2060435849428179</v>
      </c>
      <c r="M72" s="1">
        <v>1</v>
      </c>
      <c r="N72">
        <f>L72*(M72+1)*(M72+1)/(M72*M72+1)</f>
        <v>4.4120871698856359</v>
      </c>
      <c r="O72" s="1">
        <v>30.666210174560547</v>
      </c>
      <c r="P72" s="1">
        <v>29.889293670654297</v>
      </c>
      <c r="Q72" s="1">
        <v>31.283042907714844</v>
      </c>
      <c r="R72" s="1">
        <v>35.007965087890625</v>
      </c>
      <c r="S72" s="1">
        <v>34.995620727539063</v>
      </c>
      <c r="T72" s="1">
        <v>20.204158782958984</v>
      </c>
      <c r="U72" s="1">
        <v>22.265338897705078</v>
      </c>
      <c r="V72" s="1">
        <v>41.569728851318359</v>
      </c>
      <c r="W72" s="1">
        <v>45.810569763183594</v>
      </c>
      <c r="X72" s="1">
        <v>500.22085571289063</v>
      </c>
      <c r="Y72" s="1">
        <v>1499.316162109375</v>
      </c>
      <c r="Z72" s="1">
        <v>0.28392449021339417</v>
      </c>
      <c r="AA72" s="1">
        <v>91.068893432617188</v>
      </c>
      <c r="AB72" s="1">
        <v>6.6879825592041016</v>
      </c>
      <c r="AC72" s="1">
        <v>0.45600014925003052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>X72*0.000001/(K72*0.0001)</f>
        <v>2.0670283293921101</v>
      </c>
      <c r="AL72">
        <f>(U72-T72)/(1000-U72)*AK72</f>
        <v>4.357539789329512E-3</v>
      </c>
      <c r="AM72">
        <f>(P72+273.15)</f>
        <v>303.03929367065427</v>
      </c>
      <c r="AN72">
        <f>(O72+273.15)</f>
        <v>303.81621017456052</v>
      </c>
      <c r="AO72">
        <f>(Y72*AG72+Z72*AH72)*AI72</f>
        <v>239.89058057552757</v>
      </c>
      <c r="AP72">
        <f>((AO72+0.00000010773*(AN72^4-AM72^4))-AL72*44100)/(L72*51.4+0.00000043092*AM72^3)</f>
        <v>0.45521266182770409</v>
      </c>
      <c r="AQ72">
        <f>0.61365*EXP(17.502*J72/(240.97+J72))</f>
        <v>4.2334330314062099</v>
      </c>
      <c r="AR72">
        <f>AQ72*1000/AA72</f>
        <v>46.486048878353515</v>
      </c>
      <c r="AS72">
        <f>(AR72-U72)</f>
        <v>24.220709980648436</v>
      </c>
      <c r="AT72">
        <f>IF(D72,P72,(O72+P72)/2)</f>
        <v>30.277751922607422</v>
      </c>
      <c r="AU72">
        <f>0.61365*EXP(17.502*AT72/(240.97+AT72))</f>
        <v>4.3288946898228335</v>
      </c>
      <c r="AV72">
        <f>IF(AS72&lt;&gt;0,(1000-(AR72+U72)/2)/AS72*AL72,0)</f>
        <v>0.17372514425830071</v>
      </c>
      <c r="AW72">
        <f>U72*AA72/1000</f>
        <v>2.0276797753162099</v>
      </c>
      <c r="AX72">
        <f>(AU72-AW72)</f>
        <v>2.3012149145066236</v>
      </c>
      <c r="AY72">
        <f>1/(1.6/F72+1.37/N72)</f>
        <v>0.10919628036655001</v>
      </c>
      <c r="AZ72">
        <f>G72*AA72*0.001</f>
        <v>3.1661484742315662</v>
      </c>
      <c r="BA72">
        <f>G72/S72</f>
        <v>0.99345343618517334</v>
      </c>
      <c r="BB72">
        <f>(1-AL72*AA72/AQ72/F72)*100</f>
        <v>48.166562490671353</v>
      </c>
      <c r="BC72">
        <f>(S72-E72/(N72/1.35))</f>
        <v>35.034473359897241</v>
      </c>
      <c r="BD72">
        <f>E72*BB72/100/BC72</f>
        <v>-1.745745068490439E-3</v>
      </c>
    </row>
    <row r="73" spans="1:56" x14ac:dyDescent="0.3">
      <c r="A73" s="1">
        <v>39</v>
      </c>
      <c r="B73" s="1" t="s">
        <v>131</v>
      </c>
      <c r="C73" s="1">
        <v>4190.5000094659626</v>
      </c>
      <c r="D73" s="1">
        <v>0</v>
      </c>
      <c r="E73">
        <f>(R73-S73*(1000-T73)/(1000-U73))*AK73</f>
        <v>0.12262452991449423</v>
      </c>
      <c r="F73">
        <f>IF(AV73&lt;&gt;0,1/(1/AV73-1/N73),0)</f>
        <v>0.18106696927111923</v>
      </c>
      <c r="G73">
        <f>((AY73-AL73/2)*S73-E73)/(AY73+AL73/2)</f>
        <v>32.335236533215451</v>
      </c>
      <c r="H73">
        <f>AL73*1000</f>
        <v>4.3679971235231632</v>
      </c>
      <c r="I73">
        <f>(AQ73-AW73)</f>
        <v>2.2083981651507441</v>
      </c>
      <c r="J73">
        <f>(P73+AP73*D73)</f>
        <v>29.902490615844727</v>
      </c>
      <c r="K73" s="1">
        <v>2.42</v>
      </c>
      <c r="L73">
        <f>(K73*AE73+AF73)</f>
        <v>2.2060435849428179</v>
      </c>
      <c r="M73" s="1">
        <v>1</v>
      </c>
      <c r="N73">
        <f>L73*(M73+1)*(M73+1)/(M73*M73+1)</f>
        <v>4.4120871698856359</v>
      </c>
      <c r="O73" s="1">
        <v>30.666053771972656</v>
      </c>
      <c r="P73" s="1">
        <v>29.902490615844727</v>
      </c>
      <c r="Q73" s="1">
        <v>31.282516479492188</v>
      </c>
      <c r="R73" s="1">
        <v>34.930866241455078</v>
      </c>
      <c r="S73" s="1">
        <v>34.798011779785156</v>
      </c>
      <c r="T73" s="1">
        <v>20.205600738525391</v>
      </c>
      <c r="U73" s="1">
        <v>22.271652221679688</v>
      </c>
      <c r="V73" s="1">
        <v>41.572921752929688</v>
      </c>
      <c r="W73" s="1">
        <v>45.823810577392578</v>
      </c>
      <c r="X73" s="1">
        <v>500.23580932617188</v>
      </c>
      <c r="Y73" s="1">
        <v>1499.01708984375</v>
      </c>
      <c r="Z73" s="1">
        <v>0.17035467922687531</v>
      </c>
      <c r="AA73" s="1">
        <v>91.068572998046875</v>
      </c>
      <c r="AB73" s="1">
        <v>6.6879825592041016</v>
      </c>
      <c r="AC73" s="1">
        <v>0.45600014925003052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>X73*0.000001/(K73*0.0001)</f>
        <v>2.0670901211825283</v>
      </c>
      <c r="AL73">
        <f>(U73-T73)/(1000-U73)*AK73</f>
        <v>4.3679971235231633E-3</v>
      </c>
      <c r="AM73">
        <f>(P73+273.15)</f>
        <v>303.0524906158447</v>
      </c>
      <c r="AN73">
        <f>(O73+273.15)</f>
        <v>303.81605377197263</v>
      </c>
      <c r="AO73">
        <f>(Y73*AG73+Z73*AH73)*AI73</f>
        <v>239.84272901409713</v>
      </c>
      <c r="AP73">
        <f>((AO73+0.00000010773*(AN73^4-AM73^4))-AL73*44100)/(L73*51.4+0.00000043092*AM73^3)</f>
        <v>0.44986994927876489</v>
      </c>
      <c r="AQ73">
        <f>0.61365*EXP(17.502*J73/(240.97+J73))</f>
        <v>4.2366457512878934</v>
      </c>
      <c r="AR73">
        <f>AQ73*1000/AA73</f>
        <v>46.521490474861793</v>
      </c>
      <c r="AS73">
        <f>(AR73-U73)</f>
        <v>24.249838253182105</v>
      </c>
      <c r="AT73">
        <f>IF(D73,P73,(O73+P73)/2)</f>
        <v>30.284272193908691</v>
      </c>
      <c r="AU73">
        <f>0.61365*EXP(17.502*AT73/(240.97+AT73))</f>
        <v>4.3305128882323638</v>
      </c>
      <c r="AV73">
        <f>IF(AS73&lt;&gt;0,(1000-(AR73+U73)/2)/AS73*AL73,0)</f>
        <v>0.17392911881634496</v>
      </c>
      <c r="AW73">
        <f>U73*AA73/1000</f>
        <v>2.0282475861371494</v>
      </c>
      <c r="AX73">
        <f>(AU73-AW73)</f>
        <v>2.3022653020952144</v>
      </c>
      <c r="AY73">
        <f>1/(1.6/F73+1.37/N73)</f>
        <v>0.10932522082617521</v>
      </c>
      <c r="AZ73">
        <f>G73*AA73*0.001</f>
        <v>2.9447238486342435</v>
      </c>
      <c r="BA73">
        <f>G73/S73</f>
        <v>0.92922655288023148</v>
      </c>
      <c r="BB73">
        <f>(1-AL73*AA73/AQ73/F73)*100</f>
        <v>48.145137029250563</v>
      </c>
      <c r="BC73">
        <f>(S73-E73/(N73/1.35))</f>
        <v>34.760491416063772</v>
      </c>
      <c r="BD73">
        <f>E73*BB73/100/BC73</f>
        <v>1.6984152281438875E-3</v>
      </c>
    </row>
    <row r="74" spans="1:56" x14ac:dyDescent="0.3">
      <c r="A74" s="1">
        <v>40</v>
      </c>
      <c r="B74" s="1" t="s">
        <v>132</v>
      </c>
      <c r="C74" s="1">
        <v>4201.5000092200935</v>
      </c>
      <c r="D74" s="1">
        <v>0</v>
      </c>
      <c r="E74">
        <f>(R74-S74*(1000-T74)/(1000-U74))*AK74</f>
        <v>0.29082684026086048</v>
      </c>
      <c r="F74">
        <f>IF(AV74&lt;&gt;0,1/(1/AV74-1/N74),0)</f>
        <v>0.18182324031571903</v>
      </c>
      <c r="G74">
        <f>((AY74-AL74/2)*S74-E74)/(AY74+AL74/2)</f>
        <v>30.796686221224405</v>
      </c>
      <c r="H74">
        <f>AL74*1000</f>
        <v>4.3829118247920178</v>
      </c>
      <c r="I74">
        <f>(AQ74-AW74)</f>
        <v>2.2070977668458331</v>
      </c>
      <c r="J74">
        <f>(P74+AP74*D74)</f>
        <v>29.900028228759766</v>
      </c>
      <c r="K74" s="1">
        <v>2.42</v>
      </c>
      <c r="L74">
        <f>(K74*AE74+AF74)</f>
        <v>2.2060435849428179</v>
      </c>
      <c r="M74" s="1">
        <v>1</v>
      </c>
      <c r="N74">
        <f>L74*(M74+1)*(M74+1)/(M74*M74+1)</f>
        <v>4.4120871698856359</v>
      </c>
      <c r="O74" s="1">
        <v>30.667854309082031</v>
      </c>
      <c r="P74" s="1">
        <v>29.900028228759766</v>
      </c>
      <c r="Q74" s="1">
        <v>31.285066604614258</v>
      </c>
      <c r="R74" s="1">
        <v>34.969306945800781</v>
      </c>
      <c r="S74" s="1">
        <v>34.754917144775391</v>
      </c>
      <c r="T74" s="1">
        <v>20.206083297729492</v>
      </c>
      <c r="U74" s="1">
        <v>22.279212951660156</v>
      </c>
      <c r="V74" s="1">
        <v>41.569889068603516</v>
      </c>
      <c r="W74" s="1">
        <v>45.834926605224609</v>
      </c>
      <c r="X74" s="1">
        <v>500.22625732421875</v>
      </c>
      <c r="Y74" s="1">
        <v>1499.0509033203125</v>
      </c>
      <c r="Z74" s="1">
        <v>3.8221258670091629E-2</v>
      </c>
      <c r="AA74" s="1">
        <v>91.069122314453125</v>
      </c>
      <c r="AB74" s="1">
        <v>6.6879825592041016</v>
      </c>
      <c r="AC74" s="1">
        <v>0.45600014925003052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>X74*0.000001/(K74*0.0001)</f>
        <v>2.0670506501000769</v>
      </c>
      <c r="AL74">
        <f>(U74-T74)/(1000-U74)*AK74</f>
        <v>4.3829118247920174E-3</v>
      </c>
      <c r="AM74">
        <f>(P74+273.15)</f>
        <v>303.05002822875974</v>
      </c>
      <c r="AN74">
        <f>(O74+273.15)</f>
        <v>303.81785430908201</v>
      </c>
      <c r="AO74">
        <f>(Y74*AG74+Z74*AH74)*AI74</f>
        <v>239.8481391702262</v>
      </c>
      <c r="AP74">
        <f>((AO74+0.00000010773*(AN74^4-AM74^4))-AL74*44100)/(L74*51.4+0.00000043092*AM74^3)</f>
        <v>0.44507742830241664</v>
      </c>
      <c r="AQ74">
        <f>0.61365*EXP(17.502*J74/(240.97+J74))</f>
        <v>4.2360461362103203</v>
      </c>
      <c r="AR74">
        <f>AQ74*1000/AA74</f>
        <v>46.514625688206934</v>
      </c>
      <c r="AS74">
        <f>(AR74-U74)</f>
        <v>24.235412736546778</v>
      </c>
      <c r="AT74">
        <f>IF(D74,P74,(O74+P74)/2)</f>
        <v>30.283941268920898</v>
      </c>
      <c r="AU74">
        <f>0.61365*EXP(17.502*AT74/(240.97+AT74))</f>
        <v>4.3304307467017518</v>
      </c>
      <c r="AV74">
        <f>IF(AS74&lt;&gt;0,(1000-(AR74+U74)/2)/AS74*AL74,0)</f>
        <v>0.17462682424162787</v>
      </c>
      <c r="AW74">
        <f>U74*AA74/1000</f>
        <v>2.0289483693644872</v>
      </c>
      <c r="AX74">
        <f>(AU74-AW74)</f>
        <v>2.3014823773372646</v>
      </c>
      <c r="AY74">
        <f>1/(1.6/F74+1.37/N74)</f>
        <v>0.10976628130491703</v>
      </c>
      <c r="AZ74">
        <f>G74*AA74*0.001</f>
        <v>2.8046271843605188</v>
      </c>
      <c r="BA74">
        <f>G74/S74</f>
        <v>0.88611018961539911</v>
      </c>
      <c r="BB74">
        <f>(1-AL74*AA74/AQ74/F74)*100</f>
        <v>48.176849695838698</v>
      </c>
      <c r="BC74">
        <f>(S74-E74/(N74/1.35))</f>
        <v>34.66593063584331</v>
      </c>
      <c r="BD74">
        <f>E74*BB74/100/BC74</f>
        <v>4.0417553239653044E-3</v>
      </c>
    </row>
    <row r="75" spans="1:56" x14ac:dyDescent="0.3">
      <c r="A75" s="1" t="s">
        <v>9</v>
      </c>
      <c r="B75" s="1" t="s">
        <v>133</v>
      </c>
      <c r="K75" s="1">
        <v>2.42</v>
      </c>
    </row>
    <row r="76" spans="1:56" x14ac:dyDescent="0.3">
      <c r="A76" s="1" t="s">
        <v>9</v>
      </c>
      <c r="B76" s="1" t="s">
        <v>134</v>
      </c>
      <c r="K76" s="1">
        <v>2.42</v>
      </c>
    </row>
    <row r="77" spans="1:56" x14ac:dyDescent="0.3">
      <c r="A77" s="1">
        <v>41</v>
      </c>
      <c r="B77" s="1" t="s">
        <v>135</v>
      </c>
      <c r="C77" s="1">
        <v>4333.5000102035701</v>
      </c>
      <c r="D77" s="1">
        <v>0</v>
      </c>
      <c r="E77">
        <f>(R77-S77*(1000-T77)/(1000-U77))*AK77</f>
        <v>14.218554165007635</v>
      </c>
      <c r="F77">
        <f>IF(AV77&lt;&gt;0,1/(1/AV77-1/N77),0)</f>
        <v>0.18531953601045184</v>
      </c>
      <c r="G77">
        <f>((AY77-AL77/2)*S77-E77)/(AY77+AL77/2)</f>
        <v>252.40897859609944</v>
      </c>
      <c r="H77">
        <f>AL77*1000</f>
        <v>4.462071968468778</v>
      </c>
      <c r="I77">
        <f>(AQ77-AW77)</f>
        <v>2.2059894327288712</v>
      </c>
      <c r="J77">
        <f>(P77+AP77*D77)</f>
        <v>29.919992446899414</v>
      </c>
      <c r="K77" s="1">
        <v>2.42</v>
      </c>
      <c r="L77">
        <f>(K77*AE77+AF77)</f>
        <v>2.2060435849428179</v>
      </c>
      <c r="M77" s="1">
        <v>1</v>
      </c>
      <c r="N77">
        <f>L77*(M77+1)*(M77+1)/(M77*M77+1)</f>
        <v>4.4120871698856359</v>
      </c>
      <c r="O77" s="1">
        <v>30.671421051025391</v>
      </c>
      <c r="P77" s="1">
        <v>29.919992446899414</v>
      </c>
      <c r="Q77" s="1">
        <v>31.285207748413086</v>
      </c>
      <c r="R77" s="1">
        <v>400.17770385742188</v>
      </c>
      <c r="S77" s="1">
        <v>392.45138549804688</v>
      </c>
      <c r="T77" s="1">
        <v>20.23541259765625</v>
      </c>
      <c r="U77" s="1">
        <v>22.345972061157227</v>
      </c>
      <c r="V77" s="1">
        <v>41.619537353515625</v>
      </c>
      <c r="W77" s="1">
        <v>45.960468292236328</v>
      </c>
      <c r="X77" s="1">
        <v>500.19522094726563</v>
      </c>
      <c r="Y77" s="1">
        <v>1498.7327880859375</v>
      </c>
      <c r="Z77" s="1">
        <v>7.6442072167992592E-3</v>
      </c>
      <c r="AA77" s="1">
        <v>91.064300537109375</v>
      </c>
      <c r="AB77" s="1">
        <v>9.9069585800170898</v>
      </c>
      <c r="AC77" s="1">
        <v>0.46484375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>X77*0.000001/(K77*0.0001)</f>
        <v>2.0669224006085356</v>
      </c>
      <c r="AL77">
        <f>(U77-T77)/(1000-U77)*AK77</f>
        <v>4.462071968468778E-3</v>
      </c>
      <c r="AM77">
        <f>(P77+273.15)</f>
        <v>303.06999244689939</v>
      </c>
      <c r="AN77">
        <f>(O77+273.15)</f>
        <v>303.82142105102537</v>
      </c>
      <c r="AO77">
        <f>(Y77*AG77+Z77*AH77)*AI77</f>
        <v>239.79724073386387</v>
      </c>
      <c r="AP77">
        <f>((AO77+0.00000010773*(AN77^4-AM77^4))-AL77*44100)/(L77*51.4+0.00000043092*AM77^3)</f>
        <v>0.41525541495896756</v>
      </c>
      <c r="AQ77">
        <f>0.61365*EXP(17.502*J77/(240.97+J77))</f>
        <v>4.2409097482999423</v>
      </c>
      <c r="AR77">
        <f>AQ77*1000/AA77</f>
        <v>46.570497146373405</v>
      </c>
      <c r="AS77">
        <f>(AR77-U77)</f>
        <v>24.224525085216179</v>
      </c>
      <c r="AT77">
        <f>IF(D77,P77,(O77+P77)/2)</f>
        <v>30.295706748962402</v>
      </c>
      <c r="AU77">
        <f>0.61365*EXP(17.502*AT77/(240.97+AT77))</f>
        <v>4.3333519844098012</v>
      </c>
      <c r="AV77">
        <f>IF(AS77&lt;&gt;0,(1000-(AR77+U77)/2)/AS77*AL77,0)</f>
        <v>0.17784938324300481</v>
      </c>
      <c r="AW77">
        <f>U77*AA77/1000</f>
        <v>2.0349203155710711</v>
      </c>
      <c r="AX77">
        <f>(AU77-AW77)</f>
        <v>2.2984316688387301</v>
      </c>
      <c r="AY77">
        <f>1/(1.6/F77+1.37/N77)</f>
        <v>0.11180371137915968</v>
      </c>
      <c r="AZ77">
        <f>G77*AA77*0.001</f>
        <v>22.985447085140009</v>
      </c>
      <c r="BA77">
        <f>G77/S77</f>
        <v>0.64315986112719592</v>
      </c>
      <c r="BB77">
        <f>(1-AL77*AA77/AQ77/F77)*100</f>
        <v>48.298339394151959</v>
      </c>
      <c r="BC77">
        <f>(S77-E77/(N77/1.35))</f>
        <v>388.10082591396281</v>
      </c>
      <c r="BD77">
        <f>E77*BB77/100/BC77</f>
        <v>1.7694694494360903E-2</v>
      </c>
    </row>
    <row r="78" spans="1:56" x14ac:dyDescent="0.3">
      <c r="A78" s="1">
        <v>42</v>
      </c>
      <c r="B78" s="1" t="s">
        <v>136</v>
      </c>
      <c r="C78" s="1">
        <v>4344.500009957701</v>
      </c>
      <c r="D78" s="1">
        <v>0</v>
      </c>
      <c r="E78">
        <f>(R78-S78*(1000-T78)/(1000-U78))*AK78</f>
        <v>14.379138568457796</v>
      </c>
      <c r="F78">
        <f>IF(AV78&lt;&gt;0,1/(1/AV78-1/N78),0)</f>
        <v>0.18532276701790965</v>
      </c>
      <c r="G78">
        <f>((AY78-AL78/2)*S78-E78)/(AY78+AL78/2)</f>
        <v>250.93701208610622</v>
      </c>
      <c r="H78">
        <f>AL78*1000</f>
        <v>4.4688497001176124</v>
      </c>
      <c r="I78">
        <f>(AQ78-AW78)</f>
        <v>2.2092396882924459</v>
      </c>
      <c r="J78">
        <f>(P78+AP78*D78)</f>
        <v>29.934410095214844</v>
      </c>
      <c r="K78" s="1">
        <v>2.42</v>
      </c>
      <c r="L78">
        <f>(K78*AE78+AF78)</f>
        <v>2.2060435849428179</v>
      </c>
      <c r="M78" s="1">
        <v>1</v>
      </c>
      <c r="N78">
        <f>L78*(M78+1)*(M78+1)/(M78*M78+1)</f>
        <v>4.4120871698856359</v>
      </c>
      <c r="O78" s="1">
        <v>30.670427322387695</v>
      </c>
      <c r="P78" s="1">
        <v>29.934410095214844</v>
      </c>
      <c r="Q78" s="1">
        <v>31.282505035400391</v>
      </c>
      <c r="R78" s="1">
        <v>400.2081298828125</v>
      </c>
      <c r="S78" s="1">
        <v>392.40249633789063</v>
      </c>
      <c r="T78" s="1">
        <v>20.235162734985352</v>
      </c>
      <c r="U78" s="1">
        <v>22.349040985107422</v>
      </c>
      <c r="V78" s="1">
        <v>41.62109375</v>
      </c>
      <c r="W78" s="1">
        <v>45.969066619873047</v>
      </c>
      <c r="X78" s="1">
        <v>500.16693115234375</v>
      </c>
      <c r="Y78" s="1">
        <v>1498.7308349609375</v>
      </c>
      <c r="Z78" s="1">
        <v>0.38875454664230347</v>
      </c>
      <c r="AA78" s="1">
        <v>91.06365966796875</v>
      </c>
      <c r="AB78" s="1">
        <v>9.9069585800170898</v>
      </c>
      <c r="AC78" s="1">
        <v>0.46484375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>X78*0.000001/(K78*0.0001)</f>
        <v>2.0668055006295196</v>
      </c>
      <c r="AL78">
        <f>(U78-T78)/(1000-U78)*AK78</f>
        <v>4.4688497001176128E-3</v>
      </c>
      <c r="AM78">
        <f>(P78+273.15)</f>
        <v>303.08441009521482</v>
      </c>
      <c r="AN78">
        <f>(O78+273.15)</f>
        <v>303.82042732238767</v>
      </c>
      <c r="AO78">
        <f>(Y78*AG78+Z78*AH78)*AI78</f>
        <v>239.79692823387086</v>
      </c>
      <c r="AP78">
        <f>((AO78+0.00000010773*(AN78^4-AM78^4))-AL78*44100)/(L78*51.4+0.00000043092*AM78^3)</f>
        <v>0.4113882778517155</v>
      </c>
      <c r="AQ78">
        <f>0.61365*EXP(17.502*J78/(240.97+J78))</f>
        <v>4.2444251504657533</v>
      </c>
      <c r="AR78">
        <f>AQ78*1000/AA78</f>
        <v>46.609428678152625</v>
      </c>
      <c r="AS78">
        <f>(AR78-U78)</f>
        <v>24.260387693045203</v>
      </c>
      <c r="AT78">
        <f>IF(D78,P78,(O78+P78)/2)</f>
        <v>30.30241870880127</v>
      </c>
      <c r="AU78">
        <f>0.61365*EXP(17.502*AT78/(240.97+AT78))</f>
        <v>4.3350192583972778</v>
      </c>
      <c r="AV78">
        <f>IF(AS78&lt;&gt;0,(1000-(AR78+U78)/2)/AS78*AL78,0)</f>
        <v>0.17785235901720256</v>
      </c>
      <c r="AW78">
        <f>U78*AA78/1000</f>
        <v>2.0351854621733074</v>
      </c>
      <c r="AX78">
        <f>(AU78-AW78)</f>
        <v>2.2998337962239703</v>
      </c>
      <c r="AY78">
        <f>1/(1.6/F78+1.37/N78)</f>
        <v>0.11180559298092871</v>
      </c>
      <c r="AZ78">
        <f>G78*AA78*0.001</f>
        <v>22.851242666706138</v>
      </c>
      <c r="BA78">
        <f>G78/S78</f>
        <v>0.63948882697736187</v>
      </c>
      <c r="BB78">
        <f>(1-AL78*AA78/AQ78/F78)*100</f>
        <v>48.263958907384897</v>
      </c>
      <c r="BC78">
        <f>(S78-E78/(N78/1.35))</f>
        <v>388.00280151773563</v>
      </c>
      <c r="BD78">
        <f>E78*BB78/100/BC78</f>
        <v>1.788631809556452E-2</v>
      </c>
    </row>
    <row r="79" spans="1:56" x14ac:dyDescent="0.3">
      <c r="A79" s="1">
        <v>43</v>
      </c>
      <c r="B79" s="1" t="s">
        <v>137</v>
      </c>
      <c r="C79" s="1">
        <v>4355.5000097118318</v>
      </c>
      <c r="D79" s="1">
        <v>0</v>
      </c>
      <c r="E79">
        <f>(R79-S79*(1000-T79)/(1000-U79))*AK79</f>
        <v>14.275076042404145</v>
      </c>
      <c r="F79">
        <f>IF(AV79&lt;&gt;0,1/(1/AV79-1/N79),0)</f>
        <v>0.18533414334280385</v>
      </c>
      <c r="G79">
        <f>((AY79-AL79/2)*S79-E79)/(AY79+AL79/2)</f>
        <v>251.91878074309673</v>
      </c>
      <c r="H79">
        <f>AL79*1000</f>
        <v>4.4656673952878725</v>
      </c>
      <c r="I79">
        <f>(AQ79-AW79)</f>
        <v>2.2075999232757928</v>
      </c>
      <c r="J79">
        <f>(P79+AP79*D79)</f>
        <v>29.928153991699219</v>
      </c>
      <c r="K79" s="1">
        <v>2.42</v>
      </c>
      <c r="L79">
        <f>(K79*AE79+AF79)</f>
        <v>2.2060435849428179</v>
      </c>
      <c r="M79" s="1">
        <v>1</v>
      </c>
      <c r="N79">
        <f>L79*(M79+1)*(M79+1)/(M79*M79+1)</f>
        <v>4.4120871698856359</v>
      </c>
      <c r="O79" s="1">
        <v>30.67156982421875</v>
      </c>
      <c r="P79" s="1">
        <v>29.928153991699219</v>
      </c>
      <c r="Q79" s="1">
        <v>31.284988403320313</v>
      </c>
      <c r="R79" s="1">
        <v>400.2122802734375</v>
      </c>
      <c r="S79" s="1">
        <v>392.45672607421875</v>
      </c>
      <c r="T79" s="1">
        <v>20.237268447875977</v>
      </c>
      <c r="U79" s="1">
        <v>22.349845886230469</v>
      </c>
      <c r="V79" s="1">
        <v>41.623538970947266</v>
      </c>
      <c r="W79" s="1">
        <v>45.968639373779297</v>
      </c>
      <c r="X79" s="1">
        <v>500.11810302734375</v>
      </c>
      <c r="Y79" s="1">
        <v>1498.736572265625</v>
      </c>
      <c r="Z79" s="1">
        <v>0.21185377240180969</v>
      </c>
      <c r="AA79" s="1">
        <v>91.065483093261719</v>
      </c>
      <c r="AB79" s="1">
        <v>9.9069585800170898</v>
      </c>
      <c r="AC79" s="1">
        <v>0.46484375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>X79*0.000001/(K79*0.0001)</f>
        <v>2.0666037315179495</v>
      </c>
      <c r="AL79">
        <f>(U79-T79)/(1000-U79)*AK79</f>
        <v>4.4656673952878723E-3</v>
      </c>
      <c r="AM79">
        <f>(P79+273.15)</f>
        <v>303.0781539916992</v>
      </c>
      <c r="AN79">
        <f>(O79+273.15)</f>
        <v>303.82156982421873</v>
      </c>
      <c r="AO79">
        <f>(Y79*AG79+Z79*AH79)*AI79</f>
        <v>239.79784620260034</v>
      </c>
      <c r="AP79">
        <f>((AO79+0.00000010773*(AN79^4-AM79^4))-AL79*44100)/(L79*51.4+0.00000043092*AM79^3)</f>
        <v>0.41322598529832716</v>
      </c>
      <c r="AQ79">
        <f>0.61365*EXP(17.502*J79/(240.97+J79))</f>
        <v>4.2428994359653185</v>
      </c>
      <c r="AR79">
        <f>AQ79*1000/AA79</f>
        <v>46.591741369450517</v>
      </c>
      <c r="AS79">
        <f>(AR79-U79)</f>
        <v>24.241895483220048</v>
      </c>
      <c r="AT79">
        <f>IF(D79,P79,(O79+P79)/2)</f>
        <v>30.299861907958984</v>
      </c>
      <c r="AU79">
        <f>0.61365*EXP(17.502*AT79/(240.97+AT79))</f>
        <v>4.3343840743475441</v>
      </c>
      <c r="AV79">
        <f>IF(AS79&lt;&gt;0,(1000-(AR79+U79)/2)/AS79*AL79,0)</f>
        <v>0.17786283663663419</v>
      </c>
      <c r="AW79">
        <f>U79*AA79/1000</f>
        <v>2.0352995126895257</v>
      </c>
      <c r="AX79">
        <f>(AU79-AW79)</f>
        <v>2.2990845616580184</v>
      </c>
      <c r="AY79">
        <f>1/(1.6/F79+1.37/N79)</f>
        <v>0.1118122180521335</v>
      </c>
      <c r="AZ79">
        <f>G79*AA79*0.001</f>
        <v>22.941105468635584</v>
      </c>
      <c r="BA79">
        <f>G79/S79</f>
        <v>0.64190205952912005</v>
      </c>
      <c r="BB79">
        <f>(1-AL79*AA79/AQ79/F79)*100</f>
        <v>48.284348996819915</v>
      </c>
      <c r="BC79">
        <f>(S79-E79/(N79/1.35))</f>
        <v>388.08887205973309</v>
      </c>
      <c r="BD79">
        <f>E79*BB79/100/BC79</f>
        <v>1.7760435900401082E-2</v>
      </c>
    </row>
    <row r="80" spans="1:56" x14ac:dyDescent="0.3">
      <c r="A80" s="1">
        <v>44</v>
      </c>
      <c r="B80" s="1" t="s">
        <v>138</v>
      </c>
      <c r="C80" s="1">
        <v>4366.5000094659626</v>
      </c>
      <c r="D80" s="1">
        <v>0</v>
      </c>
      <c r="E80">
        <f>(R80-S80*(1000-T80)/(1000-U80))*AK80</f>
        <v>14.32354381821264</v>
      </c>
      <c r="F80">
        <f>IF(AV80&lt;&gt;0,1/(1/AV80-1/N80),0)</f>
        <v>0.18568781572723897</v>
      </c>
      <c r="G80">
        <f>((AY80-AL80/2)*S80-E80)/(AY80+AL80/2)</f>
        <v>251.74218906712869</v>
      </c>
      <c r="H80">
        <f>AL80*1000</f>
        <v>4.4662863679259655</v>
      </c>
      <c r="I80">
        <f>(AQ80-AW80)</f>
        <v>2.2038942840180291</v>
      </c>
      <c r="J80">
        <f>(P80+AP80*D80)</f>
        <v>29.91349983215332</v>
      </c>
      <c r="K80" s="1">
        <v>2.42</v>
      </c>
      <c r="L80">
        <f>(K80*AE80+AF80)</f>
        <v>2.2060435849428179</v>
      </c>
      <c r="M80" s="1">
        <v>1</v>
      </c>
      <c r="N80">
        <f>L80*(M80+1)*(M80+1)/(M80*M80+1)</f>
        <v>4.4120871698856359</v>
      </c>
      <c r="O80" s="1">
        <v>30.671089172363281</v>
      </c>
      <c r="P80" s="1">
        <v>29.91349983215332</v>
      </c>
      <c r="Q80" s="1">
        <v>31.283168792724609</v>
      </c>
      <c r="R80" s="1">
        <v>400.23080444335938</v>
      </c>
      <c r="S80" s="1">
        <v>392.45260620117188</v>
      </c>
      <c r="T80" s="1">
        <v>20.238882064819336</v>
      </c>
      <c r="U80" s="1">
        <v>22.351499557495117</v>
      </c>
      <c r="V80" s="1">
        <v>41.627655029296875</v>
      </c>
      <c r="W80" s="1">
        <v>45.972923278808594</v>
      </c>
      <c r="X80" s="1">
        <v>500.17709350585938</v>
      </c>
      <c r="Y80" s="1">
        <v>1498.689453125</v>
      </c>
      <c r="Z80" s="1">
        <v>0.1987454891204834</v>
      </c>
      <c r="AA80" s="1">
        <v>91.064727783203125</v>
      </c>
      <c r="AB80" s="1">
        <v>9.9069585800170898</v>
      </c>
      <c r="AC80" s="1">
        <v>0.46484375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>X80*0.000001/(K80*0.0001)</f>
        <v>2.0668474938258652</v>
      </c>
      <c r="AL80">
        <f>(U80-T80)/(1000-U80)*AK80</f>
        <v>4.4662863679259656E-3</v>
      </c>
      <c r="AM80">
        <f>(P80+273.15)</f>
        <v>303.0634998321533</v>
      </c>
      <c r="AN80">
        <f>(O80+273.15)</f>
        <v>303.82108917236326</v>
      </c>
      <c r="AO80">
        <f>(Y80*AG80+Z80*AH80)*AI80</f>
        <v>239.79030714026885</v>
      </c>
      <c r="AP80">
        <f>((AO80+0.00000010773*(AN80^4-AM80^4))-AL80*44100)/(L80*51.4+0.00000043092*AM80^3)</f>
        <v>0.41430954580038648</v>
      </c>
      <c r="AQ80">
        <f>0.61365*EXP(17.502*J80/(240.97+J80))</f>
        <v>4.2393275067677072</v>
      </c>
      <c r="AR80">
        <f>AQ80*1000/AA80</f>
        <v>46.55290374183329</v>
      </c>
      <c r="AS80">
        <f>(AR80-U80)</f>
        <v>24.201404184338173</v>
      </c>
      <c r="AT80">
        <f>IF(D80,P80,(O80+P80)/2)</f>
        <v>30.292294502258301</v>
      </c>
      <c r="AU80">
        <f>0.61365*EXP(17.502*AT80/(240.97+AT80))</f>
        <v>4.3325045848096044</v>
      </c>
      <c r="AV80">
        <f>IF(AS80&lt;&gt;0,(1000-(AR80+U80)/2)/AS80*AL80,0)</f>
        <v>0.17818854379299989</v>
      </c>
      <c r="AW80">
        <f>U80*AA80/1000</f>
        <v>2.0354332227496781</v>
      </c>
      <c r="AX80">
        <f>(AU80-AW80)</f>
        <v>2.2970713620599263</v>
      </c>
      <c r="AY80">
        <f>1/(1.6/F80+1.37/N80)</f>
        <v>0.11201816720787063</v>
      </c>
      <c r="AZ80">
        <f>G80*AA80*0.001</f>
        <v>22.92483391894573</v>
      </c>
      <c r="BA80">
        <f>G80/S80</f>
        <v>0.6414588286313615</v>
      </c>
      <c r="BB80">
        <f>(1-AL80*AA80/AQ80/F80)*100</f>
        <v>48.332626757215557</v>
      </c>
      <c r="BC80">
        <f>(S80-E80/(N80/1.35))</f>
        <v>388.06992213124488</v>
      </c>
      <c r="BD80">
        <f>E80*BB80/100/BC80</f>
        <v>1.7839426807526721E-2</v>
      </c>
    </row>
    <row r="81" spans="1:56" x14ac:dyDescent="0.3">
      <c r="A81" s="1">
        <v>45</v>
      </c>
      <c r="B81" s="1" t="s">
        <v>139</v>
      </c>
      <c r="C81" s="1">
        <v>4377.5000092200935</v>
      </c>
      <c r="D81" s="1">
        <v>0</v>
      </c>
      <c r="E81">
        <f>(R81-S81*(1000-T81)/(1000-U81))*AK81</f>
        <v>14.110633311051407</v>
      </c>
      <c r="F81">
        <f>IF(AV81&lt;&gt;0,1/(1/AV81-1/N81),0)</f>
        <v>0.18535654791907427</v>
      </c>
      <c r="G81">
        <f>((AY81-AL81/2)*S81-E81)/(AY81+AL81/2)</f>
        <v>253.13618968347708</v>
      </c>
      <c r="H81">
        <f>AL81*1000</f>
        <v>4.4604417847146944</v>
      </c>
      <c r="I81">
        <f>(AQ81-AW81)</f>
        <v>2.2048007225767208</v>
      </c>
      <c r="J81">
        <f>(P81+AP81*D81)</f>
        <v>29.917644500732422</v>
      </c>
      <c r="K81" s="1">
        <v>2.42</v>
      </c>
      <c r="L81">
        <f>(K81*AE81+AF81)</f>
        <v>2.2060435849428179</v>
      </c>
      <c r="M81" s="1">
        <v>1</v>
      </c>
      <c r="N81">
        <f>L81*(M81+1)*(M81+1)/(M81*M81+1)</f>
        <v>4.4120871698856359</v>
      </c>
      <c r="O81" s="1">
        <v>30.671934127807617</v>
      </c>
      <c r="P81" s="1">
        <v>29.917644500732422</v>
      </c>
      <c r="Q81" s="1">
        <v>31.2816162109375</v>
      </c>
      <c r="R81" s="1">
        <v>399.8642578125</v>
      </c>
      <c r="S81" s="1">
        <v>392.19113159179688</v>
      </c>
      <c r="T81" s="1">
        <v>20.24260139465332</v>
      </c>
      <c r="U81" s="1">
        <v>22.352346420288086</v>
      </c>
      <c r="V81" s="1">
        <v>41.633838653564453</v>
      </c>
      <c r="W81" s="1">
        <v>45.973041534423828</v>
      </c>
      <c r="X81" s="1">
        <v>500.20223999023438</v>
      </c>
      <c r="Y81" s="1">
        <v>1498.7486572265625</v>
      </c>
      <c r="Z81" s="1">
        <v>0.4761236310005188</v>
      </c>
      <c r="AA81" s="1">
        <v>91.065910339355469</v>
      </c>
      <c r="AB81" s="1">
        <v>9.9069585800170898</v>
      </c>
      <c r="AC81" s="1">
        <v>0.46484375</v>
      </c>
      <c r="AD81" s="1">
        <v>0.66666668653488159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>X81*0.000001/(K81*0.0001)</f>
        <v>2.0669514049183237</v>
      </c>
      <c r="AL81">
        <f>(U81-T81)/(1000-U81)*AK81</f>
        <v>4.4604417847146942E-3</v>
      </c>
      <c r="AM81">
        <f>(P81+273.15)</f>
        <v>303.0676445007324</v>
      </c>
      <c r="AN81">
        <f>(O81+273.15)</f>
        <v>303.82193412780759</v>
      </c>
      <c r="AO81">
        <f>(Y81*AG81+Z81*AH81)*AI81</f>
        <v>239.79977979630712</v>
      </c>
      <c r="AP81">
        <f>((AO81+0.00000010773*(AN81^4-AM81^4))-AL81*44100)/(L81*51.4+0.00000043092*AM81^3)</f>
        <v>0.41612402415228195</v>
      </c>
      <c r="AQ81">
        <f>0.61365*EXP(17.502*J81/(240.97+J81))</f>
        <v>4.2403374975608887</v>
      </c>
      <c r="AR81">
        <f>AQ81*1000/AA81</f>
        <v>46.563389985993084</v>
      </c>
      <c r="AS81">
        <f>(AR81-U81)</f>
        <v>24.211043565704998</v>
      </c>
      <c r="AT81">
        <f>IF(D81,P81,(O81+P81)/2)</f>
        <v>30.29478931427002</v>
      </c>
      <c r="AU81">
        <f>0.61365*EXP(17.502*AT81/(240.97+AT81))</f>
        <v>4.3331241338785018</v>
      </c>
      <c r="AV81">
        <f>IF(AS81&lt;&gt;0,(1000-(AR81+U81)/2)/AS81*AL81,0)</f>
        <v>0.17788347114742828</v>
      </c>
      <c r="AW81">
        <f>U81*AA81/1000</f>
        <v>2.035536774984168</v>
      </c>
      <c r="AX81">
        <f>(AU81-AW81)</f>
        <v>2.2975873588943339</v>
      </c>
      <c r="AY81">
        <f>1/(1.6/F81+1.37/N81)</f>
        <v>0.11182526540927033</v>
      </c>
      <c r="AZ81">
        <f>G81*AA81*0.001</f>
        <v>23.052077553361602</v>
      </c>
      <c r="BA81">
        <f>G81/S81</f>
        <v>0.64544088148058398</v>
      </c>
      <c r="BB81">
        <f>(1-AL81*AA81/AQ81/F81)*100</f>
        <v>48.319661213423338</v>
      </c>
      <c r="BC81">
        <f>(S81-E81/(N81/1.35))</f>
        <v>387.87359337543086</v>
      </c>
      <c r="BD81">
        <f>E81*BB81/100/BC81</f>
        <v>1.7578433611924217E-2</v>
      </c>
    </row>
    <row r="82" spans="1:56" x14ac:dyDescent="0.3">
      <c r="A82" s="1" t="s">
        <v>9</v>
      </c>
      <c r="B82" s="1" t="s">
        <v>140</v>
      </c>
      <c r="K82" s="1">
        <v>2.42</v>
      </c>
    </row>
    <row r="83" spans="1:56" x14ac:dyDescent="0.3">
      <c r="A83" s="1" t="s">
        <v>9</v>
      </c>
      <c r="B83" s="1" t="s">
        <v>141</v>
      </c>
      <c r="K83" s="1">
        <v>2.42</v>
      </c>
    </row>
    <row r="84" spans="1:56" x14ac:dyDescent="0.3">
      <c r="A84" s="1">
        <v>46</v>
      </c>
      <c r="B84" s="1" t="s">
        <v>142</v>
      </c>
      <c r="C84" s="1">
        <v>4479.5000102035701</v>
      </c>
      <c r="D84" s="1">
        <v>0</v>
      </c>
      <c r="E84">
        <f>(R84-S84*(1000-T84)/(1000-U84))*AK84</f>
        <v>14.190578260089103</v>
      </c>
      <c r="F84">
        <f>IF(AV84&lt;&gt;0,1/(1/AV84-1/N84),0)</f>
        <v>0.18181996728268299</v>
      </c>
      <c r="G84">
        <f>((AY84-AL84/2)*S84-E84)/(AY84+AL84/2)</f>
        <v>250.17482138567044</v>
      </c>
      <c r="H84">
        <f>AL84*1000</f>
        <v>4.3795794562249668</v>
      </c>
      <c r="I84">
        <f>(AQ84-AW84)</f>
        <v>2.2052859060206136</v>
      </c>
      <c r="J84">
        <f>(P84+AP84*D84)</f>
        <v>29.907913208007813</v>
      </c>
      <c r="K84" s="1">
        <v>2.42</v>
      </c>
      <c r="L84">
        <f>(K84*AE84+AF84)</f>
        <v>2.2060435849428179</v>
      </c>
      <c r="M84" s="1">
        <v>1</v>
      </c>
      <c r="N84">
        <f>L84*(M84+1)*(M84+1)/(M84*M84+1)</f>
        <v>4.4120871698856359</v>
      </c>
      <c r="O84" s="1">
        <v>30.668285369873047</v>
      </c>
      <c r="P84" s="1">
        <v>29.907913208007813</v>
      </c>
      <c r="Q84" s="1">
        <v>31.286001205444336</v>
      </c>
      <c r="R84" s="1">
        <v>399.97067260742188</v>
      </c>
      <c r="S84" s="1">
        <v>392.2738037109375</v>
      </c>
      <c r="T84" s="1">
        <v>20.249555587768555</v>
      </c>
      <c r="U84" s="1">
        <v>22.321182250976563</v>
      </c>
      <c r="V84" s="1">
        <v>41.656452178955078</v>
      </c>
      <c r="W84" s="1">
        <v>45.918106079101563</v>
      </c>
      <c r="X84" s="1">
        <v>500.18710327148438</v>
      </c>
      <c r="Y84" s="1">
        <v>1500.5904541015625</v>
      </c>
      <c r="Z84" s="1">
        <v>0.14415009319782257</v>
      </c>
      <c r="AA84" s="1">
        <v>91.065093994140625</v>
      </c>
      <c r="AB84" s="1">
        <v>9.9180335998535156</v>
      </c>
      <c r="AC84" s="1">
        <v>0.46597537398338318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>X84*0.000001/(K84*0.0001)</f>
        <v>2.0668888564937373</v>
      </c>
      <c r="AL84">
        <f>(U84-T84)/(1000-U84)*AK84</f>
        <v>4.3795794562249664E-3</v>
      </c>
      <c r="AM84">
        <f>(P84+273.15)</f>
        <v>303.05791320800779</v>
      </c>
      <c r="AN84">
        <f>(O84+273.15)</f>
        <v>303.81828536987302</v>
      </c>
      <c r="AO84">
        <f>(Y84*AG84+Z84*AH84)*AI84</f>
        <v>240.09446728972034</v>
      </c>
      <c r="AP84">
        <f>((AO84+0.00000010773*(AN84^4-AM84^4))-AL84*44100)/(L84*51.4+0.00000043092*AM84^3)</f>
        <v>0.44749803347770811</v>
      </c>
      <c r="AQ84">
        <f>0.61365*EXP(17.502*J84/(240.97+J84))</f>
        <v>4.2379664657661378</v>
      </c>
      <c r="AR84">
        <f>AQ84*1000/AA84</f>
        <v>46.537770729570873</v>
      </c>
      <c r="AS84">
        <f>(AR84-U84)</f>
        <v>24.216588478594311</v>
      </c>
      <c r="AT84">
        <f>IF(D84,P84,(O84+P84)/2)</f>
        <v>30.28809928894043</v>
      </c>
      <c r="AU84">
        <f>0.61365*EXP(17.502*AT84/(240.97+AT84))</f>
        <v>4.3314629406609031</v>
      </c>
      <c r="AV84">
        <f>IF(AS84&lt;&gt;0,(1000-(AR84+U84)/2)/AS84*AL84,0)</f>
        <v>0.17462380516716985</v>
      </c>
      <c r="AW84">
        <f>U84*AA84/1000</f>
        <v>2.0326805597455242</v>
      </c>
      <c r="AX84">
        <f>(AU84-AW84)</f>
        <v>2.2987823809153789</v>
      </c>
      <c r="AY84">
        <f>1/(1.6/F84+1.37/N84)</f>
        <v>0.10976437272761679</v>
      </c>
      <c r="AZ84">
        <f>G84*AA84*0.001</f>
        <v>22.782193624453424</v>
      </c>
      <c r="BA84">
        <f>G84/S84</f>
        <v>0.63775561615126786</v>
      </c>
      <c r="BB84">
        <f>(1-AL84*AA84/AQ84/F84)*100</f>
        <v>48.241073666536415</v>
      </c>
      <c r="BC84">
        <f>(S84-E84/(N84/1.35))</f>
        <v>387.93180412809227</v>
      </c>
      <c r="BD84">
        <f>E84*BB84/100/BC84</f>
        <v>1.7646625616436155E-2</v>
      </c>
    </row>
    <row r="85" spans="1:56" x14ac:dyDescent="0.3">
      <c r="A85" s="1">
        <v>47</v>
      </c>
      <c r="B85" s="1" t="s">
        <v>143</v>
      </c>
      <c r="C85" s="1">
        <v>4485.5000100694597</v>
      </c>
      <c r="D85" s="1">
        <v>0</v>
      </c>
      <c r="E85">
        <f>(R85-S85*(1000-T85)/(1000-U85))*AK85</f>
        <v>14.366433879866483</v>
      </c>
      <c r="F85">
        <f>IF(AV85&lt;&gt;0,1/(1/AV85-1/N85),0)</f>
        <v>0.18095010250373586</v>
      </c>
      <c r="G85">
        <f>((AY85-AL85/2)*S85-E85)/(AY85+AL85/2)</f>
        <v>248.02932262593009</v>
      </c>
      <c r="H85">
        <f>AL85*1000</f>
        <v>4.3615940098363497</v>
      </c>
      <c r="I85">
        <f>(AQ85-AW85)</f>
        <v>2.2063725554518339</v>
      </c>
      <c r="J85">
        <f>(P85+AP85*D85)</f>
        <v>29.908565521240234</v>
      </c>
      <c r="K85" s="1">
        <v>2.42</v>
      </c>
      <c r="L85">
        <f>(K85*AE85+AF85)</f>
        <v>2.2060435849428179</v>
      </c>
      <c r="M85" s="1">
        <v>1</v>
      </c>
      <c r="N85">
        <f>L85*(M85+1)*(M85+1)/(M85*M85+1)</f>
        <v>4.4120871698856359</v>
      </c>
      <c r="O85" s="1">
        <v>30.667264938354492</v>
      </c>
      <c r="P85" s="1">
        <v>29.908565521240234</v>
      </c>
      <c r="Q85" s="1">
        <v>31.283458709716797</v>
      </c>
      <c r="R85" s="1">
        <v>400.08047485351563</v>
      </c>
      <c r="S85" s="1">
        <v>392.30255126953125</v>
      </c>
      <c r="T85" s="1">
        <v>20.248096466064453</v>
      </c>
      <c r="U85" s="1">
        <v>22.311058044433594</v>
      </c>
      <c r="V85" s="1">
        <v>41.655757904052734</v>
      </c>
      <c r="W85" s="1">
        <v>45.899826049804688</v>
      </c>
      <c r="X85" s="1">
        <v>500.23049926757813</v>
      </c>
      <c r="Y85" s="1">
        <v>1500.7586669921875</v>
      </c>
      <c r="Z85" s="1">
        <v>3.4944981336593628E-2</v>
      </c>
      <c r="AA85" s="1">
        <v>91.064834594726563</v>
      </c>
      <c r="AB85" s="1">
        <v>9.9180335998535156</v>
      </c>
      <c r="AC85" s="1">
        <v>0.46597537398338318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>X85*0.000001/(K85*0.0001)</f>
        <v>2.067068178791645</v>
      </c>
      <c r="AL85">
        <f>(U85-T85)/(1000-U85)*AK85</f>
        <v>4.3615940098363495E-3</v>
      </c>
      <c r="AM85">
        <f>(P85+273.15)</f>
        <v>303.05856552124021</v>
      </c>
      <c r="AN85">
        <f>(O85+273.15)</f>
        <v>303.81726493835447</v>
      </c>
      <c r="AO85">
        <f>(Y85*AG85+Z85*AH85)*AI85</f>
        <v>240.12138135161877</v>
      </c>
      <c r="AP85">
        <f>((AO85+0.00000010773*(AN85^4-AM85^4))-AL85*44100)/(L85*51.4+0.00000043092*AM85^3)</f>
        <v>0.45387744136626057</v>
      </c>
      <c r="AQ85">
        <f>0.61365*EXP(17.502*J85/(240.97+J85))</f>
        <v>4.2381253659015226</v>
      </c>
      <c r="AR85">
        <f>AQ85*1000/AA85</f>
        <v>46.539648205180477</v>
      </c>
      <c r="AS85">
        <f>(AR85-U85)</f>
        <v>24.228590160746883</v>
      </c>
      <c r="AT85">
        <f>IF(D85,P85,(O85+P85)/2)</f>
        <v>30.287915229797363</v>
      </c>
      <c r="AU85">
        <f>0.61365*EXP(17.502*AT85/(240.97+AT85))</f>
        <v>4.3314172449717914</v>
      </c>
      <c r="AV85">
        <f>IF(AS85&lt;&gt;0,(1000-(AR85+U85)/2)/AS85*AL85,0)</f>
        <v>0.1738212817138538</v>
      </c>
      <c r="AW85">
        <f>U85*AA85/1000</f>
        <v>2.0317528104496887</v>
      </c>
      <c r="AX85">
        <f>(AU85-AW85)</f>
        <v>2.2996644345221027</v>
      </c>
      <c r="AY85">
        <f>1/(1.6/F85+1.37/N85)</f>
        <v>0.10925705247472096</v>
      </c>
      <c r="AZ85">
        <f>G85*AA85*0.001</f>
        <v>22.586749239572395</v>
      </c>
      <c r="BA85">
        <f>G85/S85</f>
        <v>0.63223989194890984</v>
      </c>
      <c r="BB85">
        <f>(1-AL85*AA85/AQ85/F85)*100</f>
        <v>48.207925338373833</v>
      </c>
      <c r="BC85">
        <f>(S85-E85/(N85/1.35))</f>
        <v>387.90674379995164</v>
      </c>
      <c r="BD85">
        <f>E85*BB85/100/BC85</f>
        <v>1.7854187454303651E-2</v>
      </c>
    </row>
    <row r="86" spans="1:56" x14ac:dyDescent="0.3">
      <c r="A86" s="1">
        <v>48</v>
      </c>
      <c r="B86" s="1" t="s">
        <v>144</v>
      </c>
      <c r="C86" s="1">
        <v>4491.5000099353492</v>
      </c>
      <c r="D86" s="1">
        <v>0</v>
      </c>
      <c r="E86">
        <f>(R86-S86*(1000-T86)/(1000-U86))*AK86</f>
        <v>14.196995661493409</v>
      </c>
      <c r="F86">
        <f>IF(AV86&lt;&gt;0,1/(1/AV86-1/N86),0)</f>
        <v>0.18106798628823986</v>
      </c>
      <c r="G86">
        <f>((AY86-AL86/2)*S86-E86)/(AY86+AL86/2)</f>
        <v>249.64532579192488</v>
      </c>
      <c r="H86">
        <f>AL86*1000</f>
        <v>4.3680749530976097</v>
      </c>
      <c r="I86">
        <f>(AQ86-AW86)</f>
        <v>2.2082202126891217</v>
      </c>
      <c r="J86">
        <f>(P86+AP86*D86)</f>
        <v>29.91740608215332</v>
      </c>
      <c r="K86" s="1">
        <v>2.42</v>
      </c>
      <c r="L86">
        <f>(K86*AE86+AF86)</f>
        <v>2.2060435849428179</v>
      </c>
      <c r="M86" s="1">
        <v>1</v>
      </c>
      <c r="N86">
        <f>L86*(M86+1)*(M86+1)/(M86*M86+1)</f>
        <v>4.4120871698856359</v>
      </c>
      <c r="O86" s="1">
        <v>30.670610427856445</v>
      </c>
      <c r="P86" s="1">
        <v>29.91740608215332</v>
      </c>
      <c r="Q86" s="1">
        <v>31.282079696655273</v>
      </c>
      <c r="R86" s="1">
        <v>400.02655029296875</v>
      </c>
      <c r="S86" s="1">
        <v>392.32977294921875</v>
      </c>
      <c r="T86" s="1">
        <v>20.248703002929688</v>
      </c>
      <c r="U86" s="1">
        <v>22.314598083496094</v>
      </c>
      <c r="V86" s="1">
        <v>41.648715972900391</v>
      </c>
      <c r="W86" s="1">
        <v>45.897968292236328</v>
      </c>
      <c r="X86" s="1">
        <v>500.2606201171875</v>
      </c>
      <c r="Y86" s="1">
        <v>1500.621337890625</v>
      </c>
      <c r="Z86" s="1">
        <v>7.862553745508194E-2</v>
      </c>
      <c r="AA86" s="1">
        <v>91.064117431640625</v>
      </c>
      <c r="AB86" s="1">
        <v>9.9180335998535156</v>
      </c>
      <c r="AC86" s="1">
        <v>0.46597537398338318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>X86*0.000001/(K86*0.0001)</f>
        <v>2.0671926451123452</v>
      </c>
      <c r="AL86">
        <f>(U86-T86)/(1000-U86)*AK86</f>
        <v>4.36807495309761E-3</v>
      </c>
      <c r="AM86">
        <f>(P86+273.15)</f>
        <v>303.0674060821533</v>
      </c>
      <c r="AN86">
        <f>(O86+273.15)</f>
        <v>303.82061042785642</v>
      </c>
      <c r="AO86">
        <f>(Y86*AG86+Z86*AH86)*AI86</f>
        <v>240.09940869585989</v>
      </c>
      <c r="AP86">
        <f>((AO86+0.00000010773*(AN86^4-AM86^4))-AL86*44100)/(L86*51.4+0.00000043092*AM86^3)</f>
        <v>0.45089568743769926</v>
      </c>
      <c r="AQ86">
        <f>0.61365*EXP(17.502*J86/(240.97+J86))</f>
        <v>4.2402793930044727</v>
      </c>
      <c r="AR86">
        <f>AQ86*1000/AA86</f>
        <v>46.563668683085147</v>
      </c>
      <c r="AS86">
        <f>(AR86-U86)</f>
        <v>24.249070599589054</v>
      </c>
      <c r="AT86">
        <f>IF(D86,P86,(O86+P86)/2)</f>
        <v>30.294008255004883</v>
      </c>
      <c r="AU86">
        <f>0.61365*EXP(17.502*AT86/(240.97+AT86))</f>
        <v>4.3329301612478535</v>
      </c>
      <c r="AV86">
        <f>IF(AS86&lt;&gt;0,(1000-(AR86+U86)/2)/AS86*AL86,0)</f>
        <v>0.17393005722995197</v>
      </c>
      <c r="AW86">
        <f>U86*AA86/1000</f>
        <v>2.0320591803153509</v>
      </c>
      <c r="AX86">
        <f>(AU86-AW86)</f>
        <v>2.3008709809325025</v>
      </c>
      <c r="AY86">
        <f>1/(1.6/F86+1.37/N86)</f>
        <v>0.10932581403885527</v>
      </c>
      <c r="AZ86">
        <f>G86*AA86*0.001</f>
        <v>22.733731264176029</v>
      </c>
      <c r="BA86">
        <f>G86/S86</f>
        <v>0.63631501610314378</v>
      </c>
      <c r="BB86">
        <f>(1-AL86*AA86/AQ86/F86)*100</f>
        <v>48.19147597439688</v>
      </c>
      <c r="BC86">
        <f>(S86-E86/(N86/1.35))</f>
        <v>387.98580978506556</v>
      </c>
      <c r="BD86">
        <f>E86*BB86/100/BC86</f>
        <v>1.7633999957588443E-2</v>
      </c>
    </row>
    <row r="87" spans="1:56" x14ac:dyDescent="0.3">
      <c r="A87" s="1">
        <v>49</v>
      </c>
      <c r="B87" s="1" t="s">
        <v>145</v>
      </c>
      <c r="C87" s="1">
        <v>4497.5000098012388</v>
      </c>
      <c r="D87" s="1">
        <v>0</v>
      </c>
      <c r="E87">
        <f>(R87-S87*(1000-T87)/(1000-U87))*AK87</f>
        <v>14.070043757907866</v>
      </c>
      <c r="F87">
        <f>IF(AV87&lt;&gt;0,1/(1/AV87-1/N87),0)</f>
        <v>0.17999166059352908</v>
      </c>
      <c r="G87">
        <f>((AY87-AL87/2)*S87-E87)/(AY87+AL87/2)</f>
        <v>249.94390882595445</v>
      </c>
      <c r="H87">
        <f>AL87*1000</f>
        <v>4.3554503115006638</v>
      </c>
      <c r="I87">
        <f>(AQ87-AW87)</f>
        <v>2.2144016573614613</v>
      </c>
      <c r="J87">
        <f>(P87+AP87*D87)</f>
        <v>29.940252304077148</v>
      </c>
      <c r="K87" s="1">
        <v>2.42</v>
      </c>
      <c r="L87">
        <f>(K87*AE87+AF87)</f>
        <v>2.2060435849428179</v>
      </c>
      <c r="M87" s="1">
        <v>1</v>
      </c>
      <c r="N87">
        <f>L87*(M87+1)*(M87+1)/(M87*M87+1)</f>
        <v>4.4120871698856359</v>
      </c>
      <c r="O87" s="1">
        <v>30.667942047119141</v>
      </c>
      <c r="P87" s="1">
        <v>29.940252304077148</v>
      </c>
      <c r="Q87" s="1">
        <v>31.282783508300781</v>
      </c>
      <c r="R87" s="1">
        <v>399.88571166992188</v>
      </c>
      <c r="S87" s="1">
        <v>392.2518310546875</v>
      </c>
      <c r="T87" s="1">
        <v>20.247875213623047</v>
      </c>
      <c r="U87" s="1">
        <v>22.308103561401367</v>
      </c>
      <c r="V87" s="1">
        <v>41.652973175048828</v>
      </c>
      <c r="W87" s="1">
        <v>45.891178131103516</v>
      </c>
      <c r="X87" s="1">
        <v>500.19009399414063</v>
      </c>
      <c r="Y87" s="1">
        <v>1500.4825439453125</v>
      </c>
      <c r="Z87" s="1">
        <v>3.2759517431259155E-2</v>
      </c>
      <c r="AA87" s="1">
        <v>91.063262939453125</v>
      </c>
      <c r="AB87" s="1">
        <v>9.9180335998535156</v>
      </c>
      <c r="AC87" s="1">
        <v>0.46597537398338318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>X87*0.000001/(K87*0.0001)</f>
        <v>2.0669012148518204</v>
      </c>
      <c r="AL87">
        <f>(U87-T87)/(1000-U87)*AK87</f>
        <v>4.3554503115006641E-3</v>
      </c>
      <c r="AM87">
        <f>(P87+273.15)</f>
        <v>303.09025230407713</v>
      </c>
      <c r="AN87">
        <f>(O87+273.15)</f>
        <v>303.81794204711912</v>
      </c>
      <c r="AO87">
        <f>(Y87*AG87+Z87*AH87)*AI87</f>
        <v>240.07720166510626</v>
      </c>
      <c r="AP87">
        <f>((AO87+0.00000010773*(AN87^4-AM87^4))-AL87*44100)/(L87*51.4+0.00000043092*AM87^3)</f>
        <v>0.45270596959929199</v>
      </c>
      <c r="AQ87">
        <f>0.61365*EXP(17.502*J87/(240.97+J87))</f>
        <v>4.2458503576539046</v>
      </c>
      <c r="AR87">
        <f>AQ87*1000/AA87</f>
        <v>46.625282475073611</v>
      </c>
      <c r="AS87">
        <f>(AR87-U87)</f>
        <v>24.317178913672244</v>
      </c>
      <c r="AT87">
        <f>IF(D87,P87,(O87+P87)/2)</f>
        <v>30.304097175598145</v>
      </c>
      <c r="AU87">
        <f>0.61365*EXP(17.502*AT87/(240.97+AT87))</f>
        <v>4.3354362827000585</v>
      </c>
      <c r="AV87">
        <f>IF(AS87&lt;&gt;0,(1000-(AR87+U87)/2)/AS87*AL87,0)</f>
        <v>0.17293668634783746</v>
      </c>
      <c r="AW87">
        <f>U87*AA87/1000</f>
        <v>2.0314487002924433</v>
      </c>
      <c r="AX87">
        <f>(AU87-AW87)</f>
        <v>2.3039875824076153</v>
      </c>
      <c r="AY87">
        <f>1/(1.6/F87+1.37/N87)</f>
        <v>0.1086978808579528</v>
      </c>
      <c r="AZ87">
        <f>G87*AA87*0.001</f>
        <v>22.76070788953259</v>
      </c>
      <c r="BA87">
        <f>G87/S87</f>
        <v>0.63720265665530429</v>
      </c>
      <c r="BB87">
        <f>(1-AL87*AA87/AQ87/F87)*100</f>
        <v>48.100974433201827</v>
      </c>
      <c r="BC87">
        <f>(S87-E87/(N87/1.35))</f>
        <v>387.94671233381962</v>
      </c>
      <c r="BD87">
        <f>E87*BB87/100/BC87</f>
        <v>1.7445251978080962E-2</v>
      </c>
    </row>
    <row r="88" spans="1:56" x14ac:dyDescent="0.3">
      <c r="A88" s="1">
        <v>50</v>
      </c>
      <c r="B88" s="1" t="s">
        <v>146</v>
      </c>
      <c r="C88" s="1">
        <v>4503.5000096671283</v>
      </c>
      <c r="D88" s="1">
        <v>0</v>
      </c>
      <c r="E88">
        <f>(R88-S88*(1000-T88)/(1000-U88))*AK88</f>
        <v>14.186640964884772</v>
      </c>
      <c r="F88">
        <f>IF(AV88&lt;&gt;0,1/(1/AV88-1/N88),0)</f>
        <v>0.18045003302318616</v>
      </c>
      <c r="G88">
        <f>((AY88-AL88/2)*S88-E88)/(AY88+AL88/2)</f>
        <v>249.24624510114054</v>
      </c>
      <c r="H88">
        <f>AL88*1000</f>
        <v>4.351651570734834</v>
      </c>
      <c r="I88">
        <f>(AQ88-AW88)</f>
        <v>2.2071671613963493</v>
      </c>
      <c r="J88">
        <f>(P88+AP88*D88)</f>
        <v>29.911037445068359</v>
      </c>
      <c r="K88" s="1">
        <v>2.42</v>
      </c>
      <c r="L88">
        <f>(K88*AE88+AF88)</f>
        <v>2.2060435849428179</v>
      </c>
      <c r="M88" s="1">
        <v>1</v>
      </c>
      <c r="N88">
        <f>L88*(M88+1)*(M88+1)/(M88*M88+1)</f>
        <v>4.4120871698856359</v>
      </c>
      <c r="O88" s="1">
        <v>30.668048858642578</v>
      </c>
      <c r="P88" s="1">
        <v>29.911037445068359</v>
      </c>
      <c r="Q88" s="1">
        <v>31.280645370483398</v>
      </c>
      <c r="R88" s="1">
        <v>399.9404296875</v>
      </c>
      <c r="S88" s="1">
        <v>392.249755859375</v>
      </c>
      <c r="T88" s="1">
        <v>20.250520706176758</v>
      </c>
      <c r="U88" s="1">
        <v>22.309246063232422</v>
      </c>
      <c r="V88" s="1">
        <v>41.658317565917969</v>
      </c>
      <c r="W88" s="1">
        <v>45.893421173095703</v>
      </c>
      <c r="X88" s="1">
        <v>500.11810302734375</v>
      </c>
      <c r="Y88" s="1">
        <v>1500.3255615234375</v>
      </c>
      <c r="Z88" s="1">
        <v>7.6435892842710018E-3</v>
      </c>
      <c r="AA88" s="1">
        <v>91.063606262207031</v>
      </c>
      <c r="AB88" s="1">
        <v>9.9180335998535156</v>
      </c>
      <c r="AC88" s="1">
        <v>0.46597537398338318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>X88*0.000001/(K88*0.0001)</f>
        <v>2.0666037315179495</v>
      </c>
      <c r="AL88">
        <f>(U88-T88)/(1000-U88)*AK88</f>
        <v>4.3516515707348342E-3</v>
      </c>
      <c r="AM88">
        <f>(P88+273.15)</f>
        <v>303.06103744506834</v>
      </c>
      <c r="AN88">
        <f>(O88+273.15)</f>
        <v>303.81804885864256</v>
      </c>
      <c r="AO88">
        <f>(Y88*AG88+Z88*AH88)*AI88</f>
        <v>240.05208447816767</v>
      </c>
      <c r="AP88">
        <f>((AO88+0.00000010773*(AN88^4-AM88^4))-AL88*44100)/(L88*51.4+0.00000043092*AM88^3)</f>
        <v>0.45665970956064694</v>
      </c>
      <c r="AQ88">
        <f>0.61365*EXP(17.502*J88/(240.97+J88))</f>
        <v>4.2387275609052386</v>
      </c>
      <c r="AR88">
        <f>AQ88*1000/AA88</f>
        <v>46.546888871283187</v>
      </c>
      <c r="AS88">
        <f>(AR88-U88)</f>
        <v>24.237642808050765</v>
      </c>
      <c r="AT88">
        <f>IF(D88,P88,(O88+P88)/2)</f>
        <v>30.289543151855469</v>
      </c>
      <c r="AU88">
        <f>0.61365*EXP(17.502*AT88/(240.97+AT88))</f>
        <v>4.3318214177897172</v>
      </c>
      <c r="AV88">
        <f>IF(AS88&lt;&gt;0,(1000-(AR88+U88)/2)/AS88*AL88,0)</f>
        <v>0.17335978791914111</v>
      </c>
      <c r="AW88">
        <f>U88*AA88/1000</f>
        <v>2.0315603995088893</v>
      </c>
      <c r="AX88">
        <f>(AU88-AW88)</f>
        <v>2.3002610182808279</v>
      </c>
      <c r="AY88">
        <f>1/(1.6/F88+1.37/N88)</f>
        <v>0.10896532835007672</v>
      </c>
      <c r="AZ88">
        <f>G88*AA88*0.001</f>
        <v>22.697261926223813</v>
      </c>
      <c r="BA88">
        <f>G88/S88</f>
        <v>0.63542740658963603</v>
      </c>
      <c r="BB88">
        <f>(1-AL88*AA88/AQ88/F88)*100</f>
        <v>48.190847233364728</v>
      </c>
      <c r="BC88">
        <f>(S88-E88/(N88/1.35))</f>
        <v>387.90896100080676</v>
      </c>
      <c r="BD88">
        <f>E88*BB88/100/BC88</f>
        <v>1.7624399439742103E-2</v>
      </c>
    </row>
    <row r="89" spans="1:56" x14ac:dyDescent="0.3">
      <c r="A89" s="1" t="s">
        <v>9</v>
      </c>
      <c r="B89" s="1" t="s">
        <v>147</v>
      </c>
      <c r="K89" s="1">
        <v>2.42</v>
      </c>
    </row>
    <row r="90" spans="1:56" x14ac:dyDescent="0.3">
      <c r="A90" s="1" t="s">
        <v>9</v>
      </c>
      <c r="B90" s="1" t="s">
        <v>148</v>
      </c>
      <c r="K90" s="1">
        <v>2.42</v>
      </c>
    </row>
    <row r="91" spans="1:56" x14ac:dyDescent="0.3">
      <c r="A91" s="1">
        <v>51</v>
      </c>
      <c r="B91" s="1" t="s">
        <v>149</v>
      </c>
      <c r="C91" s="1">
        <v>4609.5000102035701</v>
      </c>
      <c r="D91" s="1">
        <v>0</v>
      </c>
      <c r="E91">
        <f>(R91-S91*(1000-T91)/(1000-U91))*AK91</f>
        <v>17.045861457533675</v>
      </c>
      <c r="F91">
        <f>IF(AV91&lt;&gt;0,1/(1/AV91-1/N91),0)</f>
        <v>0.1769527705384914</v>
      </c>
      <c r="G91">
        <f>((AY91-AL91/2)*S91-E91)/(AY91+AL91/2)</f>
        <v>315.29247584151284</v>
      </c>
      <c r="H91">
        <f>AL91*1000</f>
        <v>4.2827893293318713</v>
      </c>
      <c r="I91">
        <f>(AQ91-AW91)</f>
        <v>2.2134211038912741</v>
      </c>
      <c r="J91">
        <f>(P91+AP91*D91)</f>
        <v>29.925230026245117</v>
      </c>
      <c r="K91" s="1">
        <v>2.42</v>
      </c>
      <c r="L91">
        <f>(K91*AE91+AF91)</f>
        <v>2.2060435849428179</v>
      </c>
      <c r="M91" s="1">
        <v>1</v>
      </c>
      <c r="N91">
        <f>L91*(M91+1)*(M91+1)/(M91*M91+1)</f>
        <v>4.4120871698856359</v>
      </c>
      <c r="O91" s="1">
        <v>30.672645568847656</v>
      </c>
      <c r="P91" s="1">
        <v>29.925230026245117</v>
      </c>
      <c r="Q91" s="1">
        <v>31.283790588378906</v>
      </c>
      <c r="R91" s="1">
        <v>500.12313842773438</v>
      </c>
      <c r="S91" s="1">
        <v>490.85845947265625</v>
      </c>
      <c r="T91" s="1">
        <v>20.253061294555664</v>
      </c>
      <c r="U91" s="1">
        <v>22.279092788696289</v>
      </c>
      <c r="V91" s="1">
        <v>41.651592254638672</v>
      </c>
      <c r="W91" s="1">
        <v>45.818244934082031</v>
      </c>
      <c r="X91" s="1">
        <v>500.162109375</v>
      </c>
      <c r="Y91" s="1">
        <v>1500.1009521484375</v>
      </c>
      <c r="Z91" s="1">
        <v>8.7359331548213959E-2</v>
      </c>
      <c r="AA91" s="1">
        <v>91.0614013671875</v>
      </c>
      <c r="AB91" s="1">
        <v>10.460099220275879</v>
      </c>
      <c r="AC91" s="1">
        <v>0.46647205948829651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>X91*0.000001/(K91*0.0001)</f>
        <v>2.0667855759297522</v>
      </c>
      <c r="AL91">
        <f>(U91-T91)/(1000-U91)*AK91</f>
        <v>4.2827893293318712E-3</v>
      </c>
      <c r="AM91">
        <f>(P91+273.15)</f>
        <v>303.07523002624509</v>
      </c>
      <c r="AN91">
        <f>(O91+273.15)</f>
        <v>303.82264556884763</v>
      </c>
      <c r="AO91">
        <f>(Y91*AG91+Z91*AH91)*AI91</f>
        <v>240.01614697897094</v>
      </c>
      <c r="AP91">
        <f>((AO91+0.00000010773*(AN91^4-AM91^4))-AL91*44100)/(L91*51.4+0.00000043092*AM91^3)</f>
        <v>0.47967185016480801</v>
      </c>
      <c r="AQ91">
        <f>0.61365*EXP(17.502*J91/(240.97+J91))</f>
        <v>4.2421865144195596</v>
      </c>
      <c r="AR91">
        <f>AQ91*1000/AA91</f>
        <v>46.586000772311451</v>
      </c>
      <c r="AS91">
        <f>(AR91-U91)</f>
        <v>24.306907983615162</v>
      </c>
      <c r="AT91">
        <f>IF(D91,P91,(O91+P91)/2)</f>
        <v>30.298937797546387</v>
      </c>
      <c r="AU91">
        <f>0.61365*EXP(17.502*AT91/(240.97+AT91))</f>
        <v>4.3341545182680141</v>
      </c>
      <c r="AV91">
        <f>IF(AS91&lt;&gt;0,(1000-(AR91+U91)/2)/AS91*AL91,0)</f>
        <v>0.17012949521124418</v>
      </c>
      <c r="AW91">
        <f>U91*AA91/1000</f>
        <v>2.0287654105282855</v>
      </c>
      <c r="AX91">
        <f>(AU91-AW91)</f>
        <v>2.3053891077397286</v>
      </c>
      <c r="AY91">
        <f>1/(1.6/F91+1.37/N91)</f>
        <v>0.10692361003581632</v>
      </c>
      <c r="AZ91">
        <f>G91*AA91*0.001</f>
        <v>28.710974690658269</v>
      </c>
      <c r="BA91">
        <f>G91/S91</f>
        <v>0.642328699357124</v>
      </c>
      <c r="BB91">
        <f>(1-AL91*AA91/AQ91/F91)*100</f>
        <v>48.046607036363845</v>
      </c>
      <c r="BC91">
        <f>(S91-E91/(N91/1.35))</f>
        <v>485.64280708828443</v>
      </c>
      <c r="BD91">
        <f>E91*BB91/100/BC91</f>
        <v>1.6864160141829024E-2</v>
      </c>
    </row>
    <row r="92" spans="1:56" x14ac:dyDescent="0.3">
      <c r="A92" s="1">
        <v>52</v>
      </c>
      <c r="B92" s="1" t="s">
        <v>150</v>
      </c>
      <c r="C92" s="1">
        <v>4615.5000100694597</v>
      </c>
      <c r="D92" s="1">
        <v>0</v>
      </c>
      <c r="E92">
        <f>(R92-S92*(1000-T92)/(1000-U92))*AK92</f>
        <v>17.071190405733486</v>
      </c>
      <c r="F92">
        <f>IF(AV92&lt;&gt;0,1/(1/AV92-1/N92),0)</f>
        <v>0.1789945882547459</v>
      </c>
      <c r="G92">
        <f>((AY92-AL92/2)*S92-E92)/(AY92+AL92/2)</f>
        <v>316.96097661404247</v>
      </c>
      <c r="H92">
        <f>AL92*1000</f>
        <v>4.2680002203789167</v>
      </c>
      <c r="I92">
        <f>(AQ92-AW92)</f>
        <v>2.1819865909401215</v>
      </c>
      <c r="J92">
        <f>(P92+AP92*D92)</f>
        <v>29.792795181274414</v>
      </c>
      <c r="K92" s="1">
        <v>2.42</v>
      </c>
      <c r="L92">
        <f>(K92*AE92+AF92)</f>
        <v>2.2060435849428179</v>
      </c>
      <c r="M92" s="1">
        <v>1</v>
      </c>
      <c r="N92">
        <f>L92*(M92+1)*(M92+1)/(M92*M92+1)</f>
        <v>4.4120871698856359</v>
      </c>
      <c r="O92" s="1">
        <v>30.680740356445313</v>
      </c>
      <c r="P92" s="1">
        <v>29.792795181274414</v>
      </c>
      <c r="Q92" s="1">
        <v>31.379657745361328</v>
      </c>
      <c r="R92" s="1">
        <v>500.07595825195313</v>
      </c>
      <c r="S92" s="1">
        <v>490.80169677734375</v>
      </c>
      <c r="T92" s="1">
        <v>20.251716613769531</v>
      </c>
      <c r="U92" s="1">
        <v>22.270977020263672</v>
      </c>
      <c r="V92" s="1">
        <v>41.629405975341797</v>
      </c>
      <c r="W92" s="1">
        <v>45.780200958251953</v>
      </c>
      <c r="X92" s="1">
        <v>500.11050415039063</v>
      </c>
      <c r="Y92" s="1">
        <v>1500.076171875</v>
      </c>
      <c r="Z92" s="1">
        <v>0.1561504453420639</v>
      </c>
      <c r="AA92" s="1">
        <v>91.061065673828125</v>
      </c>
      <c r="AB92" s="1">
        <v>10.460099220275879</v>
      </c>
      <c r="AC92" s="1">
        <v>0.46647205948829651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>X92*0.000001/(K92*0.0001)</f>
        <v>2.0665723311999611</v>
      </c>
      <c r="AL92">
        <f>(U92-T92)/(1000-U92)*AK92</f>
        <v>4.2680002203789166E-3</v>
      </c>
      <c r="AM92">
        <f>(P92+273.15)</f>
        <v>302.94279518127439</v>
      </c>
      <c r="AN92">
        <f>(O92+273.15)</f>
        <v>303.83074035644529</v>
      </c>
      <c r="AO92">
        <f>(Y92*AG92+Z92*AH92)*AI92</f>
        <v>240.01218213530956</v>
      </c>
      <c r="AP92">
        <f>((AO92+0.00000010773*(AN92^4-AM92^4))-AL92*44100)/(L92*51.4+0.00000043092*AM92^3)</f>
        <v>0.49834675702441517</v>
      </c>
      <c r="AQ92">
        <f>0.61365*EXP(17.502*J92/(240.97+J92))</f>
        <v>4.2100054920026686</v>
      </c>
      <c r="AR92">
        <f>AQ92*1000/AA92</f>
        <v>46.232772050818056</v>
      </c>
      <c r="AS92">
        <f>(AR92-U92)</f>
        <v>23.961795030554384</v>
      </c>
      <c r="AT92">
        <f>IF(D92,P92,(O92+P92)/2)</f>
        <v>30.236767768859863</v>
      </c>
      <c r="AU92">
        <f>0.61365*EXP(17.502*AT92/(240.97+AT92))</f>
        <v>4.3187353178133305</v>
      </c>
      <c r="AV92">
        <f>IF(AS92&lt;&gt;0,(1000-(AR92+U92)/2)/AS92*AL92,0)</f>
        <v>0.17201604500234616</v>
      </c>
      <c r="AW92">
        <f>U92*AA92/1000</f>
        <v>2.0280189010625471</v>
      </c>
      <c r="AX92">
        <f>(AU92-AW92)</f>
        <v>2.2907164167507834</v>
      </c>
      <c r="AY92">
        <f>1/(1.6/F92+1.37/N92)</f>
        <v>0.10811595822947669</v>
      </c>
      <c r="AZ92">
        <f>G92*AA92*0.001</f>
        <v>28.86280430749202</v>
      </c>
      <c r="BA92">
        <f>G92/S92</f>
        <v>0.64580252818040773</v>
      </c>
      <c r="BB92">
        <f>(1-AL92*AA92/AQ92/F92)*100</f>
        <v>48.42555078960936</v>
      </c>
      <c r="BC92">
        <f>(S92-E92/(N92/1.35))</f>
        <v>485.57829430129124</v>
      </c>
      <c r="BD92">
        <f>E92*BB92/100/BC92</f>
        <v>1.7024685982339239E-2</v>
      </c>
    </row>
    <row r="93" spans="1:56" x14ac:dyDescent="0.3">
      <c r="A93" s="1">
        <v>53</v>
      </c>
      <c r="B93" s="1" t="s">
        <v>151</v>
      </c>
      <c r="C93" s="1">
        <v>4621.5000099353492</v>
      </c>
      <c r="D93" s="1">
        <v>0</v>
      </c>
      <c r="E93">
        <f>(R93-S93*(1000-T93)/(1000-U93))*AK93</f>
        <v>17.679981277823153</v>
      </c>
      <c r="F93">
        <f>IF(AV93&lt;&gt;0,1/(1/AV93-1/N93),0)</f>
        <v>0.17589981137213123</v>
      </c>
      <c r="G93">
        <f>((AY93-AL93/2)*S93-E93)/(AY93+AL93/2)</f>
        <v>308.49754147570621</v>
      </c>
      <c r="H93">
        <f>AL93*1000</f>
        <v>4.2665366237930353</v>
      </c>
      <c r="I93">
        <f>(AQ93-AW93)</f>
        <v>2.2176471210207218</v>
      </c>
      <c r="J93">
        <f>(P93+AP93*D93)</f>
        <v>29.939746856689453</v>
      </c>
      <c r="K93" s="1">
        <v>2.42</v>
      </c>
      <c r="L93">
        <f>(K93*AE93+AF93)</f>
        <v>2.2060435849428179</v>
      </c>
      <c r="M93" s="1">
        <v>1</v>
      </c>
      <c r="N93">
        <f>L93*(M93+1)*(M93+1)/(M93*M93+1)</f>
        <v>4.4120871698856359</v>
      </c>
      <c r="O93" s="1">
        <v>30.747245788574219</v>
      </c>
      <c r="P93" s="1">
        <v>29.939746856689453</v>
      </c>
      <c r="Q93" s="1">
        <v>31.585569381713867</v>
      </c>
      <c r="R93" s="1">
        <v>500.41326904296875</v>
      </c>
      <c r="S93" s="1">
        <v>490.84628295898438</v>
      </c>
      <c r="T93" s="1">
        <v>20.253618240356445</v>
      </c>
      <c r="U93" s="1">
        <v>22.271844863891602</v>
      </c>
      <c r="V93" s="1">
        <v>41.475044250488281</v>
      </c>
      <c r="W93" s="1">
        <v>45.607936859130859</v>
      </c>
      <c r="X93" s="1">
        <v>500.19464111328125</v>
      </c>
      <c r="Y93" s="1">
        <v>1500.0909423828125</v>
      </c>
      <c r="Z93" s="1">
        <v>0.20748499035835266</v>
      </c>
      <c r="AA93" s="1">
        <v>91.060256958007813</v>
      </c>
      <c r="AB93" s="1">
        <v>10.460099220275879</v>
      </c>
      <c r="AC93" s="1">
        <v>0.46647205948829651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>X93*0.000001/(K93*0.0001)</f>
        <v>2.0669200046003353</v>
      </c>
      <c r="AL93">
        <f>(U93-T93)/(1000-U93)*AK93</f>
        <v>4.266536623793035E-3</v>
      </c>
      <c r="AM93">
        <f>(P93+273.15)</f>
        <v>303.08974685668943</v>
      </c>
      <c r="AN93">
        <f>(O93+273.15)</f>
        <v>303.8972457885742</v>
      </c>
      <c r="AO93">
        <f>(Y93*AG93+Z93*AH93)*AI93</f>
        <v>240.01454541650673</v>
      </c>
      <c r="AP93">
        <f>((AO93+0.00000010773*(AN93^4-AM93^4))-AL93*44100)/(L93*51.4+0.00000043092*AM93^3)</f>
        <v>0.49117250700376547</v>
      </c>
      <c r="AQ93">
        <f>0.61365*EXP(17.502*J93/(240.97+J93))</f>
        <v>4.2457270372555778</v>
      </c>
      <c r="AR93">
        <f>AQ93*1000/AA93</f>
        <v>46.625467345358835</v>
      </c>
      <c r="AS93">
        <f>(AR93-U93)</f>
        <v>24.353622481467234</v>
      </c>
      <c r="AT93">
        <f>IF(D93,P93,(O93+P93)/2)</f>
        <v>30.343496322631836</v>
      </c>
      <c r="AU93">
        <f>0.61365*EXP(17.502*AT93/(240.97+AT93))</f>
        <v>4.3452352632565008</v>
      </c>
      <c r="AV93">
        <f>IF(AS93&lt;&gt;0,(1000-(AR93+U93)/2)/AS93*AL93,0)</f>
        <v>0.16915595098910347</v>
      </c>
      <c r="AW93">
        <f>U93*AA93/1000</f>
        <v>2.028079916234856</v>
      </c>
      <c r="AX93">
        <f>(AU93-AW93)</f>
        <v>2.3171553470216448</v>
      </c>
      <c r="AY93">
        <f>1/(1.6/F93+1.37/N93)</f>
        <v>0.10630836259748752</v>
      </c>
      <c r="AZ93">
        <f>G93*AA93*0.001</f>
        <v>28.091865397691478</v>
      </c>
      <c r="BA93">
        <f>G93/S93</f>
        <v>0.6285013296137858</v>
      </c>
      <c r="BB93">
        <f>(1-AL93*AA93/AQ93/F93)*100</f>
        <v>47.978016587684778</v>
      </c>
      <c r="BC93">
        <f>(S93-E93/(N93/1.35))</f>
        <v>485.43660409135674</v>
      </c>
      <c r="BD93">
        <f>E93*BB93/100/BC93</f>
        <v>1.7473969368361E-2</v>
      </c>
    </row>
    <row r="94" spans="1:56" x14ac:dyDescent="0.3">
      <c r="A94" s="1">
        <v>54</v>
      </c>
      <c r="B94" s="1" t="s">
        <v>152</v>
      </c>
      <c r="C94" s="1">
        <v>4627.5000098012388</v>
      </c>
      <c r="D94" s="1">
        <v>0</v>
      </c>
      <c r="E94">
        <f>(R94-S94*(1000-T94)/(1000-U94))*AK94</f>
        <v>16.977635133209681</v>
      </c>
      <c r="F94">
        <f>IF(AV94&lt;&gt;0,1/(1/AV94-1/N94),0)</f>
        <v>0.17525957516662857</v>
      </c>
      <c r="G94">
        <f>((AY94-AL94/2)*S94-E94)/(AY94+AL94/2)</f>
        <v>314.55273660705325</v>
      </c>
      <c r="H94">
        <f>AL94*1000</f>
        <v>4.2708090579729729</v>
      </c>
      <c r="I94">
        <f>(AQ94-AW94)</f>
        <v>2.2275924151567552</v>
      </c>
      <c r="J94">
        <f>(P94+AP94*D94)</f>
        <v>29.981475830078125</v>
      </c>
      <c r="K94" s="1">
        <v>2.42</v>
      </c>
      <c r="L94">
        <f>(K94*AE94+AF94)</f>
        <v>2.2060435849428179</v>
      </c>
      <c r="M94" s="1">
        <v>1</v>
      </c>
      <c r="N94">
        <f>L94*(M94+1)*(M94+1)/(M94*M94+1)</f>
        <v>4.4120871698856359</v>
      </c>
      <c r="O94" s="1">
        <v>30.792930603027344</v>
      </c>
      <c r="P94" s="1">
        <v>29.981475830078125</v>
      </c>
      <c r="Q94" s="1">
        <v>31.507562637329102</v>
      </c>
      <c r="R94" s="1">
        <v>500.28567504882813</v>
      </c>
      <c r="S94" s="1">
        <v>491.05804443359375</v>
      </c>
      <c r="T94" s="1">
        <v>20.253963470458984</v>
      </c>
      <c r="U94" s="1">
        <v>22.27398681640625</v>
      </c>
      <c r="V94" s="1">
        <v>41.368721008300781</v>
      </c>
      <c r="W94" s="1">
        <v>45.494617462158203</v>
      </c>
      <c r="X94" s="1">
        <v>500.24908447265625</v>
      </c>
      <c r="Y94" s="1">
        <v>1499.96435546875</v>
      </c>
      <c r="Z94" s="1">
        <v>9.0634793043136597E-2</v>
      </c>
      <c r="AA94" s="1">
        <v>91.06256103515625</v>
      </c>
      <c r="AB94" s="1">
        <v>10.460099220275879</v>
      </c>
      <c r="AC94" s="1">
        <v>0.46647205948829651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>X94*0.000001/(K94*0.0001)</f>
        <v>2.0671449771597366</v>
      </c>
      <c r="AL94">
        <f>(U94-T94)/(1000-U94)*AK94</f>
        <v>4.2708090579729732E-3</v>
      </c>
      <c r="AM94">
        <f>(P94+273.15)</f>
        <v>303.1314758300781</v>
      </c>
      <c r="AN94">
        <f>(O94+273.15)</f>
        <v>303.94293060302732</v>
      </c>
      <c r="AO94">
        <f>(Y94*AG94+Z94*AH94)*AI94</f>
        <v>239.99429151070944</v>
      </c>
      <c r="AP94">
        <f>((AO94+0.00000010773*(AN94^4-AM94^4))-AL94*44100)/(L94*51.4+0.00000043092*AM94^3)</f>
        <v>0.48990269445703932</v>
      </c>
      <c r="AQ94">
        <f>0.61365*EXP(17.502*J94/(240.97+J94))</f>
        <v>4.2559186991220148</v>
      </c>
      <c r="AR94">
        <f>AQ94*1000/AA94</f>
        <v>46.73620696302342</v>
      </c>
      <c r="AS94">
        <f>(AR94-U94)</f>
        <v>24.46222014661717</v>
      </c>
      <c r="AT94">
        <f>IF(D94,P94,(O94+P94)/2)</f>
        <v>30.387203216552734</v>
      </c>
      <c r="AU94">
        <f>0.61365*EXP(17.502*AT94/(240.97+AT94))</f>
        <v>4.3561281988533063</v>
      </c>
      <c r="AV94">
        <f>IF(AS94&lt;&gt;0,(1000-(AR94+U94)/2)/AS94*AL94,0)</f>
        <v>0.16856378337353681</v>
      </c>
      <c r="AW94">
        <f>U94*AA94/1000</f>
        <v>2.0283262839652596</v>
      </c>
      <c r="AX94">
        <f>(AU94-AW94)</f>
        <v>2.3278019148880467</v>
      </c>
      <c r="AY94">
        <f>1/(1.6/F94+1.37/N94)</f>
        <v>0.10593415163480242</v>
      </c>
      <c r="AZ94">
        <f>G94*AA94*0.001</f>
        <v>28.643977776055213</v>
      </c>
      <c r="BA94">
        <f>G94/S94</f>
        <v>0.64056121302293523</v>
      </c>
      <c r="BB94">
        <f>(1-AL94*AA94/AQ94/F94)*100</f>
        <v>47.859530471593267</v>
      </c>
      <c r="BC94">
        <f>(S94-E94/(N94/1.35))</f>
        <v>485.86326777861956</v>
      </c>
      <c r="BD94">
        <f>E94*BB94/100/BC94</f>
        <v>1.6723668980131064E-2</v>
      </c>
    </row>
    <row r="95" spans="1:56" x14ac:dyDescent="0.3">
      <c r="A95" s="1">
        <v>55</v>
      </c>
      <c r="B95" s="1" t="s">
        <v>153</v>
      </c>
      <c r="C95" s="1">
        <v>4633.5000096671283</v>
      </c>
      <c r="D95" s="1">
        <v>0</v>
      </c>
      <c r="E95">
        <f>(R95-S95*(1000-T95)/(1000-U95))*AK95</f>
        <v>16.732216622055716</v>
      </c>
      <c r="F95">
        <f>IF(AV95&lt;&gt;0,1/(1/AV95-1/N95),0)</f>
        <v>0.17577790266036586</v>
      </c>
      <c r="G95">
        <f>((AY95-AL95/2)*S95-E95)/(AY95+AL95/2)</f>
        <v>317.31164839173488</v>
      </c>
      <c r="H95">
        <f>AL95*1000</f>
        <v>4.2561682925803774</v>
      </c>
      <c r="I95">
        <f>(AQ95-AW95)</f>
        <v>2.2138143571178897</v>
      </c>
      <c r="J95">
        <f>(P95+AP95*D95)</f>
        <v>29.923391342163086</v>
      </c>
      <c r="K95" s="1">
        <v>2.42</v>
      </c>
      <c r="L95">
        <f>(K95*AE95+AF95)</f>
        <v>2.2060435849428179</v>
      </c>
      <c r="M95" s="1">
        <v>1</v>
      </c>
      <c r="N95">
        <f>L95*(M95+1)*(M95+1)/(M95*M95+1)</f>
        <v>4.4120871698856359</v>
      </c>
      <c r="O95" s="1">
        <v>30.794355392456055</v>
      </c>
      <c r="P95" s="1">
        <v>29.923391342163086</v>
      </c>
      <c r="Q95" s="1">
        <v>31.453823089599609</v>
      </c>
      <c r="R95" s="1">
        <v>500.1077880859375</v>
      </c>
      <c r="S95" s="1">
        <v>491.00213623046875</v>
      </c>
      <c r="T95" s="1">
        <v>20.256669998168945</v>
      </c>
      <c r="U95" s="1">
        <v>22.269851684570313</v>
      </c>
      <c r="V95" s="1">
        <v>41.370353698730469</v>
      </c>
      <c r="W95" s="1">
        <v>45.481887817382813</v>
      </c>
      <c r="X95" s="1">
        <v>500.23052978515625</v>
      </c>
      <c r="Y95" s="1">
        <v>1499.8145751953125</v>
      </c>
      <c r="Z95" s="1">
        <v>7.3163591325283051E-2</v>
      </c>
      <c r="AA95" s="1">
        <v>91.0614013671875</v>
      </c>
      <c r="AB95" s="1">
        <v>10.460099220275879</v>
      </c>
      <c r="AC95" s="1">
        <v>0.46647205948829651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>X95*0.000001/(K95*0.0001)</f>
        <v>2.0670683048973397</v>
      </c>
      <c r="AL95">
        <f>(U95-T95)/(1000-U95)*AK95</f>
        <v>4.2561682925803777E-3</v>
      </c>
      <c r="AM95">
        <f>(P95+273.15)</f>
        <v>303.07339134216306</v>
      </c>
      <c r="AN95">
        <f>(O95+273.15)</f>
        <v>303.94435539245603</v>
      </c>
      <c r="AO95">
        <f>(Y95*AG95+Z95*AH95)*AI95</f>
        <v>239.9703266674951</v>
      </c>
      <c r="AP95">
        <f>((AO95+0.00000010773*(AN95^4-AM95^4))-AL95*44100)/(L95*51.4+0.00000043092*AM95^3)</f>
        <v>0.50058404524723199</v>
      </c>
      <c r="AQ95">
        <f>0.61365*EXP(17.502*J95/(240.97+J95))</f>
        <v>4.2417382597542836</v>
      </c>
      <c r="AR95">
        <f>AQ95*1000/AA95</f>
        <v>46.58107821831441</v>
      </c>
      <c r="AS95">
        <f>(AR95-U95)</f>
        <v>24.311226533744097</v>
      </c>
      <c r="AT95">
        <f>IF(D95,P95,(O95+P95)/2)</f>
        <v>30.35887336730957</v>
      </c>
      <c r="AU95">
        <f>0.61365*EXP(17.502*AT95/(240.97+AT95))</f>
        <v>4.3490649277760545</v>
      </c>
      <c r="AV95">
        <f>IF(AS95&lt;&gt;0,(1000-(AR95+U95)/2)/AS95*AL95,0)</f>
        <v>0.16904320785676943</v>
      </c>
      <c r="AW95">
        <f>U95*AA95/1000</f>
        <v>2.027923902636394</v>
      </c>
      <c r="AX95">
        <f>(AU95-AW95)</f>
        <v>2.3211410251396605</v>
      </c>
      <c r="AY95">
        <f>1/(1.6/F95+1.37/N95)</f>
        <v>0.10623711523840329</v>
      </c>
      <c r="AZ95">
        <f>G95*AA95*0.001</f>
        <v>28.894843372683646</v>
      </c>
      <c r="BA95">
        <f>G95/S95</f>
        <v>0.64625309133643716</v>
      </c>
      <c r="BB95">
        <f>(1-AL95*AA95/AQ95/F95)*100</f>
        <v>48.018958510970876</v>
      </c>
      <c r="BC95">
        <f>(S95-E95/(N95/1.35))</f>
        <v>485.88245215125306</v>
      </c>
      <c r="BD95">
        <f>E95*BB95/100/BC95</f>
        <v>1.6536172735066301E-2</v>
      </c>
    </row>
    <row r="96" spans="1:56" x14ac:dyDescent="0.3">
      <c r="A96" s="1" t="s">
        <v>9</v>
      </c>
      <c r="B96" s="1" t="s">
        <v>154</v>
      </c>
      <c r="K96" s="1">
        <v>2.42</v>
      </c>
    </row>
    <row r="97" spans="1:56" x14ac:dyDescent="0.3">
      <c r="A97" s="1" t="s">
        <v>9</v>
      </c>
      <c r="B97" s="1" t="s">
        <v>155</v>
      </c>
      <c r="K97" s="1">
        <v>2.42</v>
      </c>
    </row>
    <row r="98" spans="1:56" x14ac:dyDescent="0.3">
      <c r="A98" s="1">
        <v>56</v>
      </c>
      <c r="B98" s="1" t="s">
        <v>156</v>
      </c>
      <c r="C98" s="1">
        <v>4750.5000102035701</v>
      </c>
      <c r="D98" s="1">
        <v>0</v>
      </c>
      <c r="E98">
        <f>(R98-S98*(1000-T98)/(1000-U98))*AK98</f>
        <v>21.341567218582583</v>
      </c>
      <c r="F98">
        <f>IF(AV98&lt;&gt;0,1/(1/AV98-1/N98),0)</f>
        <v>0.16914251948505724</v>
      </c>
      <c r="G98">
        <f>((AY98-AL98/2)*S98-E98)/(AY98+AL98/2)</f>
        <v>456.73810758320906</v>
      </c>
      <c r="H98">
        <f>AL98*1000</f>
        <v>4.1582951623035846</v>
      </c>
      <c r="I98">
        <f>(AQ98-AW98)</f>
        <v>2.2441912261057873</v>
      </c>
      <c r="J98">
        <f>(P98+AP98*D98)</f>
        <v>30.028842926025391</v>
      </c>
      <c r="K98" s="1">
        <v>2.42</v>
      </c>
      <c r="L98">
        <f>(K98*AE98+AF98)</f>
        <v>2.2060435849428179</v>
      </c>
      <c r="M98" s="1">
        <v>1</v>
      </c>
      <c r="N98">
        <f>L98*(M98+1)*(M98+1)/(M98*M98+1)</f>
        <v>4.4120871698856359</v>
      </c>
      <c r="O98" s="1">
        <v>30.827980041503906</v>
      </c>
      <c r="P98" s="1">
        <v>30.028842926025391</v>
      </c>
      <c r="Q98" s="1">
        <v>31.482307434082031</v>
      </c>
      <c r="R98" s="1">
        <v>700.22039794921875</v>
      </c>
      <c r="S98" s="1">
        <v>688.5086669921875</v>
      </c>
      <c r="T98" s="1">
        <v>20.252391815185547</v>
      </c>
      <c r="U98" s="1">
        <v>22.219734191894531</v>
      </c>
      <c r="V98" s="1">
        <v>41.281505584716797</v>
      </c>
      <c r="W98" s="1">
        <v>45.291645050048828</v>
      </c>
      <c r="X98" s="1">
        <v>500.14047241210938</v>
      </c>
      <c r="Y98" s="1">
        <v>1499.762939453125</v>
      </c>
      <c r="Z98" s="1">
        <v>8.6268708109855652E-2</v>
      </c>
      <c r="AA98" s="1">
        <v>91.059684753417969</v>
      </c>
      <c r="AB98" s="1">
        <v>11.299368858337402</v>
      </c>
      <c r="AC98" s="1">
        <v>0.47385120391845703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>X98*0.000001/(K98*0.0001)</f>
        <v>2.0666961669921875</v>
      </c>
      <c r="AL98">
        <f>(U98-T98)/(1000-U98)*AK98</f>
        <v>4.1582951623035849E-3</v>
      </c>
      <c r="AM98">
        <f>(P98+273.15)</f>
        <v>303.17884292602537</v>
      </c>
      <c r="AN98">
        <f>(O98+273.15)</f>
        <v>303.97798004150388</v>
      </c>
      <c r="AO98">
        <f>(Y98*AG98+Z98*AH98)*AI98</f>
        <v>239.96206494892976</v>
      </c>
      <c r="AP98">
        <f>((AO98+0.00000010773*(AN98^4-AM98^4))-AL98*44100)/(L98*51.4+0.00000043092*AM98^3)</f>
        <v>0.52803974432885825</v>
      </c>
      <c r="AQ98">
        <f>0.61365*EXP(17.502*J98/(240.97+J98))</f>
        <v>4.2675132169244456</v>
      </c>
      <c r="AR98">
        <f>AQ98*1000/AA98</f>
        <v>46.865011980664278</v>
      </c>
      <c r="AS98">
        <f>(AR98-U98)</f>
        <v>24.645277788769747</v>
      </c>
      <c r="AT98">
        <f>IF(D98,P98,(O98+P98)/2)</f>
        <v>30.428411483764648</v>
      </c>
      <c r="AU98">
        <f>0.61365*EXP(17.502*AT98/(240.97+AT98))</f>
        <v>4.3664201933354381</v>
      </c>
      <c r="AV98">
        <f>IF(AS98&lt;&gt;0,(1000-(AR98+U98)/2)/AS98*AL98,0)</f>
        <v>0.16289764772843443</v>
      </c>
      <c r="AW98">
        <f>U98*AA98/1000</f>
        <v>2.0233219908186584</v>
      </c>
      <c r="AX98">
        <f>(AU98-AW98)</f>
        <v>2.3430982025167797</v>
      </c>
      <c r="AY98">
        <f>1/(1.6/F98+1.37/N98)</f>
        <v>0.10235426078383934</v>
      </c>
      <c r="AZ98">
        <f>G98*AA98*0.001</f>
        <v>41.590428091399723</v>
      </c>
      <c r="BA98">
        <f>G98/S98</f>
        <v>0.66337306918518668</v>
      </c>
      <c r="BB98">
        <f>(1-AL98*AA98/AQ98/F98)*100</f>
        <v>47.541751604204997</v>
      </c>
      <c r="BC98">
        <f>(S98-E98/(N98/1.35))</f>
        <v>681.97862471611131</v>
      </c>
      <c r="BD98">
        <f>E98*BB98/100/BC98</f>
        <v>1.4877526227052254E-2</v>
      </c>
    </row>
    <row r="99" spans="1:56" x14ac:dyDescent="0.3">
      <c r="A99" s="1">
        <v>57</v>
      </c>
      <c r="B99" s="1" t="s">
        <v>157</v>
      </c>
      <c r="C99" s="1">
        <v>4756.5000100694597</v>
      </c>
      <c r="D99" s="1">
        <v>0</v>
      </c>
      <c r="E99">
        <f>(R99-S99*(1000-T99)/(1000-U99))*AK99</f>
        <v>20.783705631060148</v>
      </c>
      <c r="F99">
        <f>IF(AV99&lt;&gt;0,1/(1/AV99-1/N99),0)</f>
        <v>0.16903749666027934</v>
      </c>
      <c r="G99">
        <f>((AY99-AL99/2)*S99-E99)/(AY99+AL99/2)</f>
        <v>461.9988688967112</v>
      </c>
      <c r="H99">
        <f>AL99*1000</f>
        <v>4.14885065050977</v>
      </c>
      <c r="I99">
        <f>(AQ99-AW99)</f>
        <v>2.240476393457171</v>
      </c>
      <c r="J99">
        <f>(P99+AP99*D99)</f>
        <v>30.011806488037109</v>
      </c>
      <c r="K99" s="1">
        <v>2.42</v>
      </c>
      <c r="L99">
        <f>(K99*AE99+AF99)</f>
        <v>2.2060435849428179</v>
      </c>
      <c r="M99" s="1">
        <v>1</v>
      </c>
      <c r="N99">
        <f>L99*(M99+1)*(M99+1)/(M99*M99+1)</f>
        <v>4.4120871698856359</v>
      </c>
      <c r="O99" s="1">
        <v>30.830682754516602</v>
      </c>
      <c r="P99" s="1">
        <v>30.011806488037109</v>
      </c>
      <c r="Q99" s="1">
        <v>31.479074478149414</v>
      </c>
      <c r="R99" s="1">
        <v>699.946044921875</v>
      </c>
      <c r="S99" s="1">
        <v>688.50909423828125</v>
      </c>
      <c r="T99" s="1">
        <v>20.252265930175781</v>
      </c>
      <c r="U99" s="1">
        <v>22.21485710144043</v>
      </c>
      <c r="V99" s="1">
        <v>41.274585723876953</v>
      </c>
      <c r="W99" s="1">
        <v>45.274391174316406</v>
      </c>
      <c r="X99" s="1">
        <v>500.21505737304688</v>
      </c>
      <c r="Y99" s="1">
        <v>1499.868896484375</v>
      </c>
      <c r="Z99" s="1">
        <v>0.10264642536640167</v>
      </c>
      <c r="AA99" s="1">
        <v>91.059036254882813</v>
      </c>
      <c r="AB99" s="1">
        <v>11.299368858337402</v>
      </c>
      <c r="AC99" s="1">
        <v>0.47385120391845703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>X99*0.000001/(K99*0.0001)</f>
        <v>2.0670043693101112</v>
      </c>
      <c r="AL99">
        <f>(U99-T99)/(1000-U99)*AK99</f>
        <v>4.1488506505097701E-3</v>
      </c>
      <c r="AM99">
        <f>(P99+273.15)</f>
        <v>303.16180648803709</v>
      </c>
      <c r="AN99">
        <f>(O99+273.15)</f>
        <v>303.98068275451658</v>
      </c>
      <c r="AO99">
        <f>(Y99*AG99+Z99*AH99)*AI99</f>
        <v>239.97901807355083</v>
      </c>
      <c r="AP99">
        <f>((AO99+0.00000010773*(AN99^4-AM99^4))-AL99*44100)/(L99*51.4+0.00000043092*AM99^3)</f>
        <v>0.53339716355464606</v>
      </c>
      <c r="AQ99">
        <f>0.61365*EXP(17.502*J99/(240.97+J99))</f>
        <v>4.2633398716542761</v>
      </c>
      <c r="AR99">
        <f>AQ99*1000/AA99</f>
        <v>46.819514536929496</v>
      </c>
      <c r="AS99">
        <f>(AR99-U99)</f>
        <v>24.604657435489067</v>
      </c>
      <c r="AT99">
        <f>IF(D99,P99,(O99+P99)/2)</f>
        <v>30.421244621276855</v>
      </c>
      <c r="AU99">
        <f>0.61365*EXP(17.502*AT99/(240.97+AT99))</f>
        <v>4.3646287090059959</v>
      </c>
      <c r="AV99">
        <f>IF(AS99&lt;&gt;0,(1000-(AR99+U99)/2)/AS99*AL99,0)</f>
        <v>0.16280023455609871</v>
      </c>
      <c r="AW99">
        <f>U99*AA99/1000</f>
        <v>2.0228634781971051</v>
      </c>
      <c r="AX99">
        <f>(AU99-AW99)</f>
        <v>2.3417652308088908</v>
      </c>
      <c r="AY99">
        <f>1/(1.6/F99+1.37/N99)</f>
        <v>0.10229272630740907</v>
      </c>
      <c r="AZ99">
        <f>G99*AA99*0.001</f>
        <v>42.06917175258048</v>
      </c>
      <c r="BA99">
        <f>G99/S99</f>
        <v>0.6710134590274871</v>
      </c>
      <c r="BB99">
        <f>(1-AL99*AA99/AQ99/F99)*100</f>
        <v>47.577486194442272</v>
      </c>
      <c r="BC99">
        <f>(S99-E99/(N99/1.35))</f>
        <v>682.14974513170898</v>
      </c>
      <c r="BD99">
        <f>E99*BB99/100/BC99</f>
        <v>1.4495885614385041E-2</v>
      </c>
    </row>
    <row r="100" spans="1:56" x14ac:dyDescent="0.3">
      <c r="A100" s="1">
        <v>58</v>
      </c>
      <c r="B100" s="1" t="s">
        <v>158</v>
      </c>
      <c r="C100" s="1">
        <v>4762.5000099353492</v>
      </c>
      <c r="D100" s="1">
        <v>0</v>
      </c>
      <c r="E100">
        <f>(R100-S100*(1000-T100)/(1000-U100))*AK100</f>
        <v>21.161460319574815</v>
      </c>
      <c r="F100">
        <f>IF(AV100&lt;&gt;0,1/(1/AV100-1/N100),0)</f>
        <v>0.1683359586105404</v>
      </c>
      <c r="G100">
        <f>((AY100-AL100/2)*S100-E100)/(AY100+AL100/2)</f>
        <v>457.40567961933453</v>
      </c>
      <c r="H100">
        <f>AL100*1000</f>
        <v>4.145416535028283</v>
      </c>
      <c r="I100">
        <f>(AQ100-AW100)</f>
        <v>2.2475083505261799</v>
      </c>
      <c r="J100">
        <f>(P100+AP100*D100)</f>
        <v>30.040327072143555</v>
      </c>
      <c r="K100" s="1">
        <v>2.42</v>
      </c>
      <c r="L100">
        <f>(K100*AE100+AF100)</f>
        <v>2.2060435849428179</v>
      </c>
      <c r="M100" s="1">
        <v>1</v>
      </c>
      <c r="N100">
        <f>L100*(M100+1)*(M100+1)/(M100*M100+1)</f>
        <v>4.4120871698856359</v>
      </c>
      <c r="O100" s="1">
        <v>30.831602096557617</v>
      </c>
      <c r="P100" s="1">
        <v>30.040327072143555</v>
      </c>
      <c r="Q100" s="1">
        <v>31.484180450439453</v>
      </c>
      <c r="R100" s="1">
        <v>700.04144287109375</v>
      </c>
      <c r="S100" s="1">
        <v>688.423095703125</v>
      </c>
      <c r="T100" s="1">
        <v>20.253515243530273</v>
      </c>
      <c r="U100" s="1">
        <v>22.214475631713867</v>
      </c>
      <c r="V100" s="1">
        <v>41.274791717529297</v>
      </c>
      <c r="W100" s="1">
        <v>45.271053314208984</v>
      </c>
      <c r="X100" s="1">
        <v>500.21685791015625</v>
      </c>
      <c r="Y100" s="1">
        <v>1499.8958740234375</v>
      </c>
      <c r="Z100" s="1">
        <v>3.7128757685422897E-2</v>
      </c>
      <c r="AA100" s="1">
        <v>91.058647155761719</v>
      </c>
      <c r="AB100" s="1">
        <v>11.299368858337402</v>
      </c>
      <c r="AC100" s="1">
        <v>0.47385120391845703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>X100*0.000001/(K100*0.0001)</f>
        <v>2.0670118095461003</v>
      </c>
      <c r="AL100">
        <f>(U100-T100)/(1000-U100)*AK100</f>
        <v>4.1454165350282828E-3</v>
      </c>
      <c r="AM100">
        <f>(P100+273.15)</f>
        <v>303.19032707214353</v>
      </c>
      <c r="AN100">
        <f>(O100+273.15)</f>
        <v>303.98160209655759</v>
      </c>
      <c r="AO100">
        <f>(Y100*AG100+Z100*AH100)*AI100</f>
        <v>239.98333447970435</v>
      </c>
      <c r="AP100">
        <f>((AO100+0.00000010773*(AN100^4-AM100^4))-AL100*44100)/(L100*51.4+0.00000043092*AM100^3)</f>
        <v>0.53198247790230813</v>
      </c>
      <c r="AQ100">
        <f>0.61365*EXP(17.502*J100/(240.97+J100))</f>
        <v>4.2703284488246798</v>
      </c>
      <c r="AR100">
        <f>AQ100*1000/AA100</f>
        <v>46.896462688711004</v>
      </c>
      <c r="AS100">
        <f>(AR100-U100)</f>
        <v>24.681987056997137</v>
      </c>
      <c r="AT100">
        <f>IF(D100,P100,(O100+P100)/2)</f>
        <v>30.435964584350586</v>
      </c>
      <c r="AU100">
        <f>0.61365*EXP(17.502*AT100/(240.97+AT100))</f>
        <v>4.3683089181000607</v>
      </c>
      <c r="AV100">
        <f>IF(AS100&lt;&gt;0,(1000-(AR100+U100)/2)/AS100*AL100,0)</f>
        <v>0.16214941335775868</v>
      </c>
      <c r="AW100">
        <f>U100*AA100/1000</f>
        <v>2.0228200982984998</v>
      </c>
      <c r="AX100">
        <f>(AU100-AW100)</f>
        <v>2.3454888198015609</v>
      </c>
      <c r="AY100">
        <f>1/(1.6/F100+1.37/N100)</f>
        <v>0.10188162214923474</v>
      </c>
      <c r="AZ100">
        <f>G100*AA100*0.001</f>
        <v>41.650742387498376</v>
      </c>
      <c r="BA100">
        <f>G100/S100</f>
        <v>0.66442523859859837</v>
      </c>
      <c r="BB100">
        <f>(1-AL100*AA100/AQ100/F100)*100</f>
        <v>47.488890691715888</v>
      </c>
      <c r="BC100">
        <f>(S100-E100/(N100/1.35))</f>
        <v>681.94816211015007</v>
      </c>
      <c r="BD100">
        <f>E100*BB100/100/BC100</f>
        <v>1.4736226766618251E-2</v>
      </c>
    </row>
    <row r="101" spans="1:56" x14ac:dyDescent="0.3">
      <c r="A101" s="1">
        <v>59</v>
      </c>
      <c r="B101" s="1" t="s">
        <v>159</v>
      </c>
      <c r="C101" s="1">
        <v>4768.5000098012388</v>
      </c>
      <c r="D101" s="1">
        <v>0</v>
      </c>
      <c r="E101">
        <f>(R101-S101*(1000-T101)/(1000-U101))*AK101</f>
        <v>21.261703285996514</v>
      </c>
      <c r="F101">
        <f>IF(AV101&lt;&gt;0,1/(1/AV101-1/N101),0)</f>
        <v>0.16801337080745588</v>
      </c>
      <c r="G101">
        <f>((AY101-AL101/2)*S101-E101)/(AY101+AL101/2)</f>
        <v>456.05343949626268</v>
      </c>
      <c r="H101">
        <f>AL101*1000</f>
        <v>4.1276156777042043</v>
      </c>
      <c r="I101">
        <f>(AQ101-AW101)</f>
        <v>2.2420970773587579</v>
      </c>
      <c r="J101">
        <f>(P101+AP101*D101)</f>
        <v>30.016120910644531</v>
      </c>
      <c r="K101" s="1">
        <v>2.42</v>
      </c>
      <c r="L101">
        <f>(K101*AE101+AF101)</f>
        <v>2.2060435849428179</v>
      </c>
      <c r="M101" s="1">
        <v>1</v>
      </c>
      <c r="N101">
        <f>L101*(M101+1)*(M101+1)/(M101*M101+1)</f>
        <v>4.4120871698856359</v>
      </c>
      <c r="O101" s="1">
        <v>30.833303451538086</v>
      </c>
      <c r="P101" s="1">
        <v>30.016120910644531</v>
      </c>
      <c r="Q101" s="1">
        <v>31.479761123657227</v>
      </c>
      <c r="R101" s="1">
        <v>700.01885986328125</v>
      </c>
      <c r="S101" s="1">
        <v>688.3570556640625</v>
      </c>
      <c r="T101" s="1">
        <v>20.255855560302734</v>
      </c>
      <c r="U101" s="1">
        <v>22.208578109741211</v>
      </c>
      <c r="V101" s="1">
        <v>41.275882720947266</v>
      </c>
      <c r="W101" s="1">
        <v>45.254993438720703</v>
      </c>
      <c r="X101" s="1">
        <v>500.17306518554688</v>
      </c>
      <c r="Y101" s="1">
        <v>1499.9715576171875</v>
      </c>
      <c r="Z101" s="1">
        <v>0.31014168262481689</v>
      </c>
      <c r="AA101" s="1">
        <v>91.059379577636719</v>
      </c>
      <c r="AB101" s="1">
        <v>11.299368858337402</v>
      </c>
      <c r="AC101" s="1">
        <v>0.47385120391845703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>X101*0.000001/(K101*0.0001)</f>
        <v>2.0668308478741606</v>
      </c>
      <c r="AL101">
        <f>(U101-T101)/(1000-U101)*AK101</f>
        <v>4.1276156777042047E-3</v>
      </c>
      <c r="AM101">
        <f>(P101+273.15)</f>
        <v>303.16612091064451</v>
      </c>
      <c r="AN101">
        <f>(O101+273.15)</f>
        <v>303.98330345153806</v>
      </c>
      <c r="AO101">
        <f>(Y101*AG101+Z101*AH101)*AI101</f>
        <v>239.99544385443369</v>
      </c>
      <c r="AP101">
        <f>((AO101+0.00000010773*(AN101^4-AM101^4))-AL101*44100)/(L101*51.4+0.00000043092*AM101^3)</f>
        <v>0.54083376986195042</v>
      </c>
      <c r="AQ101">
        <f>0.61365*EXP(17.502*J101/(240.97+J101))</f>
        <v>4.2643964213332763</v>
      </c>
      <c r="AR101">
        <f>AQ101*1000/AA101</f>
        <v>46.830940877402703</v>
      </c>
      <c r="AS101">
        <f>(AR101-U101)</f>
        <v>24.622362767661492</v>
      </c>
      <c r="AT101">
        <f>IF(D101,P101,(O101+P101)/2)</f>
        <v>30.424712181091309</v>
      </c>
      <c r="AU101">
        <f>0.61365*EXP(17.502*AT101/(240.97+AT101))</f>
        <v>4.3654954070671881</v>
      </c>
      <c r="AV101">
        <f>IF(AS101&lt;&gt;0,(1000-(AR101+U101)/2)/AS101*AL101,0)</f>
        <v>0.16185007973572496</v>
      </c>
      <c r="AW101">
        <f>U101*AA101/1000</f>
        <v>2.0222993439745185</v>
      </c>
      <c r="AX101">
        <f>(AU101-AW101)</f>
        <v>2.3431960630926696</v>
      </c>
      <c r="AY101">
        <f>1/(1.6/F101+1.37/N101)</f>
        <v>0.10169254799593402</v>
      </c>
      <c r="AZ101">
        <f>G101*AA101*0.001</f>
        <v>41.527943254776972</v>
      </c>
      <c r="BA101">
        <f>G101/S101</f>
        <v>0.66252453685726365</v>
      </c>
      <c r="BB101">
        <f>(1-AL101*AA101/AQ101/F101)*100</f>
        <v>47.540695912078512</v>
      </c>
      <c r="BC101">
        <f>(S101-E101/(N101/1.35))</f>
        <v>681.85144996524321</v>
      </c>
      <c r="BD101">
        <f>E101*BB101/100/BC101</f>
        <v>1.4824287174925347E-2</v>
      </c>
    </row>
    <row r="102" spans="1:56" x14ac:dyDescent="0.3">
      <c r="A102" s="1">
        <v>60</v>
      </c>
      <c r="B102" s="1" t="s">
        <v>160</v>
      </c>
      <c r="C102" s="1">
        <v>4774.5000096671283</v>
      </c>
      <c r="D102" s="1">
        <v>0</v>
      </c>
      <c r="E102">
        <f>(R102-S102*(1000-T102)/(1000-U102))*AK102</f>
        <v>21.182047420973579</v>
      </c>
      <c r="F102">
        <f>IF(AV102&lt;&gt;0,1/(1/AV102-1/N102),0)</f>
        <v>0.16725626299646468</v>
      </c>
      <c r="G102">
        <f>((AY102-AL102/2)*S102-E102)/(AY102+AL102/2)</f>
        <v>455.90808495614982</v>
      </c>
      <c r="H102">
        <f>AL102*1000</f>
        <v>4.1249268591032067</v>
      </c>
      <c r="I102">
        <f>(AQ102-AW102)</f>
        <v>2.2503113202964213</v>
      </c>
      <c r="J102">
        <f>(P102+AP102*D102)</f>
        <v>30.048252105712891</v>
      </c>
      <c r="K102" s="1">
        <v>2.42</v>
      </c>
      <c r="L102">
        <f>(K102*AE102+AF102)</f>
        <v>2.2060435849428179</v>
      </c>
      <c r="M102" s="1">
        <v>1</v>
      </c>
      <c r="N102">
        <f>L102*(M102+1)*(M102+1)/(M102*M102+1)</f>
        <v>4.4120871698856359</v>
      </c>
      <c r="O102" s="1">
        <v>30.831083297729492</v>
      </c>
      <c r="P102" s="1">
        <v>30.048252105712891</v>
      </c>
      <c r="Q102" s="1">
        <v>31.479534149169922</v>
      </c>
      <c r="R102" s="1">
        <v>700.04888916015625</v>
      </c>
      <c r="S102" s="1">
        <v>688.42657470703125</v>
      </c>
      <c r="T102" s="1">
        <v>20.253427505493164</v>
      </c>
      <c r="U102" s="1">
        <v>22.204853057861328</v>
      </c>
      <c r="V102" s="1">
        <v>41.276180267333984</v>
      </c>
      <c r="W102" s="1">
        <v>45.253154754638672</v>
      </c>
      <c r="X102" s="1">
        <v>500.18136596679688</v>
      </c>
      <c r="Y102" s="1">
        <v>1499.8861083984375</v>
      </c>
      <c r="Z102" s="1">
        <v>6.4426697790622711E-2</v>
      </c>
      <c r="AA102" s="1">
        <v>91.059410095214844</v>
      </c>
      <c r="AB102" s="1">
        <v>11.299368858337402</v>
      </c>
      <c r="AC102" s="1">
        <v>0.47385120391845703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>X102*0.000001/(K102*0.0001)</f>
        <v>2.0668651486231275</v>
      </c>
      <c r="AL102">
        <f>(U102-T102)/(1000-U102)*AK102</f>
        <v>4.1249268591032062E-3</v>
      </c>
      <c r="AM102">
        <f>(P102+273.15)</f>
        <v>303.19825210571287</v>
      </c>
      <c r="AN102">
        <f>(O102+273.15)</f>
        <v>303.98108329772947</v>
      </c>
      <c r="AO102">
        <f>(Y102*AG102+Z102*AH102)*AI102</f>
        <v>239.98177197973928</v>
      </c>
      <c r="AP102">
        <f>((AO102+0.00000010773*(AN102^4-AM102^4))-AL102*44100)/(L102*51.4+0.00000043092*AM102^3)</f>
        <v>0.53836252712638055</v>
      </c>
      <c r="AQ102">
        <f>0.61365*EXP(17.502*J102/(240.97+J102))</f>
        <v>4.2722721409962015</v>
      </c>
      <c r="AR102">
        <f>AQ102*1000/AA102</f>
        <v>46.917415086798464</v>
      </c>
      <c r="AS102">
        <f>(AR102-U102)</f>
        <v>24.712562028937135</v>
      </c>
      <c r="AT102">
        <f>IF(D102,P102,(O102+P102)/2)</f>
        <v>30.439667701721191</v>
      </c>
      <c r="AU102">
        <f>0.61365*EXP(17.502*AT102/(240.97+AT102))</f>
        <v>4.3692351779014933</v>
      </c>
      <c r="AV102">
        <f>IF(AS102&lt;&gt;0,(1000-(AR102+U102)/2)/AS102*AL102,0)</f>
        <v>0.16114738343292948</v>
      </c>
      <c r="AW102">
        <f>U102*AA102/1000</f>
        <v>2.0219608206997801</v>
      </c>
      <c r="AX102">
        <f>(AU102-AW102)</f>
        <v>2.3472743572017132</v>
      </c>
      <c r="AY102">
        <f>1/(1.6/F102+1.37/N102)</f>
        <v>0.10124870427689514</v>
      </c>
      <c r="AZ102">
        <f>G102*AA102*0.001</f>
        <v>41.514721273746098</v>
      </c>
      <c r="BA102">
        <f>G102/S102</f>
        <v>0.6622464932446388</v>
      </c>
      <c r="BB102">
        <f>(1-AL102*AA102/AQ102/F102)*100</f>
        <v>47.434622640679748</v>
      </c>
      <c r="BC102">
        <f>(S102-E102/(N102/1.35))</f>
        <v>681.94534192144795</v>
      </c>
      <c r="BD102">
        <f>E102*BB102/100/BC102</f>
        <v>1.4733767714284089E-2</v>
      </c>
    </row>
    <row r="103" spans="1:56" x14ac:dyDescent="0.3">
      <c r="A103" s="1" t="s">
        <v>9</v>
      </c>
      <c r="B103" s="1" t="s">
        <v>161</v>
      </c>
      <c r="K103" s="1">
        <v>2.42</v>
      </c>
    </row>
    <row r="104" spans="1:56" x14ac:dyDescent="0.3">
      <c r="A104" s="1" t="s">
        <v>9</v>
      </c>
      <c r="B104" s="1" t="s">
        <v>162</v>
      </c>
      <c r="K104" s="1">
        <v>2.42</v>
      </c>
    </row>
    <row r="105" spans="1:56" x14ac:dyDescent="0.3">
      <c r="A105" s="1">
        <v>61</v>
      </c>
      <c r="B105" s="1" t="s">
        <v>163</v>
      </c>
      <c r="C105" s="1">
        <v>4903.5000102035701</v>
      </c>
      <c r="D105" s="1">
        <v>0</v>
      </c>
      <c r="E105">
        <f>(R105-S105*(1000-T105)/(1000-U105))*AK105</f>
        <v>23.856860065699326</v>
      </c>
      <c r="F105">
        <f>IF(AV105&lt;&gt;0,1/(1/AV105-1/N105),0)</f>
        <v>0.15631221015104393</v>
      </c>
      <c r="G105">
        <f>((AY105-AL105/2)*S105-E105)/(AY105+AL105/2)</f>
        <v>604.68199592636995</v>
      </c>
      <c r="H105">
        <f>AL105*1000</f>
        <v>3.8863401807438787</v>
      </c>
      <c r="I105">
        <f>(AQ105-AW105)</f>
        <v>2.2631950442807849</v>
      </c>
      <c r="J105">
        <f>(P105+AP105*D105)</f>
        <v>30.066574096679688</v>
      </c>
      <c r="K105" s="1">
        <v>2.42</v>
      </c>
      <c r="L105">
        <f>(K105*AE105+AF105)</f>
        <v>2.2060435849428179</v>
      </c>
      <c r="M105" s="1">
        <v>1</v>
      </c>
      <c r="N105">
        <f>L105*(M105+1)*(M105+1)/(M105*M105+1)</f>
        <v>4.4120871698856359</v>
      </c>
      <c r="O105" s="1">
        <v>30.840248107910156</v>
      </c>
      <c r="P105" s="1">
        <v>30.066574096679688</v>
      </c>
      <c r="Q105" s="1">
        <v>31.482061386108398</v>
      </c>
      <c r="R105" s="1">
        <v>900.06329345703125</v>
      </c>
      <c r="S105" s="1">
        <v>886.8536376953125</v>
      </c>
      <c r="T105" s="1">
        <v>20.274332046508789</v>
      </c>
      <c r="U105" s="1">
        <v>22.112998962402344</v>
      </c>
      <c r="V105" s="1">
        <v>41.296699523925781</v>
      </c>
      <c r="W105" s="1">
        <v>45.0418701171875</v>
      </c>
      <c r="X105" s="1">
        <v>500.19781494140625</v>
      </c>
      <c r="Y105" s="1">
        <v>1499.815673828125</v>
      </c>
      <c r="Z105" s="1">
        <v>0.12230563163757324</v>
      </c>
      <c r="AA105" s="1">
        <v>91.058372497558594</v>
      </c>
      <c r="AB105" s="1">
        <v>11.895547866821289</v>
      </c>
      <c r="AC105" s="1">
        <v>0.48359021544456482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>X105*0.000001/(K105*0.0001)</f>
        <v>2.0669331195925875</v>
      </c>
      <c r="AL105">
        <f>(U105-T105)/(1000-U105)*AK105</f>
        <v>3.8863401807438785E-3</v>
      </c>
      <c r="AM105">
        <f>(P105+273.15)</f>
        <v>303.21657409667966</v>
      </c>
      <c r="AN105">
        <f>(O105+273.15)</f>
        <v>303.99024810791013</v>
      </c>
      <c r="AO105">
        <f>(Y105*AG105+Z105*AH105)*AI105</f>
        <v>239.97050244874117</v>
      </c>
      <c r="AP105">
        <f>((AO105+0.00000010773*(AN105^4-AM105^4))-AL105*44100)/(L105*51.4+0.00000043092*AM105^3)</f>
        <v>0.6212953282150343</v>
      </c>
      <c r="AQ105">
        <f>0.61365*EXP(17.502*J105/(240.97+J105))</f>
        <v>4.276768740837344</v>
      </c>
      <c r="AR105">
        <f>AQ105*1000/AA105</f>
        <v>46.967331213305073</v>
      </c>
      <c r="AS105">
        <f>(AR105-U105)</f>
        <v>24.854332250902729</v>
      </c>
      <c r="AT105">
        <f>IF(D105,P105,(O105+P105)/2)</f>
        <v>30.453411102294922</v>
      </c>
      <c r="AU105">
        <f>0.61365*EXP(17.502*AT105/(240.97+AT105))</f>
        <v>4.3726743074214234</v>
      </c>
      <c r="AV105">
        <f>IF(AS105&lt;&gt;0,(1000-(AR105+U105)/2)/AS105*AL105,0)</f>
        <v>0.15096383646264108</v>
      </c>
      <c r="AW105">
        <f>U105*AA105/1000</f>
        <v>2.0135736965565592</v>
      </c>
      <c r="AX105">
        <f>(AU105-AW105)</f>
        <v>2.3591006108648642</v>
      </c>
      <c r="AY105">
        <f>1/(1.6/F105+1.37/N105)</f>
        <v>9.4818768214792917E-2</v>
      </c>
      <c r="AZ105">
        <f>G105*AA105*0.001</f>
        <v>55.061358427630609</v>
      </c>
      <c r="BA105">
        <f>G105/S105</f>
        <v>0.68182839898787739</v>
      </c>
      <c r="BB105">
        <f>(1-AL105*AA105/AQ105/F105)*100</f>
        <v>47.0638898053218</v>
      </c>
      <c r="BC105">
        <f>(S105-E105/(N105/1.35))</f>
        <v>879.55397206120654</v>
      </c>
      <c r="BD105">
        <f>E105*BB105/100/BC105</f>
        <v>1.2765522854746678E-2</v>
      </c>
    </row>
    <row r="106" spans="1:56" x14ac:dyDescent="0.3">
      <c r="A106" s="1">
        <v>62</v>
      </c>
      <c r="B106" s="1" t="s">
        <v>164</v>
      </c>
      <c r="C106" s="1">
        <v>4909.5000100694597</v>
      </c>
      <c r="D106" s="1">
        <v>0</v>
      </c>
      <c r="E106">
        <f>(R106-S106*(1000-T106)/(1000-U106))*AK106</f>
        <v>23.646557018152393</v>
      </c>
      <c r="F106">
        <f>IF(AV106&lt;&gt;0,1/(1/AV106-1/N106),0)</f>
        <v>0.15556674714128718</v>
      </c>
      <c r="G106">
        <f>((AY106-AL106/2)*S106-E106)/(AY106+AL106/2)</f>
        <v>605.65351047237698</v>
      </c>
      <c r="H106">
        <f>AL106*1000</f>
        <v>3.8697942281124598</v>
      </c>
      <c r="I106">
        <f>(AQ106-AW106)</f>
        <v>2.2640179793736737</v>
      </c>
      <c r="J106">
        <f>(P106+AP106*D106)</f>
        <v>30.066362380981445</v>
      </c>
      <c r="K106" s="1">
        <v>2.42</v>
      </c>
      <c r="L106">
        <f>(K106*AE106+AF106)</f>
        <v>2.2060435849428179</v>
      </c>
      <c r="M106" s="1">
        <v>1</v>
      </c>
      <c r="N106">
        <f>L106*(M106+1)*(M106+1)/(M106*M106+1)</f>
        <v>4.4120871698856359</v>
      </c>
      <c r="O106" s="1">
        <v>30.840887069702148</v>
      </c>
      <c r="P106" s="1">
        <v>30.066362380981445</v>
      </c>
      <c r="Q106" s="1">
        <v>31.477558135986328</v>
      </c>
      <c r="R106" s="1">
        <v>899.89837646484375</v>
      </c>
      <c r="S106" s="1">
        <v>886.7972412109375</v>
      </c>
      <c r="T106" s="1">
        <v>20.272312164306641</v>
      </c>
      <c r="U106" s="1">
        <v>22.103229522705078</v>
      </c>
      <c r="V106" s="1">
        <v>41.291378021240234</v>
      </c>
      <c r="W106" s="1">
        <v>45.020660400390625</v>
      </c>
      <c r="X106" s="1">
        <v>500.18136596679688</v>
      </c>
      <c r="Y106" s="1">
        <v>1499.6766357421875</v>
      </c>
      <c r="Z106" s="1">
        <v>1.4195762574672699E-2</v>
      </c>
      <c r="AA106" s="1">
        <v>91.059036254882813</v>
      </c>
      <c r="AB106" s="1">
        <v>11.895547866821289</v>
      </c>
      <c r="AC106" s="1">
        <v>0.48359021544456482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>X106*0.000001/(K106*0.0001)</f>
        <v>2.0668651486231275</v>
      </c>
      <c r="AL106">
        <f>(U106-T106)/(1000-U106)*AK106</f>
        <v>3.8697942281124597E-3</v>
      </c>
      <c r="AM106">
        <f>(P106+273.15)</f>
        <v>303.21636238098142</v>
      </c>
      <c r="AN106">
        <f>(O106+273.15)</f>
        <v>303.99088706970213</v>
      </c>
      <c r="AO106">
        <f>(Y106*AG106+Z106*AH106)*AI106</f>
        <v>239.94825635548841</v>
      </c>
      <c r="AP106">
        <f>((AO106+0.00000010773*(AN106^4-AM106^4))-AL106*44100)/(L106*51.4+0.00000043092*AM106^3)</f>
        <v>0.62701863716029826</v>
      </c>
      <c r="AQ106">
        <f>0.61365*EXP(17.502*J106/(240.97+J106))</f>
        <v>4.2767167578316716</v>
      </c>
      <c r="AR106">
        <f>AQ106*1000/AA106</f>
        <v>46.966417982513441</v>
      </c>
      <c r="AS106">
        <f>(AR106-U106)</f>
        <v>24.863188459808363</v>
      </c>
      <c r="AT106">
        <f>IF(D106,P106,(O106+P106)/2)</f>
        <v>30.453624725341797</v>
      </c>
      <c r="AU106">
        <f>0.61365*EXP(17.502*AT106/(240.97+AT106))</f>
        <v>4.3727277827668223</v>
      </c>
      <c r="AV106">
        <f>IF(AS106&lt;&gt;0,(1000-(AR106+U106)/2)/AS106*AL106,0)</f>
        <v>0.1502684007131774</v>
      </c>
      <c r="AW106">
        <f>U106*AA106/1000</f>
        <v>2.0126987784579979</v>
      </c>
      <c r="AX106">
        <f>(AU106-AW106)</f>
        <v>2.3600290043088243</v>
      </c>
      <c r="AY106">
        <f>1/(1.6/F106+1.37/N106)</f>
        <v>9.4379823447424072E-2</v>
      </c>
      <c r="AZ106">
        <f>G106*AA106*0.001</f>
        <v>55.150224968001226</v>
      </c>
      <c r="BA106">
        <f>G106/S106</f>
        <v>0.68296729210089369</v>
      </c>
      <c r="BB106">
        <f>(1-AL106*AA106/AQ106/F106)*100</f>
        <v>47.035648043097211</v>
      </c>
      <c r="BC106">
        <f>(S106-E106/(N106/1.35))</f>
        <v>879.56192360606497</v>
      </c>
      <c r="BD106">
        <f>E106*BB106/100/BC106</f>
        <v>1.2645285152600447E-2</v>
      </c>
    </row>
    <row r="107" spans="1:56" x14ac:dyDescent="0.3">
      <c r="A107" s="1">
        <v>63</v>
      </c>
      <c r="B107" s="1" t="s">
        <v>165</v>
      </c>
      <c r="C107" s="1">
        <v>4915.5000099353492</v>
      </c>
      <c r="D107" s="1">
        <v>0</v>
      </c>
      <c r="E107">
        <f>(R107-S107*(1000-T107)/(1000-U107))*AK107</f>
        <v>23.895446889069447</v>
      </c>
      <c r="F107">
        <f>IF(AV107&lt;&gt;0,1/(1/AV107-1/N107),0)</f>
        <v>0.15419934825113674</v>
      </c>
      <c r="G107">
        <f>((AY107-AL107/2)*S107-E107)/(AY107+AL107/2)</f>
        <v>600.83692135011279</v>
      </c>
      <c r="H107">
        <f>AL107*1000</f>
        <v>3.8562430842949196</v>
      </c>
      <c r="I107">
        <f>(AQ107-AW107)</f>
        <v>2.2752869787194547</v>
      </c>
      <c r="J107">
        <f>(P107+AP107*D107)</f>
        <v>30.11100959777832</v>
      </c>
      <c r="K107" s="1">
        <v>2.42</v>
      </c>
      <c r="L107">
        <f>(K107*AE107+AF107)</f>
        <v>2.2060435849428179</v>
      </c>
      <c r="M107" s="1">
        <v>1</v>
      </c>
      <c r="N107">
        <f>L107*(M107+1)*(M107+1)/(M107*M107+1)</f>
        <v>4.4120871698856359</v>
      </c>
      <c r="O107" s="1">
        <v>30.840646743774414</v>
      </c>
      <c r="P107" s="1">
        <v>30.11100959777832</v>
      </c>
      <c r="Q107" s="1">
        <v>31.481174468994141</v>
      </c>
      <c r="R107" s="1">
        <v>900.07122802734375</v>
      </c>
      <c r="S107" s="1">
        <v>886.8543701171875</v>
      </c>
      <c r="T107" s="1">
        <v>20.275247573852539</v>
      </c>
      <c r="U107" s="1">
        <v>22.099899291992188</v>
      </c>
      <c r="V107" s="1">
        <v>41.298107147216797</v>
      </c>
      <c r="W107" s="1">
        <v>45.014690399169922</v>
      </c>
      <c r="X107" s="1">
        <v>500.14309692382813</v>
      </c>
      <c r="Y107" s="1">
        <v>1499.8114013671875</v>
      </c>
      <c r="Z107" s="1">
        <v>4.586343839764595E-2</v>
      </c>
      <c r="AA107" s="1">
        <v>91.059432983398438</v>
      </c>
      <c r="AB107" s="1">
        <v>11.895547866821289</v>
      </c>
      <c r="AC107" s="1">
        <v>0.48359021544456482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>X107*0.000001/(K107*0.0001)</f>
        <v>2.0667070120819342</v>
      </c>
      <c r="AL107">
        <f>(U107-T107)/(1000-U107)*AK107</f>
        <v>3.8562430842949197E-3</v>
      </c>
      <c r="AM107">
        <f>(P107+273.15)</f>
        <v>303.2610095977783</v>
      </c>
      <c r="AN107">
        <f>(O107+273.15)</f>
        <v>303.99064674377439</v>
      </c>
      <c r="AO107">
        <f>(Y107*AG107+Z107*AH107)*AI107</f>
        <v>239.96981885500645</v>
      </c>
      <c r="AP107">
        <f>((AO107+0.00000010773*(AN107^4-AM107^4))-AL107*44100)/(L107*51.4+0.00000043092*AM107^3)</f>
        <v>0.62762833476366531</v>
      </c>
      <c r="AQ107">
        <f>0.61365*EXP(17.502*J107/(240.97+J107))</f>
        <v>4.2876912772384719</v>
      </c>
      <c r="AR107">
        <f>AQ107*1000/AA107</f>
        <v>47.086733760138671</v>
      </c>
      <c r="AS107">
        <f>(AR107-U107)</f>
        <v>24.986834468146483</v>
      </c>
      <c r="AT107">
        <f>IF(D107,P107,(O107+P107)/2)</f>
        <v>30.475828170776367</v>
      </c>
      <c r="AU107">
        <f>0.61365*EXP(17.502*AT107/(240.97+AT107))</f>
        <v>4.3782889848048336</v>
      </c>
      <c r="AV107">
        <f>IF(AS107&lt;&gt;0,(1000-(AR107+U107)/2)/AS107*AL107,0)</f>
        <v>0.14899217631686715</v>
      </c>
      <c r="AW107">
        <f>U107*AA107/1000</f>
        <v>2.0124042985190171</v>
      </c>
      <c r="AX107">
        <f>(AU107-AW107)</f>
        <v>2.3658846862858165</v>
      </c>
      <c r="AY107">
        <f>1/(1.6/F107+1.37/N107)</f>
        <v>9.357434880837831E-2</v>
      </c>
      <c r="AZ107">
        <f>G107*AA107*0.001</f>
        <v>54.711869373632034</v>
      </c>
      <c r="BA107">
        <f>G107/S107</f>
        <v>0.67749220345017769</v>
      </c>
      <c r="BB107">
        <f>(1-AL107*AA107/AQ107/F107)*100</f>
        <v>46.889144329860386</v>
      </c>
      <c r="BC107">
        <f>(S107-E107/(N107/1.35))</f>
        <v>879.54289777810402</v>
      </c>
      <c r="BD107">
        <f>E107*BB107/100/BC107</f>
        <v>1.2738856294997459E-2</v>
      </c>
    </row>
    <row r="108" spans="1:56" x14ac:dyDescent="0.3">
      <c r="A108" s="1">
        <v>64</v>
      </c>
      <c r="B108" s="1" t="s">
        <v>166</v>
      </c>
      <c r="C108" s="1">
        <v>4921.5000098012388</v>
      </c>
      <c r="D108" s="1">
        <v>0</v>
      </c>
      <c r="E108">
        <f>(R108-S108*(1000-T108)/(1000-U108))*AK108</f>
        <v>23.626048238968806</v>
      </c>
      <c r="F108">
        <f>IF(AV108&lt;&gt;0,1/(1/AV108-1/N108),0)</f>
        <v>0.15392991888926194</v>
      </c>
      <c r="G108">
        <f>((AY108-AL108/2)*S108-E108)/(AY108+AL108/2)</f>
        <v>603.32109035926419</v>
      </c>
      <c r="H108">
        <f>AL108*1000</f>
        <v>3.8422153082192785</v>
      </c>
      <c r="I108">
        <f>(AQ108-AW108)</f>
        <v>2.270902084650718</v>
      </c>
      <c r="J108">
        <f>(P108+AP108*D108)</f>
        <v>30.090635299682617</v>
      </c>
      <c r="K108" s="1">
        <v>2.42</v>
      </c>
      <c r="L108">
        <f>(K108*AE108+AF108)</f>
        <v>2.2060435849428179</v>
      </c>
      <c r="M108" s="1">
        <v>1</v>
      </c>
      <c r="N108">
        <f>L108*(M108+1)*(M108+1)/(M108*M108+1)</f>
        <v>4.4120871698856359</v>
      </c>
      <c r="O108" s="1">
        <v>30.845426559448242</v>
      </c>
      <c r="P108" s="1">
        <v>30.090635299682617</v>
      </c>
      <c r="Q108" s="1">
        <v>31.478961944580078</v>
      </c>
      <c r="R108" s="1">
        <v>899.95989990234375</v>
      </c>
      <c r="S108" s="1">
        <v>886.88067626953125</v>
      </c>
      <c r="T108" s="1">
        <v>20.275318145751953</v>
      </c>
      <c r="U108" s="1">
        <v>22.093162536621094</v>
      </c>
      <c r="V108" s="1">
        <v>41.286724090576172</v>
      </c>
      <c r="W108" s="1">
        <v>44.9884033203125</v>
      </c>
      <c r="X108" s="1">
        <v>500.19326782226563</v>
      </c>
      <c r="Y108" s="1">
        <v>1499.9189453125</v>
      </c>
      <c r="Z108" s="1">
        <v>0.30139118432998657</v>
      </c>
      <c r="AA108" s="1">
        <v>91.058853149414063</v>
      </c>
      <c r="AB108" s="1">
        <v>11.895547866821289</v>
      </c>
      <c r="AC108" s="1">
        <v>0.48359021544456482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>X108*0.000001/(K108*0.0001)</f>
        <v>2.0669143298440726</v>
      </c>
      <c r="AL108">
        <f>(U108-T108)/(1000-U108)*AK108</f>
        <v>3.8422153082192786E-3</v>
      </c>
      <c r="AM108">
        <f>(P108+273.15)</f>
        <v>303.24063529968259</v>
      </c>
      <c r="AN108">
        <f>(O108+273.15)</f>
        <v>303.99542655944822</v>
      </c>
      <c r="AO108">
        <f>(Y108*AG108+Z108*AH108)*AI108</f>
        <v>239.98702588587184</v>
      </c>
      <c r="AP108">
        <f>((AO108+0.00000010773*(AN108^4-AM108^4))-AL108*44100)/(L108*51.4+0.00000043092*AM108^3)</f>
        <v>0.63512440303410678</v>
      </c>
      <c r="AQ108">
        <f>0.61365*EXP(17.502*J108/(240.97+J108))</f>
        <v>4.2826801276790345</v>
      </c>
      <c r="AR108">
        <f>AQ108*1000/AA108</f>
        <v>47.032001607265933</v>
      </c>
      <c r="AS108">
        <f>(AR108-U108)</f>
        <v>24.938839070644839</v>
      </c>
      <c r="AT108">
        <f>IF(D108,P108,(O108+P108)/2)</f>
        <v>30.46803092956543</v>
      </c>
      <c r="AU108">
        <f>0.61365*EXP(17.502*AT108/(240.97+AT108))</f>
        <v>4.3763353415114299</v>
      </c>
      <c r="AV108">
        <f>IF(AS108&lt;&gt;0,(1000-(AR108+U108)/2)/AS108*AL108,0)</f>
        <v>0.148740621637724</v>
      </c>
      <c r="AW108">
        <f>U108*AA108/1000</f>
        <v>2.0117780430283165</v>
      </c>
      <c r="AX108">
        <f>(AU108-AW108)</f>
        <v>2.3645572984831134</v>
      </c>
      <c r="AY108">
        <f>1/(1.6/F108+1.37/N108)</f>
        <v>9.3415590850064012E-2</v>
      </c>
      <c r="AZ108">
        <f>G108*AA108*0.001</f>
        <v>54.937726568968614</v>
      </c>
      <c r="BA108">
        <f>G108/S108</f>
        <v>0.68027312636577209</v>
      </c>
      <c r="BB108">
        <f>(1-AL108*AA108/AQ108/F108)*100</f>
        <v>46.928031618189436</v>
      </c>
      <c r="BC108">
        <f>(S108-E108/(N108/1.35))</f>
        <v>879.65163389242093</v>
      </c>
      <c r="BD108">
        <f>E108*BB108/100/BC108</f>
        <v>1.2604125270195212E-2</v>
      </c>
    </row>
    <row r="109" spans="1:56" x14ac:dyDescent="0.3">
      <c r="A109" s="1">
        <v>65</v>
      </c>
      <c r="B109" s="1" t="s">
        <v>167</v>
      </c>
      <c r="C109" s="1">
        <v>4927.5000096671283</v>
      </c>
      <c r="D109" s="1">
        <v>0</v>
      </c>
      <c r="E109">
        <f>(R109-S109*(1000-T109)/(1000-U109))*AK109</f>
        <v>23.637093107371566</v>
      </c>
      <c r="F109">
        <f>IF(AV109&lt;&gt;0,1/(1/AV109-1/N109),0)</f>
        <v>0.1534515041200632</v>
      </c>
      <c r="G109">
        <f>((AY109-AL109/2)*S109-E109)/(AY109+AL109/2)</f>
        <v>602.50827990437188</v>
      </c>
      <c r="H109">
        <f>AL109*1000</f>
        <v>3.8275985183380845</v>
      </c>
      <c r="I109">
        <f>(AQ109-AW109)</f>
        <v>2.2691027426362163</v>
      </c>
      <c r="J109">
        <f>(P109+AP109*D109)</f>
        <v>30.082027435302734</v>
      </c>
      <c r="K109" s="1">
        <v>2.42</v>
      </c>
      <c r="L109">
        <f>(K109*AE109+AF109)</f>
        <v>2.2060435849428179</v>
      </c>
      <c r="M109" s="1">
        <v>1</v>
      </c>
      <c r="N109">
        <f>L109*(M109+1)*(M109+1)/(M109*M109+1)</f>
        <v>4.4120871698856359</v>
      </c>
      <c r="O109" s="1">
        <v>30.844337463378906</v>
      </c>
      <c r="P109" s="1">
        <v>30.082027435302734</v>
      </c>
      <c r="Q109" s="1">
        <v>31.481639862060547</v>
      </c>
      <c r="R109" s="1">
        <v>899.989990234375</v>
      </c>
      <c r="S109" s="1">
        <v>886.911865234375</v>
      </c>
      <c r="T109" s="1">
        <v>20.278850555419922</v>
      </c>
      <c r="U109" s="1">
        <v>22.089754104614258</v>
      </c>
      <c r="V109" s="1">
        <v>41.296363830566406</v>
      </c>
      <c r="W109" s="1">
        <v>44.984130859375</v>
      </c>
      <c r="X109" s="1">
        <v>500.20199584960938</v>
      </c>
      <c r="Y109" s="1">
        <v>1499.7635498046875</v>
      </c>
      <c r="Z109" s="1">
        <v>9.06362384557724E-2</v>
      </c>
      <c r="AA109" s="1">
        <v>91.058586120605469</v>
      </c>
      <c r="AB109" s="1">
        <v>11.895547866821289</v>
      </c>
      <c r="AC109" s="1">
        <v>0.48359021544456482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>X109*0.000001/(K109*0.0001)</f>
        <v>2.066950396072766</v>
      </c>
      <c r="AL109">
        <f>(U109-T109)/(1000-U109)*AK109</f>
        <v>3.8275985183380845E-3</v>
      </c>
      <c r="AM109">
        <f>(P109+273.15)</f>
        <v>303.23202743530271</v>
      </c>
      <c r="AN109">
        <f>(O109+273.15)</f>
        <v>303.99433746337888</v>
      </c>
      <c r="AO109">
        <f>(Y109*AG109+Z109*AH109)*AI109</f>
        <v>239.96216260517758</v>
      </c>
      <c r="AP109">
        <f>((AO109+0.00000010773*(AN109^4-AM109^4))-AL109*44100)/(L109*51.4+0.00000043092*AM109^3)</f>
        <v>0.64079105672848424</v>
      </c>
      <c r="AQ109">
        <f>0.61365*EXP(17.502*J109/(240.97+J109))</f>
        <v>4.2805645191542316</v>
      </c>
      <c r="AR109">
        <f>AQ109*1000/AA109</f>
        <v>47.008906040828492</v>
      </c>
      <c r="AS109">
        <f>(AR109-U109)</f>
        <v>24.919151936214234</v>
      </c>
      <c r="AT109">
        <f>IF(D109,P109,(O109+P109)/2)</f>
        <v>30.46318244934082</v>
      </c>
      <c r="AU109">
        <f>0.61365*EXP(17.502*AT109/(240.97+AT109))</f>
        <v>4.3751209101369337</v>
      </c>
      <c r="AV109">
        <f>IF(AS109&lt;&gt;0,(1000-(AR109+U109)/2)/AS109*AL109,0)</f>
        <v>0.14829387304998184</v>
      </c>
      <c r="AW109">
        <f>U109*AA109/1000</f>
        <v>2.0114617765180154</v>
      </c>
      <c r="AX109">
        <f>(AU109-AW109)</f>
        <v>2.3636591336189183</v>
      </c>
      <c r="AY109">
        <f>1/(1.6/F109+1.37/N109)</f>
        <v>9.313365106489481E-2</v>
      </c>
      <c r="AZ109">
        <f>G109*AA109*0.001</f>
        <v>54.863552094050107</v>
      </c>
      <c r="BA109">
        <f>G109/S109</f>
        <v>0.67933275393170356</v>
      </c>
      <c r="BB109">
        <f>(1-AL109*AA109/AQ109/F109)*100</f>
        <v>46.939042414551977</v>
      </c>
      <c r="BC109">
        <f>(S109-E109/(N109/1.35))</f>
        <v>879.67944337454605</v>
      </c>
      <c r="BD109">
        <f>E109*BB109/100/BC109</f>
        <v>1.2612577505135914E-2</v>
      </c>
    </row>
    <row r="110" spans="1:56" x14ac:dyDescent="0.3">
      <c r="A110" s="1" t="s">
        <v>9</v>
      </c>
      <c r="B110" s="1" t="s">
        <v>168</v>
      </c>
      <c r="K110" s="1">
        <v>2.42</v>
      </c>
    </row>
    <row r="111" spans="1:56" x14ac:dyDescent="0.3">
      <c r="A111" s="1" t="s">
        <v>9</v>
      </c>
      <c r="B111" s="1" t="s">
        <v>169</v>
      </c>
      <c r="K111" s="1">
        <v>2.42</v>
      </c>
    </row>
    <row r="112" spans="1:56" x14ac:dyDescent="0.3">
      <c r="A112" s="1">
        <v>66</v>
      </c>
      <c r="B112" s="1" t="s">
        <v>170</v>
      </c>
      <c r="C112" s="1">
        <v>5043.0000101923943</v>
      </c>
      <c r="D112" s="1">
        <v>0</v>
      </c>
      <c r="E112">
        <f>(R112-S112*(1000-T112)/(1000-U112))*AK112</f>
        <v>12.639388503088789</v>
      </c>
      <c r="F112">
        <f>IF(AV112&lt;&gt;0,1/(1/AV112-1/N112),0)</f>
        <v>0.14606098115807445</v>
      </c>
      <c r="G112">
        <f>((AY112-AL112/2)*S112-E112)/(AY112+AL112/2)</f>
        <v>237.73074620922787</v>
      </c>
      <c r="H112">
        <f>AL112*1000</f>
        <v>3.6615900943737421</v>
      </c>
      <c r="I112">
        <f>(AQ112-AW112)</f>
        <v>2.2768311124928631</v>
      </c>
      <c r="J112">
        <f>(P112+AP112*D112)</f>
        <v>30.09330940246582</v>
      </c>
      <c r="K112" s="1">
        <v>2.42</v>
      </c>
      <c r="L112">
        <f>(K112*AE112+AF112)</f>
        <v>2.2060435849428179</v>
      </c>
      <c r="M112" s="1">
        <v>1</v>
      </c>
      <c r="N112">
        <f>L112*(M112+1)*(M112+1)/(M112*M112+1)</f>
        <v>4.4120871698856359</v>
      </c>
      <c r="O112" s="1">
        <v>30.843696594238281</v>
      </c>
      <c r="P112" s="1">
        <v>30.09330940246582</v>
      </c>
      <c r="Q112" s="1">
        <v>31.482749938964844</v>
      </c>
      <c r="R112" s="1">
        <v>399.93362426757813</v>
      </c>
      <c r="S112" s="1">
        <v>393.12188720703125</v>
      </c>
      <c r="T112" s="1">
        <v>20.303058624267578</v>
      </c>
      <c r="U112" s="1">
        <v>22.035600662231445</v>
      </c>
      <c r="V112" s="1">
        <v>41.346672058105469</v>
      </c>
      <c r="W112" s="1">
        <v>44.874954223632813</v>
      </c>
      <c r="X112" s="1">
        <v>500.177734375</v>
      </c>
      <c r="Y112" s="1">
        <v>1499.8560791015625</v>
      </c>
      <c r="Z112" s="1">
        <v>8.1899538636207581E-2</v>
      </c>
      <c r="AA112" s="1">
        <v>91.057487487792969</v>
      </c>
      <c r="AB112" s="1">
        <v>9.9652070999145508</v>
      </c>
      <c r="AC112" s="1">
        <v>0.47602739930152893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>X112*0.000001/(K112*0.0001)</f>
        <v>2.0668501420454546</v>
      </c>
      <c r="AL112">
        <f>(U112-T112)/(1000-U112)*AK112</f>
        <v>3.6615900943737421E-3</v>
      </c>
      <c r="AM112">
        <f>(P112+273.15)</f>
        <v>303.2433094024658</v>
      </c>
      <c r="AN112">
        <f>(O112+273.15)</f>
        <v>303.99369659423826</v>
      </c>
      <c r="AO112">
        <f>(Y112*AG112+Z112*AH112)*AI112</f>
        <v>239.97696729234667</v>
      </c>
      <c r="AP112">
        <f>((AO112+0.00000010773*(AN112^4-AM112^4))-AL112*44100)/(L112*51.4+0.00000043092*AM112^3)</f>
        <v>0.69813716103897583</v>
      </c>
      <c r="AQ112">
        <f>0.61365*EXP(17.502*J112/(240.97+J112))</f>
        <v>4.2833375440800054</v>
      </c>
      <c r="AR112">
        <f>AQ112*1000/AA112</f>
        <v>47.03992677872013</v>
      </c>
      <c r="AS112">
        <f>(AR112-U112)</f>
        <v>25.004326116488684</v>
      </c>
      <c r="AT112">
        <f>IF(D112,P112,(O112+P112)/2)</f>
        <v>30.468502998352051</v>
      </c>
      <c r="AU112">
        <f>0.61365*EXP(17.502*AT112/(240.97+AT112))</f>
        <v>4.3764535994367924</v>
      </c>
      <c r="AV112">
        <f>IF(AS112&lt;&gt;0,(1000-(AR112+U112)/2)/AS112*AL112,0)</f>
        <v>0.14138061327403048</v>
      </c>
      <c r="AW112">
        <f>U112*AA112/1000</f>
        <v>2.0065064315871424</v>
      </c>
      <c r="AX112">
        <f>(AU112-AW112)</f>
        <v>2.36994716784965</v>
      </c>
      <c r="AY112">
        <f>1/(1.6/F112+1.37/N112)</f>
        <v>8.8771794140098823E-2</v>
      </c>
      <c r="AZ112">
        <f>G112*AA112*0.001</f>
        <v>21.647164448410454</v>
      </c>
      <c r="BA112">
        <f>G112/S112</f>
        <v>0.60472528736114572</v>
      </c>
      <c r="BB112">
        <f>(1-AL112*AA112/AQ112/F112)*100</f>
        <v>46.707158871370957</v>
      </c>
      <c r="BC112">
        <f>(S112-E112/(N112/1.35))</f>
        <v>389.25451699829347</v>
      </c>
      <c r="BD112">
        <f>E112*BB112/100/BC112</f>
        <v>1.5166167663337244E-2</v>
      </c>
    </row>
    <row r="113" spans="1:56" x14ac:dyDescent="0.3">
      <c r="A113" s="1">
        <v>67</v>
      </c>
      <c r="B113" s="1" t="s">
        <v>171</v>
      </c>
      <c r="C113" s="1">
        <v>5049.0000100582838</v>
      </c>
      <c r="D113" s="1">
        <v>0</v>
      </c>
      <c r="E113">
        <f>(R113-S113*(1000-T113)/(1000-U113))*AK113</f>
        <v>12.776533173757255</v>
      </c>
      <c r="F113">
        <f>IF(AV113&lt;&gt;0,1/(1/AV113-1/N113),0)</f>
        <v>0.14570342942485748</v>
      </c>
      <c r="G113">
        <f>((AY113-AL113/2)*S113-E113)/(AY113+AL113/2)</f>
        <v>235.8096655294577</v>
      </c>
      <c r="H113">
        <f>AL113*1000</f>
        <v>3.6607198443578262</v>
      </c>
      <c r="I113">
        <f>(AQ113-AW113)</f>
        <v>2.2816220824339379</v>
      </c>
      <c r="J113">
        <f>(P113+AP113*D113)</f>
        <v>30.112724304199219</v>
      </c>
      <c r="K113" s="1">
        <v>2.42</v>
      </c>
      <c r="L113">
        <f>(K113*AE113+AF113)</f>
        <v>2.2060435849428179</v>
      </c>
      <c r="M113" s="1">
        <v>1</v>
      </c>
      <c r="N113">
        <f>L113*(M113+1)*(M113+1)/(M113*M113+1)</f>
        <v>4.4120871698856359</v>
      </c>
      <c r="O113" s="1">
        <v>30.845046997070313</v>
      </c>
      <c r="P113" s="1">
        <v>30.112724304199219</v>
      </c>
      <c r="Q113" s="1">
        <v>31.480531692504883</v>
      </c>
      <c r="R113" s="1">
        <v>399.95413208007813</v>
      </c>
      <c r="S113" s="1">
        <v>393.07647705078125</v>
      </c>
      <c r="T113" s="1">
        <v>20.303472518920898</v>
      </c>
      <c r="U113" s="1">
        <v>22.035554885864258</v>
      </c>
      <c r="V113" s="1">
        <v>41.344100952148438</v>
      </c>
      <c r="W113" s="1">
        <v>44.871150970458984</v>
      </c>
      <c r="X113" s="1">
        <v>500.19158935546875</v>
      </c>
      <c r="Y113" s="1">
        <v>1499.8558349609375</v>
      </c>
      <c r="Z113" s="1">
        <v>0.27083113789558411</v>
      </c>
      <c r="AA113" s="1">
        <v>91.056983947753906</v>
      </c>
      <c r="AB113" s="1">
        <v>9.9652070999145508</v>
      </c>
      <c r="AC113" s="1">
        <v>0.47602739930152893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>X113*0.000001/(K113*0.0001)</f>
        <v>2.0669073940308622</v>
      </c>
      <c r="AL113">
        <f>(U113-T113)/(1000-U113)*AK113</f>
        <v>3.6607198443578261E-3</v>
      </c>
      <c r="AM113">
        <f>(P113+273.15)</f>
        <v>303.2627243041992</v>
      </c>
      <c r="AN113">
        <f>(O113+273.15)</f>
        <v>303.99504699707029</v>
      </c>
      <c r="AO113">
        <f>(Y113*AG113+Z113*AH113)*AI113</f>
        <v>239.97692822984754</v>
      </c>
      <c r="AP113">
        <f>((AO113+0.00000010773*(AN113^4-AM113^4))-AL113*44100)/(L113*51.4+0.00000043092*AM113^3)</f>
        <v>0.69669992877994724</v>
      </c>
      <c r="AQ113">
        <f>0.61365*EXP(17.502*J113/(240.97+J113))</f>
        <v>4.2881132499559298</v>
      </c>
      <c r="AR113">
        <f>AQ113*1000/AA113</f>
        <v>47.092634348797851</v>
      </c>
      <c r="AS113">
        <f>(AR113-U113)</f>
        <v>25.057079462933594</v>
      </c>
      <c r="AT113">
        <f>IF(D113,P113,(O113+P113)/2)</f>
        <v>30.478885650634766</v>
      </c>
      <c r="AU113">
        <f>0.61365*EXP(17.502*AT113/(240.97+AT113))</f>
        <v>4.3790552612088085</v>
      </c>
      <c r="AV113">
        <f>IF(AS113&lt;&gt;0,(1000-(AR113+U113)/2)/AS113*AL113,0)</f>
        <v>0.14104558284687382</v>
      </c>
      <c r="AW113">
        <f>U113*AA113/1000</f>
        <v>2.0064911675219919</v>
      </c>
      <c r="AX113">
        <f>(AU113-AW113)</f>
        <v>2.3725640936868166</v>
      </c>
      <c r="AY113">
        <f>1/(1.6/F113+1.37/N113)</f>
        <v>8.8560459959865015E-2</v>
      </c>
      <c r="AZ113">
        <f>G113*AA113*0.001</f>
        <v>21.47211692884105</v>
      </c>
      <c r="BA113">
        <f>G113/S113</f>
        <v>0.59990785329795671</v>
      </c>
      <c r="BB113">
        <f>(1-AL113*AA113/AQ113/F113)*100</f>
        <v>46.648856268179983</v>
      </c>
      <c r="BC113">
        <f>(S113-E113/(N113/1.35))</f>
        <v>389.16714363998659</v>
      </c>
      <c r="BD113">
        <f>E113*BB113/100/BC113</f>
        <v>1.5315030299155912E-2</v>
      </c>
    </row>
    <row r="114" spans="1:56" x14ac:dyDescent="0.3">
      <c r="A114" s="1">
        <v>68</v>
      </c>
      <c r="B114" s="1" t="s">
        <v>172</v>
      </c>
      <c r="C114" s="1">
        <v>5055.0000099241734</v>
      </c>
      <c r="D114" s="1">
        <v>0</v>
      </c>
      <c r="E114">
        <f>(R114-S114*(1000-T114)/(1000-U114))*AK114</f>
        <v>12.622874887116211</v>
      </c>
      <c r="F114">
        <f>IF(AV114&lt;&gt;0,1/(1/AV114-1/N114),0)</f>
        <v>0.14545990368548423</v>
      </c>
      <c r="G114">
        <f>((AY114-AL114/2)*S114-E114)/(AY114+AL114/2)</f>
        <v>237.26023173071329</v>
      </c>
      <c r="H114">
        <f>AL114*1000</f>
        <v>3.6592997489787273</v>
      </c>
      <c r="I114">
        <f>(AQ114-AW114)</f>
        <v>2.2843609294853042</v>
      </c>
      <c r="J114">
        <f>(P114+AP114*D114)</f>
        <v>30.124172210693359</v>
      </c>
      <c r="K114" s="1">
        <v>2.42</v>
      </c>
      <c r="L114">
        <f>(K114*AE114+AF114)</f>
        <v>2.2060435849428179</v>
      </c>
      <c r="M114" s="1">
        <v>1</v>
      </c>
      <c r="N114">
        <f>L114*(M114+1)*(M114+1)/(M114*M114+1)</f>
        <v>4.4120871698856359</v>
      </c>
      <c r="O114" s="1">
        <v>30.843452453613281</v>
      </c>
      <c r="P114" s="1">
        <v>30.124172210693359</v>
      </c>
      <c r="Q114" s="1">
        <v>31.479665756225586</v>
      </c>
      <c r="R114" s="1">
        <v>399.87405395507813</v>
      </c>
      <c r="S114" s="1">
        <v>393.07003784179688</v>
      </c>
      <c r="T114" s="1">
        <v>20.305089950561523</v>
      </c>
      <c r="U114" s="1">
        <v>22.036748886108398</v>
      </c>
      <c r="V114" s="1">
        <v>41.350547790527344</v>
      </c>
      <c r="W114" s="1">
        <v>44.877002716064453</v>
      </c>
      <c r="X114" s="1">
        <v>500.11920166015625</v>
      </c>
      <c r="Y114" s="1">
        <v>1499.6826171875</v>
      </c>
      <c r="Z114" s="1">
        <v>0.36472535133361816</v>
      </c>
      <c r="AA114" s="1">
        <v>91.055648803710938</v>
      </c>
      <c r="AB114" s="1">
        <v>9.9652070999145508</v>
      </c>
      <c r="AC114" s="1">
        <v>0.47602739930152893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>X114*0.000001/(K114*0.0001)</f>
        <v>2.0666082713229597</v>
      </c>
      <c r="AL114">
        <f>(U114-T114)/(1000-U114)*AK114</f>
        <v>3.6592997489787275E-3</v>
      </c>
      <c r="AM114">
        <f>(P114+273.15)</f>
        <v>303.27417221069334</v>
      </c>
      <c r="AN114">
        <f>(O114+273.15)</f>
        <v>303.99345245361326</v>
      </c>
      <c r="AO114">
        <f>(Y114*AG114+Z114*AH114)*AI114</f>
        <v>239.94921338671702</v>
      </c>
      <c r="AP114">
        <f>((AO114+0.00000010773*(AN114^4-AM114^4))-AL114*44100)/(L114*51.4+0.00000043092*AM114^3)</f>
        <v>0.69571966327863799</v>
      </c>
      <c r="AQ114">
        <f>0.61365*EXP(17.502*J114/(240.97+J114))</f>
        <v>4.2909313968343588</v>
      </c>
      <c r="AR114">
        <f>AQ114*1000/AA114</f>
        <v>47.124274586020888</v>
      </c>
      <c r="AS114">
        <f>(AR114-U114)</f>
        <v>25.08752569991249</v>
      </c>
      <c r="AT114">
        <f>IF(D114,P114,(O114+P114)/2)</f>
        <v>30.48381233215332</v>
      </c>
      <c r="AU114">
        <f>0.61365*EXP(17.502*AT114/(240.97+AT114))</f>
        <v>4.3802902493747329</v>
      </c>
      <c r="AV114">
        <f>IF(AS114&lt;&gt;0,(1000-(AR114+U114)/2)/AS114*AL114,0)</f>
        <v>0.1408173661014212</v>
      </c>
      <c r="AW114">
        <f>U114*AA114/1000</f>
        <v>2.0065704673490545</v>
      </c>
      <c r="AX114">
        <f>(AU114-AW114)</f>
        <v>2.3737197820256783</v>
      </c>
      <c r="AY114">
        <f>1/(1.6/F114+1.37/N114)</f>
        <v>8.841650554333387E-2</v>
      </c>
      <c r="AZ114">
        <f>G114*AA114*0.001</f>
        <v>21.603884335558902</v>
      </c>
      <c r="BA114">
        <f>G114/S114</f>
        <v>0.60360803136617081</v>
      </c>
      <c r="BB114">
        <f>(1-AL114*AA114/AQ114/F114)*100</f>
        <v>46.616135156202141</v>
      </c>
      <c r="BC114">
        <f>(S114-E114/(N114/1.35))</f>
        <v>389.20772043022845</v>
      </c>
      <c r="BD114">
        <f>E114*BB114/100/BC114</f>
        <v>1.5118652866063184E-2</v>
      </c>
    </row>
    <row r="115" spans="1:56" x14ac:dyDescent="0.3">
      <c r="A115" s="1">
        <v>69</v>
      </c>
      <c r="B115" s="1" t="s">
        <v>173</v>
      </c>
      <c r="C115" s="1">
        <v>5061.0000097900629</v>
      </c>
      <c r="D115" s="1">
        <v>0</v>
      </c>
      <c r="E115">
        <f>(R115-S115*(1000-T115)/(1000-U115))*AK115</f>
        <v>12.80221004893188</v>
      </c>
      <c r="F115">
        <f>IF(AV115&lt;&gt;0,1/(1/AV115-1/N115),0)</f>
        <v>0.14553505563648</v>
      </c>
      <c r="G115">
        <f>((AY115-AL115/2)*S115-E115)/(AY115+AL115/2)</f>
        <v>235.42605021199549</v>
      </c>
      <c r="H115">
        <f>AL115*1000</f>
        <v>3.6510257676397453</v>
      </c>
      <c r="I115">
        <f>(AQ115-AW115)</f>
        <v>2.2781888654413178</v>
      </c>
      <c r="J115">
        <f>(P115+AP115*D115)</f>
        <v>30.09870719909668</v>
      </c>
      <c r="K115" s="1">
        <v>2.42</v>
      </c>
      <c r="L115">
        <f>(K115*AE115+AF115)</f>
        <v>2.2060435849428179</v>
      </c>
      <c r="M115" s="1">
        <v>1</v>
      </c>
      <c r="N115">
        <f>L115*(M115+1)*(M115+1)/(M115*M115+1)</f>
        <v>4.4120871698856359</v>
      </c>
      <c r="O115" s="1">
        <v>30.842653274536133</v>
      </c>
      <c r="P115" s="1">
        <v>30.09870719909668</v>
      </c>
      <c r="Q115" s="1">
        <v>31.481977462768555</v>
      </c>
      <c r="R115" s="1">
        <v>400.00662231445313</v>
      </c>
      <c r="S115" s="1">
        <v>393.11856079101563</v>
      </c>
      <c r="T115" s="1">
        <v>20.307809829711914</v>
      </c>
      <c r="U115" s="1">
        <v>22.035243988037109</v>
      </c>
      <c r="V115" s="1">
        <v>41.358852386474609</v>
      </c>
      <c r="W115" s="1">
        <v>44.876941680908203</v>
      </c>
      <c r="X115" s="1">
        <v>500.20953369140625</v>
      </c>
      <c r="Y115" s="1">
        <v>1499.671875</v>
      </c>
      <c r="Z115" s="1">
        <v>0.29592639207839966</v>
      </c>
      <c r="AA115" s="1">
        <v>91.057579040527344</v>
      </c>
      <c r="AB115" s="1">
        <v>9.9652070999145508</v>
      </c>
      <c r="AC115" s="1">
        <v>0.47602739930152893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>X115*0.000001/(K115*0.0001)</f>
        <v>2.0669815441793644</v>
      </c>
      <c r="AL115">
        <f>(U115-T115)/(1000-U115)*AK115</f>
        <v>3.6510257676397452E-3</v>
      </c>
      <c r="AM115">
        <f>(P115+273.15)</f>
        <v>303.24870719909666</v>
      </c>
      <c r="AN115">
        <f>(O115+273.15)</f>
        <v>303.99265327453611</v>
      </c>
      <c r="AO115">
        <f>(Y115*AG115+Z115*AH115)*AI115</f>
        <v>239.94749463675544</v>
      </c>
      <c r="AP115">
        <f>((AO115+0.00000010773*(AN115^4-AM115^4))-AL115*44100)/(L115*51.4+0.00000043092*AM115^3)</f>
        <v>0.70099562397216786</v>
      </c>
      <c r="AQ115">
        <f>0.61365*EXP(17.502*J115/(240.97+J115))</f>
        <v>4.2846648365593119</v>
      </c>
      <c r="AR115">
        <f>AQ115*1000/AA115</f>
        <v>47.054455891610296</v>
      </c>
      <c r="AS115">
        <f>(AR115-U115)</f>
        <v>25.019211903573186</v>
      </c>
      <c r="AT115">
        <f>IF(D115,P115,(O115+P115)/2)</f>
        <v>30.470680236816406</v>
      </c>
      <c r="AU115">
        <f>0.61365*EXP(17.502*AT115/(240.97+AT115))</f>
        <v>4.3769990553569516</v>
      </c>
      <c r="AV115">
        <f>IF(AS115&lt;&gt;0,(1000-(AR115+U115)/2)/AS115*AL115,0)</f>
        <v>0.14088779630451839</v>
      </c>
      <c r="AW115">
        <f>U115*AA115/1000</f>
        <v>2.006475971117994</v>
      </c>
      <c r="AX115">
        <f>(AU115-AW115)</f>
        <v>2.3705230842389575</v>
      </c>
      <c r="AY115">
        <f>1/(1.6/F115+1.37/N115)</f>
        <v>8.8460931233530132E-2</v>
      </c>
      <c r="AZ115">
        <f>G115*AA115*0.001</f>
        <v>21.437326175377937</v>
      </c>
      <c r="BA115">
        <f>G115/S115</f>
        <v>0.59886780654233596</v>
      </c>
      <c r="BB115">
        <f>(1-AL115*AA115/AQ115/F115)*100</f>
        <v>46.685354488136547</v>
      </c>
      <c r="BC115">
        <f>(S115-E115/(N115/1.35))</f>
        <v>389.2013708306672</v>
      </c>
      <c r="BD115">
        <f>E115*BB115/100/BC115</f>
        <v>1.5356464780438915E-2</v>
      </c>
    </row>
    <row r="116" spans="1:56" x14ac:dyDescent="0.3">
      <c r="A116" s="1">
        <v>70</v>
      </c>
      <c r="B116" s="1" t="s">
        <v>174</v>
      </c>
      <c r="C116" s="1">
        <v>5067.0000096559525</v>
      </c>
      <c r="D116" s="1">
        <v>0</v>
      </c>
      <c r="E116">
        <f>(R116-S116*(1000-T116)/(1000-U116))*AK116</f>
        <v>12.809404307025693</v>
      </c>
      <c r="F116">
        <f>IF(AV116&lt;&gt;0,1/(1/AV116-1/N116),0)</f>
        <v>0.14566264918003269</v>
      </c>
      <c r="G116">
        <f>((AY116-AL116/2)*S116-E116)/(AY116+AL116/2)</f>
        <v>235.47550616804412</v>
      </c>
      <c r="H116">
        <f>AL116*1000</f>
        <v>3.6573158166936257</v>
      </c>
      <c r="I116">
        <f>(AQ116-AW116)</f>
        <v>2.2801163357457113</v>
      </c>
      <c r="J116">
        <f>(P116+AP116*D116)</f>
        <v>30.107883453369141</v>
      </c>
      <c r="K116" s="1">
        <v>2.42</v>
      </c>
      <c r="L116">
        <f>(K116*AE116+AF116)</f>
        <v>2.2060435849428179</v>
      </c>
      <c r="M116" s="1">
        <v>1</v>
      </c>
      <c r="N116">
        <f>L116*(M116+1)*(M116+1)/(M116*M116+1)</f>
        <v>4.4120871698856359</v>
      </c>
      <c r="O116" s="1">
        <v>30.84454345703125</v>
      </c>
      <c r="P116" s="1">
        <v>30.107883453369141</v>
      </c>
      <c r="Q116" s="1">
        <v>31.479841232299805</v>
      </c>
      <c r="R116" s="1">
        <v>400.03143310546875</v>
      </c>
      <c r="S116" s="1">
        <v>393.13870239257813</v>
      </c>
      <c r="T116" s="1">
        <v>20.308740615844727</v>
      </c>
      <c r="U116" s="1">
        <v>22.039133071899414</v>
      </c>
      <c r="V116" s="1">
        <v>41.355781555175781</v>
      </c>
      <c r="W116" s="1">
        <v>44.879470825195313</v>
      </c>
      <c r="X116" s="1">
        <v>500.21267700195313</v>
      </c>
      <c r="Y116" s="1">
        <v>1499.7181396484375</v>
      </c>
      <c r="Z116" s="1">
        <v>0.11793618649244308</v>
      </c>
      <c r="AA116" s="1">
        <v>91.056472778320313</v>
      </c>
      <c r="AB116" s="1">
        <v>9.9652070999145508</v>
      </c>
      <c r="AC116" s="1">
        <v>0.47602739930152893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>X116*0.000001/(K116*0.0001)</f>
        <v>2.0669945330659218</v>
      </c>
      <c r="AL116">
        <f>(U116-T116)/(1000-U116)*AK116</f>
        <v>3.6573158166936259E-3</v>
      </c>
      <c r="AM116">
        <f>(P116+273.15)</f>
        <v>303.25788345336912</v>
      </c>
      <c r="AN116">
        <f>(O116+273.15)</f>
        <v>303.99454345703123</v>
      </c>
      <c r="AO116">
        <f>(Y116*AG116+Z116*AH116)*AI116</f>
        <v>239.95489698033998</v>
      </c>
      <c r="AP116">
        <f>((AO116+0.00000010773*(AN116^4-AM116^4))-AL116*44100)/(L116*51.4+0.00000043092*AM116^3)</f>
        <v>0.69813978472450422</v>
      </c>
      <c r="AQ116">
        <f>0.61365*EXP(17.502*J116/(240.97+J116))</f>
        <v>4.2869220563648991</v>
      </c>
      <c r="AR116">
        <f>AQ116*1000/AA116</f>
        <v>47.079816794590073</v>
      </c>
      <c r="AS116">
        <f>(AR116-U116)</f>
        <v>25.040683722690659</v>
      </c>
      <c r="AT116">
        <f>IF(D116,P116,(O116+P116)/2)</f>
        <v>30.476213455200195</v>
      </c>
      <c r="AU116">
        <f>0.61365*EXP(17.502*AT116/(240.97+AT116))</f>
        <v>4.378385539714496</v>
      </c>
      <c r="AV116">
        <f>IF(AS116&lt;&gt;0,(1000-(AR116+U116)/2)/AS116*AL116,0)</f>
        <v>0.14100736791001009</v>
      </c>
      <c r="AW116">
        <f>U116*AA116/1000</f>
        <v>2.0068057206191878</v>
      </c>
      <c r="AX116">
        <f>(AU116-AW116)</f>
        <v>2.3715798190953081</v>
      </c>
      <c r="AY116">
        <f>1/(1.6/F116+1.37/N116)</f>
        <v>8.8536354615885271E-2</v>
      </c>
      <c r="AZ116">
        <f>G116*AA116*0.001</f>
        <v>21.441569017351707</v>
      </c>
      <c r="BA116">
        <f>G116/S116</f>
        <v>0.59896292258935213</v>
      </c>
      <c r="BB116">
        <f>(1-AL116*AA116/AQ116/F116)*100</f>
        <v>46.669028413010551</v>
      </c>
      <c r="BC116">
        <f>(S116-E116/(N116/1.35))</f>
        <v>389.21931115014877</v>
      </c>
      <c r="BD116">
        <f>E116*BB116/100/BC116</f>
        <v>1.5359013194689819E-2</v>
      </c>
    </row>
    <row r="117" spans="1:56" x14ac:dyDescent="0.3">
      <c r="A117" s="1" t="s">
        <v>9</v>
      </c>
      <c r="B117" s="1" t="s">
        <v>175</v>
      </c>
    </row>
    <row r="118" spans="1:56" x14ac:dyDescent="0.3">
      <c r="A118" s="1" t="s">
        <v>9</v>
      </c>
      <c r="B118" s="1" t="s">
        <v>176</v>
      </c>
    </row>
    <row r="119" spans="1:56" x14ac:dyDescent="0.3">
      <c r="A119" s="1" t="s">
        <v>9</v>
      </c>
      <c r="B119" s="1" t="s">
        <v>177</v>
      </c>
    </row>
    <row r="120" spans="1:56" x14ac:dyDescent="0.3">
      <c r="A120" s="1" t="s">
        <v>9</v>
      </c>
      <c r="B120" s="1" t="s">
        <v>178</v>
      </c>
    </row>
    <row r="121" spans="1:56" x14ac:dyDescent="0.3">
      <c r="A121" s="1" t="s">
        <v>9</v>
      </c>
      <c r="B121" s="1" t="s">
        <v>179</v>
      </c>
    </row>
    <row r="122" spans="1:56" x14ac:dyDescent="0.3">
      <c r="A122" s="1" t="s">
        <v>9</v>
      </c>
      <c r="B122" s="1" t="s">
        <v>180</v>
      </c>
    </row>
    <row r="123" spans="1:56" x14ac:dyDescent="0.3">
      <c r="A123" s="1" t="s">
        <v>9</v>
      </c>
      <c r="B123" s="1" t="s">
        <v>181</v>
      </c>
    </row>
    <row r="124" spans="1:56" x14ac:dyDescent="0.3">
      <c r="A124" s="1" t="s">
        <v>9</v>
      </c>
      <c r="B124" s="1" t="s">
        <v>182</v>
      </c>
    </row>
    <row r="125" spans="1:56" x14ac:dyDescent="0.3">
      <c r="A125" s="1" t="s">
        <v>9</v>
      </c>
      <c r="B125" s="1" t="s">
        <v>183</v>
      </c>
      <c r="C125" s="3"/>
    </row>
    <row r="126" spans="1:56" x14ac:dyDescent="0.3">
      <c r="A126" s="1" t="s">
        <v>9</v>
      </c>
      <c r="B126" s="1" t="s">
        <v>184</v>
      </c>
    </row>
    <row r="127" spans="1:56" x14ac:dyDescent="0.3">
      <c r="A127" s="1" t="s">
        <v>9</v>
      </c>
      <c r="B127" s="1" t="s">
        <v>185</v>
      </c>
    </row>
    <row r="128" spans="1:56" x14ac:dyDescent="0.3">
      <c r="A128" s="1" t="s">
        <v>9</v>
      </c>
      <c r="B128" s="1" t="s">
        <v>186</v>
      </c>
    </row>
    <row r="129" spans="1:56" x14ac:dyDescent="0.3">
      <c r="A129" s="1" t="s">
        <v>9</v>
      </c>
      <c r="B129" s="1" t="s">
        <v>187</v>
      </c>
    </row>
    <row r="130" spans="1:56" x14ac:dyDescent="0.3">
      <c r="A130" s="1" t="s">
        <v>9</v>
      </c>
      <c r="B130" s="1" t="s">
        <v>188</v>
      </c>
    </row>
    <row r="131" spans="1:56" x14ac:dyDescent="0.3">
      <c r="A131" s="1" t="s">
        <v>9</v>
      </c>
      <c r="B131" s="1" t="s">
        <v>189</v>
      </c>
    </row>
    <row r="132" spans="1:56" x14ac:dyDescent="0.3">
      <c r="A132" s="1" t="s">
        <v>9</v>
      </c>
      <c r="B132" s="1" t="s">
        <v>190</v>
      </c>
    </row>
    <row r="133" spans="1:56" x14ac:dyDescent="0.3">
      <c r="A133" s="1">
        <v>71</v>
      </c>
      <c r="B133" s="1" t="s">
        <v>191</v>
      </c>
      <c r="C133" s="1">
        <v>6448.5000102035701</v>
      </c>
      <c r="D133" s="1">
        <v>0</v>
      </c>
      <c r="E133">
        <f>(R133-S133*(1000-T133)/(1000-U133))*AK133</f>
        <v>14.586129140672076</v>
      </c>
      <c r="F133">
        <f>IF(AV133&lt;&gt;0,1/(1/AV133-1/N133),0)</f>
        <v>0.16070808594802755</v>
      </c>
      <c r="G133">
        <f>((AY133-AL133/2)*S133-E133)/(AY133+AL133/2)</f>
        <v>226.60301094817433</v>
      </c>
      <c r="H133">
        <f>AL133*1000</f>
        <v>3.8271097936448171</v>
      </c>
      <c r="I133">
        <f>(AQ133-AW133)</f>
        <v>2.1773643276584593</v>
      </c>
      <c r="J133">
        <f>(P133+AP133*D133)</f>
        <v>30.008054733276367</v>
      </c>
      <c r="K133" s="1">
        <v>3.44</v>
      </c>
      <c r="L133">
        <f>(K133*AE133+AF133)</f>
        <v>1.9820870375633239</v>
      </c>
      <c r="M133" s="1">
        <v>1</v>
      </c>
      <c r="N133">
        <f>L133*(M133+1)*(M133+1)/(M133*M133+1)</f>
        <v>3.9641740751266479</v>
      </c>
      <c r="O133" s="1">
        <v>30.554862976074219</v>
      </c>
      <c r="P133" s="1">
        <v>30.008054733276367</v>
      </c>
      <c r="Q133" s="1">
        <v>31.131086349487305</v>
      </c>
      <c r="R133" s="1">
        <v>400.0526123046875</v>
      </c>
      <c r="S133" s="1">
        <v>388.99758911132813</v>
      </c>
      <c r="T133" s="1">
        <v>20.330078125</v>
      </c>
      <c r="U133" s="1">
        <v>22.901784896850586</v>
      </c>
      <c r="V133" s="1">
        <v>42.084201812744141</v>
      </c>
      <c r="W133" s="1">
        <v>47.407756805419922</v>
      </c>
      <c r="X133" s="1">
        <v>500.20281982421875</v>
      </c>
      <c r="Y133" s="1">
        <v>1500.67236328125</v>
      </c>
      <c r="Z133" s="1">
        <v>0.14523911476135254</v>
      </c>
      <c r="AA133" s="1">
        <v>91.043426513671875</v>
      </c>
      <c r="AB133" s="1">
        <v>10.148094177246094</v>
      </c>
      <c r="AC133" s="1">
        <v>0.47362214326858521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>X133*0.000001/(K133*0.0001)</f>
        <v>1.454077964605287</v>
      </c>
      <c r="AL133">
        <f>(U133-T133)/(1000-U133)*AK133</f>
        <v>3.8271097936448169E-3</v>
      </c>
      <c r="AM133">
        <f>(P133+273.15)</f>
        <v>303.15805473327634</v>
      </c>
      <c r="AN133">
        <f>(O133+273.15)</f>
        <v>303.7048629760742</v>
      </c>
      <c r="AO133">
        <f>(Y133*AG133+Z133*AH133)*AI133</f>
        <v>240.10757275817741</v>
      </c>
      <c r="AP133">
        <f>((AO133+0.00000010773*(AN133^4-AM133^4))-AL133*44100)/(L133*51.4+0.00000043092*AM133^3)</f>
        <v>0.68415142866621503</v>
      </c>
      <c r="AQ133">
        <f>0.61365*EXP(17.502*J133/(240.97+J133))</f>
        <v>4.2624212979467959</v>
      </c>
      <c r="AR133">
        <f>AQ133*1000/AA133</f>
        <v>46.817452518735259</v>
      </c>
      <c r="AS133">
        <f>(AR133-U133)</f>
        <v>23.915667621884673</v>
      </c>
      <c r="AT133">
        <f>IF(D133,P133,(O133+P133)/2)</f>
        <v>30.281458854675293</v>
      </c>
      <c r="AU133">
        <f>0.61365*EXP(17.502*AT133/(240.97+AT133))</f>
        <v>4.3298146101520656</v>
      </c>
      <c r="AV133">
        <f>IF(AS133&lt;&gt;0,(1000-(AR133+U133)/2)/AS133*AL133,0)</f>
        <v>0.15444679462368346</v>
      </c>
      <c r="AW133">
        <f>U133*AA133/1000</f>
        <v>2.0850569702883366</v>
      </c>
      <c r="AX133">
        <f>(AU133-AW133)</f>
        <v>2.244757639863729</v>
      </c>
      <c r="AY133">
        <f>1/(1.6/F133+1.37/N133)</f>
        <v>9.7072912542467638E-2</v>
      </c>
      <c r="AZ133">
        <f>G133*AA133*0.001</f>
        <v>20.630714575036894</v>
      </c>
      <c r="BA133">
        <f>G133/S133</f>
        <v>0.58253063075751421</v>
      </c>
      <c r="BB133">
        <f>(1-AL133*AA133/AQ133/F133)*100</f>
        <v>49.134254466919167</v>
      </c>
      <c r="BC133">
        <f>(S133-E133/(N133/1.35))</f>
        <v>384.03028092386461</v>
      </c>
      <c r="BD133">
        <f>E133*BB133/100/BC133</f>
        <v>1.8662033086583894E-2</v>
      </c>
    </row>
    <row r="134" spans="1:56" x14ac:dyDescent="0.3">
      <c r="A134" s="1">
        <v>72</v>
      </c>
      <c r="B134" s="1" t="s">
        <v>192</v>
      </c>
      <c r="C134" s="1">
        <v>6459.500009957701</v>
      </c>
      <c r="D134" s="1">
        <v>0</v>
      </c>
      <c r="E134">
        <f>(R134-S134*(1000-T134)/(1000-U134))*AK134</f>
        <v>14.805678648857754</v>
      </c>
      <c r="F134">
        <f>IF(AV134&lt;&gt;0,1/(1/AV134-1/N134),0)</f>
        <v>0.16156082197308855</v>
      </c>
      <c r="G134">
        <f>((AY134-AL134/2)*S134-E134)/(AY134+AL134/2)</f>
        <v>225.08919121044269</v>
      </c>
      <c r="H134">
        <f>AL134*1000</f>
        <v>3.8349990259602427</v>
      </c>
      <c r="I134">
        <f>(AQ134-AW134)</f>
        <v>2.1708599035407894</v>
      </c>
      <c r="J134">
        <f>(P134+AP134*D134)</f>
        <v>29.983055114746094</v>
      </c>
      <c r="K134" s="1">
        <v>3.44</v>
      </c>
      <c r="L134">
        <f>(K134*AE134+AF134)</f>
        <v>1.9820870375633239</v>
      </c>
      <c r="M134" s="1">
        <v>1</v>
      </c>
      <c r="N134">
        <f>L134*(M134+1)*(M134+1)/(M134*M134+1)</f>
        <v>3.9641740751266479</v>
      </c>
      <c r="O134" s="1">
        <v>30.553691864013672</v>
      </c>
      <c r="P134" s="1">
        <v>29.983055114746094</v>
      </c>
      <c r="Q134" s="1">
        <v>31.127470016479492</v>
      </c>
      <c r="R134" s="1">
        <v>400.10629272460938</v>
      </c>
      <c r="S134" s="1">
        <v>388.89874267578125</v>
      </c>
      <c r="T134" s="1">
        <v>20.329082489013672</v>
      </c>
      <c r="U134" s="1">
        <v>22.906007766723633</v>
      </c>
      <c r="V134" s="1">
        <v>42.085029602050781</v>
      </c>
      <c r="W134" s="1">
        <v>47.419754028320313</v>
      </c>
      <c r="X134" s="1">
        <v>500.21673583984375</v>
      </c>
      <c r="Y134" s="1">
        <v>1500.49169921875</v>
      </c>
      <c r="Z134" s="1">
        <v>0.30139562487602234</v>
      </c>
      <c r="AA134" s="1">
        <v>91.0435791015625</v>
      </c>
      <c r="AB134" s="1">
        <v>10.148094177246094</v>
      </c>
      <c r="AC134" s="1">
        <v>0.47362214326858521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>X134*0.000001/(K134*0.0001)</f>
        <v>1.4541184181390807</v>
      </c>
      <c r="AL134">
        <f>(U134-T134)/(1000-U134)*AK134</f>
        <v>3.8349990259602426E-3</v>
      </c>
      <c r="AM134">
        <f>(P134+273.15)</f>
        <v>303.13305511474607</v>
      </c>
      <c r="AN134">
        <f>(O134+273.15)</f>
        <v>303.70369186401365</v>
      </c>
      <c r="AO134">
        <f>(Y134*AG134+Z134*AH134)*AI134</f>
        <v>240.07866650882352</v>
      </c>
      <c r="AP134">
        <f>((AO134+0.00000010773*(AN134^4-AM134^4))-AL134*44100)/(L134*51.4+0.00000043092*AM134^3)</f>
        <v>0.68337155463537491</v>
      </c>
      <c r="AQ134">
        <f>0.61365*EXP(17.502*J134/(240.97+J134))</f>
        <v>4.2563048335514972</v>
      </c>
      <c r="AR134">
        <f>AQ134*1000/AA134</f>
        <v>46.750192331558388</v>
      </c>
      <c r="AS134">
        <f>(AR134-U134)</f>
        <v>23.844184564834755</v>
      </c>
      <c r="AT134">
        <f>IF(D134,P134,(O134+P134)/2)</f>
        <v>30.268373489379883</v>
      </c>
      <c r="AU134">
        <f>0.61365*EXP(17.502*AT134/(240.97+AT134))</f>
        <v>4.3265680778676083</v>
      </c>
      <c r="AV134">
        <f>IF(AS134&lt;&gt;0,(1000-(AR134+U134)/2)/AS134*AL134,0)</f>
        <v>0.15523421596285536</v>
      </c>
      <c r="AW134">
        <f>U134*AA134/1000</f>
        <v>2.0854449300107079</v>
      </c>
      <c r="AX134">
        <f>(AU134-AW134)</f>
        <v>2.2411231478569005</v>
      </c>
      <c r="AY134">
        <f>1/(1.6/F134+1.37/N134)</f>
        <v>9.7570624362781425E-2</v>
      </c>
      <c r="AZ134">
        <f>G134*AA134*0.001</f>
        <v>20.492925584874666</v>
      </c>
      <c r="BA134">
        <f>G134/S134</f>
        <v>0.57878611193684415</v>
      </c>
      <c r="BB134">
        <f>(1-AL134*AA134/AQ134/F134)*100</f>
        <v>49.225482859979053</v>
      </c>
      <c r="BC134">
        <f>(S134-E134/(N134/1.35))</f>
        <v>383.85666687457683</v>
      </c>
      <c r="BD134">
        <f>E134*BB134/100/BC134</f>
        <v>1.8986688090996275E-2</v>
      </c>
    </row>
    <row r="135" spans="1:56" x14ac:dyDescent="0.3">
      <c r="A135" s="1">
        <v>73</v>
      </c>
      <c r="B135" s="1" t="s">
        <v>193</v>
      </c>
      <c r="C135" s="1">
        <v>6470.5000097118318</v>
      </c>
      <c r="D135" s="1">
        <v>0</v>
      </c>
      <c r="E135">
        <f>(R135-S135*(1000-T135)/(1000-U135))*AK135</f>
        <v>14.754562199302061</v>
      </c>
      <c r="F135">
        <f>IF(AV135&lt;&gt;0,1/(1/AV135-1/N135),0)</f>
        <v>0.16225102575005371</v>
      </c>
      <c r="G135">
        <f>((AY135-AL135/2)*S135-E135)/(AY135+AL135/2)</f>
        <v>226.20566092070302</v>
      </c>
      <c r="H135">
        <f>AL135*1000</f>
        <v>3.854517554583083</v>
      </c>
      <c r="I135">
        <f>(AQ135-AW135)</f>
        <v>2.1728971486800246</v>
      </c>
      <c r="J135">
        <f>(P135+AP135*D135)</f>
        <v>29.995658874511719</v>
      </c>
      <c r="K135" s="1">
        <v>3.44</v>
      </c>
      <c r="L135">
        <f>(K135*AE135+AF135)</f>
        <v>1.9820870375633239</v>
      </c>
      <c r="M135" s="1">
        <v>1</v>
      </c>
      <c r="N135">
        <f>L135*(M135+1)*(M135+1)/(M135*M135+1)</f>
        <v>3.9641740751266479</v>
      </c>
      <c r="O135" s="1">
        <v>30.554435729980469</v>
      </c>
      <c r="P135" s="1">
        <v>29.995658874511719</v>
      </c>
      <c r="Q135" s="1">
        <v>31.128068923950195</v>
      </c>
      <c r="R135" s="1">
        <v>400.08248901367188</v>
      </c>
      <c r="S135" s="1">
        <v>388.90335083007813</v>
      </c>
      <c r="T135" s="1">
        <v>20.32756233215332</v>
      </c>
      <c r="U135" s="1">
        <v>22.91792106628418</v>
      </c>
      <c r="V135" s="1">
        <v>42.079307556152344</v>
      </c>
      <c r="W135" s="1">
        <v>47.441509246826172</v>
      </c>
      <c r="X135" s="1">
        <v>500.14923095703125</v>
      </c>
      <c r="Y135" s="1">
        <v>1500.7066650390625</v>
      </c>
      <c r="Z135" s="1">
        <v>0.22823359072208405</v>
      </c>
      <c r="AA135" s="1">
        <v>91.0418701171875</v>
      </c>
      <c r="AB135" s="1">
        <v>10.148094177246094</v>
      </c>
      <c r="AC135" s="1">
        <v>0.47362214326858521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>X135*0.000001/(K135*0.0001)</f>
        <v>1.4539221830146256</v>
      </c>
      <c r="AL135">
        <f>(U135-T135)/(1000-U135)*AK135</f>
        <v>3.854517554583083E-3</v>
      </c>
      <c r="AM135">
        <f>(P135+273.15)</f>
        <v>303.1456588745117</v>
      </c>
      <c r="AN135">
        <f>(O135+273.15)</f>
        <v>303.70443572998045</v>
      </c>
      <c r="AO135">
        <f>(Y135*AG135+Z135*AH135)*AI135</f>
        <v>240.11306103930474</v>
      </c>
      <c r="AP135">
        <f>((AO135+0.00000010773*(AN135^4-AM135^4))-AL135*44100)/(L135*51.4+0.00000043092*AM135^3)</f>
        <v>0.67485664876079543</v>
      </c>
      <c r="AQ135">
        <f>0.61365*EXP(17.502*J135/(240.97+J135))</f>
        <v>4.2593875417526244</v>
      </c>
      <c r="AR135">
        <f>AQ135*1000/AA135</f>
        <v>46.784930233419139</v>
      </c>
      <c r="AS135">
        <f>(AR135-U135)</f>
        <v>23.86700916713496</v>
      </c>
      <c r="AT135">
        <f>IF(D135,P135,(O135+P135)/2)</f>
        <v>30.275047302246094</v>
      </c>
      <c r="AU135">
        <f>0.61365*EXP(17.502*AT135/(240.97+AT135))</f>
        <v>4.3282236128116187</v>
      </c>
      <c r="AV135">
        <f>IF(AS135&lt;&gt;0,(1000-(AR135+U135)/2)/AS135*AL135,0)</f>
        <v>0.15587131577995117</v>
      </c>
      <c r="AW135">
        <f>U135*AA135/1000</f>
        <v>2.0864903930725998</v>
      </c>
      <c r="AX135">
        <f>(AU135-AW135)</f>
        <v>2.241733219739019</v>
      </c>
      <c r="AY135">
        <f>1/(1.6/F135+1.37/N135)</f>
        <v>9.7973342154204529E-2</v>
      </c>
      <c r="AZ135">
        <f>G135*AA135*0.001</f>
        <v>20.594186401315202</v>
      </c>
      <c r="BA135">
        <f>G135/S135</f>
        <v>0.5816500691955675</v>
      </c>
      <c r="BB135">
        <f>(1-AL135*AA135/AQ135/F135)*100</f>
        <v>49.221883151491106</v>
      </c>
      <c r="BC135">
        <f>(S135-E135/(N135/1.35))</f>
        <v>383.87868274245852</v>
      </c>
      <c r="BD135">
        <f>E135*BB135/100/BC135</f>
        <v>1.8918668036919568E-2</v>
      </c>
    </row>
    <row r="136" spans="1:56" x14ac:dyDescent="0.3">
      <c r="A136" s="1">
        <v>74</v>
      </c>
      <c r="B136" s="1" t="s">
        <v>194</v>
      </c>
      <c r="C136" s="1">
        <v>6481.5000094659626</v>
      </c>
      <c r="D136" s="1">
        <v>0</v>
      </c>
      <c r="E136">
        <f>(R136-S136*(1000-T136)/(1000-U136))*AK136</f>
        <v>14.656515453295295</v>
      </c>
      <c r="F136">
        <f>IF(AV136&lt;&gt;0,1/(1/AV136-1/N136),0)</f>
        <v>0.16337408315125215</v>
      </c>
      <c r="G136">
        <f>((AY136-AL136/2)*S136-E136)/(AY136+AL136/2)</f>
        <v>228.18979440209787</v>
      </c>
      <c r="H136">
        <f>AL136*1000</f>
        <v>3.8736570173186116</v>
      </c>
      <c r="I136">
        <f>(AQ136-AW136)</f>
        <v>2.1693031940484779</v>
      </c>
      <c r="J136">
        <f>(P136+AP136*D136)</f>
        <v>29.984527587890625</v>
      </c>
      <c r="K136" s="1">
        <v>3.44</v>
      </c>
      <c r="L136">
        <f>(K136*AE136+AF136)</f>
        <v>1.9820870375633239</v>
      </c>
      <c r="M136" s="1">
        <v>1</v>
      </c>
      <c r="N136">
        <f>L136*(M136+1)*(M136+1)/(M136*M136+1)</f>
        <v>3.9641740751266479</v>
      </c>
      <c r="O136" s="1">
        <v>30.556745529174805</v>
      </c>
      <c r="P136" s="1">
        <v>29.984527587890625</v>
      </c>
      <c r="Q136" s="1">
        <v>31.136032104492188</v>
      </c>
      <c r="R136" s="1">
        <v>400.0274658203125</v>
      </c>
      <c r="S136" s="1">
        <v>388.91165161132813</v>
      </c>
      <c r="T136" s="1">
        <v>20.32438850402832</v>
      </c>
      <c r="U136" s="1">
        <v>22.927343368530273</v>
      </c>
      <c r="V136" s="1">
        <v>42.067451477050781</v>
      </c>
      <c r="W136" s="1">
        <v>47.455051422119141</v>
      </c>
      <c r="X136" s="1">
        <v>500.195556640625</v>
      </c>
      <c r="Y136" s="1">
        <v>1500.6854248046875</v>
      </c>
      <c r="Z136" s="1">
        <v>0.38765603303909302</v>
      </c>
      <c r="AA136" s="1">
        <v>91.042457580566406</v>
      </c>
      <c r="AB136" s="1">
        <v>10.148094177246094</v>
      </c>
      <c r="AC136" s="1">
        <v>0.47362214326858521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>X136*0.000001/(K136*0.0001)</f>
        <v>1.4540568506994913</v>
      </c>
      <c r="AL136">
        <f>(U136-T136)/(1000-U136)*AK136</f>
        <v>3.8736570173186114E-3</v>
      </c>
      <c r="AM136">
        <f>(P136+273.15)</f>
        <v>303.1345275878906</v>
      </c>
      <c r="AN136">
        <f>(O136+273.15)</f>
        <v>303.70674552917478</v>
      </c>
      <c r="AO136">
        <f>(Y136*AG136+Z136*AH136)*AI136</f>
        <v>240.1096626018807</v>
      </c>
      <c r="AP136">
        <f>((AO136+0.00000010773*(AN136^4-AM136^4))-AL136*44100)/(L136*51.4+0.00000043092*AM136^3)</f>
        <v>0.66884121200761093</v>
      </c>
      <c r="AQ136">
        <f>0.61365*EXP(17.502*J136/(240.97+J136))</f>
        <v>4.2566648801129761</v>
      </c>
      <c r="AR136">
        <f>AQ136*1000/AA136</f>
        <v>46.754722941723273</v>
      </c>
      <c r="AS136">
        <f>(AR136-U136)</f>
        <v>23.827379573192999</v>
      </c>
      <c r="AT136">
        <f>IF(D136,P136,(O136+P136)/2)</f>
        <v>30.270636558532715</v>
      </c>
      <c r="AU136">
        <f>0.61365*EXP(17.502*AT136/(240.97+AT136))</f>
        <v>4.3271294027685254</v>
      </c>
      <c r="AV136">
        <f>IF(AS136&lt;&gt;0,(1000-(AR136+U136)/2)/AS136*AL136,0)</f>
        <v>0.15690751025567429</v>
      </c>
      <c r="AW136">
        <f>U136*AA136/1000</f>
        <v>2.0873616860644981</v>
      </c>
      <c r="AX136">
        <f>(AU136-AW136)</f>
        <v>2.2397677167040273</v>
      </c>
      <c r="AY136">
        <f>1/(1.6/F136+1.37/N136)</f>
        <v>9.8628372033014403E-2</v>
      </c>
      <c r="AZ136">
        <f>G136*AA136*0.001</f>
        <v>20.774959677171168</v>
      </c>
      <c r="BA136">
        <f>G136/S136</f>
        <v>0.58673941358318316</v>
      </c>
      <c r="BB136">
        <f>(1-AL136*AA136/AQ136/F136)*100</f>
        <v>49.287792768919573</v>
      </c>
      <c r="BC136">
        <f>(S136-E136/(N136/1.35))</f>
        <v>383.92037335589066</v>
      </c>
      <c r="BD136">
        <f>E136*BB136/100/BC136</f>
        <v>1.8816070896733563E-2</v>
      </c>
    </row>
    <row r="137" spans="1:56" x14ac:dyDescent="0.3">
      <c r="A137" s="1">
        <v>75</v>
      </c>
      <c r="B137" s="1" t="s">
        <v>195</v>
      </c>
      <c r="C137" s="1">
        <v>6492.5000092200935</v>
      </c>
      <c r="D137" s="1">
        <v>0</v>
      </c>
      <c r="E137">
        <f>(R137-S137*(1000-T137)/(1000-U137))*AK137</f>
        <v>14.843694399046763</v>
      </c>
      <c r="F137">
        <f>IF(AV137&lt;&gt;0,1/(1/AV137-1/N137),0)</f>
        <v>0.16420183445650463</v>
      </c>
      <c r="G137">
        <f>((AY137-AL137/2)*S137-E137)/(AY137+AL137/2)</f>
        <v>226.9383603570505</v>
      </c>
      <c r="H137">
        <f>AL137*1000</f>
        <v>3.8905844578099416</v>
      </c>
      <c r="I137">
        <f>(AQ137-AW137)</f>
        <v>2.1682408382875105</v>
      </c>
      <c r="J137">
        <f>(P137+AP137*D137)</f>
        <v>29.982715606689453</v>
      </c>
      <c r="K137" s="1">
        <v>3.44</v>
      </c>
      <c r="L137">
        <f>(K137*AE137+AF137)</f>
        <v>1.9820870375633239</v>
      </c>
      <c r="M137" s="1">
        <v>1</v>
      </c>
      <c r="N137">
        <f>L137*(M137+1)*(M137+1)/(M137*M137+1)</f>
        <v>3.9641740751266479</v>
      </c>
      <c r="O137" s="1">
        <v>30.551467895507813</v>
      </c>
      <c r="P137" s="1">
        <v>29.982715606689453</v>
      </c>
      <c r="Q137" s="1">
        <v>31.124626159667969</v>
      </c>
      <c r="R137" s="1">
        <v>400.04095458984375</v>
      </c>
      <c r="S137" s="1">
        <v>388.7919921875</v>
      </c>
      <c r="T137" s="1">
        <v>20.319694519042969</v>
      </c>
      <c r="U137" s="1">
        <v>22.934055328369141</v>
      </c>
      <c r="V137" s="1">
        <v>42.070602416992188</v>
      </c>
      <c r="W137" s="1">
        <v>47.483463287353516</v>
      </c>
      <c r="X137" s="1">
        <v>500.18612670898438</v>
      </c>
      <c r="Y137" s="1">
        <v>1500.51806640625</v>
      </c>
      <c r="Z137" s="1">
        <v>0.39749032258987427</v>
      </c>
      <c r="AA137" s="1">
        <v>91.042816162109375</v>
      </c>
      <c r="AB137" s="1">
        <v>10.148094177246094</v>
      </c>
      <c r="AC137" s="1">
        <v>0.47362214326858521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>X137*0.000001/(K137*0.0001)</f>
        <v>1.4540294381075125</v>
      </c>
      <c r="AL137">
        <f>(U137-T137)/(1000-U137)*AK137</f>
        <v>3.8905844578099417E-3</v>
      </c>
      <c r="AM137">
        <f>(P137+273.15)</f>
        <v>303.13271560668943</v>
      </c>
      <c r="AN137">
        <f>(O137+273.15)</f>
        <v>303.70146789550779</v>
      </c>
      <c r="AO137">
        <f>(Y137*AG137+Z137*AH137)*AI137</f>
        <v>240.08288525872922</v>
      </c>
      <c r="AP137">
        <f>((AO137+0.00000010773*(AN137^4-AM137^4))-AL137*44100)/(L137*51.4+0.00000043092*AM137^3)</f>
        <v>0.66168390938808275</v>
      </c>
      <c r="AQ137">
        <f>0.61365*EXP(17.502*J137/(240.97+J137))</f>
        <v>4.2562218213998673</v>
      </c>
      <c r="AR137">
        <f>AQ137*1000/AA137</f>
        <v>46.749672306064298</v>
      </c>
      <c r="AS137">
        <f>(AR137-U137)</f>
        <v>23.815616977695157</v>
      </c>
      <c r="AT137">
        <f>IF(D137,P137,(O137+P137)/2)</f>
        <v>30.267091751098633</v>
      </c>
      <c r="AU137">
        <f>0.61365*EXP(17.502*AT137/(240.97+AT137))</f>
        <v>4.3262501874853916</v>
      </c>
      <c r="AV137">
        <f>IF(AS137&lt;&gt;0,(1000-(AR137+U137)/2)/AS137*AL137,0)</f>
        <v>0.15767087820896566</v>
      </c>
      <c r="AW137">
        <f>U137*AA137/1000</f>
        <v>2.0879809831123568</v>
      </c>
      <c r="AX137">
        <f>(AU137-AW137)</f>
        <v>2.2382692043730348</v>
      </c>
      <c r="AY137">
        <f>1/(1.6/F137+1.37/N137)</f>
        <v>9.9110966417836746E-2</v>
      </c>
      <c r="AZ137">
        <f>G137*AA137*0.001</f>
        <v>20.661107422117478</v>
      </c>
      <c r="BA137">
        <f>G137/S137</f>
        <v>0.58370122049120421</v>
      </c>
      <c r="BB137">
        <f>(1-AL137*AA137/AQ137/F137)*100</f>
        <v>49.317471672418932</v>
      </c>
      <c r="BC137">
        <f>(S137-E137/(N137/1.35))</f>
        <v>383.7369701175943</v>
      </c>
      <c r="BD137">
        <f>E137*BB137/100/BC137</f>
        <v>1.9076959872141017E-2</v>
      </c>
    </row>
    <row r="138" spans="1:56" x14ac:dyDescent="0.3">
      <c r="A138" s="1" t="s">
        <v>9</v>
      </c>
      <c r="B138" s="1" t="s">
        <v>196</v>
      </c>
      <c r="K138" s="1">
        <v>3.44</v>
      </c>
    </row>
    <row r="139" spans="1:56" x14ac:dyDescent="0.3">
      <c r="A139" s="1" t="s">
        <v>9</v>
      </c>
      <c r="B139" s="1" t="s">
        <v>197</v>
      </c>
      <c r="K139" s="1">
        <v>3.44</v>
      </c>
    </row>
    <row r="140" spans="1:56" x14ac:dyDescent="0.3">
      <c r="A140" s="1">
        <v>76</v>
      </c>
      <c r="B140" s="1" t="s">
        <v>198</v>
      </c>
      <c r="C140" s="1">
        <v>6577.5000102035701</v>
      </c>
      <c r="D140" s="1">
        <v>0</v>
      </c>
      <c r="E140">
        <f>(R140-S140*(1000-T140)/(1000-U140))*AK140</f>
        <v>11.456746425671083</v>
      </c>
      <c r="F140">
        <f>IF(AV140&lt;&gt;0,1/(1/AV140-1/N140),0)</f>
        <v>0.17005812958955455</v>
      </c>
      <c r="G140">
        <f>((AY140-AL140/2)*S140-E140)/(AY140+AL140/2)</f>
        <v>170.61380468336608</v>
      </c>
      <c r="H140">
        <f>AL140*1000</f>
        <v>4.0064798418983356</v>
      </c>
      <c r="I140">
        <f>(AQ140-AW140)</f>
        <v>2.1589342423087481</v>
      </c>
      <c r="J140">
        <f>(P140+AP140*D140)</f>
        <v>29.969463348388672</v>
      </c>
      <c r="K140" s="1">
        <v>3.44</v>
      </c>
      <c r="L140">
        <f>(K140*AE140+AF140)</f>
        <v>1.9820870375633239</v>
      </c>
      <c r="M140" s="1">
        <v>1</v>
      </c>
      <c r="N140">
        <f>L140*(M140+1)*(M140+1)/(M140*M140+1)</f>
        <v>3.9641740751266479</v>
      </c>
      <c r="O140" s="1">
        <v>30.548786163330078</v>
      </c>
      <c r="P140" s="1">
        <v>29.969463348388672</v>
      </c>
      <c r="Q140" s="1">
        <v>31.131525039672852</v>
      </c>
      <c r="R140" s="1">
        <v>300.07363891601563</v>
      </c>
      <c r="S140" s="1">
        <v>291.39208984375</v>
      </c>
      <c r="T140" s="1">
        <v>20.309131622314453</v>
      </c>
      <c r="U140" s="1">
        <v>23.000978469848633</v>
      </c>
      <c r="V140" s="1">
        <v>42.054668426513672</v>
      </c>
      <c r="W140" s="1">
        <v>47.628746032714844</v>
      </c>
      <c r="X140" s="1">
        <v>500.22476196289063</v>
      </c>
      <c r="Y140" s="1">
        <v>1500.6236572265625</v>
      </c>
      <c r="Z140" s="1">
        <v>4.0403399616479874E-2</v>
      </c>
      <c r="AA140" s="1">
        <v>91.041709899902344</v>
      </c>
      <c r="AB140" s="1">
        <v>9.477142333984375</v>
      </c>
      <c r="AC140" s="1">
        <v>0.46583139896392822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>X140*0.000001/(K140*0.0001)</f>
        <v>1.4541417498921239</v>
      </c>
      <c r="AL140">
        <f>(U140-T140)/(1000-U140)*AK140</f>
        <v>4.0064798418983352E-3</v>
      </c>
      <c r="AM140">
        <f>(P140+273.15)</f>
        <v>303.11946334838865</v>
      </c>
      <c r="AN140">
        <f>(O140+273.15)</f>
        <v>303.69878616333006</v>
      </c>
      <c r="AO140">
        <f>(Y140*AG140+Z140*AH140)*AI140</f>
        <v>240.0997797896016</v>
      </c>
      <c r="AP140">
        <f>((AO140+0.00000010773*(AN140^4-AM140^4))-AL140*44100)/(L140*51.4+0.00000043092*AM140^3)</f>
        <v>0.61807374612331234</v>
      </c>
      <c r="AQ140">
        <f>0.61365*EXP(17.502*J140/(240.97+J140))</f>
        <v>4.252982651574607</v>
      </c>
      <c r="AR140">
        <f>AQ140*1000/AA140</f>
        <v>46.714661403554871</v>
      </c>
      <c r="AS140">
        <f>(AR140-U140)</f>
        <v>23.713682933706238</v>
      </c>
      <c r="AT140">
        <f>IF(D140,P140,(O140+P140)/2)</f>
        <v>30.259124755859375</v>
      </c>
      <c r="AU140">
        <f>0.61365*EXP(17.502*AT140/(240.97+AT140))</f>
        <v>4.3242747091541869</v>
      </c>
      <c r="AV140">
        <f>IF(AS140&lt;&gt;0,(1000-(AR140+U140)/2)/AS140*AL140,0)</f>
        <v>0.16306293289825427</v>
      </c>
      <c r="AW140">
        <f>U140*AA140/1000</f>
        <v>2.0940484092658589</v>
      </c>
      <c r="AX140">
        <f>(AU140-AW140)</f>
        <v>2.230226299888328</v>
      </c>
      <c r="AY140">
        <f>1/(1.6/F140+1.37/N140)</f>
        <v>0.10252054051652572</v>
      </c>
      <c r="AZ140">
        <f>G140*AA140*0.001</f>
        <v>15.532972510901615</v>
      </c>
      <c r="BA140">
        <f>G140/S140</f>
        <v>0.58551282148685801</v>
      </c>
      <c r="BB140">
        <f>(1-AL140*AA140/AQ140/F140)*100</f>
        <v>49.567283852621401</v>
      </c>
      <c r="BC140">
        <f>(S140-E140/(N140/1.35))</f>
        <v>287.49049334936251</v>
      </c>
      <c r="BD140">
        <f>E140*BB140/100/BC140</f>
        <v>1.9752994107483362E-2</v>
      </c>
    </row>
    <row r="141" spans="1:56" x14ac:dyDescent="0.3">
      <c r="A141" s="1">
        <v>77</v>
      </c>
      <c r="B141" s="1" t="s">
        <v>199</v>
      </c>
      <c r="C141" s="1">
        <v>6588.500009957701</v>
      </c>
      <c r="D141" s="1">
        <v>0</v>
      </c>
      <c r="E141">
        <f>(R141-S141*(1000-T141)/(1000-U141))*AK141</f>
        <v>11.52085811685196</v>
      </c>
      <c r="F141">
        <f>IF(AV141&lt;&gt;0,1/(1/AV141-1/N141),0)</f>
        <v>0.17054961146369235</v>
      </c>
      <c r="G141">
        <f>((AY141-AL141/2)*S141-E141)/(AY141+AL141/2)</f>
        <v>170.19424400550116</v>
      </c>
      <c r="H141">
        <f>AL141*1000</f>
        <v>4.0147511604581227</v>
      </c>
      <c r="I141">
        <f>(AQ141-AW141)</f>
        <v>2.157420588526664</v>
      </c>
      <c r="J141">
        <f>(P141+AP141*D141)</f>
        <v>29.963920593261719</v>
      </c>
      <c r="K141" s="1">
        <v>3.44</v>
      </c>
      <c r="L141">
        <f>(K141*AE141+AF141)</f>
        <v>1.9820870375633239</v>
      </c>
      <c r="M141" s="1">
        <v>1</v>
      </c>
      <c r="N141">
        <f>L141*(M141+1)*(M141+1)/(M141*M141+1)</f>
        <v>3.9641740751266479</v>
      </c>
      <c r="O141" s="1">
        <v>30.549266815185547</v>
      </c>
      <c r="P141" s="1">
        <v>29.963920593261719</v>
      </c>
      <c r="Q141" s="1">
        <v>31.125717163085938</v>
      </c>
      <c r="R141" s="1">
        <v>299.99636840820313</v>
      </c>
      <c r="S141" s="1">
        <v>291.26840209960938</v>
      </c>
      <c r="T141" s="1">
        <v>20.305095672607422</v>
      </c>
      <c r="U141" s="1">
        <v>23.0028076171875</v>
      </c>
      <c r="V141" s="1">
        <v>42.045013427734375</v>
      </c>
      <c r="W141" s="1">
        <v>47.631065368652344</v>
      </c>
      <c r="X141" s="1">
        <v>500.166748046875</v>
      </c>
      <c r="Y141" s="1">
        <v>1500.55615234375</v>
      </c>
      <c r="Z141" s="1">
        <v>0.25552517175674438</v>
      </c>
      <c r="AA141" s="1">
        <v>91.041404724121094</v>
      </c>
      <c r="AB141" s="1">
        <v>9.477142333984375</v>
      </c>
      <c r="AC141" s="1">
        <v>0.46583139896392822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>X141*0.000001/(K141*0.0001)</f>
        <v>1.4539731047874274</v>
      </c>
      <c r="AL141">
        <f>(U141-T141)/(1000-U141)*AK141</f>
        <v>4.0147511604581229E-3</v>
      </c>
      <c r="AM141">
        <f>(P141+273.15)</f>
        <v>303.1139205932617</v>
      </c>
      <c r="AN141">
        <f>(O141+273.15)</f>
        <v>303.69926681518552</v>
      </c>
      <c r="AO141">
        <f>(Y141*AG141+Z141*AH141)*AI141</f>
        <v>240.08897900859301</v>
      </c>
      <c r="AP141">
        <f>((AO141+0.00000010773*(AN141^4-AM141^4))-AL141*44100)/(L141*51.4+0.00000043092*AM141^3)</f>
        <v>0.61541448339258764</v>
      </c>
      <c r="AQ141">
        <f>0.61365*EXP(17.502*J141/(240.97+J141))</f>
        <v>4.2516285065941268</v>
      </c>
      <c r="AR141">
        <f>AQ141*1000/AA141</f>
        <v>46.699944047191011</v>
      </c>
      <c r="AS141">
        <f>(AR141-U141)</f>
        <v>23.697136430003511</v>
      </c>
      <c r="AT141">
        <f>IF(D141,P141,(O141+P141)/2)</f>
        <v>30.256593704223633</v>
      </c>
      <c r="AU141">
        <f>0.61365*EXP(17.502*AT141/(240.97+AT141))</f>
        <v>4.32364727979457</v>
      </c>
      <c r="AV141">
        <f>IF(AS141&lt;&gt;0,(1000-(AR141+U141)/2)/AS141*AL141,0)</f>
        <v>0.1635147592764104</v>
      </c>
      <c r="AW141">
        <f>U141*AA141/1000</f>
        <v>2.0942079180674629</v>
      </c>
      <c r="AX141">
        <f>(AU141-AW141)</f>
        <v>2.2294393617271071</v>
      </c>
      <c r="AY141">
        <f>1/(1.6/F141+1.37/N141)</f>
        <v>0.1028063061496271</v>
      </c>
      <c r="AZ141">
        <f>G141*AA141*0.001</f>
        <v>15.494723050220651</v>
      </c>
      <c r="BA141">
        <f>G141/S141</f>
        <v>0.5843210000764083</v>
      </c>
      <c r="BB141">
        <f>(1-AL141*AA141/AQ141/F141)*100</f>
        <v>49.592920286797138</v>
      </c>
      <c r="BC141">
        <f>(S141-E141/(N141/1.35))</f>
        <v>287.34497236040113</v>
      </c>
      <c r="BD141">
        <f>E141*BB141/100/BC141</f>
        <v>1.9883869675225159E-2</v>
      </c>
    </row>
    <row r="142" spans="1:56" x14ac:dyDescent="0.3">
      <c r="A142" s="1">
        <v>78</v>
      </c>
      <c r="B142" s="1" t="s">
        <v>200</v>
      </c>
      <c r="C142" s="1">
        <v>6599.5000097118318</v>
      </c>
      <c r="D142" s="1">
        <v>0</v>
      </c>
      <c r="E142">
        <f>(R142-S142*(1000-T142)/(1000-U142))*AK142</f>
        <v>11.471987700543153</v>
      </c>
      <c r="F142">
        <f>IF(AV142&lt;&gt;0,1/(1/AV142-1/N142),0)</f>
        <v>0.17125698538025555</v>
      </c>
      <c r="G142">
        <f>((AY142-AL142/2)*S142-E142)/(AY142+AL142/2)</f>
        <v>171.12723315150274</v>
      </c>
      <c r="H142">
        <f>AL142*1000</f>
        <v>4.0301513215849605</v>
      </c>
      <c r="I142">
        <f>(AQ142-AW142)</f>
        <v>2.1570957698496485</v>
      </c>
      <c r="J142">
        <f>(P142+AP142*D142)</f>
        <v>29.966737747192383</v>
      </c>
      <c r="K142" s="1">
        <v>3.44</v>
      </c>
      <c r="L142">
        <f>(K142*AE142+AF142)</f>
        <v>1.9820870375633239</v>
      </c>
      <c r="M142" s="1">
        <v>1</v>
      </c>
      <c r="N142">
        <f>L142*(M142+1)*(M142+1)/(M142*M142+1)</f>
        <v>3.9641740751266479</v>
      </c>
      <c r="O142" s="1">
        <v>30.547378540039063</v>
      </c>
      <c r="P142" s="1">
        <v>29.966737747192383</v>
      </c>
      <c r="Q142" s="1">
        <v>31.124155044555664</v>
      </c>
      <c r="R142" s="1">
        <v>299.99609375</v>
      </c>
      <c r="S142" s="1">
        <v>291.298828125</v>
      </c>
      <c r="T142" s="1">
        <v>20.306018829345703</v>
      </c>
      <c r="U142" s="1">
        <v>23.013967514038086</v>
      </c>
      <c r="V142" s="1">
        <v>42.051410675048828</v>
      </c>
      <c r="W142" s="1">
        <v>47.659259796142578</v>
      </c>
      <c r="X142" s="1">
        <v>500.18161010742188</v>
      </c>
      <c r="Y142" s="1">
        <v>1500.6654052734375</v>
      </c>
      <c r="Z142" s="1">
        <v>0.24570558965206146</v>
      </c>
      <c r="AA142" s="1">
        <v>91.041275024414063</v>
      </c>
      <c r="AB142" s="1">
        <v>9.477142333984375</v>
      </c>
      <c r="AC142" s="1">
        <v>0.46583139896392822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>X142*0.000001/(K142*0.0001)</f>
        <v>1.4540163084518076</v>
      </c>
      <c r="AL142">
        <f>(U142-T142)/(1000-U142)*AK142</f>
        <v>4.0301513215849601E-3</v>
      </c>
      <c r="AM142">
        <f>(P142+273.15)</f>
        <v>303.11673774719236</v>
      </c>
      <c r="AN142">
        <f>(O142+273.15)</f>
        <v>303.69737854003904</v>
      </c>
      <c r="AO142">
        <f>(Y142*AG142+Z142*AH142)*AI142</f>
        <v>240.1064594769523</v>
      </c>
      <c r="AP142">
        <f>((AO142+0.00000010773*(AN142^4-AM142^4))-AL142*44100)/(L142*51.4+0.00000043092*AM142^3)</f>
        <v>0.60910546939251831</v>
      </c>
      <c r="AQ142">
        <f>0.61365*EXP(17.502*J142/(240.97+J142))</f>
        <v>4.2523167156981208</v>
      </c>
      <c r="AR142">
        <f>AQ142*1000/AA142</f>
        <v>46.707569885832541</v>
      </c>
      <c r="AS142">
        <f>(AR142-U142)</f>
        <v>23.693602371794455</v>
      </c>
      <c r="AT142">
        <f>IF(D142,P142,(O142+P142)/2)</f>
        <v>30.257058143615723</v>
      </c>
      <c r="AU142">
        <f>0.61365*EXP(17.502*AT142/(240.97+AT142))</f>
        <v>4.3237624050113777</v>
      </c>
      <c r="AV142">
        <f>IF(AS142&lt;&gt;0,(1000-(AR142+U142)/2)/AS142*AL142,0)</f>
        <v>0.16416486980332751</v>
      </c>
      <c r="AW142">
        <f>U142*AA142/1000</f>
        <v>2.0952209458484723</v>
      </c>
      <c r="AX142">
        <f>(AU142-AW142)</f>
        <v>2.2285414591629054</v>
      </c>
      <c r="AY142">
        <f>1/(1.6/F142+1.37/N142)</f>
        <v>0.10321749664946288</v>
      </c>
      <c r="AZ142">
        <f>G142*AA142*0.001</f>
        <v>15.579641497512988</v>
      </c>
      <c r="BA142">
        <f>G142/S142</f>
        <v>0.58746282727258303</v>
      </c>
      <c r="BB142">
        <f>(1-AL142*AA142/AQ142/F142)*100</f>
        <v>49.616795547079896</v>
      </c>
      <c r="BC142">
        <f>(S142-E142/(N142/1.35))</f>
        <v>287.39204121246047</v>
      </c>
      <c r="BD142">
        <f>E142*BB142/100/BC142</f>
        <v>1.9805811805194341E-2</v>
      </c>
    </row>
    <row r="143" spans="1:56" x14ac:dyDescent="0.3">
      <c r="A143" s="1">
        <v>79</v>
      </c>
      <c r="B143" s="1" t="s">
        <v>201</v>
      </c>
      <c r="C143" s="1">
        <v>6610.5000094659626</v>
      </c>
      <c r="D143" s="1">
        <v>0</v>
      </c>
      <c r="E143">
        <f>(R143-S143*(1000-T143)/(1000-U143))*AK143</f>
        <v>11.458653754090617</v>
      </c>
      <c r="F143">
        <f>IF(AV143&lt;&gt;0,1/(1/AV143-1/N143),0)</f>
        <v>0.17211533364362402</v>
      </c>
      <c r="G143">
        <f>((AY143-AL143/2)*S143-E143)/(AY143+AL143/2)</f>
        <v>171.78134351549377</v>
      </c>
      <c r="H143">
        <f>AL143*1000</f>
        <v>4.0466866588220878</v>
      </c>
      <c r="I143">
        <f>(AQ143-AW143)</f>
        <v>2.1555819171419253</v>
      </c>
      <c r="J143">
        <f>(P143+AP143*D143)</f>
        <v>29.964096069335938</v>
      </c>
      <c r="K143" s="1">
        <v>3.44</v>
      </c>
      <c r="L143">
        <f>(K143*AE143+AF143)</f>
        <v>1.9820870375633239</v>
      </c>
      <c r="M143" s="1">
        <v>1</v>
      </c>
      <c r="N143">
        <f>L143*(M143+1)*(M143+1)/(M143*M143+1)</f>
        <v>3.9641740751266479</v>
      </c>
      <c r="O143" s="1">
        <v>30.55047607421875</v>
      </c>
      <c r="P143" s="1">
        <v>29.964096069335938</v>
      </c>
      <c r="Q143" s="1">
        <v>31.130067825317383</v>
      </c>
      <c r="R143" s="1">
        <v>299.987060546875</v>
      </c>
      <c r="S143" s="1">
        <v>291.2960205078125</v>
      </c>
      <c r="T143" s="1">
        <v>20.304660797119141</v>
      </c>
      <c r="U143" s="1">
        <v>23.023580551147461</v>
      </c>
      <c r="V143" s="1">
        <v>42.041011810302734</v>
      </c>
      <c r="W143" s="1">
        <v>47.670562744140625</v>
      </c>
      <c r="X143" s="1">
        <v>500.20233154296875</v>
      </c>
      <c r="Y143" s="1">
        <v>1500.7391357421875</v>
      </c>
      <c r="Z143" s="1">
        <v>0.35817080736160278</v>
      </c>
      <c r="AA143" s="1">
        <v>91.040985107421875</v>
      </c>
      <c r="AB143" s="1">
        <v>9.477142333984375</v>
      </c>
      <c r="AC143" s="1">
        <v>0.46583139896392822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>X143*0.000001/(K143*0.0001)</f>
        <v>1.4540765451830484</v>
      </c>
      <c r="AL143">
        <f>(U143-T143)/(1000-U143)*AK143</f>
        <v>4.0466866588220879E-3</v>
      </c>
      <c r="AM143">
        <f>(P143+273.15)</f>
        <v>303.11409606933591</v>
      </c>
      <c r="AN143">
        <f>(O143+273.15)</f>
        <v>303.70047607421873</v>
      </c>
      <c r="AO143">
        <f>(Y143*AG143+Z143*AH143)*AI143</f>
        <v>240.11825635168861</v>
      </c>
      <c r="AP143">
        <f>((AO143+0.00000010773*(AN143^4-AM143^4))-AL143*44100)/(L143*51.4+0.00000043092*AM143^3)</f>
        <v>0.60341415141253096</v>
      </c>
      <c r="AQ143">
        <f>0.61365*EXP(17.502*J143/(240.97+J143))</f>
        <v>4.2516713712184693</v>
      </c>
      <c r="AR143">
        <f>AQ143*1000/AA143</f>
        <v>46.700630119520348</v>
      </c>
      <c r="AS143">
        <f>(AR143-U143)</f>
        <v>23.677049568372887</v>
      </c>
      <c r="AT143">
        <f>IF(D143,P143,(O143+P143)/2)</f>
        <v>30.257286071777344</v>
      </c>
      <c r="AU143">
        <f>0.61365*EXP(17.502*AT143/(240.97+AT143))</f>
        <v>4.3238189048115157</v>
      </c>
      <c r="AV143">
        <f>IF(AS143&lt;&gt;0,(1000-(AR143+U143)/2)/AS143*AL143,0)</f>
        <v>0.16495343437892457</v>
      </c>
      <c r="AW143">
        <f>U143*AA143/1000</f>
        <v>2.096089454076544</v>
      </c>
      <c r="AX143">
        <f>(AU143-AW143)</f>
        <v>2.2277294507349716</v>
      </c>
      <c r="AY143">
        <f>1/(1.6/F143+1.37/N143)</f>
        <v>0.10371628457302444</v>
      </c>
      <c r="AZ143">
        <f>G143*AA143*0.001</f>
        <v>15.63914273672699</v>
      </c>
      <c r="BA143">
        <f>G143/S143</f>
        <v>0.58971400713277722</v>
      </c>
      <c r="BB143">
        <f>(1-AL143*AA143/AQ143/F143)*100</f>
        <v>49.654892316525824</v>
      </c>
      <c r="BC143">
        <f>(S143-E143/(N143/1.35))</f>
        <v>287.39377447248216</v>
      </c>
      <c r="BD143">
        <f>E143*BB143/100/BC143</f>
        <v>1.9797861637611897E-2</v>
      </c>
    </row>
    <row r="144" spans="1:56" x14ac:dyDescent="0.3">
      <c r="A144" s="1">
        <v>80</v>
      </c>
      <c r="B144" s="1" t="s">
        <v>202</v>
      </c>
      <c r="C144" s="1">
        <v>6621.5000092200935</v>
      </c>
      <c r="D144" s="1">
        <v>0</v>
      </c>
      <c r="E144">
        <f>(R144-S144*(1000-T144)/(1000-U144))*AK144</f>
        <v>11.60148189545183</v>
      </c>
      <c r="F144">
        <f>IF(AV144&lt;&gt;0,1/(1/AV144-1/N144),0)</f>
        <v>0.17288893743337388</v>
      </c>
      <c r="G144">
        <f>((AY144-AL144/2)*S144-E144)/(AY144+AL144/2)</f>
        <v>170.83893478696817</v>
      </c>
      <c r="H144">
        <f>AL144*1000</f>
        <v>4.05973555051742</v>
      </c>
      <c r="I144">
        <f>(AQ144-AW144)</f>
        <v>2.1532934707106706</v>
      </c>
      <c r="J144">
        <f>(P144+AP144*D144)</f>
        <v>29.956497192382813</v>
      </c>
      <c r="K144" s="1">
        <v>3.44</v>
      </c>
      <c r="L144">
        <f>(K144*AE144+AF144)</f>
        <v>1.9820870375633239</v>
      </c>
      <c r="M144" s="1">
        <v>1</v>
      </c>
      <c r="N144">
        <f>L144*(M144+1)*(M144+1)/(M144*M144+1)</f>
        <v>3.9641740751266479</v>
      </c>
      <c r="O144" s="1">
        <v>30.54986572265625</v>
      </c>
      <c r="P144" s="1">
        <v>29.956497192382813</v>
      </c>
      <c r="Q144" s="1">
        <v>31.127565383911133</v>
      </c>
      <c r="R144" s="1">
        <v>300.01068115234375</v>
      </c>
      <c r="S144" s="1">
        <v>291.21829223632813</v>
      </c>
      <c r="T144" s="1">
        <v>20.300256729125977</v>
      </c>
      <c r="U144" s="1">
        <v>23.028156280517578</v>
      </c>
      <c r="V144" s="1">
        <v>42.033683776855469</v>
      </c>
      <c r="W144" s="1">
        <v>47.682064056396484</v>
      </c>
      <c r="X144" s="1">
        <v>500.16104125976563</v>
      </c>
      <c r="Y144" s="1">
        <v>1500.8798828125</v>
      </c>
      <c r="Z144" s="1">
        <v>0.21403631567955017</v>
      </c>
      <c r="AA144" s="1">
        <v>91.041679382324219</v>
      </c>
      <c r="AB144" s="1">
        <v>9.477142333984375</v>
      </c>
      <c r="AC144" s="1">
        <v>0.46583139896392822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>X144*0.000001/(K144*0.0001)</f>
        <v>1.4539565152900162</v>
      </c>
      <c r="AL144">
        <f>(U144-T144)/(1000-U144)*AK144</f>
        <v>4.0597355505174199E-3</v>
      </c>
      <c r="AM144">
        <f>(P144+273.15)</f>
        <v>303.10649719238279</v>
      </c>
      <c r="AN144">
        <f>(O144+273.15)</f>
        <v>303.69986572265623</v>
      </c>
      <c r="AO144">
        <f>(Y144*AG144+Z144*AH144)*AI144</f>
        <v>240.14077588243526</v>
      </c>
      <c r="AP144">
        <f>((AO144+0.00000010773*(AN144^4-AM144^4))-AL144*44100)/(L144*51.4+0.00000043092*AM144^3)</f>
        <v>0.59929953945578573</v>
      </c>
      <c r="AQ144">
        <f>0.61365*EXP(17.502*J144/(240.97+J144))</f>
        <v>4.2498154915676079</v>
      </c>
      <c r="AR144">
        <f>AQ144*1000/AA144</f>
        <v>46.679889039840262</v>
      </c>
      <c r="AS144">
        <f>(AR144-U144)</f>
        <v>23.651732759322684</v>
      </c>
      <c r="AT144">
        <f>IF(D144,P144,(O144+P144)/2)</f>
        <v>30.253181457519531</v>
      </c>
      <c r="AU144">
        <f>0.61365*EXP(17.502*AT144/(240.97+AT144))</f>
        <v>4.3228015341261061</v>
      </c>
      <c r="AV144">
        <f>IF(AS144&lt;&gt;0,(1000-(AR144+U144)/2)/AS144*AL144,0)</f>
        <v>0.16566386384950677</v>
      </c>
      <c r="AW144">
        <f>U144*AA144/1000</f>
        <v>2.0965220208569373</v>
      </c>
      <c r="AX144">
        <f>(AU144-AW144)</f>
        <v>2.2262795132691688</v>
      </c>
      <c r="AY144">
        <f>1/(1.6/F144+1.37/N144)</f>
        <v>0.1041656745525226</v>
      </c>
      <c r="AZ144">
        <f>G144*AA144*0.001</f>
        <v>15.553463526892953</v>
      </c>
      <c r="BA144">
        <f>G144/S144</f>
        <v>0.58663531564263738</v>
      </c>
      <c r="BB144">
        <f>(1-AL144*AA144/AQ144/F144)*100</f>
        <v>49.696207968789388</v>
      </c>
      <c r="BC144">
        <f>(S144-E144/(N144/1.35))</f>
        <v>287.26740605876802</v>
      </c>
      <c r="BD144">
        <f>E144*BB144/100/BC144</f>
        <v>2.0070138305372898E-2</v>
      </c>
    </row>
    <row r="145" spans="1:56" x14ac:dyDescent="0.3">
      <c r="A145" s="1" t="s">
        <v>9</v>
      </c>
      <c r="B145" s="1" t="s">
        <v>203</v>
      </c>
      <c r="K145" s="1">
        <v>3.44</v>
      </c>
    </row>
    <row r="146" spans="1:56" x14ac:dyDescent="0.3">
      <c r="A146" s="1" t="s">
        <v>9</v>
      </c>
      <c r="B146" s="1" t="s">
        <v>204</v>
      </c>
      <c r="K146" s="1">
        <v>3.44</v>
      </c>
    </row>
    <row r="147" spans="1:56" x14ac:dyDescent="0.3">
      <c r="A147" s="1">
        <v>81</v>
      </c>
      <c r="B147" s="1" t="s">
        <v>205</v>
      </c>
      <c r="C147" s="1">
        <v>6727.5000101812184</v>
      </c>
      <c r="D147" s="1">
        <v>0</v>
      </c>
      <c r="E147">
        <f>(R147-S147*(1000-T147)/(1000-U147))*AK147</f>
        <v>4.6756222711717959</v>
      </c>
      <c r="F147">
        <f>IF(AV147&lt;&gt;0,1/(1/AV147-1/N147),0)</f>
        <v>0.18050693240118429</v>
      </c>
      <c r="G147">
        <f>((AY147-AL147/2)*S147-E147)/(AY147+AL147/2)</f>
        <v>74.775624937497696</v>
      </c>
      <c r="H147">
        <f>AL147*1000</f>
        <v>4.2153556009889392</v>
      </c>
      <c r="I147">
        <f>(AQ147-AW147)</f>
        <v>2.1452572528999014</v>
      </c>
      <c r="J147">
        <f>(P147+AP147*D147)</f>
        <v>29.953220367431641</v>
      </c>
      <c r="K147" s="1">
        <v>3.44</v>
      </c>
      <c r="L147">
        <f>(K147*AE147+AF147)</f>
        <v>1.9820870375633239</v>
      </c>
      <c r="M147" s="1">
        <v>1</v>
      </c>
      <c r="N147">
        <f>L147*(M147+1)*(M147+1)/(M147*M147+1)</f>
        <v>3.9641740751266479</v>
      </c>
      <c r="O147" s="1">
        <v>30.544836044311523</v>
      </c>
      <c r="P147" s="1">
        <v>29.953220367431641</v>
      </c>
      <c r="Q147" s="1">
        <v>31.129640579223633</v>
      </c>
      <c r="R147" s="1">
        <v>125.21659851074219</v>
      </c>
      <c r="S147" s="1">
        <v>121.64859771728516</v>
      </c>
      <c r="T147" s="1">
        <v>20.276641845703125</v>
      </c>
      <c r="U147" s="1">
        <v>23.108495712280273</v>
      </c>
      <c r="V147" s="1">
        <v>41.995311737060547</v>
      </c>
      <c r="W147" s="1">
        <v>47.86041259765625</v>
      </c>
      <c r="X147" s="1">
        <v>500.22817993164063</v>
      </c>
      <c r="Y147" s="1">
        <v>1500.751708984375</v>
      </c>
      <c r="Z147" s="1">
        <v>9.8278867080807686E-3</v>
      </c>
      <c r="AA147" s="1">
        <v>91.038299560546875</v>
      </c>
      <c r="AB147" s="1">
        <v>7.8505244255065918</v>
      </c>
      <c r="AC147" s="1">
        <v>0.45816510915756226</v>
      </c>
      <c r="AD147" s="1">
        <v>0.66666668653488159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>X147*0.000001/(K147*0.0001)</f>
        <v>1.4541516858477923</v>
      </c>
      <c r="AL147">
        <f>(U147-T147)/(1000-U147)*AK147</f>
        <v>4.2153556009889397E-3</v>
      </c>
      <c r="AM147">
        <f>(P147+273.15)</f>
        <v>303.10322036743162</v>
      </c>
      <c r="AN147">
        <f>(O147+273.15)</f>
        <v>303.6948360443115</v>
      </c>
      <c r="AO147">
        <f>(Y147*AG147+Z147*AH147)*AI147</f>
        <v>240.12026807039365</v>
      </c>
      <c r="AP147">
        <f>((AO147+0.00000010773*(AN147^4-AM147^4))-AL147*44100)/(L147*51.4+0.00000043092*AM147^3)</f>
        <v>0.53866928743308984</v>
      </c>
      <c r="AQ147">
        <f>0.61365*EXP(17.502*J147/(240.97+J147))</f>
        <v>4.249015407948086</v>
      </c>
      <c r="AR147">
        <f>AQ147*1000/AA147</f>
        <v>46.672833614628225</v>
      </c>
      <c r="AS147">
        <f>(AR147-U147)</f>
        <v>23.564337902347951</v>
      </c>
      <c r="AT147">
        <f>IF(D147,P147,(O147+P147)/2)</f>
        <v>30.249028205871582</v>
      </c>
      <c r="AU147">
        <f>0.61365*EXP(17.502*AT147/(240.97+AT147))</f>
        <v>4.3217723204864589</v>
      </c>
      <c r="AV147">
        <f>IF(AS147&lt;&gt;0,(1000-(AR147+U147)/2)/AS147*AL147,0)</f>
        <v>0.17264559094071799</v>
      </c>
      <c r="AW147">
        <f>U147*AA147/1000</f>
        <v>2.1037581550481845</v>
      </c>
      <c r="AX147">
        <f>(AU147-AW147)</f>
        <v>2.2180141654382743</v>
      </c>
      <c r="AY147">
        <f>1/(1.6/F147+1.37/N147)</f>
        <v>0.10858328249526786</v>
      </c>
      <c r="AZ147">
        <f>G147*AA147*0.001</f>
        <v>6.8074457428870145</v>
      </c>
      <c r="BA147">
        <f>G147/S147</f>
        <v>0.61468546568270688</v>
      </c>
      <c r="BB147">
        <f>(1-AL147*AA147/AQ147/F147)*100</f>
        <v>49.964739810613388</v>
      </c>
      <c r="BC147">
        <f>(S147-E147/(N147/1.35))</f>
        <v>120.05631394102836</v>
      </c>
      <c r="BD147">
        <f>E147*BB147/100/BC147</f>
        <v>1.9458889129859533E-2</v>
      </c>
    </row>
    <row r="148" spans="1:56" x14ac:dyDescent="0.3">
      <c r="A148" s="1">
        <v>82</v>
      </c>
      <c r="B148" s="1" t="s">
        <v>206</v>
      </c>
      <c r="C148" s="1">
        <v>6738.5000099353492</v>
      </c>
      <c r="D148" s="1">
        <v>0</v>
      </c>
      <c r="E148">
        <f>(R148-S148*(1000-T148)/(1000-U148))*AK148</f>
        <v>4.6388246046326982</v>
      </c>
      <c r="F148">
        <f>IF(AV148&lt;&gt;0,1/(1/AV148-1/N148),0)</f>
        <v>0.18184810454713982</v>
      </c>
      <c r="G148">
        <f>((AY148-AL148/2)*S148-E148)/(AY148+AL148/2)</f>
        <v>75.451523222002919</v>
      </c>
      <c r="H148">
        <f>AL148*1000</f>
        <v>4.2310383387201931</v>
      </c>
      <c r="I148">
        <f>(AQ148-AW148)</f>
        <v>2.1381055995789566</v>
      </c>
      <c r="J148">
        <f>(P148+AP148*D148)</f>
        <v>29.92625617980957</v>
      </c>
      <c r="K148" s="1">
        <v>3.44</v>
      </c>
      <c r="L148">
        <f>(K148*AE148+AF148)</f>
        <v>1.9820870375633239</v>
      </c>
      <c r="M148" s="1">
        <v>1</v>
      </c>
      <c r="N148">
        <f>L148*(M148+1)*(M148+1)/(M148*M148+1)</f>
        <v>3.9641740751266479</v>
      </c>
      <c r="O148" s="1">
        <v>30.545421600341797</v>
      </c>
      <c r="P148" s="1">
        <v>29.92625617980957</v>
      </c>
      <c r="Q148" s="1">
        <v>31.128322601318359</v>
      </c>
      <c r="R148" s="1">
        <v>125.22740936279297</v>
      </c>
      <c r="S148" s="1">
        <v>121.68311309814453</v>
      </c>
      <c r="T148" s="1">
        <v>20.272443771362305</v>
      </c>
      <c r="U148" s="1">
        <v>23.114965438842773</v>
      </c>
      <c r="V148" s="1">
        <v>41.984889984130859</v>
      </c>
      <c r="W148" s="1">
        <v>47.871845245361328</v>
      </c>
      <c r="X148" s="1">
        <v>500.20159912109375</v>
      </c>
      <c r="Y148" s="1">
        <v>1501.030029296875</v>
      </c>
      <c r="Z148" s="1">
        <v>3.0575936660170555E-2</v>
      </c>
      <c r="AA148" s="1">
        <v>91.037605285644531</v>
      </c>
      <c r="AB148" s="1">
        <v>7.8505244255065918</v>
      </c>
      <c r="AC148" s="1">
        <v>0.45816510915756226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>X148*0.000001/(K148*0.0001)</f>
        <v>1.454074416049691</v>
      </c>
      <c r="AL148">
        <f>(U148-T148)/(1000-U148)*AK148</f>
        <v>4.2310383387201929E-3</v>
      </c>
      <c r="AM148">
        <f>(P148+273.15)</f>
        <v>303.07625617980955</v>
      </c>
      <c r="AN148">
        <f>(O148+273.15)</f>
        <v>303.69542160034177</v>
      </c>
      <c r="AO148">
        <f>(Y148*AG148+Z148*AH148)*AI148</f>
        <v>240.1647993193983</v>
      </c>
      <c r="AP148">
        <f>((AO148+0.00000010773*(AN148^4-AM148^4))-AL148*44100)/(L148*51.4+0.00000043092*AM148^3)</f>
        <v>0.53590515619222168</v>
      </c>
      <c r="AQ148">
        <f>0.61365*EXP(17.502*J148/(240.97+J148))</f>
        <v>4.2424366993916403</v>
      </c>
      <c r="AR148">
        <f>AQ148*1000/AA148</f>
        <v>46.600925914959433</v>
      </c>
      <c r="AS148">
        <f>(AR148-U148)</f>
        <v>23.485960476116659</v>
      </c>
      <c r="AT148">
        <f>IF(D148,P148,(O148+P148)/2)</f>
        <v>30.235838890075684</v>
      </c>
      <c r="AU148">
        <f>0.61365*EXP(17.502*AT148/(240.97+AT148))</f>
        <v>4.3185053033394007</v>
      </c>
      <c r="AV148">
        <f>IF(AS148&lt;&gt;0,(1000-(AR148+U148)/2)/AS148*AL148,0)</f>
        <v>0.17387209002181728</v>
      </c>
      <c r="AW148">
        <f>U148*AA148/1000</f>
        <v>2.1043310998126836</v>
      </c>
      <c r="AX148">
        <f>(AU148-AW148)</f>
        <v>2.2141742035267171</v>
      </c>
      <c r="AY148">
        <f>1/(1.6/F148+1.37/N148)</f>
        <v>0.10935956821424273</v>
      </c>
      <c r="AZ148">
        <f>G148*AA148*0.001</f>
        <v>6.8689259892853443</v>
      </c>
      <c r="BA148">
        <f>G148/S148</f>
        <v>0.62006568784237848</v>
      </c>
      <c r="BB148">
        <f>(1-AL148*AA148/AQ148/F148)*100</f>
        <v>50.072061318811478</v>
      </c>
      <c r="BC148">
        <f>(S148-E148/(N148/1.35))</f>
        <v>120.10336077204263</v>
      </c>
      <c r="BD148">
        <f>E148*BB148/100/BC148</f>
        <v>1.9339634507916981E-2</v>
      </c>
    </row>
    <row r="149" spans="1:56" x14ac:dyDescent="0.3">
      <c r="A149" s="1">
        <v>83</v>
      </c>
      <c r="B149" s="1" t="s">
        <v>207</v>
      </c>
      <c r="C149" s="1">
        <v>6749.5000096894801</v>
      </c>
      <c r="D149" s="1">
        <v>0</v>
      </c>
      <c r="E149">
        <f>(R149-S149*(1000-T149)/(1000-U149))*AK149</f>
        <v>4.507440078509064</v>
      </c>
      <c r="F149">
        <f>IF(AV149&lt;&gt;0,1/(1/AV149-1/N149),0)</f>
        <v>0.18260788619152563</v>
      </c>
      <c r="G149">
        <f>((AY149-AL149/2)*S149-E149)/(AY149+AL149/2)</f>
        <v>76.85232064643732</v>
      </c>
      <c r="H149">
        <f>AL149*1000</f>
        <v>4.2458029580856271</v>
      </c>
      <c r="I149">
        <f>(AQ149-AW149)</f>
        <v>2.1370508620936</v>
      </c>
      <c r="J149">
        <f>(P149+AP149*D149)</f>
        <v>29.925933837890625</v>
      </c>
      <c r="K149" s="1">
        <v>3.44</v>
      </c>
      <c r="L149">
        <f>(K149*AE149+AF149)</f>
        <v>1.9820870375633239</v>
      </c>
      <c r="M149" s="1">
        <v>1</v>
      </c>
      <c r="N149">
        <f>L149*(M149+1)*(M149+1)/(M149*M149+1)</f>
        <v>3.9641740751266479</v>
      </c>
      <c r="O149" s="1">
        <v>30.544750213623047</v>
      </c>
      <c r="P149" s="1">
        <v>29.925933837890625</v>
      </c>
      <c r="Q149" s="1">
        <v>31.129045486450195</v>
      </c>
      <c r="R149" s="1">
        <v>125.19933319091797</v>
      </c>
      <c r="S149" s="1">
        <v>121.74374389648438</v>
      </c>
      <c r="T149" s="1">
        <v>20.272762298583984</v>
      </c>
      <c r="U149" s="1">
        <v>23.125368118286133</v>
      </c>
      <c r="V149" s="1">
        <v>41.987743377685547</v>
      </c>
      <c r="W149" s="1">
        <v>47.895889282226563</v>
      </c>
      <c r="X149" s="1">
        <v>500.1673583984375</v>
      </c>
      <c r="Y149" s="1">
        <v>1500.96484375</v>
      </c>
      <c r="Z149" s="1">
        <v>3.7128321826457977E-2</v>
      </c>
      <c r="AA149" s="1">
        <v>91.038864135742188</v>
      </c>
      <c r="AB149" s="1">
        <v>7.8505244255065918</v>
      </c>
      <c r="AC149" s="1">
        <v>0.45816510915756226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>X149*0.000001/(K149*0.0001)</f>
        <v>1.4539748790652252</v>
      </c>
      <c r="AL149">
        <f>(U149-T149)/(1000-U149)*AK149</f>
        <v>4.2458029580856272E-3</v>
      </c>
      <c r="AM149">
        <f>(P149+273.15)</f>
        <v>303.0759338378906</v>
      </c>
      <c r="AN149">
        <f>(O149+273.15)</f>
        <v>303.69475021362302</v>
      </c>
      <c r="AO149">
        <f>(Y149*AG149+Z149*AH149)*AI149</f>
        <v>240.15436963213142</v>
      </c>
      <c r="AP149">
        <f>((AO149+0.00000010773*(AN149^4-AM149^4))-AL149*44100)/(L149*51.4+0.00000043092*AM149^3)</f>
        <v>0.5300587309311201</v>
      </c>
      <c r="AQ149">
        <f>0.61365*EXP(17.502*J149/(240.97+J149))</f>
        <v>4.2423581083032751</v>
      </c>
      <c r="AR149">
        <f>AQ149*1000/AA149</f>
        <v>46.59941826578337</v>
      </c>
      <c r="AS149">
        <f>(AR149-U149)</f>
        <v>23.474050147497238</v>
      </c>
      <c r="AT149">
        <f>IF(D149,P149,(O149+P149)/2)</f>
        <v>30.235342025756836</v>
      </c>
      <c r="AU149">
        <f>0.61365*EXP(17.502*AT149/(240.97+AT149))</f>
        <v>4.3183822712320543</v>
      </c>
      <c r="AV149">
        <f>IF(AS149&lt;&gt;0,(1000-(AR149+U149)/2)/AS149*AL149,0)</f>
        <v>0.17456655669545124</v>
      </c>
      <c r="AW149">
        <f>U149*AA149/1000</f>
        <v>2.1053072462096751</v>
      </c>
      <c r="AX149">
        <f>(AU149-AW149)</f>
        <v>2.2130750250223792</v>
      </c>
      <c r="AY149">
        <f>1/(1.6/F149+1.37/N149)</f>
        <v>0.10979914649184459</v>
      </c>
      <c r="AZ149">
        <f>G149*AA149*0.001</f>
        <v>6.9965479778475013</v>
      </c>
      <c r="BA149">
        <f>G149/S149</f>
        <v>0.63126299706852207</v>
      </c>
      <c r="BB149">
        <f>(1-AL149*AA149/AQ149/F149)*100</f>
        <v>50.104680157079194</v>
      </c>
      <c r="BC149">
        <f>(S149-E149/(N149/1.35))</f>
        <v>120.20873458794567</v>
      </c>
      <c r="BD149">
        <f>E149*BB149/100/BC149</f>
        <v>1.8787640035896676E-2</v>
      </c>
    </row>
    <row r="150" spans="1:56" x14ac:dyDescent="0.3">
      <c r="A150" s="1">
        <v>84</v>
      </c>
      <c r="B150" s="1" t="s">
        <v>208</v>
      </c>
      <c r="C150" s="1">
        <v>6760.5000094436109</v>
      </c>
      <c r="D150" s="1">
        <v>0</v>
      </c>
      <c r="E150">
        <f>(R150-S150*(1000-T150)/(1000-U150))*AK150</f>
        <v>4.4689079552184081</v>
      </c>
      <c r="F150">
        <f>IF(AV150&lt;&gt;0,1/(1/AV150-1/N150),0)</f>
        <v>0.18305248300667271</v>
      </c>
      <c r="G150">
        <f>((AY150-AL150/2)*S150-E150)/(AY150+AL150/2)</f>
        <v>77.247634260807985</v>
      </c>
      <c r="H150">
        <f>AL150*1000</f>
        <v>4.2614646927654265</v>
      </c>
      <c r="I150">
        <f>(AQ150-AW150)</f>
        <v>2.1398935532043271</v>
      </c>
      <c r="J150">
        <f>(P150+AP150*D150)</f>
        <v>29.939483642578125</v>
      </c>
      <c r="K150" s="1">
        <v>3.44</v>
      </c>
      <c r="L150">
        <f>(K150*AE150+AF150)</f>
        <v>1.9820870375633239</v>
      </c>
      <c r="M150" s="1">
        <v>1</v>
      </c>
      <c r="N150">
        <f>L150*(M150+1)*(M150+1)/(M150*M150+1)</f>
        <v>3.9641740751266479</v>
      </c>
      <c r="O150" s="1">
        <v>30.541191101074219</v>
      </c>
      <c r="P150" s="1">
        <v>29.939483642578125</v>
      </c>
      <c r="Q150" s="1">
        <v>31.127069473266602</v>
      </c>
      <c r="R150" s="1">
        <v>125.13545227050781</v>
      </c>
      <c r="S150" s="1">
        <v>121.70508575439453</v>
      </c>
      <c r="T150" s="1">
        <v>20.267412185668945</v>
      </c>
      <c r="U150" s="1">
        <v>23.130592346191406</v>
      </c>
      <c r="V150" s="1">
        <v>41.984939575195313</v>
      </c>
      <c r="W150" s="1">
        <v>47.916160583496094</v>
      </c>
      <c r="X150" s="1">
        <v>500.1556396484375</v>
      </c>
      <c r="Y150" s="1">
        <v>1500.7606201171875</v>
      </c>
      <c r="Z150" s="1">
        <v>7.5346320867538452E-2</v>
      </c>
      <c r="AA150" s="1">
        <v>91.038276672363281</v>
      </c>
      <c r="AB150" s="1">
        <v>7.8505244255065918</v>
      </c>
      <c r="AC150" s="1">
        <v>0.45816510915756226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>X150*0.000001/(K150*0.0001)</f>
        <v>1.4539408129315041</v>
      </c>
      <c r="AL150">
        <f>(U150-T150)/(1000-U150)*AK150</f>
        <v>4.2614646927654262E-3</v>
      </c>
      <c r="AM150">
        <f>(P150+273.15)</f>
        <v>303.0894836425781</v>
      </c>
      <c r="AN150">
        <f>(O150+273.15)</f>
        <v>303.6911911010742</v>
      </c>
      <c r="AO150">
        <f>(Y150*AG150+Z150*AH150)*AI150</f>
        <v>240.12169385161178</v>
      </c>
      <c r="AP150">
        <f>((AO150+0.00000010773*(AN150^4-AM150^4))-AL150*44100)/(L150*51.4+0.00000043092*AM150^3)</f>
        <v>0.52189442634691818</v>
      </c>
      <c r="AQ150">
        <f>0.61365*EXP(17.502*J150/(240.97+J150))</f>
        <v>4.2456628188125487</v>
      </c>
      <c r="AR150">
        <f>AQ150*1000/AA150</f>
        <v>46.636019199838557</v>
      </c>
      <c r="AS150">
        <f>(AR150-U150)</f>
        <v>23.505426853647151</v>
      </c>
      <c r="AT150">
        <f>IF(D150,P150,(O150+P150)/2)</f>
        <v>30.240337371826172</v>
      </c>
      <c r="AU150">
        <f>0.61365*EXP(17.502*AT150/(240.97+AT150))</f>
        <v>4.3196193434155044</v>
      </c>
      <c r="AV150">
        <f>IF(AS150&lt;&gt;0,(1000-(AR150+U150)/2)/AS150*AL150,0)</f>
        <v>0.17497281553126229</v>
      </c>
      <c r="AW150">
        <f>U150*AA150/1000</f>
        <v>2.1057692656082216</v>
      </c>
      <c r="AX150">
        <f>(AU150-AW150)</f>
        <v>2.2138500778072827</v>
      </c>
      <c r="AY150">
        <f>1/(1.6/F150+1.37/N150)</f>
        <v>0.11005630747550757</v>
      </c>
      <c r="AZ150">
        <f>G150*AA150*0.001</f>
        <v>7.0324915001209662</v>
      </c>
      <c r="BA150">
        <f>G150/S150</f>
        <v>0.634711637414205</v>
      </c>
      <c r="BB150">
        <f>(1-AL150*AA150/AQ150/F150)*100</f>
        <v>50.081468833861344</v>
      </c>
      <c r="BC150">
        <f>(S150-E150/(N150/1.35))</f>
        <v>120.18319856548442</v>
      </c>
      <c r="BD150">
        <f>E150*BB150/100/BC150</f>
        <v>1.8622359626975504E-2</v>
      </c>
    </row>
    <row r="151" spans="1:56" x14ac:dyDescent="0.3">
      <c r="A151" s="1">
        <v>85</v>
      </c>
      <c r="B151" s="1" t="s">
        <v>209</v>
      </c>
      <c r="C151" s="1">
        <v>6771.5000091977417</v>
      </c>
      <c r="D151" s="1">
        <v>0</v>
      </c>
      <c r="E151">
        <f>(R151-S151*(1000-T151)/(1000-U151))*AK151</f>
        <v>4.5988733024967345</v>
      </c>
      <c r="F151">
        <f>IF(AV151&lt;&gt;0,1/(1/AV151-1/N151),0)</f>
        <v>0.18431189745116594</v>
      </c>
      <c r="G151">
        <f>((AY151-AL151/2)*S151-E151)/(AY151+AL151/2)</f>
        <v>76.371909749977675</v>
      </c>
      <c r="H151">
        <f>AL151*1000</f>
        <v>4.2761365102270812</v>
      </c>
      <c r="I151">
        <f>(AQ151-AW151)</f>
        <v>2.133288419393875</v>
      </c>
      <c r="J151">
        <f>(P151+AP151*D151)</f>
        <v>29.916721343994141</v>
      </c>
      <c r="K151" s="1">
        <v>3.44</v>
      </c>
      <c r="L151">
        <f>(K151*AE151+AF151)</f>
        <v>1.9820870375633239</v>
      </c>
      <c r="M151" s="1">
        <v>1</v>
      </c>
      <c r="N151">
        <f>L151*(M151+1)*(M151+1)/(M151*M151+1)</f>
        <v>3.9641740751266479</v>
      </c>
      <c r="O151" s="1">
        <v>30.540962219238281</v>
      </c>
      <c r="P151" s="1">
        <v>29.916721343994141</v>
      </c>
      <c r="Q151" s="1">
        <v>31.127063751220703</v>
      </c>
      <c r="R151" s="1">
        <v>125.22724914550781</v>
      </c>
      <c r="S151" s="1">
        <v>121.70657348632813</v>
      </c>
      <c r="T151" s="1">
        <v>20.269454956054688</v>
      </c>
      <c r="U151" s="1">
        <v>23.142204284667969</v>
      </c>
      <c r="V151" s="1">
        <v>41.989669799804688</v>
      </c>
      <c r="W151" s="1">
        <v>47.940784454345703</v>
      </c>
      <c r="X151" s="1">
        <v>500.19992065429688</v>
      </c>
      <c r="Y151" s="1">
        <v>1500.76806640625</v>
      </c>
      <c r="Z151" s="1">
        <v>5.6783042848110199E-2</v>
      </c>
      <c r="AA151" s="1">
        <v>91.038177490234375</v>
      </c>
      <c r="AB151" s="1">
        <v>7.8505244255065918</v>
      </c>
      <c r="AC151" s="1">
        <v>0.45816510915756226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>X151*0.000001/(K151*0.0001)</f>
        <v>1.4540695367857466</v>
      </c>
      <c r="AL151">
        <f>(U151-T151)/(1000-U151)*AK151</f>
        <v>4.2761365102270809E-3</v>
      </c>
      <c r="AM151">
        <f>(P151+273.15)</f>
        <v>303.06672134399412</v>
      </c>
      <c r="AN151">
        <f>(O151+273.15)</f>
        <v>303.69096221923826</v>
      </c>
      <c r="AO151">
        <f>(Y151*AG151+Z151*AH151)*AI151</f>
        <v>240.12288525783515</v>
      </c>
      <c r="AP151">
        <f>((AO151+0.00000010773*(AN151^4-AM151^4))-AL151*44100)/(L151*51.4+0.00000043092*AM151^3)</f>
        <v>0.51860909230592789</v>
      </c>
      <c r="AQ151">
        <f>0.61365*EXP(17.502*J151/(240.97+J151))</f>
        <v>4.2401125205767398</v>
      </c>
      <c r="AR151">
        <f>AQ151*1000/AA151</f>
        <v>46.575103296983009</v>
      </c>
      <c r="AS151">
        <f>(AR151-U151)</f>
        <v>23.43289901231504</v>
      </c>
      <c r="AT151">
        <f>IF(D151,P151,(O151+P151)/2)</f>
        <v>30.228841781616211</v>
      </c>
      <c r="AU151">
        <f>0.61365*EXP(17.502*AT151/(240.97+AT151))</f>
        <v>4.3167729808898692</v>
      </c>
      <c r="AV151">
        <f>IF(AS151&lt;&gt;0,(1000-(AR151+U151)/2)/AS151*AL151,0)</f>
        <v>0.17612315684396554</v>
      </c>
      <c r="AW151">
        <f>U151*AA151/1000</f>
        <v>2.1068241011828648</v>
      </c>
      <c r="AX151">
        <f>(AU151-AW151)</f>
        <v>2.2099488797070044</v>
      </c>
      <c r="AY151">
        <f>1/(1.6/F151+1.37/N151)</f>
        <v>0.11078451245902264</v>
      </c>
      <c r="AZ151">
        <f>G151*AA151*0.001</f>
        <v>6.9527594750866291</v>
      </c>
      <c r="BA151">
        <f>G151/S151</f>
        <v>0.62750850313403073</v>
      </c>
      <c r="BB151">
        <f>(1-AL151*AA151/AQ151/F151)*100</f>
        <v>50.186808892938537</v>
      </c>
      <c r="BC151">
        <f>(S151-E151/(N151/1.35))</f>
        <v>120.1404265813963</v>
      </c>
      <c r="BD151">
        <f>E151*BB151/100/BC151</f>
        <v>1.9211083406539233E-2</v>
      </c>
    </row>
    <row r="152" spans="1:56" x14ac:dyDescent="0.3">
      <c r="A152" s="1" t="s">
        <v>9</v>
      </c>
      <c r="B152" s="1" t="s">
        <v>210</v>
      </c>
      <c r="K152" s="1">
        <v>3.44</v>
      </c>
    </row>
    <row r="153" spans="1:56" x14ac:dyDescent="0.3">
      <c r="A153" s="1" t="s">
        <v>9</v>
      </c>
      <c r="B153" s="1" t="s">
        <v>211</v>
      </c>
      <c r="K153" s="1">
        <v>3.44</v>
      </c>
    </row>
    <row r="154" spans="1:56" x14ac:dyDescent="0.3">
      <c r="A154" s="1">
        <v>86</v>
      </c>
      <c r="B154" s="1" t="s">
        <v>212</v>
      </c>
      <c r="C154" s="1">
        <v>6864.0000101923943</v>
      </c>
      <c r="D154" s="1">
        <v>0</v>
      </c>
      <c r="E154">
        <f>(R154-S154*(1000-T154)/(1000-U154))*AK154</f>
        <v>4.254033262103369</v>
      </c>
      <c r="F154">
        <f>IF(AV154&lt;&gt;0,1/(1/AV154-1/N154),0)</f>
        <v>0.19004479068417282</v>
      </c>
      <c r="G154">
        <f>((AY154-AL154/2)*S154-E154)/(AY154+AL154/2)</f>
        <v>66.496729796841819</v>
      </c>
      <c r="H154">
        <f>AL154*1000</f>
        <v>4.3935731187626184</v>
      </c>
      <c r="I154">
        <f>(AQ154-AW154)</f>
        <v>2.1286469565962252</v>
      </c>
      <c r="J154">
        <f>(P154+AP154*D154)</f>
        <v>29.919057846069336</v>
      </c>
      <c r="K154" s="1">
        <v>3.44</v>
      </c>
      <c r="L154">
        <f>(K154*AE154+AF154)</f>
        <v>1.9820870375633239</v>
      </c>
      <c r="M154" s="1">
        <v>1</v>
      </c>
      <c r="N154">
        <f>L154*(M154+1)*(M154+1)/(M154*M154+1)</f>
        <v>3.9641740751266479</v>
      </c>
      <c r="O154" s="1">
        <v>30.540414810180664</v>
      </c>
      <c r="P154" s="1">
        <v>29.919057846069336</v>
      </c>
      <c r="Q154" s="1">
        <v>31.128395080566406</v>
      </c>
      <c r="R154" s="1">
        <v>110.37408447265625</v>
      </c>
      <c r="S154" s="1">
        <v>107.12482452392578</v>
      </c>
      <c r="T154" s="1">
        <v>20.247745513916016</v>
      </c>
      <c r="U154" s="1">
        <v>23.199190139770508</v>
      </c>
      <c r="V154" s="1">
        <v>41.946468353271484</v>
      </c>
      <c r="W154" s="1">
        <v>48.060863494873047</v>
      </c>
      <c r="X154" s="1">
        <v>500.20458984375</v>
      </c>
      <c r="Y154" s="1">
        <v>1501.0897216796875</v>
      </c>
      <c r="Z154" s="1">
        <v>0.16598273813724518</v>
      </c>
      <c r="AA154" s="1">
        <v>91.039169311523438</v>
      </c>
      <c r="AB154" s="1">
        <v>7.6970219612121582</v>
      </c>
      <c r="AC154" s="1">
        <v>0.45362704992294312</v>
      </c>
      <c r="AD154" s="1">
        <v>0.66666668653488159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>X154*0.000001/(K154*0.0001)</f>
        <v>1.4540831100109011</v>
      </c>
      <c r="AL154">
        <f>(U154-T154)/(1000-U154)*AK154</f>
        <v>4.3935731187626182E-3</v>
      </c>
      <c r="AM154">
        <f>(P154+273.15)</f>
        <v>303.06905784606931</v>
      </c>
      <c r="AN154">
        <f>(O154+273.15)</f>
        <v>303.69041481018064</v>
      </c>
      <c r="AO154">
        <f>(Y154*AG154+Z154*AH154)*AI154</f>
        <v>240.17435010043482</v>
      </c>
      <c r="AP154">
        <f>((AO154+0.00000010773*(AN154^4-AM154^4))-AL154*44100)/(L154*51.4+0.00000043092*AM154^3)</f>
        <v>0.47327627801769462</v>
      </c>
      <c r="AQ154">
        <f>0.61365*EXP(17.502*J154/(240.97+J154))</f>
        <v>4.2406819556210174</v>
      </c>
      <c r="AR154">
        <f>AQ154*1000/AA154</f>
        <v>46.580850722725629</v>
      </c>
      <c r="AS154">
        <f>(AR154-U154)</f>
        <v>23.381660582955121</v>
      </c>
      <c r="AT154">
        <f>IF(D154,P154,(O154+P154)/2)</f>
        <v>30.229736328125</v>
      </c>
      <c r="AU154">
        <f>0.61365*EXP(17.502*AT154/(240.97+AT154))</f>
        <v>4.3169944161808553</v>
      </c>
      <c r="AV154">
        <f>IF(AS154&lt;&gt;0,(1000-(AR154+U154)/2)/AS154*AL154,0)</f>
        <v>0.1813507320337166</v>
      </c>
      <c r="AW154">
        <f>U154*AA154/1000</f>
        <v>2.1120349990247922</v>
      </c>
      <c r="AX154">
        <f>(AU154-AW154)</f>
        <v>2.2049594171560631</v>
      </c>
      <c r="AY154">
        <f>1/(1.6/F154+1.37/N154)</f>
        <v>0.11409451489646136</v>
      </c>
      <c r="AZ154">
        <f>G154*AA154*0.001</f>
        <v>6.0538070426373078</v>
      </c>
      <c r="BA154">
        <f>G154/S154</f>
        <v>0.62074061817473614</v>
      </c>
      <c r="BB154">
        <f>(1-AL154*AA154/AQ154/F154)*100</f>
        <v>50.368834630702239</v>
      </c>
      <c r="BC154">
        <f>(S154-E154/(N154/1.35))</f>
        <v>105.67611293987254</v>
      </c>
      <c r="BD154">
        <f>E154*BB154/100/BC154</f>
        <v>2.0276171400655782E-2</v>
      </c>
    </row>
    <row r="155" spans="1:56" x14ac:dyDescent="0.3">
      <c r="A155" s="1">
        <v>87</v>
      </c>
      <c r="B155" s="1" t="s">
        <v>213</v>
      </c>
      <c r="C155" s="1">
        <v>6875.0000099465251</v>
      </c>
      <c r="D155" s="1">
        <v>0</v>
      </c>
      <c r="E155">
        <f>(R155-S155*(1000-T155)/(1000-U155))*AK155</f>
        <v>3.9789888426077789</v>
      </c>
      <c r="F155">
        <f>IF(AV155&lt;&gt;0,1/(1/AV155-1/N155),0)</f>
        <v>0.19188912960431276</v>
      </c>
      <c r="G155">
        <f>((AY155-AL155/2)*S155-E155)/(AY155+AL155/2)</f>
        <v>69.294107480590199</v>
      </c>
      <c r="H155">
        <f>AL155*1000</f>
        <v>4.4112427679231674</v>
      </c>
      <c r="I155">
        <f>(AQ155-AW155)</f>
        <v>2.1176650082609898</v>
      </c>
      <c r="J155">
        <f>(P155+AP155*D155)</f>
        <v>29.877098083496094</v>
      </c>
      <c r="K155" s="1">
        <v>3.44</v>
      </c>
      <c r="L155">
        <f>(K155*AE155+AF155)</f>
        <v>1.9820870375633239</v>
      </c>
      <c r="M155" s="1">
        <v>1</v>
      </c>
      <c r="N155">
        <f>L155*(M155+1)*(M155+1)/(M155*M155+1)</f>
        <v>3.9641740751266479</v>
      </c>
      <c r="O155" s="1">
        <v>30.5369873046875</v>
      </c>
      <c r="P155" s="1">
        <v>29.877098083496094</v>
      </c>
      <c r="Q155" s="1">
        <v>31.121366500854492</v>
      </c>
      <c r="R155" s="1">
        <v>110.28949737548828</v>
      </c>
      <c r="S155" s="1">
        <v>107.22755432128906</v>
      </c>
      <c r="T155" s="1">
        <v>20.244678497314453</v>
      </c>
      <c r="U155" s="1">
        <v>23.208181381225586</v>
      </c>
      <c r="V155" s="1">
        <v>41.947296142578125</v>
      </c>
      <c r="W155" s="1">
        <v>48.087718963623047</v>
      </c>
      <c r="X155" s="1">
        <v>500.16818237304688</v>
      </c>
      <c r="Y155" s="1">
        <v>1500.947021484375</v>
      </c>
      <c r="Z155" s="1">
        <v>0.20747976005077362</v>
      </c>
      <c r="AA155" s="1">
        <v>91.036903381347656</v>
      </c>
      <c r="AB155" s="1">
        <v>7.6970219612121582</v>
      </c>
      <c r="AC155" s="1">
        <v>0.45362704992294312</v>
      </c>
      <c r="AD155" s="1">
        <v>0.66666668653488159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>X155*0.000001/(K155*0.0001)</f>
        <v>1.4539772743402524</v>
      </c>
      <c r="AL155">
        <f>(U155-T155)/(1000-U155)*AK155</f>
        <v>4.411242767923167E-3</v>
      </c>
      <c r="AM155">
        <f>(P155+273.15)</f>
        <v>303.02709808349607</v>
      </c>
      <c r="AN155">
        <f>(O155+273.15)</f>
        <v>303.68698730468748</v>
      </c>
      <c r="AO155">
        <f>(Y155*AG155+Z155*AH155)*AI155</f>
        <v>240.15151806969516</v>
      </c>
      <c r="AP155">
        <f>((AO155+0.00000010773*(AN155^4-AM155^4))-AL155*44100)/(L155*51.4+0.00000043092*AM155^3)</f>
        <v>0.47030932920615781</v>
      </c>
      <c r="AQ155">
        <f>0.61365*EXP(17.502*J155/(240.97+J155))</f>
        <v>4.2304659743204152</v>
      </c>
      <c r="AR155">
        <f>AQ155*1000/AA155</f>
        <v>46.469792108363663</v>
      </c>
      <c r="AS155">
        <f>(AR155-U155)</f>
        <v>23.261610727138077</v>
      </c>
      <c r="AT155">
        <f>IF(D155,P155,(O155+P155)/2)</f>
        <v>30.207042694091797</v>
      </c>
      <c r="AU155">
        <f>0.61365*EXP(17.502*AT155/(240.97+AT155))</f>
        <v>4.3113799115812759</v>
      </c>
      <c r="AV155">
        <f>IF(AS155&lt;&gt;0,(1000-(AR155+U155)/2)/AS155*AL155,0)</f>
        <v>0.18302943805333108</v>
      </c>
      <c r="AW155">
        <f>U155*AA155/1000</f>
        <v>2.1128009660594254</v>
      </c>
      <c r="AX155">
        <f>(AU155-AW155)</f>
        <v>2.1985789455218505</v>
      </c>
      <c r="AY155">
        <f>1/(1.6/F155+1.37/N155)</f>
        <v>0.11515770799725086</v>
      </c>
      <c r="AZ155">
        <f>G155*AA155*0.001</f>
        <v>6.3083209676072105</v>
      </c>
      <c r="BA155">
        <f>G155/S155</f>
        <v>0.64623415053338096</v>
      </c>
      <c r="BB155">
        <f>(1-AL155*AA155/AQ155/F155)*100</f>
        <v>50.530233913393218</v>
      </c>
      <c r="BC155">
        <f>(S155-E155/(N155/1.35))</f>
        <v>105.87250915028484</v>
      </c>
      <c r="BD155">
        <f>E155*BB155/100/BC155</f>
        <v>1.8990693483078924E-2</v>
      </c>
    </row>
    <row r="156" spans="1:56" x14ac:dyDescent="0.3">
      <c r="A156" s="1">
        <v>88</v>
      </c>
      <c r="B156" s="1" t="s">
        <v>214</v>
      </c>
      <c r="C156" s="1">
        <v>6886.0000097006559</v>
      </c>
      <c r="D156" s="1">
        <v>0</v>
      </c>
      <c r="E156">
        <f>(R156-S156*(1000-T156)/(1000-U156))*AK156</f>
        <v>3.8970112511497876</v>
      </c>
      <c r="F156">
        <f>IF(AV156&lt;&gt;0,1/(1/AV156-1/N156),0)</f>
        <v>0.19204818855147293</v>
      </c>
      <c r="G156">
        <f>((AY156-AL156/2)*S156-E156)/(AY156+AL156/2)</f>
        <v>69.845688749473211</v>
      </c>
      <c r="H156">
        <f>AL156*1000</f>
        <v>4.4281361462668318</v>
      </c>
      <c r="I156">
        <f>(AQ156-AW156)</f>
        <v>2.1239947625754398</v>
      </c>
      <c r="J156">
        <f>(P156+AP156*D156)</f>
        <v>29.906787872314453</v>
      </c>
      <c r="K156" s="1">
        <v>3.44</v>
      </c>
      <c r="L156">
        <f>(K156*AE156+AF156)</f>
        <v>1.9820870375633239</v>
      </c>
      <c r="M156" s="1">
        <v>1</v>
      </c>
      <c r="N156">
        <f>L156*(M156+1)*(M156+1)/(M156*M156+1)</f>
        <v>3.9641740751266479</v>
      </c>
      <c r="O156" s="1">
        <v>30.539419174194336</v>
      </c>
      <c r="P156" s="1">
        <v>29.906787872314453</v>
      </c>
      <c r="Q156" s="1">
        <v>31.129030227661133</v>
      </c>
      <c r="R156" s="1">
        <v>110.06446075439453</v>
      </c>
      <c r="S156" s="1">
        <v>107.05793762207031</v>
      </c>
      <c r="T156" s="1">
        <v>20.243005752563477</v>
      </c>
      <c r="U156" s="1">
        <v>23.218057632446289</v>
      </c>
      <c r="V156" s="1">
        <v>41.937946319580078</v>
      </c>
      <c r="W156" s="1">
        <v>48.101436614990234</v>
      </c>
      <c r="X156" s="1">
        <v>500.1295166015625</v>
      </c>
      <c r="Y156" s="1">
        <v>1501.0150146484375</v>
      </c>
      <c r="Z156" s="1">
        <v>0.11356572806835175</v>
      </c>
      <c r="AA156" s="1">
        <v>91.036796569824219</v>
      </c>
      <c r="AB156" s="1">
        <v>7.6970219612121582</v>
      </c>
      <c r="AC156" s="1">
        <v>0.45362704992294312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>X156*0.000001/(K156*0.0001)</f>
        <v>1.4538648738417514</v>
      </c>
      <c r="AL156">
        <f>(U156-T156)/(1000-U156)*AK156</f>
        <v>4.428136146266832E-3</v>
      </c>
      <c r="AM156">
        <f>(P156+273.15)</f>
        <v>303.05678787231443</v>
      </c>
      <c r="AN156">
        <f>(O156+273.15)</f>
        <v>303.68941917419431</v>
      </c>
      <c r="AO156">
        <f>(Y156*AG156+Z156*AH156)*AI156</f>
        <v>240.16239697570199</v>
      </c>
      <c r="AP156">
        <f>((AO156+0.00000010773*(AN156^4-AM156^4))-AL156*44100)/(L156*51.4+0.00000043092*AM156^3)</f>
        <v>0.46097899608602516</v>
      </c>
      <c r="AQ156">
        <f>0.61365*EXP(17.502*J156/(240.97+J156))</f>
        <v>4.2376923520069072</v>
      </c>
      <c r="AR156">
        <f>AQ156*1000/AA156</f>
        <v>46.549225276799412</v>
      </c>
      <c r="AS156">
        <f>(AR156-U156)</f>
        <v>23.331167644353123</v>
      </c>
      <c r="AT156">
        <f>IF(D156,P156,(O156+P156)/2)</f>
        <v>30.223103523254395</v>
      </c>
      <c r="AU156">
        <f>0.61365*EXP(17.502*AT156/(240.97+AT156))</f>
        <v>4.3153527726019441</v>
      </c>
      <c r="AV156">
        <f>IF(AS156&lt;&gt;0,(1000-(AR156+U156)/2)/AS156*AL156,0)</f>
        <v>0.18317414275074084</v>
      </c>
      <c r="AW156">
        <f>U156*AA156/1000</f>
        <v>2.1136975894314673</v>
      </c>
      <c r="AX156">
        <f>(AU156-AW156)</f>
        <v>2.2016551831704767</v>
      </c>
      <c r="AY156">
        <f>1/(1.6/F156+1.37/N156)</f>
        <v>0.11524936149394376</v>
      </c>
      <c r="AZ156">
        <f>G156*AA156*0.001</f>
        <v>6.358527757965053</v>
      </c>
      <c r="BA156">
        <f>G156/S156</f>
        <v>0.65241018368986692</v>
      </c>
      <c r="BB156">
        <f>(1-AL156*AA156/AQ156/F156)*100</f>
        <v>50.466582506536817</v>
      </c>
      <c r="BC156">
        <f>(S156-E156/(N156/1.35))</f>
        <v>105.73080993056395</v>
      </c>
      <c r="BD156">
        <f>E156*BB156/100/BC156</f>
        <v>1.8600901663782803E-2</v>
      </c>
    </row>
    <row r="157" spans="1:56" x14ac:dyDescent="0.3">
      <c r="A157" s="1">
        <v>89</v>
      </c>
      <c r="B157" s="1" t="s">
        <v>215</v>
      </c>
      <c r="C157" s="1">
        <v>6897.0000094547868</v>
      </c>
      <c r="D157" s="1">
        <v>0</v>
      </c>
      <c r="E157">
        <f>(R157-S157*(1000-T157)/(1000-U157))*AK157</f>
        <v>4.0918654746797394</v>
      </c>
      <c r="F157">
        <f>IF(AV157&lt;&gt;0,1/(1/AV157-1/N157),0)</f>
        <v>0.19284327418685565</v>
      </c>
      <c r="G157">
        <f>((AY157-AL157/2)*S157-E157)/(AY157+AL157/2)</f>
        <v>68.222883120357821</v>
      </c>
      <c r="H157">
        <f>AL157*1000</f>
        <v>4.4420774132674881</v>
      </c>
      <c r="I157">
        <f>(AQ157-AW157)</f>
        <v>2.1222922949158955</v>
      </c>
      <c r="J157">
        <f>(P157+AP157*D157)</f>
        <v>29.901887893676758</v>
      </c>
      <c r="K157" s="1">
        <v>3.44</v>
      </c>
      <c r="L157">
        <f>(K157*AE157+AF157)</f>
        <v>1.9820870375633239</v>
      </c>
      <c r="M157" s="1">
        <v>1</v>
      </c>
      <c r="N157">
        <f>L157*(M157+1)*(M157+1)/(M157*M157+1)</f>
        <v>3.9641740751266479</v>
      </c>
      <c r="O157" s="1">
        <v>30.537683486938477</v>
      </c>
      <c r="P157" s="1">
        <v>29.901887893676758</v>
      </c>
      <c r="Q157" s="1">
        <v>31.127168655395508</v>
      </c>
      <c r="R157" s="1">
        <v>110.09053039550781</v>
      </c>
      <c r="S157" s="1">
        <v>106.94926452636719</v>
      </c>
      <c r="T157" s="1">
        <v>20.23942756652832</v>
      </c>
      <c r="U157" s="1">
        <v>23.223850250244141</v>
      </c>
      <c r="V157" s="1">
        <v>41.934337615966797</v>
      </c>
      <c r="W157" s="1">
        <v>48.117801666259766</v>
      </c>
      <c r="X157" s="1">
        <v>500.12582397460938</v>
      </c>
      <c r="Y157" s="1">
        <v>1500.8270263671875</v>
      </c>
      <c r="Z157" s="1">
        <v>5.5693384259939194E-2</v>
      </c>
      <c r="AA157" s="1">
        <v>91.0360107421875</v>
      </c>
      <c r="AB157" s="1">
        <v>7.6970219612121582</v>
      </c>
      <c r="AC157" s="1">
        <v>0.45362704992294312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>X157*0.000001/(K157*0.0001)</f>
        <v>1.4538541394610738</v>
      </c>
      <c r="AL157">
        <f>(U157-T157)/(1000-U157)*AK157</f>
        <v>4.4420774132674879E-3</v>
      </c>
      <c r="AM157">
        <f>(P157+273.15)</f>
        <v>303.05188789367674</v>
      </c>
      <c r="AN157">
        <f>(O157+273.15)</f>
        <v>303.68768348693845</v>
      </c>
      <c r="AO157">
        <f>(Y157*AG157+Z157*AH157)*AI157</f>
        <v>240.13231885137429</v>
      </c>
      <c r="AP157">
        <f>((AO157+0.00000010773*(AN157^4-AM157^4))-AL157*44100)/(L157*51.4+0.00000043092*AM157^3)</f>
        <v>0.45565025490558453</v>
      </c>
      <c r="AQ157">
        <f>0.61365*EXP(17.502*J157/(240.97+J157))</f>
        <v>4.2364989757720748</v>
      </c>
      <c r="AR157">
        <f>AQ157*1000/AA157</f>
        <v>46.536518255064706</v>
      </c>
      <c r="AS157">
        <f>(AR157-U157)</f>
        <v>23.312668004820566</v>
      </c>
      <c r="AT157">
        <f>IF(D157,P157,(O157+P157)/2)</f>
        <v>30.219785690307617</v>
      </c>
      <c r="AU157">
        <f>0.61365*EXP(17.502*AT157/(240.97+AT157))</f>
        <v>4.3145318008888793</v>
      </c>
      <c r="AV157">
        <f>IF(AS157&lt;&gt;0,(1000-(AR157+U157)/2)/AS157*AL157,0)</f>
        <v>0.18389730998363957</v>
      </c>
      <c r="AW157">
        <f>U157*AA157/1000</f>
        <v>2.1142066808561792</v>
      </c>
      <c r="AX157">
        <f>(AU157-AW157)</f>
        <v>2.2003251200327001</v>
      </c>
      <c r="AY157">
        <f>1/(1.6/F157+1.37/N157)</f>
        <v>0.11570741784389774</v>
      </c>
      <c r="AZ157">
        <f>G157*AA157*0.001</f>
        <v>6.2107391206078963</v>
      </c>
      <c r="BA157">
        <f>G157/S157</f>
        <v>0.63789950704652298</v>
      </c>
      <c r="BB157">
        <f>(1-AL157*AA157/AQ157/F157)*100</f>
        <v>50.501990012264955</v>
      </c>
      <c r="BC157">
        <f>(S157-E157/(N157/1.35))</f>
        <v>105.55577920354085</v>
      </c>
      <c r="BD157">
        <f>E157*BB157/100/BC157</f>
        <v>1.95770758259796E-2</v>
      </c>
    </row>
    <row r="158" spans="1:56" x14ac:dyDescent="0.3">
      <c r="A158" s="1">
        <v>90</v>
      </c>
      <c r="B158" s="1" t="s">
        <v>216</v>
      </c>
      <c r="C158" s="1">
        <v>6908.0000092089176</v>
      </c>
      <c r="D158" s="1">
        <v>0</v>
      </c>
      <c r="E158">
        <f>(R158-S158*(1000-T158)/(1000-U158))*AK158</f>
        <v>3.9973390498939914</v>
      </c>
      <c r="F158">
        <f>IF(AV158&lt;&gt;0,1/(1/AV158-1/N158),0)</f>
        <v>0.19415967425367053</v>
      </c>
      <c r="G158">
        <f>((AY158-AL158/2)*S158-E158)/(AY158+AL158/2)</f>
        <v>69.294881432626113</v>
      </c>
      <c r="H158">
        <f>AL158*1000</f>
        <v>4.4609283159848747</v>
      </c>
      <c r="I158">
        <f>(AQ158-AW158)</f>
        <v>2.1175695721459533</v>
      </c>
      <c r="J158">
        <f>(P158+AP158*D158)</f>
        <v>29.887304306030273</v>
      </c>
      <c r="K158" s="1">
        <v>3.44</v>
      </c>
      <c r="L158">
        <f>(K158*AE158+AF158)</f>
        <v>1.9820870375633239</v>
      </c>
      <c r="M158" s="1">
        <v>1</v>
      </c>
      <c r="N158">
        <f>L158*(M158+1)*(M158+1)/(M158*M158+1)</f>
        <v>3.9641740751266479</v>
      </c>
      <c r="O158" s="1">
        <v>30.542995452880859</v>
      </c>
      <c r="P158" s="1">
        <v>29.887304306030273</v>
      </c>
      <c r="Q158" s="1">
        <v>31.136631011962891</v>
      </c>
      <c r="R158" s="1">
        <v>110.07025146484375</v>
      </c>
      <c r="S158" s="1">
        <v>106.99311828613281</v>
      </c>
      <c r="T158" s="1">
        <v>20.240068435668945</v>
      </c>
      <c r="U158" s="1">
        <v>23.23649787902832</v>
      </c>
      <c r="V158" s="1">
        <v>41.92333984375</v>
      </c>
      <c r="W158" s="1">
        <v>48.129859924316406</v>
      </c>
      <c r="X158" s="1">
        <v>500.22921752929688</v>
      </c>
      <c r="Y158" s="1">
        <v>1500.9444580078125</v>
      </c>
      <c r="Z158" s="1">
        <v>0.24570134282112122</v>
      </c>
      <c r="AA158" s="1">
        <v>91.03692626953125</v>
      </c>
      <c r="AB158" s="1">
        <v>7.6970219612121582</v>
      </c>
      <c r="AC158" s="1">
        <v>0.45362704992294312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>X158*0.000001/(K158*0.0001)</f>
        <v>1.4541547021200487</v>
      </c>
      <c r="AL158">
        <f>(U158-T158)/(1000-U158)*AK158</f>
        <v>4.4609283159848748E-3</v>
      </c>
      <c r="AM158">
        <f>(P158+273.15)</f>
        <v>303.03730430603025</v>
      </c>
      <c r="AN158">
        <f>(O158+273.15)</f>
        <v>303.69299545288084</v>
      </c>
      <c r="AO158">
        <f>(Y158*AG158+Z158*AH158)*AI158</f>
        <v>240.15110791345433</v>
      </c>
      <c r="AP158">
        <f>((AO158+0.00000010773*(AN158^4-AM158^4))-AL158*44100)/(L158*51.4+0.00000043092*AM158^3)</f>
        <v>0.45062055236889026</v>
      </c>
      <c r="AQ158">
        <f>0.61365*EXP(17.502*J158/(240.97+J158))</f>
        <v>4.232948916321174</v>
      </c>
      <c r="AR158">
        <f>AQ158*1000/AA158</f>
        <v>46.497054434689112</v>
      </c>
      <c r="AS158">
        <f>(AR158-U158)</f>
        <v>23.260556555660791</v>
      </c>
      <c r="AT158">
        <f>IF(D158,P158,(O158+P158)/2)</f>
        <v>30.215149879455566</v>
      </c>
      <c r="AU158">
        <f>0.61365*EXP(17.502*AT158/(240.97+AT158))</f>
        <v>4.313384933826284</v>
      </c>
      <c r="AV158">
        <f>IF(AS158&lt;&gt;0,(1000-(AR158+U158)/2)/AS158*AL158,0)</f>
        <v>0.18509402888263476</v>
      </c>
      <c r="AW158">
        <f>U158*AA158/1000</f>
        <v>2.1153793441752207</v>
      </c>
      <c r="AX158">
        <f>(AU158-AW158)</f>
        <v>2.1980055896510633</v>
      </c>
      <c r="AY158">
        <f>1/(1.6/F158+1.37/N158)</f>
        <v>0.1164654764044344</v>
      </c>
      <c r="AZ158">
        <f>G158*AA158*0.001</f>
        <v>6.308393011837893</v>
      </c>
      <c r="BA158">
        <f>G158/S158</f>
        <v>0.64765736846093303</v>
      </c>
      <c r="BB158">
        <f>(1-AL158*AA158/AQ158/F158)*100</f>
        <v>50.587051602946623</v>
      </c>
      <c r="BC158">
        <f>(S158-E158/(N158/1.35))</f>
        <v>105.63182394963613</v>
      </c>
      <c r="BD158">
        <f>E158*BB158/100/BC158</f>
        <v>1.9143245778646571E-2</v>
      </c>
    </row>
    <row r="159" spans="1:56" x14ac:dyDescent="0.3">
      <c r="A159" s="1" t="s">
        <v>9</v>
      </c>
      <c r="B159" s="1" t="s">
        <v>217</v>
      </c>
      <c r="K159" s="1">
        <v>3.44</v>
      </c>
    </row>
    <row r="160" spans="1:56" x14ac:dyDescent="0.3">
      <c r="A160" s="1" t="s">
        <v>9</v>
      </c>
      <c r="B160" s="1" t="s">
        <v>218</v>
      </c>
      <c r="K160" s="1">
        <v>3.44</v>
      </c>
    </row>
    <row r="161" spans="1:56" x14ac:dyDescent="0.3">
      <c r="A161" s="1">
        <v>91</v>
      </c>
      <c r="B161" s="1" t="s">
        <v>219</v>
      </c>
      <c r="C161" s="1">
        <v>6985.5000102035701</v>
      </c>
      <c r="D161" s="1">
        <v>0</v>
      </c>
      <c r="E161">
        <f>(R161-S161*(1000-T161)/(1000-U161))*AK161</f>
        <v>3.3907877506705746</v>
      </c>
      <c r="F161">
        <f>IF(AV161&lt;&gt;0,1/(1/AV161-1/N161),0)</f>
        <v>0.19871242794467117</v>
      </c>
      <c r="G161">
        <f>((AY161-AL161/2)*S161-E161)/(AY161+AL161/2)</f>
        <v>56.561575253917418</v>
      </c>
      <c r="H161">
        <f>AL161*1000</f>
        <v>4.5560690623156885</v>
      </c>
      <c r="I161">
        <f>(AQ161-AW161)</f>
        <v>2.1154145013528582</v>
      </c>
      <c r="J161">
        <f>(P161+AP161*D161)</f>
        <v>29.897529602050781</v>
      </c>
      <c r="K161" s="1">
        <v>3.44</v>
      </c>
      <c r="L161">
        <f>(K161*AE161+AF161)</f>
        <v>1.9820870375633239</v>
      </c>
      <c r="M161" s="1">
        <v>1</v>
      </c>
      <c r="N161">
        <f>L161*(M161+1)*(M161+1)/(M161*M161+1)</f>
        <v>3.9641740751266479</v>
      </c>
      <c r="O161" s="1">
        <v>30.538278579711914</v>
      </c>
      <c r="P161" s="1">
        <v>29.897529602050781</v>
      </c>
      <c r="Q161" s="1">
        <v>31.133403778076172</v>
      </c>
      <c r="R161" s="1">
        <v>90.404243469238281</v>
      </c>
      <c r="S161" s="1">
        <v>87.797012329101563</v>
      </c>
      <c r="T161" s="1">
        <v>20.22685432434082</v>
      </c>
      <c r="U161" s="1">
        <v>23.287450790405273</v>
      </c>
      <c r="V161" s="1">
        <v>41.907382965087891</v>
      </c>
      <c r="W161" s="1">
        <v>48.24853515625</v>
      </c>
      <c r="X161" s="1">
        <v>500.16055297851563</v>
      </c>
      <c r="Y161" s="1">
        <v>1500.771484375</v>
      </c>
      <c r="Z161" s="1">
        <v>4.5864824205636978E-2</v>
      </c>
      <c r="AA161" s="1">
        <v>91.037155151367188</v>
      </c>
      <c r="AB161" s="1">
        <v>7.4835524559020996</v>
      </c>
      <c r="AC161" s="1">
        <v>0.45218348503112793</v>
      </c>
      <c r="AD161" s="1">
        <v>0.66666668653488159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>X161*0.000001/(K161*0.0001)</f>
        <v>1.4539550958677778</v>
      </c>
      <c r="AL161">
        <f>(U161-T161)/(1000-U161)*AK161</f>
        <v>4.5560690623156885E-3</v>
      </c>
      <c r="AM161">
        <f>(P161+273.15)</f>
        <v>303.04752960205076</v>
      </c>
      <c r="AN161">
        <f>(O161+273.15)</f>
        <v>303.68827857971189</v>
      </c>
      <c r="AO161">
        <f>(Y161*AG161+Z161*AH161)*AI161</f>
        <v>240.12343213282293</v>
      </c>
      <c r="AP161">
        <f>((AO161+0.00000010773*(AN161^4-AM161^4))-AL161*44100)/(L161*51.4+0.00000043092*AM161^3)</f>
        <v>0.41195016297010151</v>
      </c>
      <c r="AQ161">
        <f>0.61365*EXP(17.502*J161/(240.97+J161))</f>
        <v>4.2354377720388117</v>
      </c>
      <c r="AR161">
        <f>AQ161*1000/AA161</f>
        <v>46.524276434128055</v>
      </c>
      <c r="AS161">
        <f>(AR161-U161)</f>
        <v>23.236825643722781</v>
      </c>
      <c r="AT161">
        <f>IF(D161,P161,(O161+P161)/2)</f>
        <v>30.217904090881348</v>
      </c>
      <c r="AU161">
        <f>0.61365*EXP(17.502*AT161/(240.97+AT161))</f>
        <v>4.3140662743650839</v>
      </c>
      <c r="AV161">
        <f>IF(AS161&lt;&gt;0,(1000-(AR161+U161)/2)/AS161*AL161,0)</f>
        <v>0.18922703145583264</v>
      </c>
      <c r="AW161">
        <f>U161*AA161/1000</f>
        <v>2.1200232706859534</v>
      </c>
      <c r="AX161">
        <f>(AU161-AW161)</f>
        <v>2.1940430036791305</v>
      </c>
      <c r="AY161">
        <f>1/(1.6/F161+1.37/N161)</f>
        <v>0.11908402591263999</v>
      </c>
      <c r="AZ161">
        <f>G161*AA161*0.001</f>
        <v>5.1492049019966109</v>
      </c>
      <c r="BA161">
        <f>G161/S161</f>
        <v>0.64423120734336514</v>
      </c>
      <c r="BB161">
        <f>(1-AL161*AA161/AQ161/F161)*100</f>
        <v>50.718304459498938</v>
      </c>
      <c r="BC161">
        <f>(S161-E161/(N161/1.35))</f>
        <v>86.642279116923177</v>
      </c>
      <c r="BD161">
        <f>E161*BB161/100/BC161</f>
        <v>1.984885522967034E-2</v>
      </c>
    </row>
    <row r="162" spans="1:56" x14ac:dyDescent="0.3">
      <c r="A162" s="1">
        <v>92</v>
      </c>
      <c r="B162" s="1" t="s">
        <v>220</v>
      </c>
      <c r="C162" s="1">
        <v>6996.500009957701</v>
      </c>
      <c r="D162" s="1">
        <v>0</v>
      </c>
      <c r="E162">
        <f>(R162-S162*(1000-T162)/(1000-U162))*AK162</f>
        <v>3.2647266615053789</v>
      </c>
      <c r="F162">
        <f>IF(AV162&lt;&gt;0,1/(1/AV162-1/N162),0)</f>
        <v>0.19933362650445122</v>
      </c>
      <c r="G162">
        <f>((AY162-AL162/2)*S162-E162)/(AY162+AL162/2)</f>
        <v>57.791452510036869</v>
      </c>
      <c r="H162">
        <f>AL162*1000</f>
        <v>4.5703630176662333</v>
      </c>
      <c r="I162">
        <f>(AQ162-AW162)</f>
        <v>2.1157194938004427</v>
      </c>
      <c r="J162">
        <f>(P162+AP162*D162)</f>
        <v>29.902259826660156</v>
      </c>
      <c r="K162" s="1">
        <v>3.44</v>
      </c>
      <c r="L162">
        <f>(K162*AE162+AF162)</f>
        <v>1.9820870375633239</v>
      </c>
      <c r="M162" s="1">
        <v>1</v>
      </c>
      <c r="N162">
        <f>L162*(M162+1)*(M162+1)/(M162*M162+1)</f>
        <v>3.9641740751266479</v>
      </c>
      <c r="O162" s="1">
        <v>30.542068481445313</v>
      </c>
      <c r="P162" s="1">
        <v>29.902259826660156</v>
      </c>
      <c r="Q162" s="1">
        <v>31.127019882202148</v>
      </c>
      <c r="R162" s="1">
        <v>90.434104919433594</v>
      </c>
      <c r="S162" s="1">
        <v>87.912506103515625</v>
      </c>
      <c r="T162" s="1">
        <v>20.226882934570313</v>
      </c>
      <c r="U162" s="1">
        <v>23.29686164855957</v>
      </c>
      <c r="V162" s="1">
        <v>41.898162841796875</v>
      </c>
      <c r="W162" s="1">
        <v>48.257347106933594</v>
      </c>
      <c r="X162" s="1">
        <v>500.19155883789063</v>
      </c>
      <c r="Y162" s="1">
        <v>1500.8135986328125</v>
      </c>
      <c r="Z162" s="1">
        <v>7.4257582426071167E-2</v>
      </c>
      <c r="AA162" s="1">
        <v>91.036727905273438</v>
      </c>
      <c r="AB162" s="1">
        <v>7.4835524559020996</v>
      </c>
      <c r="AC162" s="1">
        <v>0.45218348503112793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>X162*0.000001/(K162*0.0001)</f>
        <v>1.4540452291799144</v>
      </c>
      <c r="AL162">
        <f>(U162-T162)/(1000-U162)*AK162</f>
        <v>4.5703630176662331E-3</v>
      </c>
      <c r="AM162">
        <f>(P162+273.15)</f>
        <v>303.05225982666013</v>
      </c>
      <c r="AN162">
        <f>(O162+273.15)</f>
        <v>303.69206848144529</v>
      </c>
      <c r="AO162">
        <f>(Y162*AG162+Z162*AH162)*AI162</f>
        <v>240.13017041392231</v>
      </c>
      <c r="AP162">
        <f>((AO162+0.00000010773*(AN162^4-AM162^4))-AL162*44100)/(L162*51.4+0.00000043092*AM162^3)</f>
        <v>0.40637512647469171</v>
      </c>
      <c r="AQ162">
        <f>0.61365*EXP(17.502*J162/(240.97+J162))</f>
        <v>4.2365895487471601</v>
      </c>
      <c r="AR162">
        <f>AQ162*1000/AA162</f>
        <v>46.537146558644594</v>
      </c>
      <c r="AS162">
        <f>(AR162-U162)</f>
        <v>23.240284910085023</v>
      </c>
      <c r="AT162">
        <f>IF(D162,P162,(O162+P162)/2)</f>
        <v>30.222164154052734</v>
      </c>
      <c r="AU162">
        <f>0.61365*EXP(17.502*AT162/(240.97+AT162))</f>
        <v>4.3151203192551293</v>
      </c>
      <c r="AV162">
        <f>IF(AS162&lt;&gt;0,(1000-(AR162+U162)/2)/AS162*AL162,0)</f>
        <v>0.18979025646580569</v>
      </c>
      <c r="AW162">
        <f>U162*AA162/1000</f>
        <v>2.1208700549467174</v>
      </c>
      <c r="AX162">
        <f>(AU162-AW162)</f>
        <v>2.1942502643084119</v>
      </c>
      <c r="AY162">
        <f>1/(1.6/F162+1.37/N162)</f>
        <v>0.11944092999030281</v>
      </c>
      <c r="AZ162">
        <f>G162*AA162*0.001</f>
        <v>5.2611447374067586</v>
      </c>
      <c r="BA162">
        <f>G162/S162</f>
        <v>0.65737464521814815</v>
      </c>
      <c r="BB162">
        <f>(1-AL162*AA162/AQ162/F162)*100</f>
        <v>50.73138226728117</v>
      </c>
      <c r="BC162">
        <f>(S162-E162/(N162/1.35))</f>
        <v>86.800703011747643</v>
      </c>
      <c r="BD162">
        <f>E162*BB162/100/BC162</f>
        <v>1.9080962540199517E-2</v>
      </c>
    </row>
    <row r="163" spans="1:56" x14ac:dyDescent="0.3">
      <c r="A163" s="1">
        <v>93</v>
      </c>
      <c r="B163" s="1" t="s">
        <v>221</v>
      </c>
      <c r="C163" s="1">
        <v>7007.5000097118318</v>
      </c>
      <c r="D163" s="1">
        <v>0</v>
      </c>
      <c r="E163">
        <f>(R163-S163*(1000-T163)/(1000-U163))*AK163</f>
        <v>2.9242565106942435</v>
      </c>
      <c r="F163">
        <f>IF(AV163&lt;&gt;0,1/(1/AV163-1/N163),0)</f>
        <v>0.20030135545027378</v>
      </c>
      <c r="G163">
        <f>((AY163-AL163/2)*S163-E163)/(AY163+AL163/2)</f>
        <v>60.443538088819487</v>
      </c>
      <c r="H163">
        <f>AL163*1000</f>
        <v>4.5850042086659837</v>
      </c>
      <c r="I163">
        <f>(AQ163-AW163)</f>
        <v>2.112793712356285</v>
      </c>
      <c r="J163">
        <f>(P163+AP163*D163)</f>
        <v>29.893537521362305</v>
      </c>
      <c r="K163" s="1">
        <v>3.44</v>
      </c>
      <c r="L163">
        <f>(K163*AE163+AF163)</f>
        <v>1.9820870375633239</v>
      </c>
      <c r="M163" s="1">
        <v>1</v>
      </c>
      <c r="N163">
        <f>L163*(M163+1)*(M163+1)/(M163*M163+1)</f>
        <v>3.9641740751266479</v>
      </c>
      <c r="O163" s="1">
        <v>30.542812347412109</v>
      </c>
      <c r="P163" s="1">
        <v>29.893537521362305</v>
      </c>
      <c r="Q163" s="1">
        <v>31.128376007080078</v>
      </c>
      <c r="R163" s="1">
        <v>89.929672241210938</v>
      </c>
      <c r="S163" s="1">
        <v>87.642135620117188</v>
      </c>
      <c r="T163" s="1">
        <v>20.225336074829102</v>
      </c>
      <c r="U163" s="1">
        <v>23.305202484130859</v>
      </c>
      <c r="V163" s="1">
        <v>41.894023895263672</v>
      </c>
      <c r="W163" s="1">
        <v>48.273548126220703</v>
      </c>
      <c r="X163" s="1">
        <v>500.17868041992188</v>
      </c>
      <c r="Y163" s="1">
        <v>1500.8238525390625</v>
      </c>
      <c r="Z163" s="1">
        <v>0.12667408585548401</v>
      </c>
      <c r="AA163" s="1">
        <v>91.038566589355469</v>
      </c>
      <c r="AB163" s="1">
        <v>7.4835524559020996</v>
      </c>
      <c r="AC163" s="1">
        <v>0.45218348503112793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>X163*0.000001/(K163*0.0001)</f>
        <v>1.4540077919183776</v>
      </c>
      <c r="AL163">
        <f>(U163-T163)/(1000-U163)*AK163</f>
        <v>4.585004208665984E-3</v>
      </c>
      <c r="AM163">
        <f>(P163+273.15)</f>
        <v>303.04353752136228</v>
      </c>
      <c r="AN163">
        <f>(O163+273.15)</f>
        <v>303.69281234741209</v>
      </c>
      <c r="AO163">
        <f>(Y163*AG163+Z163*AH163)*AI163</f>
        <v>240.13181103888564</v>
      </c>
      <c r="AP163">
        <f>((AO163+0.00000010773*(AN163^4-AM163^4))-AL163*44100)/(L163*51.4+0.00000043092*AM163^3)</f>
        <v>0.40172051126693137</v>
      </c>
      <c r="AQ163">
        <f>0.61365*EXP(17.502*J163/(240.97+J163))</f>
        <v>4.2344659405862446</v>
      </c>
      <c r="AR163">
        <f>AQ163*1000/AA163</f>
        <v>46.512880191606101</v>
      </c>
      <c r="AS163">
        <f>(AR163-U163)</f>
        <v>23.207677707475241</v>
      </c>
      <c r="AT163">
        <f>IF(D163,P163,(O163+P163)/2)</f>
        <v>30.218174934387207</v>
      </c>
      <c r="AU163">
        <f>0.61365*EXP(17.502*AT163/(240.97+AT163))</f>
        <v>4.3141332810614346</v>
      </c>
      <c r="AV163">
        <f>IF(AS163&lt;&gt;0,(1000-(AR163+U163)/2)/AS163*AL163,0)</f>
        <v>0.19066733703329902</v>
      </c>
      <c r="AW163">
        <f>U163*AA163/1000</f>
        <v>2.1216722282299596</v>
      </c>
      <c r="AX163">
        <f>(AU163-AW163)</f>
        <v>2.192461052831475</v>
      </c>
      <c r="AY163">
        <f>1/(1.6/F163+1.37/N163)</f>
        <v>0.1199967470946959</v>
      </c>
      <c r="AZ163">
        <f>G163*AA163*0.001</f>
        <v>5.5026930671952368</v>
      </c>
      <c r="BA163">
        <f>G163/S163</f>
        <v>0.68966299898042882</v>
      </c>
      <c r="BB163">
        <f>(1-AL163*AA163/AQ163/F163)*100</f>
        <v>50.786685281608577</v>
      </c>
      <c r="BC163">
        <f>(S163-E163/(N163/1.35))</f>
        <v>86.64627968275876</v>
      </c>
      <c r="BD163">
        <f>E163*BB163/100/BC163</f>
        <v>1.7140181394409617E-2</v>
      </c>
    </row>
    <row r="164" spans="1:56" x14ac:dyDescent="0.3">
      <c r="A164" s="1">
        <v>94</v>
      </c>
      <c r="B164" s="1" t="s">
        <v>222</v>
      </c>
      <c r="C164" s="1">
        <v>7018.5000094659626</v>
      </c>
      <c r="D164" s="1">
        <v>0</v>
      </c>
      <c r="E164">
        <f>(R164-S164*(1000-T164)/(1000-U164))*AK164</f>
        <v>3.1058627292353882</v>
      </c>
      <c r="F164">
        <f>IF(AV164&lt;&gt;0,1/(1/AV164-1/N164),0)</f>
        <v>0.20053135324705251</v>
      </c>
      <c r="G164">
        <f>((AY164-AL164/2)*S164-E164)/(AY164+AL164/2)</f>
        <v>58.814705086723286</v>
      </c>
      <c r="H164">
        <f>AL164*1000</f>
        <v>4.6022518548485527</v>
      </c>
      <c r="I164">
        <f>(AQ164-AW164)</f>
        <v>2.118375070615854</v>
      </c>
      <c r="J164">
        <f>(P164+AP164*D164)</f>
        <v>29.920080184936523</v>
      </c>
      <c r="K164" s="1">
        <v>3.44</v>
      </c>
      <c r="L164">
        <f>(K164*AE164+AF164)</f>
        <v>1.9820870375633239</v>
      </c>
      <c r="M164" s="1">
        <v>1</v>
      </c>
      <c r="N164">
        <f>L164*(M164+1)*(M164+1)/(M164*M164+1)</f>
        <v>3.9641740751266479</v>
      </c>
      <c r="O164" s="1">
        <v>30.546579360961914</v>
      </c>
      <c r="P164" s="1">
        <v>29.920080184936523</v>
      </c>
      <c r="Q164" s="1">
        <v>31.134315490722656</v>
      </c>
      <c r="R164" s="1">
        <v>89.884071350097656</v>
      </c>
      <c r="S164" s="1">
        <v>87.471321105957031</v>
      </c>
      <c r="T164" s="1">
        <v>20.22332763671875</v>
      </c>
      <c r="U164" s="1">
        <v>23.314512252807617</v>
      </c>
      <c r="V164" s="1">
        <v>41.881549835205078</v>
      </c>
      <c r="W164" s="1">
        <v>48.283245086669922</v>
      </c>
      <c r="X164" s="1">
        <v>500.21719360351563</v>
      </c>
      <c r="Y164" s="1">
        <v>1500.77783203125</v>
      </c>
      <c r="Z164" s="1">
        <v>9.937141090631485E-2</v>
      </c>
      <c r="AA164" s="1">
        <v>91.040122985839844</v>
      </c>
      <c r="AB164" s="1">
        <v>7.4835524559020996</v>
      </c>
      <c r="AC164" s="1">
        <v>0.45218348503112793</v>
      </c>
      <c r="AD164" s="1">
        <v>0.66666668653488159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>X164*0.000001/(K164*0.0001)</f>
        <v>1.4541197488474289</v>
      </c>
      <c r="AL164">
        <f>(U164-T164)/(1000-U164)*AK164</f>
        <v>4.602251854848553E-3</v>
      </c>
      <c r="AM164">
        <f>(P164+273.15)</f>
        <v>303.0700801849365</v>
      </c>
      <c r="AN164">
        <f>(O164+273.15)</f>
        <v>303.69657936096189</v>
      </c>
      <c r="AO164">
        <f>(Y164*AG164+Z164*AH164)*AI164</f>
        <v>240.12444775780023</v>
      </c>
      <c r="AP164">
        <f>((AO164+0.00000010773*(AN164^4-AM164^4))-AL164*44100)/(L164*51.4+0.00000043092*AM164^3)</f>
        <v>0.39256890744780798</v>
      </c>
      <c r="AQ164">
        <f>0.61365*EXP(17.502*J164/(240.97+J164))</f>
        <v>4.2409311334663293</v>
      </c>
      <c r="AR164">
        <f>AQ164*1000/AA164</f>
        <v>46.583099784761416</v>
      </c>
      <c r="AS164">
        <f>(AR164-U164)</f>
        <v>23.268587531953798</v>
      </c>
      <c r="AT164">
        <f>IF(D164,P164,(O164+P164)/2)</f>
        <v>30.233329772949219</v>
      </c>
      <c r="AU164">
        <f>0.61365*EXP(17.502*AT164/(240.97+AT164))</f>
        <v>4.3178840342370455</v>
      </c>
      <c r="AV164">
        <f>IF(AS164&lt;&gt;0,(1000-(AR164+U164)/2)/AS164*AL164,0)</f>
        <v>0.19087573070022643</v>
      </c>
      <c r="AW164">
        <f>U164*AA164/1000</f>
        <v>2.1225560628504754</v>
      </c>
      <c r="AX164">
        <f>(AU164-AW164)</f>
        <v>2.1953279713865701</v>
      </c>
      <c r="AY164">
        <f>1/(1.6/F164+1.37/N164)</f>
        <v>0.12012881404478135</v>
      </c>
      <c r="AZ164">
        <f>G164*AA164*0.001</f>
        <v>5.3544979844711884</v>
      </c>
      <c r="BA164">
        <f>G164/S164</f>
        <v>0.67238843935464288</v>
      </c>
      <c r="BB164">
        <f>(1-AL164*AA164/AQ164/F164)*100</f>
        <v>50.732592214627026</v>
      </c>
      <c r="BC164">
        <f>(S164-E164/(N164/1.35))</f>
        <v>86.413619147111078</v>
      </c>
      <c r="BD164">
        <f>E164*BB164/100/BC164</f>
        <v>1.8234216882950127E-2</v>
      </c>
    </row>
    <row r="165" spans="1:56" x14ac:dyDescent="0.3">
      <c r="A165" s="1">
        <v>95</v>
      </c>
      <c r="B165" s="1" t="s">
        <v>223</v>
      </c>
      <c r="C165" s="1">
        <v>7029.5000092200935</v>
      </c>
      <c r="D165" s="1">
        <v>0</v>
      </c>
      <c r="E165">
        <f>(R165-S165*(1000-T165)/(1000-U165))*AK165</f>
        <v>3.2438380243414153</v>
      </c>
      <c r="F165">
        <f>IF(AV165&lt;&gt;0,1/(1/AV165-1/N165),0)</f>
        <v>0.20216352286652001</v>
      </c>
      <c r="G165">
        <f>((AY165-AL165/2)*S165-E165)/(AY165+AL165/2)</f>
        <v>57.880310224660093</v>
      </c>
      <c r="H165">
        <f>AL165*1000</f>
        <v>4.6232801984276337</v>
      </c>
      <c r="I165">
        <f>(AQ165-AW165)</f>
        <v>2.1117570354090351</v>
      </c>
      <c r="J165">
        <f>(P165+AP165*D165)</f>
        <v>29.896045684814453</v>
      </c>
      <c r="K165" s="1">
        <v>3.44</v>
      </c>
      <c r="L165">
        <f>(K165*AE165+AF165)</f>
        <v>1.9820870375633239</v>
      </c>
      <c r="M165" s="1">
        <v>1</v>
      </c>
      <c r="N165">
        <f>L165*(M165+1)*(M165+1)/(M165*M165+1)</f>
        <v>3.9641740751266479</v>
      </c>
      <c r="O165" s="1">
        <v>30.541471481323242</v>
      </c>
      <c r="P165" s="1">
        <v>29.896045684814453</v>
      </c>
      <c r="Q165" s="1">
        <v>31.126052856445313</v>
      </c>
      <c r="R165" s="1">
        <v>89.958053588867188</v>
      </c>
      <c r="S165" s="1">
        <v>87.449287414550781</v>
      </c>
      <c r="T165" s="1">
        <v>20.217746734619141</v>
      </c>
      <c r="U165" s="1">
        <v>23.322948455810547</v>
      </c>
      <c r="V165" s="1">
        <v>41.88214111328125</v>
      </c>
      <c r="W165" s="1">
        <v>48.314727783203125</v>
      </c>
      <c r="X165" s="1">
        <v>500.2301025390625</v>
      </c>
      <c r="Y165" s="1">
        <v>1500.9405517578125</v>
      </c>
      <c r="Z165" s="1">
        <v>0.2402460128068924</v>
      </c>
      <c r="AA165" s="1">
        <v>91.039924621582031</v>
      </c>
      <c r="AB165" s="1">
        <v>7.4835524559020996</v>
      </c>
      <c r="AC165" s="1">
        <v>0.45218348503112793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>X165*0.000001/(K165*0.0001)</f>
        <v>1.4541572748228559</v>
      </c>
      <c r="AL165">
        <f>(U165-T165)/(1000-U165)*AK165</f>
        <v>4.6232801984276341E-3</v>
      </c>
      <c r="AM165">
        <f>(P165+273.15)</f>
        <v>303.04604568481443</v>
      </c>
      <c r="AN165">
        <f>(O165+273.15)</f>
        <v>303.69147148132322</v>
      </c>
      <c r="AO165">
        <f>(Y165*AG165+Z165*AH165)*AI165</f>
        <v>240.1504829134683</v>
      </c>
      <c r="AP165">
        <f>((AO165+0.00000010773*(AN165^4-AM165^4))-AL165*44100)/(L165*51.4+0.00000043092*AM165^3)</f>
        <v>0.38665376501094345</v>
      </c>
      <c r="AQ165">
        <f>0.61365*EXP(17.502*J165/(240.97+J165))</f>
        <v>4.2350765047790704</v>
      </c>
      <c r="AR165">
        <f>AQ165*1000/AA165</f>
        <v>46.518892918493236</v>
      </c>
      <c r="AS165">
        <f>(AR165-U165)</f>
        <v>23.195944462682689</v>
      </c>
      <c r="AT165">
        <f>IF(D165,P165,(O165+P165)/2)</f>
        <v>30.218758583068848</v>
      </c>
      <c r="AU165">
        <f>0.61365*EXP(17.502*AT165/(240.97+AT165))</f>
        <v>4.3142776788561923</v>
      </c>
      <c r="AV165">
        <f>IF(AS165&lt;&gt;0,(1000-(AR165+U165)/2)/AS165*AL165,0)</f>
        <v>0.19235392654444375</v>
      </c>
      <c r="AW165">
        <f>U165*AA165/1000</f>
        <v>2.1233194693700352</v>
      </c>
      <c r="AX165">
        <f>(AU165-AW165)</f>
        <v>2.190958209486157</v>
      </c>
      <c r="AY165">
        <f>1/(1.6/F165+1.37/N165)</f>
        <v>0.12106566036618663</v>
      </c>
      <c r="AZ165">
        <f>G165*AA165*0.001</f>
        <v>5.2694190799268394</v>
      </c>
      <c r="BA165">
        <f>G165/S165</f>
        <v>0.66187286295747816</v>
      </c>
      <c r="BB165">
        <f>(1-AL165*AA165/AQ165/F165)*100</f>
        <v>50.839301203421464</v>
      </c>
      <c r="BC165">
        <f>(S165-E165/(N165/1.35))</f>
        <v>86.344597950902283</v>
      </c>
      <c r="BD165">
        <f>E165*BB165/100/BC165</f>
        <v>1.9099568738322151E-2</v>
      </c>
    </row>
    <row r="166" spans="1:56" x14ac:dyDescent="0.3">
      <c r="A166" s="1" t="s">
        <v>9</v>
      </c>
      <c r="B166" s="1" t="s">
        <v>224</v>
      </c>
      <c r="K166" s="1">
        <v>3.44</v>
      </c>
    </row>
    <row r="167" spans="1:56" x14ac:dyDescent="0.3">
      <c r="A167" s="1" t="s">
        <v>9</v>
      </c>
      <c r="B167" s="1" t="s">
        <v>225</v>
      </c>
      <c r="K167" s="1">
        <v>3.44</v>
      </c>
    </row>
    <row r="168" spans="1:56" x14ac:dyDescent="0.3">
      <c r="A168" s="1">
        <v>96</v>
      </c>
      <c r="B168" s="1" t="s">
        <v>226</v>
      </c>
      <c r="C168" s="1">
        <v>7112.5000102035701</v>
      </c>
      <c r="D168" s="1">
        <v>0</v>
      </c>
      <c r="E168">
        <f>(R168-S168*(1000-T168)/(1000-U168))*AK168</f>
        <v>2.7581222075539098</v>
      </c>
      <c r="F168">
        <f>IF(AV168&lt;&gt;0,1/(1/AV168-1/N168),0)</f>
        <v>0.20624484323355105</v>
      </c>
      <c r="G168">
        <f>((AY168-AL168/2)*S168-E168)/(AY168+AL168/2)</f>
        <v>43.894919711262808</v>
      </c>
      <c r="H168">
        <f>AL168*1000</f>
        <v>4.7028222656588303</v>
      </c>
      <c r="I168">
        <f>(AQ168-AW168)</f>
        <v>2.1075833136598132</v>
      </c>
      <c r="J168">
        <f>(P168+AP168*D168)</f>
        <v>29.892446517944336</v>
      </c>
      <c r="K168" s="1">
        <v>3.44</v>
      </c>
      <c r="L168">
        <f>(K168*AE168+AF168)</f>
        <v>1.9820870375633239</v>
      </c>
      <c r="M168" s="1">
        <v>1</v>
      </c>
      <c r="N168">
        <f>L168*(M168+1)*(M168+1)/(M168*M168+1)</f>
        <v>3.9641740751266479</v>
      </c>
      <c r="O168" s="1">
        <v>30.538799285888672</v>
      </c>
      <c r="P168" s="1">
        <v>29.892446517944336</v>
      </c>
      <c r="Q168" s="1">
        <v>31.130346298217773</v>
      </c>
      <c r="R168" s="1">
        <v>70.502647399902344</v>
      </c>
      <c r="S168" s="1">
        <v>68.3843994140625</v>
      </c>
      <c r="T168" s="1">
        <v>20.200441360473633</v>
      </c>
      <c r="U168" s="1">
        <v>23.359506607055664</v>
      </c>
      <c r="V168" s="1">
        <v>41.852088928222656</v>
      </c>
      <c r="W168" s="1">
        <v>48.397167205810547</v>
      </c>
      <c r="X168" s="1">
        <v>500.14178466796875</v>
      </c>
      <c r="Y168" s="1">
        <v>1501.0677490234375</v>
      </c>
      <c r="Z168" s="1">
        <v>0.25880828499794006</v>
      </c>
      <c r="AA168" s="1">
        <v>91.038612365722656</v>
      </c>
      <c r="AB168" s="1">
        <v>7.2510457038879395</v>
      </c>
      <c r="AC168" s="1">
        <v>0.44603323936462402</v>
      </c>
      <c r="AD168" s="1">
        <v>0.66666668653488159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>X168*0.000001/(K168*0.0001)</f>
        <v>1.4539005368254903</v>
      </c>
      <c r="AL168">
        <f>(U168-T168)/(1000-U168)*AK168</f>
        <v>4.7028222656588306E-3</v>
      </c>
      <c r="AM168">
        <f>(P168+273.15)</f>
        <v>303.04244651794431</v>
      </c>
      <c r="AN168">
        <f>(O168+273.15)</f>
        <v>303.68879928588865</v>
      </c>
      <c r="AO168">
        <f>(Y168*AG168+Z168*AH168)*AI168</f>
        <v>240.1708344755134</v>
      </c>
      <c r="AP168">
        <f>((AO168+0.00000010773*(AN168^4-AM168^4))-AL168*44100)/(L168*51.4+0.00000043092*AM168^3)</f>
        <v>0.35612487233066364</v>
      </c>
      <c r="AQ168">
        <f>0.61365*EXP(17.502*J168/(240.97+J168))</f>
        <v>4.2342003807140909</v>
      </c>
      <c r="AR168">
        <f>AQ168*1000/AA168</f>
        <v>46.509939801195038</v>
      </c>
      <c r="AS168">
        <f>(AR168-U168)</f>
        <v>23.150433194139374</v>
      </c>
      <c r="AT168">
        <f>IF(D168,P168,(O168+P168)/2)</f>
        <v>30.215622901916504</v>
      </c>
      <c r="AU168">
        <f>0.61365*EXP(17.502*AT168/(240.97+AT168))</f>
        <v>4.3135019440912368</v>
      </c>
      <c r="AV168">
        <f>IF(AS168&lt;&gt;0,(1000-(AR168+U168)/2)/AS168*AL168,0)</f>
        <v>0.19604516397035668</v>
      </c>
      <c r="AW168">
        <f>U168*AA168/1000</f>
        <v>2.1266170670542777</v>
      </c>
      <c r="AX168">
        <f>(AU168-AW168)</f>
        <v>2.1868848770369591</v>
      </c>
      <c r="AY168">
        <f>1/(1.6/F168+1.37/N168)</f>
        <v>0.12340552291056675</v>
      </c>
      <c r="AZ168">
        <f>G168*AA168*0.001</f>
        <v>3.9961325804181733</v>
      </c>
      <c r="BA168">
        <f>G168/S168</f>
        <v>0.64188499259139942</v>
      </c>
      <c r="BB168">
        <f>(1-AL168*AA168/AQ168/F168)*100</f>
        <v>50.973635510941186</v>
      </c>
      <c r="BC168">
        <f>(S168-E168/(N168/1.35))</f>
        <v>67.445120535377328</v>
      </c>
      <c r="BD168">
        <f>E168*BB168/100/BC168</f>
        <v>2.0845320608292233E-2</v>
      </c>
    </row>
    <row r="169" spans="1:56" x14ac:dyDescent="0.3">
      <c r="A169" s="1">
        <v>97</v>
      </c>
      <c r="B169" s="1" t="s">
        <v>227</v>
      </c>
      <c r="C169" s="1">
        <v>7123.500009957701</v>
      </c>
      <c r="D169" s="1">
        <v>0</v>
      </c>
      <c r="E169">
        <f>(R169-S169*(1000-T169)/(1000-U169))*AK169</f>
        <v>2.354579047165668</v>
      </c>
      <c r="F169">
        <f>IF(AV169&lt;&gt;0,1/(1/AV169-1/N169),0)</f>
        <v>0.2070179815177485</v>
      </c>
      <c r="G169">
        <f>((AY169-AL169/2)*S169-E169)/(AY169+AL169/2)</f>
        <v>47.357891213515799</v>
      </c>
      <c r="H169">
        <f>AL169*1000</f>
        <v>4.7101611096952141</v>
      </c>
      <c r="I169">
        <f>(AQ169-AW169)</f>
        <v>2.1034348198794186</v>
      </c>
      <c r="J169">
        <f>(P169+AP169*D169)</f>
        <v>29.876897811889648</v>
      </c>
      <c r="K169" s="1">
        <v>3.44</v>
      </c>
      <c r="L169">
        <f>(K169*AE169+AF169)</f>
        <v>1.9820870375633239</v>
      </c>
      <c r="M169" s="1">
        <v>1</v>
      </c>
      <c r="N169">
        <f>L169*(M169+1)*(M169+1)/(M169*M169+1)</f>
        <v>3.9641740751266479</v>
      </c>
      <c r="O169" s="1">
        <v>30.541530609130859</v>
      </c>
      <c r="P169" s="1">
        <v>29.876897811889648</v>
      </c>
      <c r="Q169" s="1">
        <v>31.129203796386719</v>
      </c>
      <c r="R169" s="1">
        <v>70.415679931640625</v>
      </c>
      <c r="S169" s="1">
        <v>68.574234008789063</v>
      </c>
      <c r="T169" s="1">
        <v>20.199724197387695</v>
      </c>
      <c r="U169" s="1">
        <v>23.363357543945313</v>
      </c>
      <c r="V169" s="1">
        <v>41.844352722167969</v>
      </c>
      <c r="W169" s="1">
        <v>48.397914886474609</v>
      </c>
      <c r="X169" s="1">
        <v>500.19699096679688</v>
      </c>
      <c r="Y169" s="1">
        <v>1500.88134765625</v>
      </c>
      <c r="Z169" s="1">
        <v>0.27192005515098572</v>
      </c>
      <c r="AA169" s="1">
        <v>91.03924560546875</v>
      </c>
      <c r="AB169" s="1">
        <v>7.2510457038879395</v>
      </c>
      <c r="AC169" s="1">
        <v>0.44603323936462402</v>
      </c>
      <c r="AD169" s="1">
        <v>0.66666668653488159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>X169*0.000001/(K169*0.0001)</f>
        <v>1.4540610202523163</v>
      </c>
      <c r="AL169">
        <f>(U169-T169)/(1000-U169)*AK169</f>
        <v>4.7101611096952139E-3</v>
      </c>
      <c r="AM169">
        <f>(P169+273.15)</f>
        <v>303.02689781188963</v>
      </c>
      <c r="AN169">
        <f>(O169+273.15)</f>
        <v>303.69153060913084</v>
      </c>
      <c r="AO169">
        <f>(Y169*AG169+Z169*AH169)*AI169</f>
        <v>240.14101025743003</v>
      </c>
      <c r="AP169">
        <f>((AO169+0.00000010773*(AN169^4-AM169^4))-AL169*44100)/(L169*51.4+0.00000043092*AM169^3)</f>
        <v>0.35495343093316384</v>
      </c>
      <c r="AQ169">
        <f>0.61365*EXP(17.502*J169/(240.97+J169))</f>
        <v>4.2304172654910372</v>
      </c>
      <c r="AR169">
        <f>AQ169*1000/AA169</f>
        <v>46.468061519579585</v>
      </c>
      <c r="AS169">
        <f>(AR169-U169)</f>
        <v>23.104703975634273</v>
      </c>
      <c r="AT169">
        <f>IF(D169,P169,(O169+P169)/2)</f>
        <v>30.209214210510254</v>
      </c>
      <c r="AU169">
        <f>0.61365*EXP(17.502*AT169/(240.97+AT169))</f>
        <v>4.3119168788251816</v>
      </c>
      <c r="AV169">
        <f>IF(AS169&lt;&gt;0,(1000-(AR169+U169)/2)/AS169*AL169,0)</f>
        <v>0.19674359374329542</v>
      </c>
      <c r="AW169">
        <f>U169*AA169/1000</f>
        <v>2.1269824456116186</v>
      </c>
      <c r="AX169">
        <f>(AU169-AW169)</f>
        <v>2.184934433213563</v>
      </c>
      <c r="AY169">
        <f>1/(1.6/F169+1.37/N169)</f>
        <v>0.12384832609059629</v>
      </c>
      <c r="AZ169">
        <f>G169*AA169*0.001</f>
        <v>4.3114266895443354</v>
      </c>
      <c r="BA169">
        <f>G169/S169</f>
        <v>0.6906076589560739</v>
      </c>
      <c r="BB169">
        <f>(1-AL169*AA169/AQ169/F169)*100</f>
        <v>51.036423057459032</v>
      </c>
      <c r="BC169">
        <f>(S169-E169/(N169/1.35))</f>
        <v>67.772381806178075</v>
      </c>
      <c r="BD169">
        <f>E169*BB169/100/BC169</f>
        <v>1.7731307233239554E-2</v>
      </c>
    </row>
    <row r="170" spans="1:56" x14ac:dyDescent="0.3">
      <c r="A170" s="1">
        <v>98</v>
      </c>
      <c r="B170" s="1" t="s">
        <v>228</v>
      </c>
      <c r="C170" s="1">
        <v>7134.5000097118318</v>
      </c>
      <c r="D170" s="1">
        <v>0</v>
      </c>
      <c r="E170">
        <f>(R170-S170*(1000-T170)/(1000-U170))*AK170</f>
        <v>2.0573297810589954</v>
      </c>
      <c r="F170">
        <f>IF(AV170&lt;&gt;0,1/(1/AV170-1/N170),0)</f>
        <v>0.20704425743977239</v>
      </c>
      <c r="G170">
        <f>((AY170-AL170/2)*S170-E170)/(AY170+AL170/2)</f>
        <v>49.420556231503269</v>
      </c>
      <c r="H170">
        <f>AL170*1000</f>
        <v>4.7252336605270449</v>
      </c>
      <c r="I170">
        <f>(AQ170-AW170)</f>
        <v>2.1098136828835252</v>
      </c>
      <c r="J170">
        <f>(P170+AP170*D170)</f>
        <v>29.906110763549805</v>
      </c>
      <c r="K170" s="1">
        <v>3.44</v>
      </c>
      <c r="L170">
        <f>(K170*AE170+AF170)</f>
        <v>1.9820870375633239</v>
      </c>
      <c r="M170" s="1">
        <v>1</v>
      </c>
      <c r="N170">
        <f>L170*(M170+1)*(M170+1)/(M170*M170+1)</f>
        <v>3.9641740751266479</v>
      </c>
      <c r="O170" s="1">
        <v>30.541328430175781</v>
      </c>
      <c r="P170" s="1">
        <v>29.906110763549805</v>
      </c>
      <c r="Q170" s="1">
        <v>31.135402679443359</v>
      </c>
      <c r="R170" s="1">
        <v>69.911888122558594</v>
      </c>
      <c r="S170" s="1">
        <v>68.275199890136719</v>
      </c>
      <c r="T170" s="1">
        <v>20.197832107543945</v>
      </c>
      <c r="U170" s="1">
        <v>23.371427536010742</v>
      </c>
      <c r="V170" s="1">
        <v>41.840847015380859</v>
      </c>
      <c r="W170" s="1">
        <v>48.415111541748047</v>
      </c>
      <c r="X170" s="1">
        <v>500.21832275390625</v>
      </c>
      <c r="Y170" s="1">
        <v>1500.8143310546875</v>
      </c>
      <c r="Z170" s="1">
        <v>0.41605758666992188</v>
      </c>
      <c r="AA170" s="1">
        <v>91.039100646972656</v>
      </c>
      <c r="AB170" s="1">
        <v>7.2510457038879395</v>
      </c>
      <c r="AC170" s="1">
        <v>0.44603323936462402</v>
      </c>
      <c r="AD170" s="1">
        <v>0.66666668653488159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>X170*0.000001/(K170*0.0001)</f>
        <v>1.4541230312613553</v>
      </c>
      <c r="AL170">
        <f>(U170-T170)/(1000-U170)*AK170</f>
        <v>4.7252336605270451E-3</v>
      </c>
      <c r="AM170">
        <f>(P170+273.15)</f>
        <v>303.05611076354978</v>
      </c>
      <c r="AN170">
        <f>(O170+273.15)</f>
        <v>303.69132843017576</v>
      </c>
      <c r="AO170">
        <f>(Y170*AG170+Z170*AH170)*AI170</f>
        <v>240.1302876014197</v>
      </c>
      <c r="AP170">
        <f>((AO170+0.00000010773*(AN170^4-AM170^4))-AL170*44100)/(L170*51.4+0.00000043092*AM170^3)</f>
        <v>0.34591334781270361</v>
      </c>
      <c r="AQ170">
        <f>0.61365*EXP(17.502*J170/(240.97+J170))</f>
        <v>4.2375274265978353</v>
      </c>
      <c r="AR170">
        <f>AQ170*1000/AA170</f>
        <v>46.546235589803651</v>
      </c>
      <c r="AS170">
        <f>(AR170-U170)</f>
        <v>23.174808053792908</v>
      </c>
      <c r="AT170">
        <f>IF(D170,P170,(O170+P170)/2)</f>
        <v>30.223719596862793</v>
      </c>
      <c r="AU170">
        <f>0.61365*EXP(17.502*AT170/(240.97+AT170))</f>
        <v>4.3155052301633248</v>
      </c>
      <c r="AV170">
        <f>IF(AS170&lt;&gt;0,(1000-(AR170+U170)/2)/AS170*AL170,0)</f>
        <v>0.19676732606840211</v>
      </c>
      <c r="AW170">
        <f>U170*AA170/1000</f>
        <v>2.1277137437143101</v>
      </c>
      <c r="AX170">
        <f>(AU170-AW170)</f>
        <v>2.1877914864490147</v>
      </c>
      <c r="AY170">
        <f>1/(1.6/F170+1.37/N170)</f>
        <v>0.12386337273752744</v>
      </c>
      <c r="AZ170">
        <f>G170*AA170*0.001</f>
        <v>4.4992029927891979</v>
      </c>
      <c r="BA170">
        <f>G170/S170</f>
        <v>0.72384344990607252</v>
      </c>
      <c r="BB170">
        <f>(1-AL170*AA170/AQ170/F170)*100</f>
        <v>50.968459738854335</v>
      </c>
      <c r="BC170">
        <f>(S170-E170/(N170/1.35))</f>
        <v>67.574575963993695</v>
      </c>
      <c r="BD170">
        <f>E170*BB170/100/BC170</f>
        <v>1.5517512114515413E-2</v>
      </c>
    </row>
    <row r="171" spans="1:56" x14ac:dyDescent="0.3">
      <c r="A171" s="1">
        <v>99</v>
      </c>
      <c r="B171" s="1" t="s">
        <v>229</v>
      </c>
      <c r="C171" s="1">
        <v>7145.5000094659626</v>
      </c>
      <c r="D171" s="1">
        <v>0</v>
      </c>
      <c r="E171">
        <f>(R171-S171*(1000-T171)/(1000-U171))*AK171</f>
        <v>2.3556502185548265</v>
      </c>
      <c r="F171">
        <f>IF(AV171&lt;&gt;0,1/(1/AV171-1/N171),0)</f>
        <v>0.20807714934362093</v>
      </c>
      <c r="G171">
        <f>((AY171-AL171/2)*S171-E171)/(AY171+AL171/2)</f>
        <v>47.023795517097852</v>
      </c>
      <c r="H171">
        <f>AL171*1000</f>
        <v>4.7318362573482808</v>
      </c>
      <c r="I171">
        <f>(AQ171-AW171)</f>
        <v>2.102872285234942</v>
      </c>
      <c r="J171">
        <f>(P171+AP171*D171)</f>
        <v>29.879079818725586</v>
      </c>
      <c r="K171" s="1">
        <v>3.44</v>
      </c>
      <c r="L171">
        <f>(K171*AE171+AF171)</f>
        <v>1.9820870375633239</v>
      </c>
      <c r="M171" s="1">
        <v>1</v>
      </c>
      <c r="N171">
        <f>L171*(M171+1)*(M171+1)/(M171*M171+1)</f>
        <v>3.9641740751266479</v>
      </c>
      <c r="O171" s="1">
        <v>30.538461685180664</v>
      </c>
      <c r="P171" s="1">
        <v>29.879079818725586</v>
      </c>
      <c r="Q171" s="1">
        <v>31.125494003295898</v>
      </c>
      <c r="R171" s="1">
        <v>69.982780456542969</v>
      </c>
      <c r="S171" s="1">
        <v>68.140876770019531</v>
      </c>
      <c r="T171" s="1">
        <v>20.197027206420898</v>
      </c>
      <c r="U171" s="1">
        <v>23.375368118286133</v>
      </c>
      <c r="V171" s="1">
        <v>41.846107482910156</v>
      </c>
      <c r="W171" s="1">
        <v>48.431297302246094</v>
      </c>
      <c r="X171" s="1">
        <v>500.1673583984375</v>
      </c>
      <c r="Y171" s="1">
        <v>1500.7559814453125</v>
      </c>
      <c r="Z171" s="1">
        <v>0.10592340677976608</v>
      </c>
      <c r="AA171" s="1">
        <v>91.039237976074219</v>
      </c>
      <c r="AB171" s="1">
        <v>7.2510457038879395</v>
      </c>
      <c r="AC171" s="1">
        <v>0.44603323936462402</v>
      </c>
      <c r="AD171" s="1">
        <v>0.66666668653488159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>X171*0.000001/(K171*0.0001)</f>
        <v>1.4539748790652252</v>
      </c>
      <c r="AL171">
        <f>(U171-T171)/(1000-U171)*AK171</f>
        <v>4.7318362573482813E-3</v>
      </c>
      <c r="AM171">
        <f>(P171+273.15)</f>
        <v>303.02907981872556</v>
      </c>
      <c r="AN171">
        <f>(O171+273.15)</f>
        <v>303.68846168518064</v>
      </c>
      <c r="AO171">
        <f>(Y171*AG171+Z171*AH171)*AI171</f>
        <v>240.12095166412837</v>
      </c>
      <c r="AP171">
        <f>((AO171+0.00000010773*(AN171^4-AM171^4))-AL171*44100)/(L171*51.4+0.00000043092*AM171^3)</f>
        <v>0.34582699196640543</v>
      </c>
      <c r="AQ171">
        <f>0.61365*EXP(17.502*J171/(240.97+J171))</f>
        <v>4.2309479861339314</v>
      </c>
      <c r="AR171">
        <f>AQ171*1000/AA171</f>
        <v>46.473894995099322</v>
      </c>
      <c r="AS171">
        <f>(AR171-U171)</f>
        <v>23.098526876813189</v>
      </c>
      <c r="AT171">
        <f>IF(D171,P171,(O171+P171)/2)</f>
        <v>30.208770751953125</v>
      </c>
      <c r="AU171">
        <f>0.61365*EXP(17.502*AT171/(240.97+AT171))</f>
        <v>4.3118072167477735</v>
      </c>
      <c r="AV171">
        <f>IF(AS171&lt;&gt;0,(1000-(AR171+U171)/2)/AS171*AL171,0)</f>
        <v>0.19769999376271155</v>
      </c>
      <c r="AW171">
        <f>U171*AA171/1000</f>
        <v>2.1280757008989895</v>
      </c>
      <c r="AX171">
        <f>(AU171-AW171)</f>
        <v>2.183731515848784</v>
      </c>
      <c r="AY171">
        <f>1/(1.6/F171+1.37/N171)</f>
        <v>0.12445471857708165</v>
      </c>
      <c r="AZ171">
        <f>G171*AA171*0.001</f>
        <v>4.281010510619323</v>
      </c>
      <c r="BA171">
        <f>G171/S171</f>
        <v>0.69009671941566908</v>
      </c>
      <c r="BB171">
        <f>(1-AL171*AA171/AQ171/F171)*100</f>
        <v>51.067630571545351</v>
      </c>
      <c r="BC171">
        <f>(S171-E171/(N171/1.35))</f>
        <v>67.33865977985181</v>
      </c>
      <c r="BD171">
        <f>E171*BB171/100/BC171</f>
        <v>1.7864548464466435E-2</v>
      </c>
    </row>
    <row r="172" spans="1:56" x14ac:dyDescent="0.3">
      <c r="A172" s="1">
        <v>100</v>
      </c>
      <c r="B172" s="1" t="s">
        <v>230</v>
      </c>
      <c r="C172" s="1">
        <v>7156.5000092200935</v>
      </c>
      <c r="D172" s="1">
        <v>0</v>
      </c>
      <c r="E172">
        <f>(R172-S172*(1000-T172)/(1000-U172))*AK172</f>
        <v>2.3980432467043999</v>
      </c>
      <c r="F172">
        <f>IF(AV172&lt;&gt;0,1/(1/AV172-1/N172),0)</f>
        <v>0.20942049825649919</v>
      </c>
      <c r="G172">
        <f>((AY172-AL172/2)*S172-E172)/(AY172+AL172/2)</f>
        <v>46.804335167633361</v>
      </c>
      <c r="H172">
        <f>AL172*1000</f>
        <v>4.7510452441241302</v>
      </c>
      <c r="I172">
        <f>(AQ172-AW172)</f>
        <v>2.0985857901211253</v>
      </c>
      <c r="J172">
        <f>(P172+AP172*D172)</f>
        <v>29.865707397460938</v>
      </c>
      <c r="K172" s="1">
        <v>3.44</v>
      </c>
      <c r="L172">
        <f>(K172*AE172+AF172)</f>
        <v>1.9820870375633239</v>
      </c>
      <c r="M172" s="1">
        <v>1</v>
      </c>
      <c r="N172">
        <f>L172*(M172+1)*(M172+1)/(M172*M172+1)</f>
        <v>3.9641740751266479</v>
      </c>
      <c r="O172" s="1">
        <v>30.536735534667969</v>
      </c>
      <c r="P172" s="1">
        <v>29.865707397460938</v>
      </c>
      <c r="Q172" s="1">
        <v>31.123683929443359</v>
      </c>
      <c r="R172" s="1">
        <v>70.006660461425781</v>
      </c>
      <c r="S172" s="1">
        <v>68.134880065917969</v>
      </c>
      <c r="T172" s="1">
        <v>20.195600509643555</v>
      </c>
      <c r="U172" s="1">
        <v>23.386533737182617</v>
      </c>
      <c r="V172" s="1">
        <v>41.847644805908203</v>
      </c>
      <c r="W172" s="1">
        <v>48.459632873535156</v>
      </c>
      <c r="X172" s="1">
        <v>500.21026611328125</v>
      </c>
      <c r="Y172" s="1">
        <v>1500.7117919921875</v>
      </c>
      <c r="Z172" s="1">
        <v>0.11575336009263992</v>
      </c>
      <c r="AA172" s="1">
        <v>91.040023803710938</v>
      </c>
      <c r="AB172" s="1">
        <v>7.2510457038879395</v>
      </c>
      <c r="AC172" s="1">
        <v>0.44603323936462402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>X172*0.000001/(K172*0.0001)</f>
        <v>1.4540996107944222</v>
      </c>
      <c r="AL172">
        <f>(U172-T172)/(1000-U172)*AK172</f>
        <v>4.7510452441241304E-3</v>
      </c>
      <c r="AM172">
        <f>(P172+273.15)</f>
        <v>303.01570739746091</v>
      </c>
      <c r="AN172">
        <f>(O172+273.15)</f>
        <v>303.68673553466795</v>
      </c>
      <c r="AO172">
        <f>(Y172*AG172+Z172*AH172)*AI172</f>
        <v>240.1138813517864</v>
      </c>
      <c r="AP172">
        <f>((AO172+0.00000010773*(AN172^4-AM172^4))-AL172*44100)/(L172*51.4+0.00000043092*AM172^3)</f>
        <v>0.33955541727582822</v>
      </c>
      <c r="AQ172">
        <f>0.61365*EXP(17.502*J172/(240.97+J172))</f>
        <v>4.2276963782405197</v>
      </c>
      <c r="AR172">
        <f>AQ172*1000/AA172</f>
        <v>46.437777601593645</v>
      </c>
      <c r="AS172">
        <f>(AR172-U172)</f>
        <v>23.051243864411028</v>
      </c>
      <c r="AT172">
        <f>IF(D172,P172,(O172+P172)/2)</f>
        <v>30.201221466064453</v>
      </c>
      <c r="AU172">
        <f>0.61365*EXP(17.502*AT172/(240.97+AT172))</f>
        <v>4.3099407400828875</v>
      </c>
      <c r="AV172">
        <f>IF(AS172&lt;&gt;0,(1000-(AR172+U172)/2)/AS172*AL172,0)</f>
        <v>0.19891230338541718</v>
      </c>
      <c r="AW172">
        <f>U172*AA172/1000</f>
        <v>2.1291105881193944</v>
      </c>
      <c r="AX172">
        <f>(AU172-AW172)</f>
        <v>2.1808301519634932</v>
      </c>
      <c r="AY172">
        <f>1/(1.6/F172+1.37/N172)</f>
        <v>0.12522342797105804</v>
      </c>
      <c r="AZ172">
        <f>G172*AA172*0.001</f>
        <v>4.2610677877782068</v>
      </c>
      <c r="BA172">
        <f>G172/S172</f>
        <v>0.68693648719058287</v>
      </c>
      <c r="BB172">
        <f>(1-AL172*AA172/AQ172/F172)*100</f>
        <v>51.146177473980138</v>
      </c>
      <c r="BC172">
        <f>(S172-E172/(N172/1.35))</f>
        <v>67.318226124466747</v>
      </c>
      <c r="BD172">
        <f>E172*BB172/100/BC172</f>
        <v>1.8219545069332342E-2</v>
      </c>
    </row>
    <row r="173" spans="1:56" x14ac:dyDescent="0.3">
      <c r="A173" s="1" t="s">
        <v>9</v>
      </c>
      <c r="B173" s="1" t="s">
        <v>231</v>
      </c>
      <c r="K173" s="1">
        <v>3.44</v>
      </c>
    </row>
    <row r="174" spans="1:56" x14ac:dyDescent="0.3">
      <c r="A174" s="1" t="s">
        <v>9</v>
      </c>
      <c r="B174" s="1" t="s">
        <v>232</v>
      </c>
      <c r="K174" s="1">
        <v>3.44</v>
      </c>
    </row>
    <row r="175" spans="1:56" x14ac:dyDescent="0.3">
      <c r="A175" s="1">
        <v>101</v>
      </c>
      <c r="B175" s="1" t="s">
        <v>233</v>
      </c>
      <c r="C175" s="1">
        <v>7239.5000102035701</v>
      </c>
      <c r="D175" s="1">
        <v>0</v>
      </c>
      <c r="E175">
        <f>(R175-S175*(1000-T175)/(1000-U175))*AK175</f>
        <v>1.8744078127860715</v>
      </c>
      <c r="F175">
        <f>IF(AV175&lt;&gt;0,1/(1/AV175-1/N175),0)</f>
        <v>0.21325122114018039</v>
      </c>
      <c r="G175">
        <f>((AY175-AL175/2)*S175-E175)/(AY175+AL175/2)</f>
        <v>32.885335220496451</v>
      </c>
      <c r="H175">
        <f>AL175*1000</f>
        <v>4.8380097072912571</v>
      </c>
      <c r="I175">
        <f>(AQ175-AW175)</f>
        <v>2.1003816713944587</v>
      </c>
      <c r="J175">
        <f>(P175+AP175*D175)</f>
        <v>29.889884948730469</v>
      </c>
      <c r="K175" s="1">
        <v>3.44</v>
      </c>
      <c r="L175">
        <f>(K175*AE175+AF175)</f>
        <v>1.9820870375633239</v>
      </c>
      <c r="M175" s="1">
        <v>1</v>
      </c>
      <c r="N175">
        <f>L175*(M175+1)*(M175+1)/(M175*M175+1)</f>
        <v>3.9641740751266479</v>
      </c>
      <c r="O175" s="1">
        <v>30.542274475097656</v>
      </c>
      <c r="P175" s="1">
        <v>29.889884948730469</v>
      </c>
      <c r="Q175" s="1">
        <v>31.124231338500977</v>
      </c>
      <c r="R175" s="1">
        <v>50.606986999511719</v>
      </c>
      <c r="S175" s="1">
        <v>49.154155731201172</v>
      </c>
      <c r="T175" s="1">
        <v>20.182071685791016</v>
      </c>
      <c r="U175" s="1">
        <v>23.431793212890625</v>
      </c>
      <c r="V175" s="1">
        <v>41.805656433105469</v>
      </c>
      <c r="W175" s="1">
        <v>48.537212371826172</v>
      </c>
      <c r="X175" s="1">
        <v>500.12850952148438</v>
      </c>
      <c r="Y175" s="1">
        <v>1500.884033203125</v>
      </c>
      <c r="Z175" s="1">
        <v>0.24024407565593719</v>
      </c>
      <c r="AA175" s="1">
        <v>91.038497924804688</v>
      </c>
      <c r="AB175" s="1">
        <v>7.0155706405639648</v>
      </c>
      <c r="AC175" s="1">
        <v>0.44598859548568726</v>
      </c>
      <c r="AD175" s="1">
        <v>0.66666668653488159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>X175*0.000001/(K175*0.0001)</f>
        <v>1.4538619462833846</v>
      </c>
      <c r="AL175">
        <f>(U175-T175)/(1000-U175)*AK175</f>
        <v>4.8380097072912567E-3</v>
      </c>
      <c r="AM175">
        <f>(P175+273.15)</f>
        <v>303.03988494873045</v>
      </c>
      <c r="AN175">
        <f>(O175+273.15)</f>
        <v>303.69227447509763</v>
      </c>
      <c r="AO175">
        <f>(Y175*AG175+Z175*AH175)*AI175</f>
        <v>240.14143994492042</v>
      </c>
      <c r="AP175">
        <f>((AO175+0.00000010773*(AN175^4-AM175^4))-AL175*44100)/(L175*51.4+0.00000043092*AM175^3)</f>
        <v>0.30415054255696578</v>
      </c>
      <c r="AQ175">
        <f>0.61365*EXP(17.502*J175/(240.97+J175))</f>
        <v>4.2335769291806544</v>
      </c>
      <c r="AR175">
        <f>AQ175*1000/AA175</f>
        <v>46.503150048427571</v>
      </c>
      <c r="AS175">
        <f>(AR175-U175)</f>
        <v>23.071356835536946</v>
      </c>
      <c r="AT175">
        <f>IF(D175,P175,(O175+P175)/2)</f>
        <v>30.216079711914063</v>
      </c>
      <c r="AU175">
        <f>0.61365*EXP(17.502*AT175/(240.97+AT175))</f>
        <v>4.3136149465490998</v>
      </c>
      <c r="AV175">
        <f>IF(AS175&lt;&gt;0,(1000-(AR175+U175)/2)/AS175*AL175,0)</f>
        <v>0.2023650699603094</v>
      </c>
      <c r="AW175">
        <f>U175*AA175/1000</f>
        <v>2.1331952577861957</v>
      </c>
      <c r="AX175">
        <f>(AU175-AW175)</f>
        <v>2.1804196887629042</v>
      </c>
      <c r="AY175">
        <f>1/(1.6/F175+1.37/N175)</f>
        <v>0.12741315439708253</v>
      </c>
      <c r="AZ175">
        <f>G175*AA175*0.001</f>
        <v>2.9938315222276728</v>
      </c>
      <c r="BA175">
        <f>G175/S175</f>
        <v>0.66902451545154096</v>
      </c>
      <c r="BB175">
        <f>(1-AL175*AA175/AQ175/F175)*100</f>
        <v>51.21426679978277</v>
      </c>
      <c r="BC175">
        <f>(S175-E175/(N175/1.35))</f>
        <v>48.515825905288985</v>
      </c>
      <c r="BD175">
        <f>E175*BB175/100/BC175</f>
        <v>1.9786620143914323E-2</v>
      </c>
    </row>
    <row r="176" spans="1:56" x14ac:dyDescent="0.3">
      <c r="A176" s="1">
        <v>102</v>
      </c>
      <c r="B176" s="1" t="s">
        <v>234</v>
      </c>
      <c r="C176" s="1">
        <v>7250.500009957701</v>
      </c>
      <c r="D176" s="1">
        <v>0</v>
      </c>
      <c r="E176">
        <f>(R176-S176*(1000-T176)/(1000-U176))*AK176</f>
        <v>1.4441852822186334</v>
      </c>
      <c r="F176">
        <f>IF(AV176&lt;&gt;0,1/(1/AV176-1/N176),0)</f>
        <v>0.21392523352468332</v>
      </c>
      <c r="G176">
        <f>((AY176-AL176/2)*S176-E176)/(AY176+AL176/2)</f>
        <v>36.554526518622652</v>
      </c>
      <c r="H176">
        <f>AL176*1000</f>
        <v>4.8534809303412194</v>
      </c>
      <c r="I176">
        <f>(AQ176-AW176)</f>
        <v>2.1007597061598453</v>
      </c>
      <c r="J176">
        <f>(P176+AP176*D176)</f>
        <v>29.894498825073242</v>
      </c>
      <c r="K176" s="1">
        <v>3.44</v>
      </c>
      <c r="L176">
        <f>(K176*AE176+AF176)</f>
        <v>1.9820870375633239</v>
      </c>
      <c r="M176" s="1">
        <v>1</v>
      </c>
      <c r="N176">
        <f>L176*(M176+1)*(M176+1)/(M176*M176+1)</f>
        <v>3.9641740751266479</v>
      </c>
      <c r="O176" s="1">
        <v>30.541532516479492</v>
      </c>
      <c r="P176" s="1">
        <v>29.894498825073242</v>
      </c>
      <c r="Q176" s="1">
        <v>31.129936218261719</v>
      </c>
      <c r="R176" s="1">
        <v>50.647377014160156</v>
      </c>
      <c r="S176" s="1">
        <v>49.488918304443359</v>
      </c>
      <c r="T176" s="1">
        <v>20.180337905883789</v>
      </c>
      <c r="U176" s="1">
        <v>23.440153121948242</v>
      </c>
      <c r="V176" s="1">
        <v>41.80352783203125</v>
      </c>
      <c r="W176" s="1">
        <v>48.556228637695313</v>
      </c>
      <c r="X176" s="1">
        <v>500.17001342773438</v>
      </c>
      <c r="Y176" s="1">
        <v>1500.922119140625</v>
      </c>
      <c r="Z176" s="1">
        <v>0.14087085425853729</v>
      </c>
      <c r="AA176" s="1">
        <v>91.037811279296875</v>
      </c>
      <c r="AB176" s="1">
        <v>7.0155706405639648</v>
      </c>
      <c r="AC176" s="1">
        <v>0.44598859548568726</v>
      </c>
      <c r="AD176" s="1">
        <v>0.66666668653488159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>X176*0.000001/(K176*0.0001)</f>
        <v>1.4539825971736464</v>
      </c>
      <c r="AL176">
        <f>(U176-T176)/(1000-U176)*AK176</f>
        <v>4.8534809303412193E-3</v>
      </c>
      <c r="AM176">
        <f>(P176+273.15)</f>
        <v>303.04449882507322</v>
      </c>
      <c r="AN176">
        <f>(O176+273.15)</f>
        <v>303.69153251647947</v>
      </c>
      <c r="AO176">
        <f>(Y176*AG176+Z176*AH176)*AI176</f>
        <v>240.14753369478422</v>
      </c>
      <c r="AP176">
        <f>((AO176+0.00000010773*(AN176^4-AM176^4))-AL176*44100)/(L176*51.4+0.00000043092*AM176^3)</f>
        <v>0.29764639051013198</v>
      </c>
      <c r="AQ176">
        <f>0.61365*EXP(17.502*J176/(240.97+J176))</f>
        <v>4.2346999424335907</v>
      </c>
      <c r="AR176">
        <f>AQ176*1000/AA176</f>
        <v>46.515836474164161</v>
      </c>
      <c r="AS176">
        <f>(AR176-U176)</f>
        <v>23.075683352215918</v>
      </c>
      <c r="AT176">
        <f>IF(D176,P176,(O176+P176)/2)</f>
        <v>30.218015670776367</v>
      </c>
      <c r="AU176">
        <f>0.61365*EXP(17.502*AT176/(240.97+AT176))</f>
        <v>4.3140938791266175</v>
      </c>
      <c r="AV176">
        <f>IF(AS176&lt;&gt;0,(1000-(AR176+U176)/2)/AS176*AL176,0)</f>
        <v>0.20297192625316166</v>
      </c>
      <c r="AW176">
        <f>U176*AA176/1000</f>
        <v>2.1339402362737454</v>
      </c>
      <c r="AX176">
        <f>(AU176-AW176)</f>
        <v>2.1801536428528721</v>
      </c>
      <c r="AY176">
        <f>1/(1.6/F176+1.37/N176)</f>
        <v>0.1277980765470185</v>
      </c>
      <c r="AZ176">
        <f>G176*AA176*0.001</f>
        <v>3.3278440866064223</v>
      </c>
      <c r="BA176">
        <f>G176/S176</f>
        <v>0.73864064463378265</v>
      </c>
      <c r="BB176">
        <f>(1-AL176*AA176/AQ176/F176)*100</f>
        <v>51.225763727704091</v>
      </c>
      <c r="BC176">
        <f>(S176-E176/(N176/1.35))</f>
        <v>48.997100817610907</v>
      </c>
      <c r="BD176">
        <f>E176*BB176/100/BC176</f>
        <v>1.5098749275256937E-2</v>
      </c>
    </row>
    <row r="177" spans="1:56" x14ac:dyDescent="0.3">
      <c r="A177" s="1">
        <v>103</v>
      </c>
      <c r="B177" s="1" t="s">
        <v>235</v>
      </c>
      <c r="C177" s="1">
        <v>7261.5000097118318</v>
      </c>
      <c r="D177" s="1">
        <v>0</v>
      </c>
      <c r="E177">
        <f>(R177-S177*(1000-T177)/(1000-U177))*AK177</f>
        <v>1.0148710849397315</v>
      </c>
      <c r="F177">
        <f>IF(AV177&lt;&gt;0,1/(1/AV177-1/N177),0)</f>
        <v>0.21487343469570677</v>
      </c>
      <c r="G177">
        <f>((AY177-AL177/2)*S177-E177)/(AY177+AL177/2)</f>
        <v>39.437710453243845</v>
      </c>
      <c r="H177">
        <f>AL177*1000</f>
        <v>4.8645502878606131</v>
      </c>
      <c r="I177">
        <f>(AQ177-AW177)</f>
        <v>2.096813967059973</v>
      </c>
      <c r="J177">
        <f>(P177+AP177*D177)</f>
        <v>29.879068374633789</v>
      </c>
      <c r="K177" s="1">
        <v>3.44</v>
      </c>
      <c r="L177">
        <f>(K177*AE177+AF177)</f>
        <v>1.9820870375633239</v>
      </c>
      <c r="M177" s="1">
        <v>1</v>
      </c>
      <c r="N177">
        <f>L177*(M177+1)*(M177+1)/(M177*M177+1)</f>
        <v>3.9641740751266479</v>
      </c>
      <c r="O177" s="1">
        <v>30.540855407714844</v>
      </c>
      <c r="P177" s="1">
        <v>29.879068374633789</v>
      </c>
      <c r="Q177" s="1">
        <v>31.126674652099609</v>
      </c>
      <c r="R177" s="1">
        <v>49.883895874023438</v>
      </c>
      <c r="S177" s="1">
        <v>49.021900177001953</v>
      </c>
      <c r="T177" s="1">
        <v>20.174652099609375</v>
      </c>
      <c r="U177" s="1">
        <v>23.441860198974609</v>
      </c>
      <c r="V177" s="1">
        <v>41.7940673828125</v>
      </c>
      <c r="W177" s="1">
        <v>48.562454223632813</v>
      </c>
      <c r="X177" s="1">
        <v>500.175537109375</v>
      </c>
      <c r="Y177" s="1">
        <v>1500.7161865234375</v>
      </c>
      <c r="Z177" s="1">
        <v>0.25552266836166382</v>
      </c>
      <c r="AA177" s="1">
        <v>91.039329528808594</v>
      </c>
      <c r="AB177" s="1">
        <v>7.0155706405639648</v>
      </c>
      <c r="AC177" s="1">
        <v>0.44598859548568726</v>
      </c>
      <c r="AD177" s="1">
        <v>0.66666668653488159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>X177*0.000001/(K177*0.0001)</f>
        <v>1.4539986543877177</v>
      </c>
      <c r="AL177">
        <f>(U177-T177)/(1000-U177)*AK177</f>
        <v>4.8645502878606134E-3</v>
      </c>
      <c r="AM177">
        <f>(P177+273.15)</f>
        <v>303.02906837463377</v>
      </c>
      <c r="AN177">
        <f>(O177+273.15)</f>
        <v>303.69085540771482</v>
      </c>
      <c r="AO177">
        <f>(Y177*AG177+Z177*AH177)*AI177</f>
        <v>240.11458447677069</v>
      </c>
      <c r="AP177">
        <f>((AO177+0.00000010773*(AN177^4-AM177^4))-AL177*44100)/(L177*51.4+0.00000043092*AM177^3)</f>
        <v>0.29462806620866827</v>
      </c>
      <c r="AQ177">
        <f>0.61365*EXP(17.502*J177/(240.97+J177))</f>
        <v>4.230945202482685</v>
      </c>
      <c r="AR177">
        <f>AQ177*1000/AA177</f>
        <v>46.473817682761378</v>
      </c>
      <c r="AS177">
        <f>(AR177-U177)</f>
        <v>23.031957483786769</v>
      </c>
      <c r="AT177">
        <f>IF(D177,P177,(O177+P177)/2)</f>
        <v>30.209961891174316</v>
      </c>
      <c r="AU177">
        <f>0.61365*EXP(17.502*AT177/(240.97+AT177))</f>
        <v>4.3121017769492083</v>
      </c>
      <c r="AV177">
        <f>IF(AS177&lt;&gt;0,(1000-(AR177+U177)/2)/AS177*AL177,0)</f>
        <v>0.2038253207823302</v>
      </c>
      <c r="AW177">
        <f>U177*AA177/1000</f>
        <v>2.134131235422712</v>
      </c>
      <c r="AX177">
        <f>(AU177-AW177)</f>
        <v>2.1779705415264963</v>
      </c>
      <c r="AY177">
        <f>1/(1.6/F177+1.37/N177)</f>
        <v>0.12833940401537847</v>
      </c>
      <c r="AZ177">
        <f>G177*AA177*0.001</f>
        <v>3.5903827178146059</v>
      </c>
      <c r="BA177">
        <f>G177/S177</f>
        <v>0.80449167231068663</v>
      </c>
      <c r="BB177">
        <f>(1-AL177*AA177/AQ177/F177)*100</f>
        <v>51.286243443673285</v>
      </c>
      <c r="BC177">
        <f>(S177-E177/(N177/1.35))</f>
        <v>48.676285696228966</v>
      </c>
      <c r="BD177">
        <f>E177*BB177/100/BC177</f>
        <v>1.0692871237337696E-2</v>
      </c>
    </row>
    <row r="178" spans="1:56" x14ac:dyDescent="0.3">
      <c r="A178" s="1">
        <v>104</v>
      </c>
      <c r="B178" s="1" t="s">
        <v>236</v>
      </c>
      <c r="C178" s="1">
        <v>7272.5000094659626</v>
      </c>
      <c r="D178" s="1">
        <v>0</v>
      </c>
      <c r="E178">
        <f>(R178-S178*(1000-T178)/(1000-U178))*AK178</f>
        <v>1.2894702621540084</v>
      </c>
      <c r="F178">
        <f>IF(AV178&lt;&gt;0,1/(1/AV178-1/N178),0)</f>
        <v>0.21531599451572334</v>
      </c>
      <c r="G178">
        <f>((AY178-AL178/2)*S178-E178)/(AY178+AL178/2)</f>
        <v>37.195638785568867</v>
      </c>
      <c r="H178">
        <f>AL178*1000</f>
        <v>4.8694716626061689</v>
      </c>
      <c r="I178">
        <f>(AQ178-AW178)</f>
        <v>2.0948320230069606</v>
      </c>
      <c r="J178">
        <f>(P178+AP178*D178)</f>
        <v>29.871795654296875</v>
      </c>
      <c r="K178" s="1">
        <v>3.44</v>
      </c>
      <c r="L178">
        <f>(K178*AE178+AF178)</f>
        <v>1.9820870375633239</v>
      </c>
      <c r="M178" s="1">
        <v>1</v>
      </c>
      <c r="N178">
        <f>L178*(M178+1)*(M178+1)/(M178*M178+1)</f>
        <v>3.9641740751266479</v>
      </c>
      <c r="O178" s="1">
        <v>30.538032531738281</v>
      </c>
      <c r="P178" s="1">
        <v>29.871795654296875</v>
      </c>
      <c r="Q178" s="1">
        <v>31.1236572265625</v>
      </c>
      <c r="R178" s="1">
        <v>49.902885437011719</v>
      </c>
      <c r="S178" s="1">
        <v>48.852466583251953</v>
      </c>
      <c r="T178" s="1">
        <v>20.17411994934082</v>
      </c>
      <c r="U178" s="1">
        <v>23.444520950317383</v>
      </c>
      <c r="V178" s="1">
        <v>41.799144744873047</v>
      </c>
      <c r="W178" s="1">
        <v>48.575153350830078</v>
      </c>
      <c r="X178" s="1">
        <v>500.19137573242188</v>
      </c>
      <c r="Y178" s="1">
        <v>1500.6492919921875</v>
      </c>
      <c r="Z178" s="1">
        <v>0.21840357780456543</v>
      </c>
      <c r="AA178" s="1">
        <v>91.038093566894531</v>
      </c>
      <c r="AB178" s="1">
        <v>7.0155706405639648</v>
      </c>
      <c r="AC178" s="1">
        <v>0.44598859548568726</v>
      </c>
      <c r="AD178" s="1">
        <v>0.66666668653488159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>X178*0.000001/(K178*0.0001)</f>
        <v>1.454044696896575</v>
      </c>
      <c r="AL178">
        <f>(U178-T178)/(1000-U178)*AK178</f>
        <v>4.8694716626061689E-3</v>
      </c>
      <c r="AM178">
        <f>(P178+273.15)</f>
        <v>303.02179565429685</v>
      </c>
      <c r="AN178">
        <f>(O178+273.15)</f>
        <v>303.68803253173826</v>
      </c>
      <c r="AO178">
        <f>(Y178*AG178+Z178*AH178)*AI178</f>
        <v>240.10388135200992</v>
      </c>
      <c r="AP178">
        <f>((AO178+0.00000010773*(AN178^4-AM178^4))-AL178*44100)/(L178*51.4+0.00000043092*AM178^3)</f>
        <v>0.29309693335659159</v>
      </c>
      <c r="AQ178">
        <f>0.61365*EXP(17.502*J178/(240.97+J178))</f>
        <v>4.2291765149129734</v>
      </c>
      <c r="AR178">
        <f>AQ178*1000/AA178</f>
        <v>46.4550206316149</v>
      </c>
      <c r="AS178">
        <f>(AR178-U178)</f>
        <v>23.010499681297517</v>
      </c>
      <c r="AT178">
        <f>IF(D178,P178,(O178+P178)/2)</f>
        <v>30.204914093017578</v>
      </c>
      <c r="AU178">
        <f>0.61365*EXP(17.502*AT178/(240.97+AT178))</f>
        <v>4.3108536128930606</v>
      </c>
      <c r="AV178">
        <f>IF(AS178&lt;&gt;0,(1000-(AR178+U178)/2)/AS178*AL178,0)</f>
        <v>0.20422349836863668</v>
      </c>
      <c r="AW178">
        <f>U178*AA178/1000</f>
        <v>2.1343444919060128</v>
      </c>
      <c r="AX178">
        <f>(AU178-AW178)</f>
        <v>2.1765091209870477</v>
      </c>
      <c r="AY178">
        <f>1/(1.6/F178+1.37/N178)</f>
        <v>0.12859198862053667</v>
      </c>
      <c r="AZ178">
        <f>G178*AA178*0.001</f>
        <v>3.3862200440410297</v>
      </c>
      <c r="BA178">
        <f>G178/S178</f>
        <v>0.76138711895297861</v>
      </c>
      <c r="BB178">
        <f>(1-AL178*AA178/AQ178/F178)*100</f>
        <v>51.317497655775512</v>
      </c>
      <c r="BC178">
        <f>(S178-E178/(N178/1.35))</f>
        <v>48.413337316747104</v>
      </c>
      <c r="BD178">
        <f>E178*BB178/100/BC178</f>
        <v>1.366821434398208E-2</v>
      </c>
    </row>
    <row r="179" spans="1:56" x14ac:dyDescent="0.3">
      <c r="A179" s="1">
        <v>105</v>
      </c>
      <c r="B179" s="1" t="s">
        <v>237</v>
      </c>
      <c r="C179" s="1">
        <v>7283.5000092200935</v>
      </c>
      <c r="D179" s="1">
        <v>0</v>
      </c>
      <c r="E179">
        <f>(R179-S179*(1000-T179)/(1000-U179))*AK179</f>
        <v>1.1246970153143787</v>
      </c>
      <c r="F179">
        <f>IF(AV179&lt;&gt;0,1/(1/AV179-1/N179),0)</f>
        <v>0.21572965256775942</v>
      </c>
      <c r="G179">
        <f>((AY179-AL179/2)*S179-E179)/(AY179+AL179/2)</f>
        <v>38.454673427601165</v>
      </c>
      <c r="H179">
        <f>AL179*1000</f>
        <v>4.8853148389870675</v>
      </c>
      <c r="I179">
        <f>(AQ179-AW179)</f>
        <v>2.0977616141405444</v>
      </c>
      <c r="J179">
        <f>(P179+AP179*D179)</f>
        <v>29.88604736328125</v>
      </c>
      <c r="K179" s="1">
        <v>3.44</v>
      </c>
      <c r="L179">
        <f>(K179*AE179+AF179)</f>
        <v>1.9820870375633239</v>
      </c>
      <c r="M179" s="1">
        <v>1</v>
      </c>
      <c r="N179">
        <f>L179*(M179+1)*(M179+1)/(M179*M179+1)</f>
        <v>3.9641740751266479</v>
      </c>
      <c r="O179" s="1">
        <v>30.542657852172852</v>
      </c>
      <c r="P179" s="1">
        <v>29.88604736328125</v>
      </c>
      <c r="Q179" s="1">
        <v>31.129755020141602</v>
      </c>
      <c r="R179" s="1">
        <v>49.777629852294922</v>
      </c>
      <c r="S179" s="1">
        <v>48.840053558349609</v>
      </c>
      <c r="T179" s="1">
        <v>20.169614791870117</v>
      </c>
      <c r="U179" s="1">
        <v>23.450592041015625</v>
      </c>
      <c r="V179" s="1">
        <v>41.778446197509766</v>
      </c>
      <c r="W179" s="1">
        <v>48.574516296386719</v>
      </c>
      <c r="X179" s="1">
        <v>500.19805908203125</v>
      </c>
      <c r="Y179" s="1">
        <v>1500.703125</v>
      </c>
      <c r="Z179" s="1">
        <v>0.12339606136083603</v>
      </c>
      <c r="AA179" s="1">
        <v>91.037422180175781</v>
      </c>
      <c r="AB179" s="1">
        <v>7.0155706405639648</v>
      </c>
      <c r="AC179" s="1">
        <v>0.44598859548568726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>X179*0.000001/(K179*0.0001)</f>
        <v>1.454064125238463</v>
      </c>
      <c r="AL179">
        <f>(U179-T179)/(1000-U179)*AK179</f>
        <v>4.8853148389870673E-3</v>
      </c>
      <c r="AM179">
        <f>(P179+273.15)</f>
        <v>303.03604736328123</v>
      </c>
      <c r="AN179">
        <f>(O179+273.15)</f>
        <v>303.69265785217283</v>
      </c>
      <c r="AO179">
        <f>(Y179*AG179+Z179*AH179)*AI179</f>
        <v>240.1124946330674</v>
      </c>
      <c r="AP179">
        <f>((AO179+0.00000010773*(AN179^4-AM179^4))-AL179*44100)/(L179*51.4+0.00000043092*AM179^3)</f>
        <v>0.28602198519687744</v>
      </c>
      <c r="AQ179">
        <f>0.61365*EXP(17.502*J179/(240.97+J179))</f>
        <v>4.2326430621535538</v>
      </c>
      <c r="AR179">
        <f>AQ179*1000/AA179</f>
        <v>46.493441496800749</v>
      </c>
      <c r="AS179">
        <f>(AR179-U179)</f>
        <v>23.042849455785124</v>
      </c>
      <c r="AT179">
        <f>IF(D179,P179,(O179+P179)/2)</f>
        <v>30.214352607727051</v>
      </c>
      <c r="AU179">
        <f>0.61365*EXP(17.502*AT179/(240.97+AT179))</f>
        <v>4.3131877211716372</v>
      </c>
      <c r="AV179">
        <f>IF(AS179&lt;&gt;0,(1000-(AR179+U179)/2)/AS179*AL179,0)</f>
        <v>0.20459559637200186</v>
      </c>
      <c r="AW179">
        <f>U179*AA179/1000</f>
        <v>2.1348814480130094</v>
      </c>
      <c r="AX179">
        <f>(AU179-AW179)</f>
        <v>2.1783062731586278</v>
      </c>
      <c r="AY179">
        <f>1/(1.6/F179+1.37/N179)</f>
        <v>0.12882803624183309</v>
      </c>
      <c r="AZ179">
        <f>G179*AA179*0.001</f>
        <v>3.5008143396293145</v>
      </c>
      <c r="BA179">
        <f>G179/S179</f>
        <v>0.78735936236554394</v>
      </c>
      <c r="BB179">
        <f>(1-AL179*AA179/AQ179/F179)*100</f>
        <v>51.293040584524974</v>
      </c>
      <c r="BC179">
        <f>(S179-E179/(N179/1.35))</f>
        <v>48.457037842616714</v>
      </c>
      <c r="BD179">
        <f>E179*BB179/100/BC179</f>
        <v>1.1905211754623274E-2</v>
      </c>
    </row>
    <row r="180" spans="1:56" x14ac:dyDescent="0.3">
      <c r="A180" s="1" t="s">
        <v>9</v>
      </c>
      <c r="B180" s="1" t="s">
        <v>238</v>
      </c>
      <c r="K180" s="1">
        <v>3.44</v>
      </c>
    </row>
    <row r="181" spans="1:56" x14ac:dyDescent="0.3">
      <c r="A181" s="1" t="s">
        <v>9</v>
      </c>
      <c r="B181" s="1" t="s">
        <v>239</v>
      </c>
      <c r="K181" s="1">
        <v>3.44</v>
      </c>
    </row>
    <row r="182" spans="1:56" x14ac:dyDescent="0.3">
      <c r="A182" s="1">
        <v>106</v>
      </c>
      <c r="B182" s="1" t="s">
        <v>240</v>
      </c>
      <c r="C182" s="1">
        <v>7366.0000101923943</v>
      </c>
      <c r="D182" s="1">
        <v>0</v>
      </c>
      <c r="E182">
        <f>(R182-S182*(1000-T182)/(1000-U182))*AK182</f>
        <v>0.94797224714879991</v>
      </c>
      <c r="F182">
        <f>IF(AV182&lt;&gt;0,1/(1/AV182-1/N182),0)</f>
        <v>0.22027066207963966</v>
      </c>
      <c r="G182">
        <f>((AY182-AL182/2)*S182-E182)/(AY182+AL182/2)</f>
        <v>26.621657126184882</v>
      </c>
      <c r="H182">
        <f>AL182*1000</f>
        <v>4.968239455207617</v>
      </c>
      <c r="I182">
        <f>(AQ182-AW182)</f>
        <v>2.0916383868558492</v>
      </c>
      <c r="J182">
        <f>(P182+AP182*D182)</f>
        <v>29.880592346191406</v>
      </c>
      <c r="K182" s="1">
        <v>3.44</v>
      </c>
      <c r="L182">
        <f>(K182*AE182+AF182)</f>
        <v>1.9820870375633239</v>
      </c>
      <c r="M182" s="1">
        <v>1</v>
      </c>
      <c r="N182">
        <f>L182*(M182+1)*(M182+1)/(M182*M182+1)</f>
        <v>3.9641740751266479</v>
      </c>
      <c r="O182" s="1">
        <v>30.541566848754883</v>
      </c>
      <c r="P182" s="1">
        <v>29.880592346191406</v>
      </c>
      <c r="Q182" s="1">
        <v>31.130731582641602</v>
      </c>
      <c r="R182" s="1">
        <v>35.771400451660156</v>
      </c>
      <c r="S182" s="1">
        <v>34.999954223632813</v>
      </c>
      <c r="T182" s="1">
        <v>20.166938781738281</v>
      </c>
      <c r="U182" s="1">
        <v>23.503047943115234</v>
      </c>
      <c r="V182" s="1">
        <v>41.775913238525391</v>
      </c>
      <c r="W182" s="1">
        <v>48.686676025390625</v>
      </c>
      <c r="X182" s="1">
        <v>500.25518798828125</v>
      </c>
      <c r="Y182" s="1">
        <v>1500.5455322265625</v>
      </c>
      <c r="Z182" s="1">
        <v>1.5288113616406918E-2</v>
      </c>
      <c r="AA182" s="1">
        <v>91.038299560546875</v>
      </c>
      <c r="AB182" s="1">
        <v>6.8682117462158203</v>
      </c>
      <c r="AC182" s="1">
        <v>0.44357064366340637</v>
      </c>
      <c r="AD182" s="1">
        <v>0.66666668653488159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>X182*0.000001/(K182*0.0001)</f>
        <v>1.4542301976403522</v>
      </c>
      <c r="AL182">
        <f>(U182-T182)/(1000-U182)*AK182</f>
        <v>4.9682394552076174E-3</v>
      </c>
      <c r="AM182">
        <f>(P182+273.15)</f>
        <v>303.03059234619138</v>
      </c>
      <c r="AN182">
        <f>(O182+273.15)</f>
        <v>303.69156684875486</v>
      </c>
      <c r="AO182">
        <f>(Y182*AG182+Z182*AH182)*AI182</f>
        <v>240.08727978988099</v>
      </c>
      <c r="AP182">
        <f>((AO182+0.00000010773*(AN182^4-AM182^4))-AL182*44100)/(L182*51.4+0.00000043092*AM182^3)</f>
        <v>0.25414571395318541</v>
      </c>
      <c r="AQ182">
        <f>0.61365*EXP(17.502*J182/(240.97+J182))</f>
        <v>4.2313159060870689</v>
      </c>
      <c r="AR182">
        <f>AQ182*1000/AA182</f>
        <v>46.478415419797528</v>
      </c>
      <c r="AS182">
        <f>(AR182-U182)</f>
        <v>22.975367476682294</v>
      </c>
      <c r="AT182">
        <f>IF(D182,P182,(O182+P182)/2)</f>
        <v>30.211079597473145</v>
      </c>
      <c r="AU182">
        <f>0.61365*EXP(17.502*AT182/(240.97+AT182))</f>
        <v>4.3123781936613632</v>
      </c>
      <c r="AV182">
        <f>IF(AS182&lt;&gt;0,(1000-(AR182+U182)/2)/AS182*AL182,0)</f>
        <v>0.20867553593504248</v>
      </c>
      <c r="AW182">
        <f>U182*AA182/1000</f>
        <v>2.1396775192312196</v>
      </c>
      <c r="AX182">
        <f>(AU182-AW182)</f>
        <v>2.1727006744301436</v>
      </c>
      <c r="AY182">
        <f>1/(1.6/F182+1.37/N182)</f>
        <v>0.13141664645492249</v>
      </c>
      <c r="AZ182">
        <f>G182*AA182*0.001</f>
        <v>2.4235903962517868</v>
      </c>
      <c r="BA182">
        <f>G182/S182</f>
        <v>0.76061976984556445</v>
      </c>
      <c r="BB182">
        <f>(1-AL182*AA182/AQ182/F182)*100</f>
        <v>51.471759089393373</v>
      </c>
      <c r="BC182">
        <f>(S182-E182/(N182/1.35))</f>
        <v>34.677122150823294</v>
      </c>
      <c r="BD182">
        <f>E182*BB182/100/BC182</f>
        <v>1.4070890576343704E-2</v>
      </c>
    </row>
    <row r="183" spans="1:56" x14ac:dyDescent="0.3">
      <c r="A183" s="1">
        <v>107</v>
      </c>
      <c r="B183" s="1" t="s">
        <v>241</v>
      </c>
      <c r="C183" s="1">
        <v>7377.0000099465251</v>
      </c>
      <c r="D183" s="1">
        <v>0</v>
      </c>
      <c r="E183">
        <f>(R183-S183*(1000-T183)/(1000-U183))*AK183</f>
        <v>0.69280134453744402</v>
      </c>
      <c r="F183">
        <f>IF(AV183&lt;&gt;0,1/(1/AV183-1/N183),0)</f>
        <v>0.2212073199870466</v>
      </c>
      <c r="G183">
        <f>((AY183-AL183/2)*S183-E183)/(AY183+AL183/2)</f>
        <v>28.725810468655006</v>
      </c>
      <c r="H183">
        <f>AL183*1000</f>
        <v>4.9780915631500191</v>
      </c>
      <c r="I183">
        <f>(AQ183-AW183)</f>
        <v>2.0874161889511922</v>
      </c>
      <c r="J183">
        <f>(P183+AP183*D183)</f>
        <v>29.864423751831055</v>
      </c>
      <c r="K183" s="1">
        <v>3.44</v>
      </c>
      <c r="L183">
        <f>(K183*AE183+AF183)</f>
        <v>1.9820870375633239</v>
      </c>
      <c r="M183" s="1">
        <v>1</v>
      </c>
      <c r="N183">
        <f>L183*(M183+1)*(M183+1)/(M183*M183+1)</f>
        <v>3.9641740751266479</v>
      </c>
      <c r="O183" s="1">
        <v>30.536945343017578</v>
      </c>
      <c r="P183" s="1">
        <v>29.864423751831055</v>
      </c>
      <c r="Q183" s="1">
        <v>31.11962890625</v>
      </c>
      <c r="R183" s="1">
        <v>35.778762817382813</v>
      </c>
      <c r="S183" s="1">
        <v>35.181819915771484</v>
      </c>
      <c r="T183" s="1">
        <v>20.163005828857422</v>
      </c>
      <c r="U183" s="1">
        <v>23.506307601928711</v>
      </c>
      <c r="V183" s="1">
        <v>41.778690338134766</v>
      </c>
      <c r="W183" s="1">
        <v>48.706169128417969</v>
      </c>
      <c r="X183" s="1">
        <v>500.16717529296875</v>
      </c>
      <c r="Y183" s="1">
        <v>1500.545654296875</v>
      </c>
      <c r="Z183" s="1">
        <v>0.45099428296089172</v>
      </c>
      <c r="AA183" s="1">
        <v>91.038040161132813</v>
      </c>
      <c r="AB183" s="1">
        <v>6.8682117462158203</v>
      </c>
      <c r="AC183" s="1">
        <v>0.44357064366340637</v>
      </c>
      <c r="AD183" s="1">
        <v>0.66666668653488159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>X183*0.000001/(K183*0.0001)</f>
        <v>1.453974346781886</v>
      </c>
      <c r="AL183">
        <f>(U183-T183)/(1000-U183)*AK183</f>
        <v>4.9780915631500193E-3</v>
      </c>
      <c r="AM183">
        <f>(P183+273.15)</f>
        <v>303.01442375183103</v>
      </c>
      <c r="AN183">
        <f>(O183+273.15)</f>
        <v>303.68694534301756</v>
      </c>
      <c r="AO183">
        <f>(Y183*AG183+Z183*AH183)*AI183</f>
        <v>240.08729932113056</v>
      </c>
      <c r="AP183">
        <f>((AO183+0.00000010773*(AN183^4-AM183^4))-AL183*44100)/(L183*51.4+0.00000043092*AM183^3)</f>
        <v>0.25154721404262864</v>
      </c>
      <c r="AQ183">
        <f>0.61365*EXP(17.502*J183/(240.97+J183))</f>
        <v>4.2273843644555198</v>
      </c>
      <c r="AR183">
        <f>AQ183*1000/AA183</f>
        <v>46.435362151615514</v>
      </c>
      <c r="AS183">
        <f>(AR183-U183)</f>
        <v>22.929054549686803</v>
      </c>
      <c r="AT183">
        <f>IF(D183,P183,(O183+P183)/2)</f>
        <v>30.200684547424316</v>
      </c>
      <c r="AU183">
        <f>0.61365*EXP(17.502*AT183/(240.97+AT183))</f>
        <v>4.3098080197642039</v>
      </c>
      <c r="AV183">
        <f>IF(AS183&lt;&gt;0,(1000-(AR183+U183)/2)/AS183*AL183,0)</f>
        <v>0.20951598918670927</v>
      </c>
      <c r="AW183">
        <f>U183*AA183/1000</f>
        <v>2.1399681755043276</v>
      </c>
      <c r="AX183">
        <f>(AU183-AW183)</f>
        <v>2.1698398442598763</v>
      </c>
      <c r="AY183">
        <f>1/(1.6/F183+1.37/N183)</f>
        <v>0.1319499869593185</v>
      </c>
      <c r="AZ183">
        <f>G183*AA183*0.001</f>
        <v>2.615141487106504</v>
      </c>
      <c r="BA183">
        <f>G183/S183</f>
        <v>0.81649586455240919</v>
      </c>
      <c r="BB183">
        <f>(1-AL183*AA183/AQ183/F183)*100</f>
        <v>51.536525228146999</v>
      </c>
      <c r="BC183">
        <f>(S183-E183/(N183/1.35))</f>
        <v>34.945886327235598</v>
      </c>
      <c r="BD183">
        <f>E183*BB183/100/BC183</f>
        <v>1.021710356306552E-2</v>
      </c>
    </row>
    <row r="184" spans="1:56" x14ac:dyDescent="0.3">
      <c r="A184" s="1">
        <v>108</v>
      </c>
      <c r="B184" s="1" t="s">
        <v>242</v>
      </c>
      <c r="C184" s="1">
        <v>7388.0000097006559</v>
      </c>
      <c r="D184" s="1">
        <v>0</v>
      </c>
      <c r="E184">
        <f>(R184-S184*(1000-T184)/(1000-U184))*AK184</f>
        <v>0.12060535132039449</v>
      </c>
      <c r="F184">
        <f>IF(AV184&lt;&gt;0,1/(1/AV184-1/N184),0)</f>
        <v>0.22121922983525683</v>
      </c>
      <c r="G184">
        <f>((AY184-AL184/2)*S184-E184)/(AY184+AL184/2)</f>
        <v>32.539505504276519</v>
      </c>
      <c r="H184">
        <f>AL184*1000</f>
        <v>4.9816975449810794</v>
      </c>
      <c r="I184">
        <f>(AQ184-AW184)</f>
        <v>2.0888128381669091</v>
      </c>
      <c r="J184">
        <f>(P184+AP184*D184)</f>
        <v>29.872726440429688</v>
      </c>
      <c r="K184" s="1">
        <v>3.44</v>
      </c>
      <c r="L184">
        <f>(K184*AE184+AF184)</f>
        <v>1.9820870375633239</v>
      </c>
      <c r="M184" s="1">
        <v>1</v>
      </c>
      <c r="N184">
        <f>L184*(M184+1)*(M184+1)/(M184*M184+1)</f>
        <v>3.9641740751266479</v>
      </c>
      <c r="O184" s="1">
        <v>30.542314529418945</v>
      </c>
      <c r="P184" s="1">
        <v>29.872726440429688</v>
      </c>
      <c r="Q184" s="1">
        <v>31.13165283203125</v>
      </c>
      <c r="R184" s="1">
        <v>34.925052642822266</v>
      </c>
      <c r="S184" s="1">
        <v>34.723148345947266</v>
      </c>
      <c r="T184" s="1">
        <v>20.167442321777344</v>
      </c>
      <c r="U184" s="1">
        <v>23.512893676757813</v>
      </c>
      <c r="V184" s="1">
        <v>41.775485992431641</v>
      </c>
      <c r="W184" s="1">
        <v>48.705356597900391</v>
      </c>
      <c r="X184" s="1">
        <v>500.20449829101563</v>
      </c>
      <c r="Y184" s="1">
        <v>1500.681640625</v>
      </c>
      <c r="Z184" s="1">
        <v>0.2413291335105896</v>
      </c>
      <c r="AA184" s="1">
        <v>91.038986206054688</v>
      </c>
      <c r="AB184" s="1">
        <v>6.8682117462158203</v>
      </c>
      <c r="AC184" s="1">
        <v>0.44357064366340637</v>
      </c>
      <c r="AD184" s="1">
        <v>0.66666668653488159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>X184*0.000001/(K184*0.0001)</f>
        <v>1.4540828438692315</v>
      </c>
      <c r="AL184">
        <f>(U184-T184)/(1000-U184)*AK184</f>
        <v>4.9816975449810796E-3</v>
      </c>
      <c r="AM184">
        <f>(P184+273.15)</f>
        <v>303.02272644042966</v>
      </c>
      <c r="AN184">
        <f>(O184+273.15)</f>
        <v>303.69231452941892</v>
      </c>
      <c r="AO184">
        <f>(Y184*AG184+Z184*AH184)*AI184</f>
        <v>240.10905713314423</v>
      </c>
      <c r="AP184">
        <f>((AO184+0.00000010773*(AN184^4-AM184^4))-AL184*44100)/(L184*51.4+0.00000043092*AM184^3)</f>
        <v>0.2500344562457445</v>
      </c>
      <c r="AQ184">
        <f>0.61365*EXP(17.502*J184/(240.97+J184))</f>
        <v>4.2294028412696942</v>
      </c>
      <c r="AR184">
        <f>AQ184*1000/AA184</f>
        <v>46.457051176921077</v>
      </c>
      <c r="AS184">
        <f>(AR184-U184)</f>
        <v>22.944157500163264</v>
      </c>
      <c r="AT184">
        <f>IF(D184,P184,(O184+P184)/2)</f>
        <v>30.207520484924316</v>
      </c>
      <c r="AU184">
        <f>0.61365*EXP(17.502*AT184/(240.97+AT184))</f>
        <v>4.3114980535240193</v>
      </c>
      <c r="AV184">
        <f>IF(AS184&lt;&gt;0,(1000-(AR184+U184)/2)/AS184*AL184,0)</f>
        <v>0.20952667334578984</v>
      </c>
      <c r="AW184">
        <f>U184*AA184/1000</f>
        <v>2.1405900031027851</v>
      </c>
      <c r="AX184">
        <f>(AU184-AW184)</f>
        <v>2.1709080504212341</v>
      </c>
      <c r="AY184">
        <f>1/(1.6/F184+1.37/N184)</f>
        <v>0.13195676719605565</v>
      </c>
      <c r="AZ184">
        <f>G184*AA184*0.001</f>
        <v>2.9623635927556706</v>
      </c>
      <c r="BA184">
        <f>G184/S184</f>
        <v>0.93711276351109984</v>
      </c>
      <c r="BB184">
        <f>(1-AL184*AA184/AQ184/F184)*100</f>
        <v>51.526671676383529</v>
      </c>
      <c r="BC184">
        <f>(S184-E184/(N184/1.35))</f>
        <v>34.682076177773787</v>
      </c>
      <c r="BD184">
        <f>E184*BB184/100/BC184</f>
        <v>1.7918167032582048E-3</v>
      </c>
    </row>
    <row r="185" spans="1:56" x14ac:dyDescent="0.3">
      <c r="A185" s="1">
        <v>109</v>
      </c>
      <c r="B185" s="1" t="s">
        <v>243</v>
      </c>
      <c r="C185" s="1">
        <v>7399.0000094547868</v>
      </c>
      <c r="D185" s="1">
        <v>0</v>
      </c>
      <c r="E185">
        <f>(R185-S185*(1000-T185)/(1000-U185))*AK185</f>
        <v>0.51006613058903894</v>
      </c>
      <c r="F185">
        <f>IF(AV185&lt;&gt;0,1/(1/AV185-1/N185),0)</f>
        <v>0.22230979594612785</v>
      </c>
      <c r="G185">
        <f>((AY185-AL185/2)*S185-E185)/(AY185+AL185/2)</f>
        <v>29.368314251071627</v>
      </c>
      <c r="H185">
        <f>AL185*1000</f>
        <v>5.0012188305030927</v>
      </c>
      <c r="I185">
        <f>(AQ185-AW185)</f>
        <v>2.0872444245921224</v>
      </c>
      <c r="J185">
        <f>(P185+AP185*D185)</f>
        <v>29.86943244934082</v>
      </c>
      <c r="K185" s="1">
        <v>3.44</v>
      </c>
      <c r="L185">
        <f>(K185*AE185+AF185)</f>
        <v>1.9820870375633239</v>
      </c>
      <c r="M185" s="1">
        <v>1</v>
      </c>
      <c r="N185">
        <f>L185*(M185+1)*(M185+1)/(M185*M185+1)</f>
        <v>3.9641740751266479</v>
      </c>
      <c r="O185" s="1">
        <v>30.541782379150391</v>
      </c>
      <c r="P185" s="1">
        <v>29.86943244934082</v>
      </c>
      <c r="Q185" s="1">
        <v>31.126886367797852</v>
      </c>
      <c r="R185" s="1">
        <v>34.887863159179688</v>
      </c>
      <c r="S185" s="1">
        <v>34.418739318847656</v>
      </c>
      <c r="T185" s="1">
        <v>20.163188934326172</v>
      </c>
      <c r="U185" s="1">
        <v>23.521440505981445</v>
      </c>
      <c r="V185" s="1">
        <v>41.767734527587891</v>
      </c>
      <c r="W185" s="1">
        <v>48.72430419921875</v>
      </c>
      <c r="X185" s="1">
        <v>500.24618530273438</v>
      </c>
      <c r="Y185" s="1">
        <v>1500.682861328125</v>
      </c>
      <c r="Z185" s="1">
        <v>0.35381686687469482</v>
      </c>
      <c r="AA185" s="1">
        <v>91.038536071777344</v>
      </c>
      <c r="AB185" s="1">
        <v>6.8682117462158203</v>
      </c>
      <c r="AC185" s="1">
        <v>0.44357064366340637</v>
      </c>
      <c r="AD185" s="1">
        <v>0.66666668653488159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>X185*0.000001/(K185*0.0001)</f>
        <v>1.4542040270428325</v>
      </c>
      <c r="AL185">
        <f>(U185-T185)/(1000-U185)*AK185</f>
        <v>5.0012188305030925E-3</v>
      </c>
      <c r="AM185">
        <f>(P185+273.15)</f>
        <v>303.0194324493408</v>
      </c>
      <c r="AN185">
        <f>(O185+273.15)</f>
        <v>303.69178237915037</v>
      </c>
      <c r="AO185">
        <f>(Y185*AG185+Z185*AH185)*AI185</f>
        <v>240.10925244563987</v>
      </c>
      <c r="AP185">
        <f>((AO185+0.00000010773*(AN185^4-AM185^4))-AL185*44100)/(L185*51.4+0.00000043092*AM185^3)</f>
        <v>0.24276712131395695</v>
      </c>
      <c r="AQ185">
        <f>0.61365*EXP(17.502*J185/(240.97+J185))</f>
        <v>4.228601934556079</v>
      </c>
      <c r="AR185">
        <f>AQ185*1000/AA185</f>
        <v>46.448483433676152</v>
      </c>
      <c r="AS185">
        <f>(AR185-U185)</f>
        <v>22.927042927694707</v>
      </c>
      <c r="AT185">
        <f>IF(D185,P185,(O185+P185)/2)</f>
        <v>30.205607414245605</v>
      </c>
      <c r="AU185">
        <f>0.61365*EXP(17.502*AT185/(240.97+AT185))</f>
        <v>4.3110250310936307</v>
      </c>
      <c r="AV185">
        <f>IF(AS185&lt;&gt;0,(1000-(AR185+U185)/2)/AS185*AL185,0)</f>
        <v>0.21050474739091987</v>
      </c>
      <c r="AW185">
        <f>U185*AA185/1000</f>
        <v>2.1413575099639566</v>
      </c>
      <c r="AX185">
        <f>(AU185-AW185)</f>
        <v>2.1696675211296741</v>
      </c>
      <c r="AY185">
        <f>1/(1.6/F185+1.37/N185)</f>
        <v>0.13257748176273434</v>
      </c>
      <c r="AZ185">
        <f>G185*AA185*0.001</f>
        <v>2.6736483363134771</v>
      </c>
      <c r="BA185">
        <f>G185/S185</f>
        <v>0.85326525120545527</v>
      </c>
      <c r="BB185">
        <f>(1-AL185*AA185/AQ185/F185)*100</f>
        <v>51.566515057178997</v>
      </c>
      <c r="BC185">
        <f>(S185-E185/(N185/1.35))</f>
        <v>34.245036231332961</v>
      </c>
      <c r="BD185">
        <f>E185*BB185/100/BC185</f>
        <v>7.6806263615837632E-3</v>
      </c>
    </row>
    <row r="186" spans="1:56" x14ac:dyDescent="0.3">
      <c r="A186" s="1">
        <v>110</v>
      </c>
      <c r="B186" s="1" t="s">
        <v>244</v>
      </c>
      <c r="C186" s="1">
        <v>7410.0000092089176</v>
      </c>
      <c r="D186" s="1">
        <v>0</v>
      </c>
      <c r="E186">
        <f>(R186-S186*(1000-T186)/(1000-U186))*AK186</f>
        <v>0.51976884093416054</v>
      </c>
      <c r="F186">
        <f>IF(AV186&lt;&gt;0,1/(1/AV186-1/N186),0)</f>
        <v>0.22206329693686019</v>
      </c>
      <c r="G186">
        <f>((AY186-AL186/2)*S186-E186)/(AY186+AL186/2)</f>
        <v>29.265201898259086</v>
      </c>
      <c r="H186">
        <f>AL186*1000</f>
        <v>5.000493256307843</v>
      </c>
      <c r="I186">
        <f>(AQ186-AW186)</f>
        <v>2.0890932342412549</v>
      </c>
      <c r="J186">
        <f>(P186+AP186*D186)</f>
        <v>29.877538681030273</v>
      </c>
      <c r="K186" s="1">
        <v>3.44</v>
      </c>
      <c r="L186">
        <f>(K186*AE186+AF186)</f>
        <v>1.9820870375633239</v>
      </c>
      <c r="M186" s="1">
        <v>1</v>
      </c>
      <c r="N186">
        <f>L186*(M186+1)*(M186+1)/(M186*M186+1)</f>
        <v>3.9641740751266479</v>
      </c>
      <c r="O186" s="1">
        <v>30.547119140625</v>
      </c>
      <c r="P186" s="1">
        <v>29.877538681030273</v>
      </c>
      <c r="Q186" s="1">
        <v>31.136972427368164</v>
      </c>
      <c r="R186" s="1">
        <v>34.867347717285156</v>
      </c>
      <c r="S186" s="1">
        <v>34.391605377197266</v>
      </c>
      <c r="T186" s="1">
        <v>20.164810180664063</v>
      </c>
      <c r="U186" s="1">
        <v>23.522970199584961</v>
      </c>
      <c r="V186" s="1">
        <v>41.758014678955078</v>
      </c>
      <c r="W186" s="1">
        <v>48.712215423583984</v>
      </c>
      <c r="X186" s="1">
        <v>500.18646240234375</v>
      </c>
      <c r="Y186" s="1">
        <v>1500.615966796875</v>
      </c>
      <c r="Z186" s="1">
        <v>0.10155836492776871</v>
      </c>
      <c r="AA186" s="1">
        <v>91.037818908691406</v>
      </c>
      <c r="AB186" s="1">
        <v>6.8682117462158203</v>
      </c>
      <c r="AC186" s="1">
        <v>0.44357064366340637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>X186*0.000001/(K186*0.0001)</f>
        <v>1.4540304139603015</v>
      </c>
      <c r="AL186">
        <f>(U186-T186)/(1000-U186)*AK186</f>
        <v>5.000493256307843E-3</v>
      </c>
      <c r="AM186">
        <f>(P186+273.15)</f>
        <v>303.02753868103025</v>
      </c>
      <c r="AN186">
        <f>(O186+273.15)</f>
        <v>303.69711914062498</v>
      </c>
      <c r="AO186">
        <f>(Y186*AG186+Z186*AH186)*AI186</f>
        <v>240.0985493208791</v>
      </c>
      <c r="AP186">
        <f>((AO186+0.00000010773*(AN186^4-AM186^4))-AL186*44100)/(L186*51.4+0.00000043092*AM186^3)</f>
        <v>0.24266420267074032</v>
      </c>
      <c r="AQ186">
        <f>0.61365*EXP(17.502*J186/(240.97+J186))</f>
        <v>4.2305731354656153</v>
      </c>
      <c r="AR186">
        <f>AQ186*1000/AA186</f>
        <v>46.470501887888723</v>
      </c>
      <c r="AS186">
        <f>(AR186-U186)</f>
        <v>22.947531688303762</v>
      </c>
      <c r="AT186">
        <f>IF(D186,P186,(O186+P186)/2)</f>
        <v>30.212328910827637</v>
      </c>
      <c r="AU186">
        <f>0.61365*EXP(17.502*AT186/(240.97+AT186))</f>
        <v>4.3126871760081995</v>
      </c>
      <c r="AV186">
        <f>IF(AS186&lt;&gt;0,(1000-(AR186+U186)/2)/AS186*AL186,0)</f>
        <v>0.21028371936786036</v>
      </c>
      <c r="AW186">
        <f>U186*AA186/1000</f>
        <v>2.1414799012243604</v>
      </c>
      <c r="AX186">
        <f>(AU186-AW186)</f>
        <v>2.1712072747838391</v>
      </c>
      <c r="AY186">
        <f>1/(1.6/F186+1.37/N186)</f>
        <v>0.13243720699571024</v>
      </c>
      <c r="AZ186">
        <f>G186*AA186*0.001</f>
        <v>2.6642401507400026</v>
      </c>
      <c r="BA186">
        <f>G186/S186</f>
        <v>0.85094026804758727</v>
      </c>
      <c r="BB186">
        <f>(1-AL186*AA186/AQ186/F186)*100</f>
        <v>51.542757172120155</v>
      </c>
      <c r="BC186">
        <f>(S186-E186/(N186/1.35))</f>
        <v>34.214598030404936</v>
      </c>
      <c r="BD186">
        <f>E186*BB186/100/BC186</f>
        <v>7.8300844365017715E-3</v>
      </c>
    </row>
    <row r="187" spans="1:56" x14ac:dyDescent="0.3">
      <c r="A187" s="1" t="s">
        <v>9</v>
      </c>
      <c r="B187" s="1" t="s">
        <v>245</v>
      </c>
      <c r="K187" s="1">
        <v>3.44</v>
      </c>
    </row>
    <row r="188" spans="1:56" x14ac:dyDescent="0.3">
      <c r="A188" s="1" t="s">
        <v>9</v>
      </c>
      <c r="B188" s="1" t="s">
        <v>246</v>
      </c>
      <c r="K188" s="1">
        <v>3.44</v>
      </c>
    </row>
    <row r="189" spans="1:56" x14ac:dyDescent="0.3">
      <c r="A189" s="1">
        <v>111</v>
      </c>
      <c r="B189" s="1" t="s">
        <v>247</v>
      </c>
      <c r="C189" s="1">
        <v>7541.5000102035701</v>
      </c>
      <c r="D189" s="1">
        <v>0</v>
      </c>
      <c r="E189">
        <f>(R189-S189*(1000-T189)/(1000-U189))*AK189</f>
        <v>16.360255882059448</v>
      </c>
      <c r="F189">
        <f>IF(AV189&lt;&gt;0,1/(1/AV189-1/N189),0)</f>
        <v>0.22572136884096072</v>
      </c>
      <c r="G189">
        <f>((AY189-AL189/2)*S189-E189)/(AY189+AL189/2)</f>
        <v>253.53396523871615</v>
      </c>
      <c r="H189">
        <f>AL189*1000</f>
        <v>5.1030654636547634</v>
      </c>
      <c r="I189">
        <f>(AQ189-AW189)</f>
        <v>2.0989753010132173</v>
      </c>
      <c r="J189">
        <f>(P189+AP189*D189)</f>
        <v>29.936624526977539</v>
      </c>
      <c r="K189" s="1">
        <v>3.44</v>
      </c>
      <c r="L189">
        <f>(K189*AE189+AF189)</f>
        <v>1.9820870375633239</v>
      </c>
      <c r="M189" s="1">
        <v>1</v>
      </c>
      <c r="N189">
        <f>L189*(M189+1)*(M189+1)/(M189*M189+1)</f>
        <v>3.9641740751266479</v>
      </c>
      <c r="O189" s="1">
        <v>30.625696182250977</v>
      </c>
      <c r="P189" s="1">
        <v>29.936624526977539</v>
      </c>
      <c r="Q189" s="1">
        <v>31.243352890014648</v>
      </c>
      <c r="R189" s="1">
        <v>399.919921875</v>
      </c>
      <c r="S189" s="1">
        <v>387.31137084960938</v>
      </c>
      <c r="T189" s="1">
        <v>20.146587371826172</v>
      </c>
      <c r="U189" s="1">
        <v>23.572799682617188</v>
      </c>
      <c r="V189" s="1">
        <v>41.532707214355469</v>
      </c>
      <c r="W189" s="1">
        <v>48.595935821533203</v>
      </c>
      <c r="X189" s="1">
        <v>500.2823486328125</v>
      </c>
      <c r="Y189" s="1">
        <v>1500.58642578125</v>
      </c>
      <c r="Z189" s="1">
        <v>4.477212205529213E-2</v>
      </c>
      <c r="AA189" s="1">
        <v>91.036705017089844</v>
      </c>
      <c r="AB189" s="1">
        <v>10.174344062805176</v>
      </c>
      <c r="AC189" s="1">
        <v>0.45515865087509155</v>
      </c>
      <c r="AD189" s="1">
        <v>0.66666668653488159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>X189*0.000001/(K189*0.0001)</f>
        <v>1.454309153002362</v>
      </c>
      <c r="AL189">
        <f>(U189-T189)/(1000-U189)*AK189</f>
        <v>5.1030654636547634E-3</v>
      </c>
      <c r="AM189">
        <f>(P189+273.15)</f>
        <v>303.08662452697752</v>
      </c>
      <c r="AN189">
        <f>(O189+273.15)</f>
        <v>303.77569618225095</v>
      </c>
      <c r="AO189">
        <f>(Y189*AG189+Z189*AH189)*AI189</f>
        <v>240.09382275848475</v>
      </c>
      <c r="AP189">
        <f>((AO189+0.00000010773*(AN189^4-AM189^4))-AL189*44100)/(L189*51.4+0.00000043092*AM189^3)</f>
        <v>0.20499432459705264</v>
      </c>
      <c r="AQ189">
        <f>0.61365*EXP(17.502*J189/(240.97+J189))</f>
        <v>4.2449653121465873</v>
      </c>
      <c r="AR189">
        <f>AQ189*1000/AA189</f>
        <v>46.629162504834746</v>
      </c>
      <c r="AS189">
        <f>(AR189-U189)</f>
        <v>23.056362822217558</v>
      </c>
      <c r="AT189">
        <f>IF(D189,P189,(O189+P189)/2)</f>
        <v>30.281160354614258</v>
      </c>
      <c r="AU189">
        <f>0.61365*EXP(17.502*AT189/(240.97+AT189))</f>
        <v>4.329740527421678</v>
      </c>
      <c r="AV189">
        <f>IF(AS189&lt;&gt;0,(1000-(AR189+U189)/2)/AS189*AL189,0)</f>
        <v>0.21356112832116628</v>
      </c>
      <c r="AW189">
        <f>U189*AA189/1000</f>
        <v>2.1459900111333701</v>
      </c>
      <c r="AX189">
        <f>(AU189-AW189)</f>
        <v>2.183750516288308</v>
      </c>
      <c r="AY189">
        <f>1/(1.6/F189+1.37/N189)</f>
        <v>0.13451743701376126</v>
      </c>
      <c r="AZ189">
        <f>G189*AA189*0.001</f>
        <v>23.080896805250113</v>
      </c>
      <c r="BA189">
        <f>G189/S189</f>
        <v>0.65459984994130682</v>
      </c>
      <c r="BB189">
        <f>(1-AL189*AA189/AQ189/F189)*100</f>
        <v>51.515731340218849</v>
      </c>
      <c r="BC189">
        <f>(S189-E189/(N189/1.35))</f>
        <v>381.73988356822036</v>
      </c>
      <c r="BD189">
        <f>E189*BB189/100/BC189</f>
        <v>2.2078137049748217E-2</v>
      </c>
    </row>
    <row r="190" spans="1:56" x14ac:dyDescent="0.3">
      <c r="A190" s="1">
        <v>112</v>
      </c>
      <c r="B190" s="1" t="s">
        <v>248</v>
      </c>
      <c r="C190" s="1">
        <v>7552.500009957701</v>
      </c>
      <c r="D190" s="1">
        <v>0</v>
      </c>
      <c r="E190">
        <f>(R190-S190*(1000-T190)/(1000-U190))*AK190</f>
        <v>16.483039351172383</v>
      </c>
      <c r="F190">
        <f>IF(AV190&lt;&gt;0,1/(1/AV190-1/N190),0)</f>
        <v>0.22677855196546523</v>
      </c>
      <c r="G190">
        <f>((AY190-AL190/2)*S190-E190)/(AY190+AL190/2)</f>
        <v>253.13328591563561</v>
      </c>
      <c r="H190">
        <f>AL190*1000</f>
        <v>5.1090973667654023</v>
      </c>
      <c r="I190">
        <f>(AQ190-AW190)</f>
        <v>2.0922571491974362</v>
      </c>
      <c r="J190">
        <f>(P190+AP190*D190)</f>
        <v>29.910999298095703</v>
      </c>
      <c r="K190" s="1">
        <v>3.44</v>
      </c>
      <c r="L190">
        <f>(K190*AE190+AF190)</f>
        <v>1.9820870375633239</v>
      </c>
      <c r="M190" s="1">
        <v>1</v>
      </c>
      <c r="N190">
        <f>L190*(M190+1)*(M190+1)/(M190*M190+1)</f>
        <v>3.9641740751266479</v>
      </c>
      <c r="O190" s="1">
        <v>30.632835388183594</v>
      </c>
      <c r="P190" s="1">
        <v>29.910999298095703</v>
      </c>
      <c r="Q190" s="1">
        <v>31.249347686767578</v>
      </c>
      <c r="R190" s="1">
        <v>399.927490234375</v>
      </c>
      <c r="S190" s="1">
        <v>387.22994995117188</v>
      </c>
      <c r="T190" s="1">
        <v>20.146846771240234</v>
      </c>
      <c r="U190" s="1">
        <v>23.577966690063477</v>
      </c>
      <c r="V190" s="1">
        <v>41.516307830810547</v>
      </c>
      <c r="W190" s="1">
        <v>48.586765289306641</v>
      </c>
      <c r="X190" s="1">
        <v>500.15463256835938</v>
      </c>
      <c r="Y190" s="1">
        <v>1500.5849609375</v>
      </c>
      <c r="Z190" s="1">
        <v>0.25443565845489502</v>
      </c>
      <c r="AA190" s="1">
        <v>91.036735534667969</v>
      </c>
      <c r="AB190" s="1">
        <v>10.174344062805176</v>
      </c>
      <c r="AC190" s="1">
        <v>0.45515865087509155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>X190*0.000001/(K190*0.0001)</f>
        <v>1.4539378853731377</v>
      </c>
      <c r="AL190">
        <f>(U190-T190)/(1000-U190)*AK190</f>
        <v>5.1090973667654018E-3</v>
      </c>
      <c r="AM190">
        <f>(P190+273.15)</f>
        <v>303.06099929809568</v>
      </c>
      <c r="AN190">
        <f>(O190+273.15)</f>
        <v>303.78283538818357</v>
      </c>
      <c r="AO190">
        <f>(Y190*AG190+Z190*AH190)*AI190</f>
        <v>240.09358838348999</v>
      </c>
      <c r="AP190">
        <f>((AO190+0.00000010773*(AN190^4-AM190^4))-AL190*44100)/(L190*51.4+0.00000043092*AM190^3)</f>
        <v>0.20611862942420231</v>
      </c>
      <c r="AQ190">
        <f>0.61365*EXP(17.502*J190/(240.97+J190))</f>
        <v>4.2387182672059556</v>
      </c>
      <c r="AR190">
        <f>AQ190*1000/AA190</f>
        <v>46.560525729657741</v>
      </c>
      <c r="AS190">
        <f>(AR190-U190)</f>
        <v>22.982559039594264</v>
      </c>
      <c r="AT190">
        <f>IF(D190,P190,(O190+P190)/2)</f>
        <v>30.271917343139648</v>
      </c>
      <c r="AU190">
        <f>0.61365*EXP(17.502*AT190/(240.97+AT190))</f>
        <v>4.3274471128690859</v>
      </c>
      <c r="AV190">
        <f>IF(AS190&lt;&gt;0,(1000-(AR190+U190)/2)/AS190*AL190,0)</f>
        <v>0.21450723415120568</v>
      </c>
      <c r="AW190">
        <f>U190*AA190/1000</f>
        <v>2.1464611180085194</v>
      </c>
      <c r="AX190">
        <f>(AU190-AW190)</f>
        <v>2.1809859948605665</v>
      </c>
      <c r="AY190">
        <f>1/(1.6/F190+1.37/N190)</f>
        <v>0.13511803997928712</v>
      </c>
      <c r="AZ190">
        <f>G190*AA190*0.001</f>
        <v>23.044428004923212</v>
      </c>
      <c r="BA190">
        <f>G190/S190</f>
        <v>0.6537027571022197</v>
      </c>
      <c r="BB190">
        <f>(1-AL190*AA190/AQ190/F190)*100</f>
        <v>51.613486950142075</v>
      </c>
      <c r="BC190">
        <f>(S190-E190/(N190/1.35))</f>
        <v>381.61664874331012</v>
      </c>
      <c r="BD190">
        <f>E190*BB190/100/BC190</f>
        <v>2.2293239544238518E-2</v>
      </c>
    </row>
    <row r="191" spans="1:56" x14ac:dyDescent="0.3">
      <c r="A191" s="1">
        <v>113</v>
      </c>
      <c r="B191" s="1" t="s">
        <v>249</v>
      </c>
      <c r="C191" s="1">
        <v>7563.5000097118318</v>
      </c>
      <c r="D191" s="1">
        <v>0</v>
      </c>
      <c r="E191">
        <f>(R191-S191*(1000-T191)/(1000-U191))*AK191</f>
        <v>16.63756969125922</v>
      </c>
      <c r="F191">
        <f>IF(AV191&lt;&gt;0,1/(1/AV191-1/N191),0)</f>
        <v>0.22702743990017654</v>
      </c>
      <c r="G191">
        <f>((AY191-AL191/2)*S191-E191)/(AY191+AL191/2)</f>
        <v>252.10070863005268</v>
      </c>
      <c r="H191">
        <f>AL191*1000</f>
        <v>5.111511678554713</v>
      </c>
      <c r="I191">
        <f>(AQ191-AW191)</f>
        <v>2.0910593083988696</v>
      </c>
      <c r="J191">
        <f>(P191+AP191*D191)</f>
        <v>29.905364990234375</v>
      </c>
      <c r="K191" s="1">
        <v>3.44</v>
      </c>
      <c r="L191">
        <f>(K191*AE191+AF191)</f>
        <v>1.9820870375633239</v>
      </c>
      <c r="M191" s="1">
        <v>1</v>
      </c>
      <c r="N191">
        <f>L191*(M191+1)*(M191+1)/(M191*M191+1)</f>
        <v>3.9641740751266479</v>
      </c>
      <c r="O191" s="1">
        <v>30.628915786743164</v>
      </c>
      <c r="P191" s="1">
        <v>29.905364990234375</v>
      </c>
      <c r="Q191" s="1">
        <v>31.239953994750977</v>
      </c>
      <c r="R191" s="1">
        <v>399.98931884765625</v>
      </c>
      <c r="S191" s="1">
        <v>387.18505859375</v>
      </c>
      <c r="T191" s="1">
        <v>20.143688201904297</v>
      </c>
      <c r="U191" s="1">
        <v>23.576421737670898</v>
      </c>
      <c r="V191" s="1">
        <v>41.518440246582031</v>
      </c>
      <c r="W191" s="1">
        <v>48.593700408935547</v>
      </c>
      <c r="X191" s="1">
        <v>500.15655517578125</v>
      </c>
      <c r="Y191" s="1">
        <v>1500.52392578125</v>
      </c>
      <c r="Z191" s="1">
        <v>9.7184784710407257E-2</v>
      </c>
      <c r="AA191" s="1">
        <v>91.035293579101563</v>
      </c>
      <c r="AB191" s="1">
        <v>10.174344062805176</v>
      </c>
      <c r="AC191" s="1">
        <v>0.45515865087509155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>X191*0.000001/(K191*0.0001)</f>
        <v>1.4539434743482011</v>
      </c>
      <c r="AL191">
        <f>(U191-T191)/(1000-U191)*AK191</f>
        <v>5.1115116785547133E-3</v>
      </c>
      <c r="AM191">
        <f>(P191+273.15)</f>
        <v>303.05536499023435</v>
      </c>
      <c r="AN191">
        <f>(O191+273.15)</f>
        <v>303.77891578674314</v>
      </c>
      <c r="AO191">
        <f>(Y191*AG191+Z191*AH191)*AI191</f>
        <v>240.08382275870827</v>
      </c>
      <c r="AP191">
        <f>((AO191+0.00000010773*(AN191^4-AM191^4))-AL191*44100)/(L191*51.4+0.00000043092*AM191^3)</f>
        <v>0.20527673424516593</v>
      </c>
      <c r="AQ191">
        <f>0.61365*EXP(17.502*J191/(240.97+J191))</f>
        <v>4.2373457828324517</v>
      </c>
      <c r="AR191">
        <f>AQ191*1000/AA191</f>
        <v>46.546186827536019</v>
      </c>
      <c r="AS191">
        <f>(AR191-U191)</f>
        <v>22.96976508986512</v>
      </c>
      <c r="AT191">
        <f>IF(D191,P191,(O191+P191)/2)</f>
        <v>30.26714038848877</v>
      </c>
      <c r="AU191">
        <f>0.61365*EXP(17.502*AT191/(240.97+AT191))</f>
        <v>4.3262622499185657</v>
      </c>
      <c r="AV191">
        <f>IF(AS191&lt;&gt;0,(1000-(AR191+U191)/2)/AS191*AL191,0)</f>
        <v>0.21472990224114596</v>
      </c>
      <c r="AW191">
        <f>U191*AA191/1000</f>
        <v>2.1462864744335821</v>
      </c>
      <c r="AX191">
        <f>(AU191-AW191)</f>
        <v>2.1799757754849836</v>
      </c>
      <c r="AY191">
        <f>1/(1.6/F191+1.37/N191)</f>
        <v>0.13525939924734906</v>
      </c>
      <c r="AZ191">
        <f>G191*AA191*0.001</f>
        <v>22.950062021636391</v>
      </c>
      <c r="BA191">
        <f>G191/S191</f>
        <v>0.65111166620343885</v>
      </c>
      <c r="BB191">
        <f>(1-AL191*AA191/AQ191/F191)*100</f>
        <v>51.628796027914994</v>
      </c>
      <c r="BC191">
        <f>(S191-E191/(N191/1.35))</f>
        <v>381.5191320583512</v>
      </c>
      <c r="BD191">
        <f>E191*BB191/100/BC191</f>
        <v>2.2514668854375225E-2</v>
      </c>
    </row>
    <row r="192" spans="1:56" x14ac:dyDescent="0.3">
      <c r="A192" s="1">
        <v>114</v>
      </c>
      <c r="B192" s="1" t="s">
        <v>250</v>
      </c>
      <c r="C192" s="1">
        <v>7574.5000094659626</v>
      </c>
      <c r="D192" s="1">
        <v>0</v>
      </c>
      <c r="E192">
        <f>(R192-S192*(1000-T192)/(1000-U192))*AK192</f>
        <v>16.696799419429308</v>
      </c>
      <c r="F192">
        <f>IF(AV192&lt;&gt;0,1/(1/AV192-1/N192),0)</f>
        <v>0.22626716263821009</v>
      </c>
      <c r="G192">
        <f>((AY192-AL192/2)*S192-E192)/(AY192+AL192/2)</f>
        <v>251.21040503489553</v>
      </c>
      <c r="H192">
        <f>AL192*1000</f>
        <v>5.1087267644883712</v>
      </c>
      <c r="I192">
        <f>(AQ192-AW192)</f>
        <v>2.0964750369290535</v>
      </c>
      <c r="J192">
        <f>(P192+AP192*D192)</f>
        <v>29.926069259643555</v>
      </c>
      <c r="K192" s="1">
        <v>3.44</v>
      </c>
      <c r="L192">
        <f>(K192*AE192+AF192)</f>
        <v>1.9820870375633239</v>
      </c>
      <c r="M192" s="1">
        <v>1</v>
      </c>
      <c r="N192">
        <f>L192*(M192+1)*(M192+1)/(M192*M192+1)</f>
        <v>3.9641740751266479</v>
      </c>
      <c r="O192" s="1">
        <v>30.632265090942383</v>
      </c>
      <c r="P192" s="1">
        <v>29.926069259643555</v>
      </c>
      <c r="Q192" s="1">
        <v>31.244508743286133</v>
      </c>
      <c r="R192" s="1">
        <v>399.9869384765625</v>
      </c>
      <c r="S192" s="1">
        <v>387.1424560546875</v>
      </c>
      <c r="T192" s="1">
        <v>20.141714096069336</v>
      </c>
      <c r="U192" s="1">
        <v>23.572690963745117</v>
      </c>
      <c r="V192" s="1">
        <v>41.505828857421875</v>
      </c>
      <c r="W192" s="1">
        <v>48.576007843017578</v>
      </c>
      <c r="X192" s="1">
        <v>500.14190673828125</v>
      </c>
      <c r="Y192" s="1">
        <v>1500.763671875</v>
      </c>
      <c r="Z192" s="1">
        <v>0.12449131160974503</v>
      </c>
      <c r="AA192" s="1">
        <v>91.033988952636719</v>
      </c>
      <c r="AB192" s="1">
        <v>10.174344062805176</v>
      </c>
      <c r="AC192" s="1">
        <v>0.45515865087509155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>X192*0.000001/(K192*0.0001)</f>
        <v>1.4539008916810499</v>
      </c>
      <c r="AL192">
        <f>(U192-T192)/(1000-U192)*AK192</f>
        <v>5.1087267644883711E-3</v>
      </c>
      <c r="AM192">
        <f>(P192+273.15)</f>
        <v>303.07606925964353</v>
      </c>
      <c r="AN192">
        <f>(O192+273.15)</f>
        <v>303.78226509094236</v>
      </c>
      <c r="AO192">
        <f>(Y192*AG192+Z192*AH192)*AI192</f>
        <v>240.12218213285087</v>
      </c>
      <c r="AP192">
        <f>((AO192+0.00000010773*(AN192^4-AM192^4))-AL192*44100)/(L192*51.4+0.00000043092*AM192^3)</f>
        <v>0.20486205680621825</v>
      </c>
      <c r="AQ192">
        <f>0.61365*EXP(17.502*J192/(240.97+J192))</f>
        <v>4.2423911257065461</v>
      </c>
      <c r="AR192">
        <f>AQ192*1000/AA192</f>
        <v>46.602276517991356</v>
      </c>
      <c r="AS192">
        <f>(AR192-U192)</f>
        <v>23.029585554246239</v>
      </c>
      <c r="AT192">
        <f>IF(D192,P192,(O192+P192)/2)</f>
        <v>30.279167175292969</v>
      </c>
      <c r="AU192">
        <f>0.61365*EXP(17.502*AT192/(240.97+AT192))</f>
        <v>4.3292458819088351</v>
      </c>
      <c r="AV192">
        <f>IF(AS192&lt;&gt;0,(1000-(AR192+U192)/2)/AS192*AL192,0)</f>
        <v>0.21404963565633692</v>
      </c>
      <c r="AW192">
        <f>U192*AA192/1000</f>
        <v>2.1459160887774926</v>
      </c>
      <c r="AX192">
        <f>(AU192-AW192)</f>
        <v>2.1833297931313425</v>
      </c>
      <c r="AY192">
        <f>1/(1.6/F192+1.37/N192)</f>
        <v>0.13482754402108482</v>
      </c>
      <c r="AZ192">
        <f>G192*AA192*0.001</f>
        <v>22.868685236734077</v>
      </c>
      <c r="BA192">
        <f>G192/S192</f>
        <v>0.64888363729192677</v>
      </c>
      <c r="BB192">
        <f>(1-AL192*AA192/AQ192/F192)*100</f>
        <v>51.551089850300293</v>
      </c>
      <c r="BC192">
        <f>(S192-E192/(N192/1.35))</f>
        <v>381.45635882761013</v>
      </c>
      <c r="BD192">
        <f>E192*BB192/100/BC192</f>
        <v>2.2564526378034022E-2</v>
      </c>
    </row>
    <row r="193" spans="1:56" x14ac:dyDescent="0.3">
      <c r="A193" s="1">
        <v>115</v>
      </c>
      <c r="B193" s="1" t="s">
        <v>251</v>
      </c>
      <c r="C193" s="1">
        <v>7585.5000092200935</v>
      </c>
      <c r="D193" s="1">
        <v>0</v>
      </c>
      <c r="E193">
        <f>(R193-S193*(1000-T193)/(1000-U193))*AK193</f>
        <v>16.667165521723494</v>
      </c>
      <c r="F193">
        <f>IF(AV193&lt;&gt;0,1/(1/AV193-1/N193),0)</f>
        <v>0.2275157804010205</v>
      </c>
      <c r="G193">
        <f>((AY193-AL193/2)*S193-E193)/(AY193+AL193/2)</f>
        <v>252.10788736532905</v>
      </c>
      <c r="H193">
        <f>AL193*1000</f>
        <v>5.1095798473006759</v>
      </c>
      <c r="I193">
        <f>(AQ193-AW193)</f>
        <v>2.086086085849499</v>
      </c>
      <c r="J193">
        <f>(P193+AP193*D193)</f>
        <v>29.883068084716797</v>
      </c>
      <c r="K193" s="1">
        <v>3.44</v>
      </c>
      <c r="L193">
        <f>(K193*AE193+AF193)</f>
        <v>1.9820870375633239</v>
      </c>
      <c r="M193" s="1">
        <v>1</v>
      </c>
      <c r="N193">
        <f>L193*(M193+1)*(M193+1)/(M193*M193+1)</f>
        <v>3.9641740751266479</v>
      </c>
      <c r="O193" s="1">
        <v>30.629192352294922</v>
      </c>
      <c r="P193" s="1">
        <v>29.883068084716797</v>
      </c>
      <c r="Q193" s="1">
        <v>31.235376358032227</v>
      </c>
      <c r="R193" s="1">
        <v>399.952392578125</v>
      </c>
      <c r="S193" s="1">
        <v>387.12872314453125</v>
      </c>
      <c r="T193" s="1">
        <v>20.140140533447266</v>
      </c>
      <c r="U193" s="1">
        <v>23.571531295776367</v>
      </c>
      <c r="V193" s="1">
        <v>41.510295867919922</v>
      </c>
      <c r="W193" s="1">
        <v>48.582637786865234</v>
      </c>
      <c r="X193" s="1">
        <v>500.16567993164063</v>
      </c>
      <c r="Y193" s="1">
        <v>1500.5377197265625</v>
      </c>
      <c r="Z193" s="1">
        <v>0.27955123782157898</v>
      </c>
      <c r="AA193" s="1">
        <v>91.034904479980469</v>
      </c>
      <c r="AB193" s="1">
        <v>10.174344062805176</v>
      </c>
      <c r="AC193" s="1">
        <v>0.45515865087509155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>X193*0.000001/(K193*0.0001)</f>
        <v>1.4539699998012807</v>
      </c>
      <c r="AL193">
        <f>(U193-T193)/(1000-U193)*AK193</f>
        <v>5.1095798473006762E-3</v>
      </c>
      <c r="AM193">
        <f>(P193+273.15)</f>
        <v>303.03306808471677</v>
      </c>
      <c r="AN193">
        <f>(O193+273.15)</f>
        <v>303.7791923522949</v>
      </c>
      <c r="AO193">
        <f>(Y193*AG193+Z193*AH193)*AI193</f>
        <v>240.08602978990893</v>
      </c>
      <c r="AP193">
        <f>((AO193+0.00000010773*(AN193^4-AM193^4))-AL193*44100)/(L193*51.4+0.00000043092*AM193^3)</f>
        <v>0.20842665911062291</v>
      </c>
      <c r="AQ193">
        <f>0.61365*EXP(17.502*J193/(240.97+J193))</f>
        <v>4.2319181858073707</v>
      </c>
      <c r="AR193">
        <f>AQ193*1000/AA193</f>
        <v>46.486764719328221</v>
      </c>
      <c r="AS193">
        <f>(AR193-U193)</f>
        <v>22.915233423551854</v>
      </c>
      <c r="AT193">
        <f>IF(D193,P193,(O193+P193)/2)</f>
        <v>30.256130218505859</v>
      </c>
      <c r="AU193">
        <f>0.61365*EXP(17.502*AT193/(240.97+AT193))</f>
        <v>4.3235323936373753</v>
      </c>
      <c r="AV193">
        <f>IF(AS193&lt;&gt;0,(1000-(AR193+U193)/2)/AS193*AL193,0)</f>
        <v>0.21516672020916877</v>
      </c>
      <c r="AW193">
        <f>U193*AA193/1000</f>
        <v>2.1458320999578717</v>
      </c>
      <c r="AX193">
        <f>(AU193-AW193)</f>
        <v>2.1777002936795036</v>
      </c>
      <c r="AY193">
        <f>1/(1.6/F193+1.37/N193)</f>
        <v>0.13553671674058279</v>
      </c>
      <c r="AZ193">
        <f>G193*AA193*0.001</f>
        <v>22.950617444952403</v>
      </c>
      <c r="BA193">
        <f>G193/S193</f>
        <v>0.65122496031173249</v>
      </c>
      <c r="BB193">
        <f>(1-AL193*AA193/AQ193/F193)*100</f>
        <v>51.689187283519843</v>
      </c>
      <c r="BC193">
        <f>(S193-E193/(N193/1.35))</f>
        <v>381.45271774519523</v>
      </c>
      <c r="BD193">
        <f>E193*BB193/100/BC193</f>
        <v>2.2585033480172184E-2</v>
      </c>
    </row>
    <row r="194" spans="1:56" x14ac:dyDescent="0.3">
      <c r="A194" s="1" t="s">
        <v>9</v>
      </c>
      <c r="B194" s="1" t="s">
        <v>252</v>
      </c>
      <c r="K194" s="1">
        <v>3.44</v>
      </c>
    </row>
    <row r="195" spans="1:56" x14ac:dyDescent="0.3">
      <c r="A195" s="1" t="s">
        <v>9</v>
      </c>
      <c r="B195" s="1" t="s">
        <v>253</v>
      </c>
      <c r="K195" s="1">
        <v>3.44</v>
      </c>
    </row>
    <row r="196" spans="1:56" x14ac:dyDescent="0.3">
      <c r="A196" s="1">
        <v>116</v>
      </c>
      <c r="B196" s="1" t="s">
        <v>254</v>
      </c>
      <c r="C196" s="1">
        <v>7687.5000102035701</v>
      </c>
      <c r="D196" s="1">
        <v>0</v>
      </c>
      <c r="E196">
        <f>(R196-S196*(1000-T196)/(1000-U196))*AK196</f>
        <v>16.437864443713188</v>
      </c>
      <c r="F196">
        <f>IF(AV196&lt;&gt;0,1/(1/AV196-1/N196),0)</f>
        <v>0.21920007778987269</v>
      </c>
      <c r="G196">
        <f>((AY196-AL196/2)*S196-E196)/(AY196+AL196/2)</f>
        <v>249.29913468660502</v>
      </c>
      <c r="H196">
        <f>AL196*1000</f>
        <v>4.9760739231782303</v>
      </c>
      <c r="I196">
        <f>(AQ196-AW196)</f>
        <v>2.1044452543777106</v>
      </c>
      <c r="J196">
        <f>(P196+AP196*D196)</f>
        <v>29.922590255737305</v>
      </c>
      <c r="K196" s="1">
        <v>3.44</v>
      </c>
      <c r="L196">
        <f>(K196*AE196+AF196)</f>
        <v>1.9820870375633239</v>
      </c>
      <c r="M196" s="1">
        <v>1</v>
      </c>
      <c r="N196">
        <f>L196*(M196+1)*(M196+1)/(M196*M196+1)</f>
        <v>3.9641740751266479</v>
      </c>
      <c r="O196" s="1">
        <v>30.632179260253906</v>
      </c>
      <c r="P196" s="1">
        <v>29.922590255737305</v>
      </c>
      <c r="Q196" s="1">
        <v>31.244882583618164</v>
      </c>
      <c r="R196" s="1">
        <v>399.69952392578125</v>
      </c>
      <c r="S196" s="1">
        <v>387.06851196289063</v>
      </c>
      <c r="T196" s="1">
        <v>20.133438110351563</v>
      </c>
      <c r="U196" s="1">
        <v>23.475711822509766</v>
      </c>
      <c r="V196" s="1">
        <v>41.489173889160156</v>
      </c>
      <c r="W196" s="1">
        <v>48.376628875732422</v>
      </c>
      <c r="X196" s="1">
        <v>500.1339111328125</v>
      </c>
      <c r="Y196" s="1">
        <v>1500.890869140625</v>
      </c>
      <c r="Z196" s="1">
        <v>0.21731193363666534</v>
      </c>
      <c r="AA196" s="1">
        <v>91.034416198730469</v>
      </c>
      <c r="AB196" s="1">
        <v>10.214853286743164</v>
      </c>
      <c r="AC196" s="1">
        <v>0.45694410800933838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>X196*0.000001/(K196*0.0001)</f>
        <v>1.4538776486418967</v>
      </c>
      <c r="AL196">
        <f>(U196-T196)/(1000-U196)*AK196</f>
        <v>4.9760739231782302E-3</v>
      </c>
      <c r="AM196">
        <f>(P196+273.15)</f>
        <v>303.07259025573728</v>
      </c>
      <c r="AN196">
        <f>(O196+273.15)</f>
        <v>303.78217926025388</v>
      </c>
      <c r="AO196">
        <f>(Y196*AG196+Z196*AH196)*AI196</f>
        <v>240.14253369489597</v>
      </c>
      <c r="AP196">
        <f>((AO196+0.00000010773*(AN196^4-AM196^4))-AL196*44100)/(L196*51.4+0.00000043092*AM196^3)</f>
        <v>0.25677081663245072</v>
      </c>
      <c r="AQ196">
        <f>0.61365*EXP(17.502*J196/(240.97+J196))</f>
        <v>4.2415429749895219</v>
      </c>
      <c r="AR196">
        <f>AQ196*1000/AA196</f>
        <v>46.592740988530366</v>
      </c>
      <c r="AS196">
        <f>(AR196-U196)</f>
        <v>23.1170291660206</v>
      </c>
      <c r="AT196">
        <f>IF(D196,P196,(O196+P196)/2)</f>
        <v>30.277384757995605</v>
      </c>
      <c r="AU196">
        <f>0.61365*EXP(17.502*AT196/(240.97+AT196))</f>
        <v>4.3288035827241158</v>
      </c>
      <c r="AV196">
        <f>IF(AS196&lt;&gt;0,(1000-(AR196+U196)/2)/AS196*AL196,0)</f>
        <v>0.20771445103339717</v>
      </c>
      <c r="AW196">
        <f>U196*AA196/1000</f>
        <v>2.1370977206118114</v>
      </c>
      <c r="AX196">
        <f>(AU196-AW196)</f>
        <v>2.1917058621123044</v>
      </c>
      <c r="AY196">
        <f>1/(1.6/F196+1.37/N196)</f>
        <v>0.13080679484815103</v>
      </c>
      <c r="AZ196">
        <f>G196*AA196*0.001</f>
        <v>22.694801185043765</v>
      </c>
      <c r="BA196">
        <f>G196/S196</f>
        <v>0.64406978863345521</v>
      </c>
      <c r="BB196">
        <f>(1-AL196*AA196/AQ196/F196)*100</f>
        <v>51.277691266967928</v>
      </c>
      <c r="BC196">
        <f>(S196-E196/(N196/1.35))</f>
        <v>381.47059507567525</v>
      </c>
      <c r="BD196">
        <f>E196*BB196/100/BC196</f>
        <v>2.209595572801051E-2</v>
      </c>
    </row>
    <row r="197" spans="1:56" x14ac:dyDescent="0.3">
      <c r="A197" s="1">
        <v>117</v>
      </c>
      <c r="B197" s="1" t="s">
        <v>255</v>
      </c>
      <c r="C197" s="1">
        <v>7693.5000100694597</v>
      </c>
      <c r="D197" s="1">
        <v>0</v>
      </c>
      <c r="E197">
        <f>(R197-S197*(1000-T197)/(1000-U197))*AK197</f>
        <v>16.579604325159952</v>
      </c>
      <c r="F197">
        <f>IF(AV197&lt;&gt;0,1/(1/AV197-1/N197),0)</f>
        <v>0.21898566537213826</v>
      </c>
      <c r="G197">
        <f>((AY197-AL197/2)*S197-E197)/(AY197+AL197/2)</f>
        <v>248.08868597637803</v>
      </c>
      <c r="H197">
        <f>AL197*1000</f>
        <v>4.97068498386197</v>
      </c>
      <c r="I197">
        <f>(AQ197-AW197)</f>
        <v>2.1041558910815348</v>
      </c>
      <c r="J197">
        <f>(P197+AP197*D197)</f>
        <v>29.920591354370117</v>
      </c>
      <c r="K197" s="1">
        <v>3.44</v>
      </c>
      <c r="L197">
        <f>(K197*AE197+AF197)</f>
        <v>1.9820870375633239</v>
      </c>
      <c r="M197" s="1">
        <v>1</v>
      </c>
      <c r="N197">
        <f>L197*(M197+1)*(M197+1)/(M197*M197+1)</f>
        <v>3.9641740751266479</v>
      </c>
      <c r="O197" s="1">
        <v>30.637216567993164</v>
      </c>
      <c r="P197" s="1">
        <v>29.920591354370117</v>
      </c>
      <c r="Q197" s="1">
        <v>31.256223678588867</v>
      </c>
      <c r="R197" s="1">
        <v>399.7607421875</v>
      </c>
      <c r="S197" s="1">
        <v>387.03466796875</v>
      </c>
      <c r="T197" s="1">
        <v>20.134771347045898</v>
      </c>
      <c r="U197" s="1">
        <v>23.473203659057617</v>
      </c>
      <c r="V197" s="1">
        <v>41.480567932128906</v>
      </c>
      <c r="W197" s="1">
        <v>48.358222961425781</v>
      </c>
      <c r="X197" s="1">
        <v>500.16842651367188</v>
      </c>
      <c r="Y197" s="1">
        <v>1500.6688232421875</v>
      </c>
      <c r="Z197" s="1">
        <v>0.17691075801849365</v>
      </c>
      <c r="AA197" s="1">
        <v>91.035713195800781</v>
      </c>
      <c r="AB197" s="1">
        <v>10.214853286743164</v>
      </c>
      <c r="AC197" s="1">
        <v>0.45694410800933838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>X197*0.000001/(K197*0.0001)</f>
        <v>1.4539779840513716</v>
      </c>
      <c r="AL197">
        <f>(U197-T197)/(1000-U197)*AK197</f>
        <v>4.9706849838619697E-3</v>
      </c>
      <c r="AM197">
        <f>(P197+273.15)</f>
        <v>303.07059135437009</v>
      </c>
      <c r="AN197">
        <f>(O197+273.15)</f>
        <v>303.78721656799314</v>
      </c>
      <c r="AO197">
        <f>(Y197*AG197+Z197*AH197)*AI197</f>
        <v>240.10700635194007</v>
      </c>
      <c r="AP197">
        <f>((AO197+0.00000010773*(AN197^4-AM197^4))-AL197*44100)/(L197*51.4+0.00000043092*AM197^3)</f>
        <v>0.25929128936884854</v>
      </c>
      <c r="AQ197">
        <f>0.61365*EXP(17.502*J197/(240.97+J197))</f>
        <v>4.2410557271741256</v>
      </c>
      <c r="AR197">
        <f>AQ197*1000/AA197</f>
        <v>46.586724904899775</v>
      </c>
      <c r="AS197">
        <f>(AR197-U197)</f>
        <v>23.113521245842158</v>
      </c>
      <c r="AT197">
        <f>IF(D197,P197,(O197+P197)/2)</f>
        <v>30.278903961181641</v>
      </c>
      <c r="AU197">
        <f>0.61365*EXP(17.502*AT197/(240.97+AT197))</f>
        <v>4.3291805639812768</v>
      </c>
      <c r="AV197">
        <f>IF(AS197&lt;&gt;0,(1000-(AR197+U197)/2)/AS197*AL197,0)</f>
        <v>0.20752190959580252</v>
      </c>
      <c r="AW197">
        <f>U197*AA197/1000</f>
        <v>2.1368998360925908</v>
      </c>
      <c r="AX197">
        <f>(AU197-AW197)</f>
        <v>2.192280727888686</v>
      </c>
      <c r="AY197">
        <f>1/(1.6/F197+1.37/N197)</f>
        <v>0.1306846237938307</v>
      </c>
      <c r="AZ197">
        <f>G197*AA197*0.001</f>
        <v>22.584930463668634</v>
      </c>
      <c r="BA197">
        <f>G197/S197</f>
        <v>0.64099861461611818</v>
      </c>
      <c r="BB197">
        <f>(1-AL197*AA197/AQ197/F197)*100</f>
        <v>51.276511723834602</v>
      </c>
      <c r="BC197">
        <f>(S197-E197/(N197/1.35))</f>
        <v>381.38848154636116</v>
      </c>
      <c r="BD197">
        <f>E197*BB197/100/BC197</f>
        <v>2.2290769561488722E-2</v>
      </c>
    </row>
    <row r="198" spans="1:56" x14ac:dyDescent="0.3">
      <c r="A198" s="1">
        <v>118</v>
      </c>
      <c r="B198" s="1" t="s">
        <v>256</v>
      </c>
      <c r="C198" s="1">
        <v>7699.5000099353492</v>
      </c>
      <c r="D198" s="1">
        <v>0</v>
      </c>
      <c r="E198">
        <f>(R198-S198*(1000-T198)/(1000-U198))*AK198</f>
        <v>16.564065920714906</v>
      </c>
      <c r="F198">
        <f>IF(AV198&lt;&gt;0,1/(1/AV198-1/N198),0)</f>
        <v>0.21734698146296821</v>
      </c>
      <c r="G198">
        <f>((AY198-AL198/2)*S198-E198)/(AY198+AL198/2)</f>
        <v>247.29243295912732</v>
      </c>
      <c r="H198">
        <f>AL198*1000</f>
        <v>4.952276085607946</v>
      </c>
      <c r="I198">
        <f>(AQ198-AW198)</f>
        <v>2.111297901726382</v>
      </c>
      <c r="J198">
        <f>(P198+AP198*D198)</f>
        <v>29.945880889892578</v>
      </c>
      <c r="K198" s="1">
        <v>3.44</v>
      </c>
      <c r="L198">
        <f>(K198*AE198+AF198)</f>
        <v>1.9820870375633239</v>
      </c>
      <c r="M198" s="1">
        <v>1</v>
      </c>
      <c r="N198">
        <f>L198*(M198+1)*(M198+1)/(M198*M198+1)</f>
        <v>3.9641740751266479</v>
      </c>
      <c r="O198" s="1">
        <v>30.639507293701172</v>
      </c>
      <c r="P198" s="1">
        <v>29.945880889892578</v>
      </c>
      <c r="Q198" s="1">
        <v>31.247491836547852</v>
      </c>
      <c r="R198" s="1">
        <v>399.7686767578125</v>
      </c>
      <c r="S198" s="1">
        <v>387.05914306640625</v>
      </c>
      <c r="T198" s="1">
        <v>20.136466979980469</v>
      </c>
      <c r="U198" s="1">
        <v>23.462301254272461</v>
      </c>
      <c r="V198" s="1">
        <v>41.478984832763672</v>
      </c>
      <c r="W198" s="1">
        <v>48.329853057861328</v>
      </c>
      <c r="X198" s="1">
        <v>500.209228515625</v>
      </c>
      <c r="Y198" s="1">
        <v>1500.3876953125</v>
      </c>
      <c r="Z198" s="1">
        <v>7.534557580947876E-2</v>
      </c>
      <c r="AA198" s="1">
        <v>91.036506652832031</v>
      </c>
      <c r="AB198" s="1">
        <v>10.214853286743164</v>
      </c>
      <c r="AC198" s="1">
        <v>0.45694410800933838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>X198*0.000001/(K198*0.0001)</f>
        <v>1.4540965945221656</v>
      </c>
      <c r="AL198">
        <f>(U198-T198)/(1000-U198)*AK198</f>
        <v>4.9522760856079463E-3</v>
      </c>
      <c r="AM198">
        <f>(P198+273.15)</f>
        <v>303.09588088989256</v>
      </c>
      <c r="AN198">
        <f>(O198+273.15)</f>
        <v>303.78950729370115</v>
      </c>
      <c r="AO198">
        <f>(Y198*AG198+Z198*AH198)*AI198</f>
        <v>240.06202588419546</v>
      </c>
      <c r="AP198">
        <f>((AO198+0.00000010773*(AN198^4-AM198^4))-AL198*44100)/(L198*51.4+0.00000043092*AM198^3)</f>
        <v>0.2635971465562964</v>
      </c>
      <c r="AQ198">
        <f>0.61365*EXP(17.502*J198/(240.97+J198))</f>
        <v>4.247223845951706</v>
      </c>
      <c r="AR198">
        <f>AQ198*1000/AA198</f>
        <v>46.654073207669377</v>
      </c>
      <c r="AS198">
        <f>(AR198-U198)</f>
        <v>23.191771953396916</v>
      </c>
      <c r="AT198">
        <f>IF(D198,P198,(O198+P198)/2)</f>
        <v>30.292694091796875</v>
      </c>
      <c r="AU198">
        <f>0.61365*EXP(17.502*AT198/(240.97+AT198))</f>
        <v>4.3326038116743861</v>
      </c>
      <c r="AV198">
        <f>IF(AS198&lt;&gt;0,(1000-(AR198+U198)/2)/AS198*AL198,0)</f>
        <v>0.20604972629869747</v>
      </c>
      <c r="AW198">
        <f>U198*AA198/1000</f>
        <v>2.135925944225324</v>
      </c>
      <c r="AX198">
        <f>(AU198-AW198)</f>
        <v>2.1966778674490621</v>
      </c>
      <c r="AY198">
        <f>1/(1.6/F198+1.37/N198)</f>
        <v>0.12975055345228403</v>
      </c>
      <c r="AZ198">
        <f>G198*AA198*0.001</f>
        <v>22.512639218278615</v>
      </c>
      <c r="BA198">
        <f>G198/S198</f>
        <v>0.63890089509318304</v>
      </c>
      <c r="BB198">
        <f>(1-AL198*AA198/AQ198/F198)*100</f>
        <v>51.161572877428085</v>
      </c>
      <c r="BC198">
        <f>(S198-E198/(N198/1.35))</f>
        <v>381.41824824968438</v>
      </c>
      <c r="BD198">
        <f>E198*BB198/100/BC198</f>
        <v>2.22182255211456E-2</v>
      </c>
    </row>
    <row r="199" spans="1:56" x14ac:dyDescent="0.3">
      <c r="A199" s="1">
        <v>119</v>
      </c>
      <c r="B199" s="1" t="s">
        <v>257</v>
      </c>
      <c r="C199" s="1">
        <v>7705.5000098012388</v>
      </c>
      <c r="D199" s="1">
        <v>0</v>
      </c>
      <c r="E199">
        <f>(R199-S199*(1000-T199)/(1000-U199))*AK199</f>
        <v>16.604218887690777</v>
      </c>
      <c r="F199">
        <f>IF(AV199&lt;&gt;0,1/(1/AV199-1/N199),0)</f>
        <v>0.21767663058352782</v>
      </c>
      <c r="G199">
        <f>((AY199-AL199/2)*S199-E199)/(AY199+AL199/2)</f>
        <v>247.1115750426103</v>
      </c>
      <c r="H199">
        <f>AL199*1000</f>
        <v>4.949497548919779</v>
      </c>
      <c r="I199">
        <f>(AQ199-AW199)</f>
        <v>2.1071336474439777</v>
      </c>
      <c r="J199">
        <f>(P199+AP199*D199)</f>
        <v>29.926994323730469</v>
      </c>
      <c r="K199" s="1">
        <v>3.44</v>
      </c>
      <c r="L199">
        <f>(K199*AE199+AF199)</f>
        <v>1.9820870375633239</v>
      </c>
      <c r="M199" s="1">
        <v>1</v>
      </c>
      <c r="N199">
        <f>L199*(M199+1)*(M199+1)/(M199*M199+1)</f>
        <v>3.9641740751266479</v>
      </c>
      <c r="O199" s="1">
        <v>30.636119842529297</v>
      </c>
      <c r="P199" s="1">
        <v>29.926994323730469</v>
      </c>
      <c r="Q199" s="1">
        <v>31.237192153930664</v>
      </c>
      <c r="R199" s="1">
        <v>399.71041870117188</v>
      </c>
      <c r="S199" s="1">
        <v>386.9732666015625</v>
      </c>
      <c r="T199" s="1">
        <v>20.133296966552734</v>
      </c>
      <c r="U199" s="1">
        <v>23.457551956176758</v>
      </c>
      <c r="V199" s="1">
        <v>41.48028564453125</v>
      </c>
      <c r="W199" s="1">
        <v>48.329189300537109</v>
      </c>
      <c r="X199" s="1">
        <v>500.16851806640625</v>
      </c>
      <c r="Y199" s="1">
        <v>1500.4639892578125</v>
      </c>
      <c r="Z199" s="1">
        <v>0.30030414462089539</v>
      </c>
      <c r="AA199" s="1">
        <v>91.036056518554688</v>
      </c>
      <c r="AB199" s="1">
        <v>10.214853286743164</v>
      </c>
      <c r="AC199" s="1">
        <v>0.45694410800933838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>X199*0.000001/(K199*0.0001)</f>
        <v>1.4539782501930414</v>
      </c>
      <c r="AL199">
        <f>(U199-T199)/(1000-U199)*AK199</f>
        <v>4.9494975489197792E-3</v>
      </c>
      <c r="AM199">
        <f>(P199+273.15)</f>
        <v>303.07699432373045</v>
      </c>
      <c r="AN199">
        <f>(O199+273.15)</f>
        <v>303.78611984252927</v>
      </c>
      <c r="AO199">
        <f>(Y199*AG199+Z199*AH199)*AI199</f>
        <v>240.07423291517262</v>
      </c>
      <c r="AP199">
        <f>((AO199+0.00000010773*(AN199^4-AM199^4))-AL199*44100)/(L199*51.4+0.00000043092*AM199^3)</f>
        <v>0.26641602338240827</v>
      </c>
      <c r="AQ199">
        <f>0.61365*EXP(17.502*J199/(240.97+J199))</f>
        <v>4.2426166731134183</v>
      </c>
      <c r="AR199">
        <f>AQ199*1000/AA199</f>
        <v>46.603695671381601</v>
      </c>
      <c r="AS199">
        <f>(AR199-U199)</f>
        <v>23.146143715204843</v>
      </c>
      <c r="AT199">
        <f>IF(D199,P199,(O199+P199)/2)</f>
        <v>30.281557083129883</v>
      </c>
      <c r="AU199">
        <f>0.61365*EXP(17.502*AT199/(240.97+AT199))</f>
        <v>4.3298389890556797</v>
      </c>
      <c r="AV199">
        <f>IF(AS199&lt;&gt;0,(1000-(AR199+U199)/2)/AS199*AL199,0)</f>
        <v>0.20634597369577767</v>
      </c>
      <c r="AW199">
        <f>U199*AA199/1000</f>
        <v>2.1354830256694406</v>
      </c>
      <c r="AX199">
        <f>(AU199-AW199)</f>
        <v>2.1943559633862391</v>
      </c>
      <c r="AY199">
        <f>1/(1.6/F199+1.37/N199)</f>
        <v>0.12993850832122333</v>
      </c>
      <c r="AZ199">
        <f>G199*AA199*0.001</f>
        <v>22.49606331196814</v>
      </c>
      <c r="BA199">
        <f>G199/S199</f>
        <v>0.63857531351653463</v>
      </c>
      <c r="BB199">
        <f>(1-AL199*AA199/AQ199/F199)*100</f>
        <v>51.210209920119951</v>
      </c>
      <c r="BC199">
        <f>(S199-E199/(N199/1.35))</f>
        <v>381.31869768668292</v>
      </c>
      <c r="BD199">
        <f>E199*BB199/100/BC199</f>
        <v>2.2299077909285567E-2</v>
      </c>
    </row>
    <row r="200" spans="1:56" x14ac:dyDescent="0.3">
      <c r="A200" s="1">
        <v>120</v>
      </c>
      <c r="B200" s="1" t="s">
        <v>258</v>
      </c>
      <c r="C200" s="1">
        <v>7711.5000096671283</v>
      </c>
      <c r="D200" s="1">
        <v>0</v>
      </c>
      <c r="E200">
        <f>(R200-S200*(1000-T200)/(1000-U200))*AK200</f>
        <v>16.594189401133143</v>
      </c>
      <c r="F200">
        <f>IF(AV200&lt;&gt;0,1/(1/AV200-1/N200),0)</f>
        <v>0.2175466629511828</v>
      </c>
      <c r="G200">
        <f>((AY200-AL200/2)*S200-E200)/(AY200+AL200/2)</f>
        <v>247.16918485328091</v>
      </c>
      <c r="H200">
        <f>AL200*1000</f>
        <v>4.9442123441457015</v>
      </c>
      <c r="I200">
        <f>(AQ200-AW200)</f>
        <v>2.1061235892568755</v>
      </c>
      <c r="J200">
        <f>(P200+AP200*D200)</f>
        <v>29.920318603515625</v>
      </c>
      <c r="K200" s="1">
        <v>3.44</v>
      </c>
      <c r="L200">
        <f>(K200*AE200+AF200)</f>
        <v>1.9820870375633239</v>
      </c>
      <c r="M200" s="1">
        <v>1</v>
      </c>
      <c r="N200">
        <f>L200*(M200+1)*(M200+1)/(M200*M200+1)</f>
        <v>3.9641740751266479</v>
      </c>
      <c r="O200" s="1">
        <v>30.630256652832031</v>
      </c>
      <c r="P200" s="1">
        <v>29.920318603515625</v>
      </c>
      <c r="Q200" s="1">
        <v>31.229228973388672</v>
      </c>
      <c r="R200" s="1">
        <v>399.75143432617188</v>
      </c>
      <c r="S200" s="1">
        <v>387.0225830078125</v>
      </c>
      <c r="T200" s="1">
        <v>20.129858016967773</v>
      </c>
      <c r="U200" s="1">
        <v>23.450544357299805</v>
      </c>
      <c r="V200" s="1">
        <v>41.487503051757813</v>
      </c>
      <c r="W200" s="1">
        <v>48.331413269042969</v>
      </c>
      <c r="X200" s="1">
        <v>500.17495727539063</v>
      </c>
      <c r="Y200" s="1">
        <v>1500.431396484375</v>
      </c>
      <c r="Z200" s="1">
        <v>0.26425212621688843</v>
      </c>
      <c r="AA200" s="1">
        <v>91.036933898925781</v>
      </c>
      <c r="AB200" s="1">
        <v>10.214853286743164</v>
      </c>
      <c r="AC200" s="1">
        <v>0.45694410800933838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>X200*0.000001/(K200*0.0001)</f>
        <v>1.4539969688238099</v>
      </c>
      <c r="AL200">
        <f>(U200-T200)/(1000-U200)*AK200</f>
        <v>4.9442123441457014E-3</v>
      </c>
      <c r="AM200">
        <f>(P200+273.15)</f>
        <v>303.0703186035156</v>
      </c>
      <c r="AN200">
        <f>(O200+273.15)</f>
        <v>303.78025665283201</v>
      </c>
      <c r="AO200">
        <f>(Y200*AG200+Z200*AH200)*AI200</f>
        <v>240.06901807153918</v>
      </c>
      <c r="AP200">
        <f>((AO200+0.00000010773*(AN200^4-AM200^4))-AL200*44100)/(L200*51.4+0.00000043092*AM200^3)</f>
        <v>0.26850011498708382</v>
      </c>
      <c r="AQ200">
        <f>0.61365*EXP(17.502*J200/(240.97+J200))</f>
        <v>4.2409892458062046</v>
      </c>
      <c r="AR200">
        <f>AQ200*1000/AA200</f>
        <v>46.585369961105947</v>
      </c>
      <c r="AS200">
        <f>(AR200-U200)</f>
        <v>23.134825603806142</v>
      </c>
      <c r="AT200">
        <f>IF(D200,P200,(O200+P200)/2)</f>
        <v>30.275287628173828</v>
      </c>
      <c r="AU200">
        <f>0.61365*EXP(17.502*AT200/(240.97+AT200))</f>
        <v>4.3282832393980613</v>
      </c>
      <c r="AV200">
        <f>IF(AS200&lt;&gt;0,(1000-(AR200+U200)/2)/AS200*AL200,0)</f>
        <v>0.2062291806214207</v>
      </c>
      <c r="AW200">
        <f>U200*AA200/1000</f>
        <v>2.1348656565493291</v>
      </c>
      <c r="AX200">
        <f>(AU200-AW200)</f>
        <v>2.1934175828487321</v>
      </c>
      <c r="AY200">
        <f>1/(1.6/F200+1.37/N200)</f>
        <v>0.12986440819029793</v>
      </c>
      <c r="AZ200">
        <f>G200*AA200*0.001</f>
        <v>22.501524743339502</v>
      </c>
      <c r="BA200">
        <f>G200/S200</f>
        <v>0.63864279684240421</v>
      </c>
      <c r="BB200">
        <f>(1-AL200*AA200/AQ200/F200)*100</f>
        <v>51.214008035620331</v>
      </c>
      <c r="BC200">
        <f>(S200-E200/(N200/1.35))</f>
        <v>381.37142963589253</v>
      </c>
      <c r="BD200">
        <f>E200*BB200/100/BC200</f>
        <v>2.2284179760020888E-2</v>
      </c>
    </row>
    <row r="201" spans="1:56" x14ac:dyDescent="0.3">
      <c r="A201" s="1" t="s">
        <v>9</v>
      </c>
      <c r="B201" s="1" t="s">
        <v>259</v>
      </c>
      <c r="K201" s="1">
        <v>3.44</v>
      </c>
    </row>
    <row r="202" spans="1:56" x14ac:dyDescent="0.3">
      <c r="A202" s="1" t="s">
        <v>9</v>
      </c>
      <c r="B202" s="1" t="s">
        <v>260</v>
      </c>
      <c r="K202" s="1">
        <v>3.44</v>
      </c>
    </row>
    <row r="203" spans="1:56" x14ac:dyDescent="0.3">
      <c r="A203" s="1">
        <v>121</v>
      </c>
      <c r="B203" s="1" t="s">
        <v>261</v>
      </c>
      <c r="C203" s="1">
        <v>7822.5000101812184</v>
      </c>
      <c r="D203" s="1">
        <v>0</v>
      </c>
      <c r="E203">
        <f>(R203-S203*(1000-T203)/(1000-U203))*AK203</f>
        <v>19.126410056508799</v>
      </c>
      <c r="F203">
        <f>IF(AV203&lt;&gt;0,1/(1/AV203-1/N203),0)</f>
        <v>0.2099735918340955</v>
      </c>
      <c r="G203">
        <f>((AY203-AL203/2)*S203-E203)/(AY203+AL203/2)</f>
        <v>317.27125161929291</v>
      </c>
      <c r="H203">
        <f>AL203*1000</f>
        <v>4.8138844598135222</v>
      </c>
      <c r="I203">
        <f>(AQ203-AW203)</f>
        <v>2.1207761473973195</v>
      </c>
      <c r="J203">
        <f>(P203+AP203*D203)</f>
        <v>29.946962356567383</v>
      </c>
      <c r="K203" s="1">
        <v>3.44</v>
      </c>
      <c r="L203">
        <f>(K203*AE203+AF203)</f>
        <v>1.9820870375633239</v>
      </c>
      <c r="M203" s="1">
        <v>1</v>
      </c>
      <c r="N203">
        <f>L203*(M203+1)*(M203+1)/(M203*M203+1)</f>
        <v>3.9641740751266479</v>
      </c>
      <c r="O203" s="1">
        <v>30.633533477783203</v>
      </c>
      <c r="P203" s="1">
        <v>29.946962356567383</v>
      </c>
      <c r="Q203" s="1">
        <v>31.243234634399414</v>
      </c>
      <c r="R203" s="1">
        <v>499.7666015625</v>
      </c>
      <c r="S203" s="1">
        <v>485.0064697265625</v>
      </c>
      <c r="T203" s="1">
        <v>20.127117156982422</v>
      </c>
      <c r="U203" s="1">
        <v>23.360570907592773</v>
      </c>
      <c r="V203" s="1">
        <v>41.474800109863281</v>
      </c>
      <c r="W203" s="1">
        <v>48.137794494628906</v>
      </c>
      <c r="X203" s="1">
        <v>500.1746826171875</v>
      </c>
      <c r="Y203" s="1">
        <v>1500.2314453125</v>
      </c>
      <c r="Z203" s="1">
        <v>3.8220029324293137E-2</v>
      </c>
      <c r="AA203" s="1">
        <v>91.03851318359375</v>
      </c>
      <c r="AB203" s="1">
        <v>10.766635894775391</v>
      </c>
      <c r="AC203" s="1">
        <v>0.46247580647468567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>X203*0.000001/(K203*0.0001)</f>
        <v>1.4539961703988007</v>
      </c>
      <c r="AL203">
        <f>(U203-T203)/(1000-U203)*AK203</f>
        <v>4.8138844598135224E-3</v>
      </c>
      <c r="AM203">
        <f>(P203+273.15)</f>
        <v>303.09696235656736</v>
      </c>
      <c r="AN203">
        <f>(O203+273.15)</f>
        <v>303.78353347778318</v>
      </c>
      <c r="AO203">
        <f>(Y203*AG203+Z203*AH203)*AI203</f>
        <v>240.03702588475426</v>
      </c>
      <c r="AP203">
        <f>((AO203+0.00000010773*(AN203^4-AM203^4))-AL203*44100)/(L203*51.4+0.00000043092*AM203^3)</f>
        <v>0.31622260412217418</v>
      </c>
      <c r="AQ203">
        <f>0.61365*EXP(17.502*J203/(240.97+J203))</f>
        <v>4.247487789944481</v>
      </c>
      <c r="AR203">
        <f>AQ203*1000/AA203</f>
        <v>46.6559441868162</v>
      </c>
      <c r="AS203">
        <f>(AR203-U203)</f>
        <v>23.295373279223426</v>
      </c>
      <c r="AT203">
        <f>IF(D203,P203,(O203+P203)/2)</f>
        <v>30.290247917175293</v>
      </c>
      <c r="AU203">
        <f>0.61365*EXP(17.502*AT203/(240.97+AT203))</f>
        <v>4.3319964037953849</v>
      </c>
      <c r="AV203">
        <f>IF(AS203&lt;&gt;0,(1000-(AR203+U203)/2)/AS203*AL203,0)</f>
        <v>0.1994112177195704</v>
      </c>
      <c r="AW203">
        <f>U203*AA203/1000</f>
        <v>2.1267116425471615</v>
      </c>
      <c r="AX203">
        <f>(AU203-AW203)</f>
        <v>2.2052847612482234</v>
      </c>
      <c r="AY203">
        <f>1/(1.6/F203+1.37/N203)</f>
        <v>0.12553980268271928</v>
      </c>
      <c r="AZ203">
        <f>G203*AA203*0.001</f>
        <v>28.88390302331829</v>
      </c>
      <c r="BA203">
        <f>G203/S203</f>
        <v>0.6541588028674431</v>
      </c>
      <c r="BB203">
        <f>(1-AL203*AA203/AQ203/F203)*100</f>
        <v>50.861261588133047</v>
      </c>
      <c r="BC203">
        <f>(S203-E203/(N203/1.35))</f>
        <v>478.49296827911104</v>
      </c>
      <c r="BD203">
        <f>E203*BB203/100/BC203</f>
        <v>2.0330358220824466E-2</v>
      </c>
    </row>
    <row r="204" spans="1:56" x14ac:dyDescent="0.3">
      <c r="A204" s="1">
        <v>122</v>
      </c>
      <c r="B204" s="1" t="s">
        <v>262</v>
      </c>
      <c r="C204" s="1">
        <v>7828.5000100471079</v>
      </c>
      <c r="D204" s="1">
        <v>0</v>
      </c>
      <c r="E204">
        <f>(R204-S204*(1000-T204)/(1000-U204))*AK204</f>
        <v>19.293928885514706</v>
      </c>
      <c r="F204">
        <f>IF(AV204&lt;&gt;0,1/(1/AV204-1/N204),0)</f>
        <v>0.20925985673350805</v>
      </c>
      <c r="G204">
        <f>((AY204-AL204/2)*S204-E204)/(AY204+AL204/2)</f>
        <v>315.41602579841305</v>
      </c>
      <c r="H204">
        <f>AL204*1000</f>
        <v>4.7981546386848715</v>
      </c>
      <c r="I204">
        <f>(AQ204-AW204)</f>
        <v>2.1207107732905666</v>
      </c>
      <c r="J204">
        <f>(P204+AP204*D204)</f>
        <v>29.944482803344727</v>
      </c>
      <c r="K204" s="1">
        <v>3.44</v>
      </c>
      <c r="L204">
        <f>(K204*AE204+AF204)</f>
        <v>1.9820870375633239</v>
      </c>
      <c r="M204" s="1">
        <v>1</v>
      </c>
      <c r="N204">
        <f>L204*(M204+1)*(M204+1)/(M204*M204+1)</f>
        <v>3.9641740751266479</v>
      </c>
      <c r="O204" s="1">
        <v>30.636178970336914</v>
      </c>
      <c r="P204" s="1">
        <v>29.944482803344727</v>
      </c>
      <c r="Q204" s="1">
        <v>31.243040084838867</v>
      </c>
      <c r="R204" s="1">
        <v>499.819580078125</v>
      </c>
      <c r="S204" s="1">
        <v>484.9501953125</v>
      </c>
      <c r="T204" s="1">
        <v>20.131811141967773</v>
      </c>
      <c r="U204" s="1">
        <v>23.354604721069336</v>
      </c>
      <c r="V204" s="1">
        <v>41.478267669677734</v>
      </c>
      <c r="W204" s="1">
        <v>48.118301391601563</v>
      </c>
      <c r="X204" s="1">
        <v>500.19241333007813</v>
      </c>
      <c r="Y204" s="1">
        <v>1500.2928466796875</v>
      </c>
      <c r="Z204" s="1">
        <v>0.24460749328136444</v>
      </c>
      <c r="AA204" s="1">
        <v>91.038658142089844</v>
      </c>
      <c r="AB204" s="1">
        <v>10.766635894775391</v>
      </c>
      <c r="AC204" s="1">
        <v>0.46247580647468567</v>
      </c>
      <c r="AD204" s="1">
        <v>0.66666668653488159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>X204*0.000001/(K204*0.0001)</f>
        <v>1.4540477131688314</v>
      </c>
      <c r="AL204">
        <f>(U204-T204)/(1000-U204)*AK204</f>
        <v>4.7981546386848713E-3</v>
      </c>
      <c r="AM204">
        <f>(P204+273.15)</f>
        <v>303.0944828033447</v>
      </c>
      <c r="AN204">
        <f>(O204+273.15)</f>
        <v>303.78617897033689</v>
      </c>
      <c r="AO204">
        <f>(Y204*AG204+Z204*AH204)*AI204</f>
        <v>240.04685010328467</v>
      </c>
      <c r="AP204">
        <f>((AO204+0.00000010773*(AN204^4-AM204^4))-AL204*44100)/(L204*51.4+0.00000043092*AM204^3)</f>
        <v>0.32294308066649691</v>
      </c>
      <c r="AQ204">
        <f>0.61365*EXP(17.502*J204/(240.97+J204))</f>
        <v>4.2468826485356352</v>
      </c>
      <c r="AR204">
        <f>AQ204*1000/AA204</f>
        <v>46.649222815952037</v>
      </c>
      <c r="AS204">
        <f>(AR204-U204)</f>
        <v>23.294618094882701</v>
      </c>
      <c r="AT204">
        <f>IF(D204,P204,(O204+P204)/2)</f>
        <v>30.29033088684082</v>
      </c>
      <c r="AU204">
        <f>0.61365*EXP(17.502*AT204/(240.97+AT204))</f>
        <v>4.3320170047182058</v>
      </c>
      <c r="AV204">
        <f>IF(AS204&lt;&gt;0,(1000-(AR204+U204)/2)/AS204*AL204,0)</f>
        <v>0.19876737300066732</v>
      </c>
      <c r="AW204">
        <f>U204*AA204/1000</f>
        <v>2.1261718752450687</v>
      </c>
      <c r="AX204">
        <f>(AU204-AW204)</f>
        <v>2.2058451294731372</v>
      </c>
      <c r="AY204">
        <f>1/(1.6/F204+1.37/N204)</f>
        <v>0.12513152596053501</v>
      </c>
      <c r="AZ204">
        <f>G204*AA204*0.001</f>
        <v>28.71505174519832</v>
      </c>
      <c r="BA204">
        <f>G204/S204</f>
        <v>0.65040911179582106</v>
      </c>
      <c r="BB204">
        <f>(1-AL204*AA204/AQ204/F204)*100</f>
        <v>50.847693261787171</v>
      </c>
      <c r="BC204">
        <f>(S204-E204/(N204/1.35))</f>
        <v>478.37964530591063</v>
      </c>
      <c r="BD204">
        <f>E204*BB204/100/BC204</f>
        <v>2.0507807709043122E-2</v>
      </c>
    </row>
    <row r="205" spans="1:56" x14ac:dyDescent="0.3">
      <c r="A205" s="1">
        <v>123</v>
      </c>
      <c r="B205" s="1" t="s">
        <v>263</v>
      </c>
      <c r="C205" s="1">
        <v>7834.5000099129975</v>
      </c>
      <c r="D205" s="1">
        <v>0</v>
      </c>
      <c r="E205">
        <f>(R205-S205*(1000-T205)/(1000-U205))*AK205</f>
        <v>19.512710107620407</v>
      </c>
      <c r="F205">
        <f>IF(AV205&lt;&gt;0,1/(1/AV205-1/N205),0)</f>
        <v>0.20936901922965956</v>
      </c>
      <c r="G205">
        <f>((AY205-AL205/2)*S205-E205)/(AY205+AL205/2)</f>
        <v>313.71552432160468</v>
      </c>
      <c r="H205">
        <f>AL205*1000</f>
        <v>4.7955324724420612</v>
      </c>
      <c r="I205">
        <f>(AQ205-AW205)</f>
        <v>2.1185471362283534</v>
      </c>
      <c r="J205">
        <f>(P205+AP205*D205)</f>
        <v>29.934179306030273</v>
      </c>
      <c r="K205" s="1">
        <v>3.44</v>
      </c>
      <c r="L205">
        <f>(K205*AE205+AF205)</f>
        <v>1.9820870375633239</v>
      </c>
      <c r="M205" s="1">
        <v>1</v>
      </c>
      <c r="N205">
        <f>L205*(M205+1)*(M205+1)/(M205*M205+1)</f>
        <v>3.9641740751266479</v>
      </c>
      <c r="O205" s="1">
        <v>30.634082794189453</v>
      </c>
      <c r="P205" s="1">
        <v>29.934179306030273</v>
      </c>
      <c r="Q205" s="1">
        <v>31.242572784423828</v>
      </c>
      <c r="R205" s="1">
        <v>499.89028930664063</v>
      </c>
      <c r="S205" s="1">
        <v>484.87017822265625</v>
      </c>
      <c r="T205" s="1">
        <v>20.129301071166992</v>
      </c>
      <c r="U205" s="1">
        <v>23.35064697265625</v>
      </c>
      <c r="V205" s="1">
        <v>41.478263854980469</v>
      </c>
      <c r="W205" s="1">
        <v>48.116138458251953</v>
      </c>
      <c r="X205" s="1">
        <v>500.145751953125</v>
      </c>
      <c r="Y205" s="1">
        <v>1500.533447265625</v>
      </c>
      <c r="Z205" s="1">
        <v>0.35489648580551147</v>
      </c>
      <c r="AA205" s="1">
        <v>91.039093017578125</v>
      </c>
      <c r="AB205" s="1">
        <v>10.766635894775391</v>
      </c>
      <c r="AC205" s="1">
        <v>0.46247580647468567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>X205*0.000001/(K205*0.0001)</f>
        <v>1.4539120696311774</v>
      </c>
      <c r="AL205">
        <f>(U205-T205)/(1000-U205)*AK205</f>
        <v>4.7955324724420611E-3</v>
      </c>
      <c r="AM205">
        <f>(P205+273.15)</f>
        <v>303.08417930603025</v>
      </c>
      <c r="AN205">
        <f>(O205+273.15)</f>
        <v>303.78408279418943</v>
      </c>
      <c r="AO205">
        <f>(Y205*AG205+Z205*AH205)*AI205</f>
        <v>240.08534619617421</v>
      </c>
      <c r="AP205">
        <f>((AO205+0.00000010773*(AN205^4-AM205^4))-AL205*44100)/(L205*51.4+0.00000043092*AM205^3)</f>
        <v>0.32516325964223375</v>
      </c>
      <c r="AQ205">
        <f>0.61365*EXP(17.502*J205/(240.97+J205))</f>
        <v>4.2443688579926349</v>
      </c>
      <c r="AR205">
        <f>AQ205*1000/AA205</f>
        <v>46.621387772098281</v>
      </c>
      <c r="AS205">
        <f>(AR205-U205)</f>
        <v>23.270740799442031</v>
      </c>
      <c r="AT205">
        <f>IF(D205,P205,(O205+P205)/2)</f>
        <v>30.284131050109863</v>
      </c>
      <c r="AU205">
        <f>0.61365*EXP(17.502*AT205/(240.97+AT205))</f>
        <v>4.3304778536382802</v>
      </c>
      <c r="AV205">
        <f>IF(AS205&lt;&gt;0,(1000-(AR205+U205)/2)/AS205*AL205,0)</f>
        <v>0.19886586034950657</v>
      </c>
      <c r="AW205">
        <f>U205*AA205/1000</f>
        <v>2.1258217217642814</v>
      </c>
      <c r="AX205">
        <f>(AU205-AW205)</f>
        <v>2.2046561318739988</v>
      </c>
      <c r="AY205">
        <f>1/(1.6/F205+1.37/N205)</f>
        <v>0.12519397780616373</v>
      </c>
      <c r="AZ205">
        <f>G205*AA205*0.001</f>
        <v>28.560376799772861</v>
      </c>
      <c r="BA205">
        <f>G205/S205</f>
        <v>0.64700932004431089</v>
      </c>
      <c r="BB205">
        <f>(1-AL205*AA205/AQ205/F205)*100</f>
        <v>50.870853371401992</v>
      </c>
      <c r="BC205">
        <f>(S205-E205/(N205/1.35))</f>
        <v>478.22512224225108</v>
      </c>
      <c r="BD205">
        <f>E205*BB205/100/BC205</f>
        <v>2.0756505013983826E-2</v>
      </c>
    </row>
    <row r="206" spans="1:56" x14ac:dyDescent="0.3">
      <c r="A206" s="1">
        <v>124</v>
      </c>
      <c r="B206" s="1" t="s">
        <v>264</v>
      </c>
      <c r="C206" s="1">
        <v>7840.500009778887</v>
      </c>
      <c r="D206" s="1">
        <v>0</v>
      </c>
      <c r="E206">
        <f>(R206-S206*(1000-T206)/(1000-U206))*AK206</f>
        <v>19.292597048371967</v>
      </c>
      <c r="F206">
        <f>IF(AV206&lt;&gt;0,1/(1/AV206-1/N206),0)</f>
        <v>0.20905030132996177</v>
      </c>
      <c r="G206">
        <f>((AY206-AL206/2)*S206-E206)/(AY206+AL206/2)</f>
        <v>315.27784155283859</v>
      </c>
      <c r="H206">
        <f>AL206*1000</f>
        <v>4.7890175821269834</v>
      </c>
      <c r="I206">
        <f>(AQ206-AW206)</f>
        <v>2.1187370028442669</v>
      </c>
      <c r="J206">
        <f>(P206+AP206*D206)</f>
        <v>29.934127807617188</v>
      </c>
      <c r="K206" s="1">
        <v>3.44</v>
      </c>
      <c r="L206">
        <f>(K206*AE206+AF206)</f>
        <v>1.9820870375633239</v>
      </c>
      <c r="M206" s="1">
        <v>1</v>
      </c>
      <c r="N206">
        <f>L206*(M206+1)*(M206+1)/(M206*M206+1)</f>
        <v>3.9641740751266479</v>
      </c>
      <c r="O206" s="1">
        <v>30.633596420288086</v>
      </c>
      <c r="P206" s="1">
        <v>29.934127807617188</v>
      </c>
      <c r="Q206" s="1">
        <v>31.240879058837891</v>
      </c>
      <c r="R206" s="1">
        <v>499.7967529296875</v>
      </c>
      <c r="S206" s="1">
        <v>484.93170166015625</v>
      </c>
      <c r="T206" s="1">
        <v>20.131795883178711</v>
      </c>
      <c r="U206" s="1">
        <v>23.348405838012695</v>
      </c>
      <c r="V206" s="1">
        <v>41.484592437744141</v>
      </c>
      <c r="W206" s="1">
        <v>48.112895965576172</v>
      </c>
      <c r="X206" s="1">
        <v>500.20281982421875</v>
      </c>
      <c r="Y206" s="1">
        <v>1500.404296875</v>
      </c>
      <c r="Z206" s="1">
        <v>0.5044931173324585</v>
      </c>
      <c r="AA206" s="1">
        <v>91.039161682128906</v>
      </c>
      <c r="AB206" s="1">
        <v>10.766635894775391</v>
      </c>
      <c r="AC206" s="1">
        <v>0.46247580647468567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>X206*0.000001/(K206*0.0001)</f>
        <v>1.454077964605287</v>
      </c>
      <c r="AL206">
        <f>(U206-T206)/(1000-U206)*AK206</f>
        <v>4.7890175821269833E-3</v>
      </c>
      <c r="AM206">
        <f>(P206+273.15)</f>
        <v>303.08412780761716</v>
      </c>
      <c r="AN206">
        <f>(O206+273.15)</f>
        <v>303.78359642028806</v>
      </c>
      <c r="AO206">
        <f>(Y206*AG206+Z206*AH206)*AI206</f>
        <v>240.06468213413609</v>
      </c>
      <c r="AP206">
        <f>((AO206+0.00000010773*(AN206^4-AM206^4))-AL206*44100)/(L206*51.4+0.00000043092*AM206^3)</f>
        <v>0.32745860922269504</v>
      </c>
      <c r="AQ206">
        <f>0.61365*EXP(17.502*J206/(240.97+J206))</f>
        <v>4.2443562969510671</v>
      </c>
      <c r="AR206">
        <f>AQ206*1000/AA206</f>
        <v>46.621214634759085</v>
      </c>
      <c r="AS206">
        <f>(AR206-U206)</f>
        <v>23.272808796746389</v>
      </c>
      <c r="AT206">
        <f>IF(D206,P206,(O206+P206)/2)</f>
        <v>30.283862113952637</v>
      </c>
      <c r="AU206">
        <f>0.61365*EXP(17.502*AT206/(240.97+AT206))</f>
        <v>4.3304110992169642</v>
      </c>
      <c r="AV206">
        <f>IF(AS206&lt;&gt;0,(1000-(AR206+U206)/2)/AS206*AL206,0)</f>
        <v>0.19857829586275172</v>
      </c>
      <c r="AW206">
        <f>U206*AA206/1000</f>
        <v>2.1256192941068002</v>
      </c>
      <c r="AX206">
        <f>(AU206-AW206)</f>
        <v>2.204791805110164</v>
      </c>
      <c r="AY206">
        <f>1/(1.6/F206+1.37/N206)</f>
        <v>0.12501163145284419</v>
      </c>
      <c r="AZ206">
        <f>G206*AA206*0.001</f>
        <v>28.702630391921492</v>
      </c>
      <c r="BA206">
        <f>G206/S206</f>
        <v>0.65014896009786483</v>
      </c>
      <c r="BB206">
        <f>(1-AL206*AA206/AQ206/F206)*100</f>
        <v>50.86261397449897</v>
      </c>
      <c r="BC206">
        <f>(S206-E206/(N206/1.35))</f>
        <v>478.3616052108801</v>
      </c>
      <c r="BD206">
        <f>E206*BB206/100/BC206</f>
        <v>2.051318303032116E-2</v>
      </c>
    </row>
    <row r="207" spans="1:56" x14ac:dyDescent="0.3">
      <c r="A207" s="1">
        <v>125</v>
      </c>
      <c r="B207" s="1" t="s">
        <v>265</v>
      </c>
      <c r="C207" s="1">
        <v>7846.5000096447766</v>
      </c>
      <c r="D207" s="1">
        <v>0</v>
      </c>
      <c r="E207">
        <f>(R207-S207*(1000-T207)/(1000-U207))*AK207</f>
        <v>19.35542468273286</v>
      </c>
      <c r="F207">
        <f>IF(AV207&lt;&gt;0,1/(1/AV207-1/N207),0)</f>
        <v>0.20852860090930236</v>
      </c>
      <c r="G207">
        <f>((AY207-AL207/2)*S207-E207)/(AY207+AL207/2)</f>
        <v>314.40023583751531</v>
      </c>
      <c r="H207">
        <f>AL207*1000</f>
        <v>4.7776093626515399</v>
      </c>
      <c r="I207">
        <f>(AQ207-AW207)</f>
        <v>2.1187556550499629</v>
      </c>
      <c r="J207">
        <f>(P207+AP207*D207)</f>
        <v>29.931949615478516</v>
      </c>
      <c r="K207" s="1">
        <v>3.44</v>
      </c>
      <c r="L207">
        <f>(K207*AE207+AF207)</f>
        <v>1.9820870375633239</v>
      </c>
      <c r="M207" s="1">
        <v>1</v>
      </c>
      <c r="N207">
        <f>L207*(M207+1)*(M207+1)/(M207*M207+1)</f>
        <v>3.9641740751266479</v>
      </c>
      <c r="O207" s="1">
        <v>30.636045455932617</v>
      </c>
      <c r="P207" s="1">
        <v>29.931949615478516</v>
      </c>
      <c r="Q207" s="1">
        <v>31.243583679199219</v>
      </c>
      <c r="R207" s="1">
        <v>499.81350708007813</v>
      </c>
      <c r="S207" s="1">
        <v>484.91015625</v>
      </c>
      <c r="T207" s="1">
        <v>20.133304595947266</v>
      </c>
      <c r="U207" s="1">
        <v>23.342050552368164</v>
      </c>
      <c r="V207" s="1">
        <v>41.482448577880859</v>
      </c>
      <c r="W207" s="1">
        <v>48.093715667724609</v>
      </c>
      <c r="X207" s="1">
        <v>500.23748779296875</v>
      </c>
      <c r="Y207" s="1">
        <v>1500.521728515625</v>
      </c>
      <c r="Z207" s="1">
        <v>0.17035175859928131</v>
      </c>
      <c r="AA207" s="1">
        <v>91.040390014648438</v>
      </c>
      <c r="AB207" s="1">
        <v>10.766635894775391</v>
      </c>
      <c r="AC207" s="1">
        <v>0.46247580647468567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>X207*0.000001/(K207*0.0001)</f>
        <v>1.4541787435842113</v>
      </c>
      <c r="AL207">
        <f>(U207-T207)/(1000-U207)*AK207</f>
        <v>4.7776093626515402E-3</v>
      </c>
      <c r="AM207">
        <f>(P207+273.15)</f>
        <v>303.08194961547849</v>
      </c>
      <c r="AN207">
        <f>(O207+273.15)</f>
        <v>303.78604545593259</v>
      </c>
      <c r="AO207">
        <f>(Y207*AG207+Z207*AH207)*AI207</f>
        <v>240.08347119621612</v>
      </c>
      <c r="AP207">
        <f>((AO207+0.00000010773*(AN207^4-AM207^4))-AL207*44100)/(L207*51.4+0.00000043092*AM207^3)</f>
        <v>0.33253160812997018</v>
      </c>
      <c r="AQ207">
        <f>0.61365*EXP(17.502*J207/(240.97+J207))</f>
        <v>4.2438250410792007</v>
      </c>
      <c r="AR207">
        <f>AQ207*1000/AA207</f>
        <v>46.614750226755042</v>
      </c>
      <c r="AS207">
        <f>(AR207-U207)</f>
        <v>23.272699674386878</v>
      </c>
      <c r="AT207">
        <f>IF(D207,P207,(O207+P207)/2)</f>
        <v>30.283997535705566</v>
      </c>
      <c r="AU207">
        <f>0.61365*EXP(17.502*AT207/(240.97+AT207))</f>
        <v>4.3304447130333505</v>
      </c>
      <c r="AV207">
        <f>IF(AS207&lt;&gt;0,(1000-(AR207+U207)/2)/AS207*AL207,0)</f>
        <v>0.19810749478858045</v>
      </c>
      <c r="AW207">
        <f>U207*AA207/1000</f>
        <v>2.1250693860292378</v>
      </c>
      <c r="AX207">
        <f>(AU207-AW207)</f>
        <v>2.2053753270041128</v>
      </c>
      <c r="AY207">
        <f>1/(1.6/F207+1.37/N207)</f>
        <v>0.12471310195759643</v>
      </c>
      <c r="AZ207">
        <f>G207*AA207*0.001</f>
        <v>28.623120091344841</v>
      </c>
      <c r="BA207">
        <f>G207/S207</f>
        <v>0.64836801577614989</v>
      </c>
      <c r="BB207">
        <f>(1-AL207*AA207/AQ207/F207)*100</f>
        <v>50.850212304877054</v>
      </c>
      <c r="BC207">
        <f>(S207-E207/(N207/1.35))</f>
        <v>478.31866384162117</v>
      </c>
      <c r="BD207">
        <f>E207*BB207/100/BC207</f>
        <v>2.0576814763262442E-2</v>
      </c>
    </row>
    <row r="208" spans="1:56" x14ac:dyDescent="0.3">
      <c r="A208" s="1" t="s">
        <v>9</v>
      </c>
      <c r="B208" s="1" t="s">
        <v>266</v>
      </c>
      <c r="K208" s="1">
        <v>3.44</v>
      </c>
    </row>
    <row r="209" spans="1:56" x14ac:dyDescent="0.3">
      <c r="A209" s="1" t="s">
        <v>9</v>
      </c>
      <c r="B209" s="1" t="s">
        <v>267</v>
      </c>
      <c r="K209" s="1">
        <v>3.44</v>
      </c>
    </row>
    <row r="210" spans="1:56" x14ac:dyDescent="0.3">
      <c r="A210" s="1">
        <v>126</v>
      </c>
      <c r="B210" s="1" t="s">
        <v>268</v>
      </c>
      <c r="C210" s="1">
        <v>7974.0000101923943</v>
      </c>
      <c r="D210" s="1">
        <v>0</v>
      </c>
      <c r="E210">
        <f>(R210-S210*(1000-T210)/(1000-U210))*AK210</f>
        <v>22.898900681571771</v>
      </c>
      <c r="F210">
        <f>IF(AV210&lt;&gt;0,1/(1/AV210-1/N210),0)</f>
        <v>0.19441476664374976</v>
      </c>
      <c r="G210">
        <f>((AY210-AL210/2)*S210-E210)/(AY210+AL210/2)</f>
        <v>463.24838389884627</v>
      </c>
      <c r="H210">
        <f>AL210*1000</f>
        <v>4.5196240040608311</v>
      </c>
      <c r="I210">
        <f>(AQ210-AW210)</f>
        <v>2.1426538192356133</v>
      </c>
      <c r="J210">
        <f>(P210+AP210*D210)</f>
        <v>29.965414047241211</v>
      </c>
      <c r="K210" s="1">
        <v>3.44</v>
      </c>
      <c r="L210">
        <f>(K210*AE210+AF210)</f>
        <v>1.9820870375633239</v>
      </c>
      <c r="M210" s="1">
        <v>1</v>
      </c>
      <c r="N210">
        <f>L210*(M210+1)*(M210+1)/(M210*M210+1)</f>
        <v>3.9641740751266479</v>
      </c>
      <c r="O210" s="1">
        <v>30.636533737182617</v>
      </c>
      <c r="P210" s="1">
        <v>29.965414047241211</v>
      </c>
      <c r="Q210" s="1">
        <v>31.247522354125977</v>
      </c>
      <c r="R210" s="1">
        <v>699.6729736328125</v>
      </c>
      <c r="S210" s="1">
        <v>681.80596923828125</v>
      </c>
      <c r="T210" s="1">
        <v>20.133306503295898</v>
      </c>
      <c r="U210" s="1">
        <v>23.169485092163086</v>
      </c>
      <c r="V210" s="1">
        <v>41.480915069580078</v>
      </c>
      <c r="W210" s="1">
        <v>47.736392974853516</v>
      </c>
      <c r="X210" s="1">
        <v>500.2103271484375</v>
      </c>
      <c r="Y210" s="1">
        <v>1500.236083984375</v>
      </c>
      <c r="Z210" s="1">
        <v>0.34397792816162109</v>
      </c>
      <c r="AA210" s="1">
        <v>91.03955078125</v>
      </c>
      <c r="AB210" s="1">
        <v>11.721121788024902</v>
      </c>
      <c r="AC210" s="1">
        <v>0.47369244694709778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>X210*0.000001/(K210*0.0001)</f>
        <v>1.454099788222202</v>
      </c>
      <c r="AL210">
        <f>(U210-T210)/(1000-U210)*AK210</f>
        <v>4.5196240040608314E-3</v>
      </c>
      <c r="AM210">
        <f>(P210+273.15)</f>
        <v>303.11541404724119</v>
      </c>
      <c r="AN210">
        <f>(O210+273.15)</f>
        <v>303.78653373718259</v>
      </c>
      <c r="AO210">
        <f>(Y210*AG210+Z210*AH210)*AI210</f>
        <v>240.03776807223767</v>
      </c>
      <c r="AP210">
        <f>((AO210+0.00000010773*(AN210^4-AM210^4))-AL210*44100)/(L210*51.4+0.00000043092*AM210^3)</f>
        <v>0.42854890986310673</v>
      </c>
      <c r="AQ210">
        <f>0.61365*EXP(17.502*J210/(240.97+J210))</f>
        <v>4.2519933338590095</v>
      </c>
      <c r="AR210">
        <f>AQ210*1000/AA210</f>
        <v>46.704902400888457</v>
      </c>
      <c r="AS210">
        <f>(AR210-U210)</f>
        <v>23.535417308725371</v>
      </c>
      <c r="AT210">
        <f>IF(D210,P210,(O210+P210)/2)</f>
        <v>30.300973892211914</v>
      </c>
      <c r="AU210">
        <f>0.61365*EXP(17.502*AT210/(240.97+AT210))</f>
        <v>4.3346603137667916</v>
      </c>
      <c r="AV210">
        <f>IF(AS210&lt;&gt;0,(1000-(AR210+U210)/2)/AS210*AL210,0)</f>
        <v>0.18532584178791989</v>
      </c>
      <c r="AW210">
        <f>U210*AA210/1000</f>
        <v>2.1093395146233962</v>
      </c>
      <c r="AX210">
        <f>(AU210-AW210)</f>
        <v>2.2253207991433954</v>
      </c>
      <c r="AY210">
        <f>1/(1.6/F210+1.37/N210)</f>
        <v>0.11661232536123572</v>
      </c>
      <c r="AZ210">
        <f>G210*AA210*0.001</f>
        <v>42.173924770291009</v>
      </c>
      <c r="BA210">
        <f>G210/S210</f>
        <v>0.67944313309018234</v>
      </c>
      <c r="BB210">
        <f>(1-AL210*AA210/AQ210/F210)*100</f>
        <v>50.225077868495802</v>
      </c>
      <c r="BC210">
        <f>(S210-E210/(N210/1.35))</f>
        <v>674.00774561483092</v>
      </c>
      <c r="BD210">
        <f>E210*BB210/100/BC210</f>
        <v>1.7063588323985381E-2</v>
      </c>
    </row>
    <row r="211" spans="1:56" x14ac:dyDescent="0.3">
      <c r="A211" s="1">
        <v>127</v>
      </c>
      <c r="B211" s="1" t="s">
        <v>269</v>
      </c>
      <c r="C211" s="1">
        <v>7980.0000100582838</v>
      </c>
      <c r="D211" s="1">
        <v>0</v>
      </c>
      <c r="E211">
        <f>(R211-S211*(1000-T211)/(1000-U211))*AK211</f>
        <v>22.891562691853288</v>
      </c>
      <c r="F211">
        <f>IF(AV211&lt;&gt;0,1/(1/AV211-1/N211),0)</f>
        <v>0.19398460408703244</v>
      </c>
      <c r="G211">
        <f>((AY211-AL211/2)*S211-E211)/(AY211+AL211/2)</f>
        <v>462.84737416855131</v>
      </c>
      <c r="H211">
        <f>AL211*1000</f>
        <v>4.5023377277894712</v>
      </c>
      <c r="I211">
        <f>(AQ211-AW211)</f>
        <v>2.1390126296439411</v>
      </c>
      <c r="J211">
        <f>(P211+AP211*D211)</f>
        <v>29.94621467590332</v>
      </c>
      <c r="K211" s="1">
        <v>3.44</v>
      </c>
      <c r="L211">
        <f>(K211*AE211+AF211)</f>
        <v>1.9820870375633239</v>
      </c>
      <c r="M211" s="1">
        <v>1</v>
      </c>
      <c r="N211">
        <f>L211*(M211+1)*(M211+1)/(M211*M211+1)</f>
        <v>3.9641740751266479</v>
      </c>
      <c r="O211" s="1">
        <v>30.638408660888672</v>
      </c>
      <c r="P211" s="1">
        <v>29.94621467590332</v>
      </c>
      <c r="Q211" s="1">
        <v>31.241436004638672</v>
      </c>
      <c r="R211" s="1">
        <v>699.56683349609375</v>
      </c>
      <c r="S211" s="1">
        <v>681.71240234375</v>
      </c>
      <c r="T211" s="1">
        <v>20.133529663085938</v>
      </c>
      <c r="U211" s="1">
        <v>23.15827751159668</v>
      </c>
      <c r="V211" s="1">
        <v>41.476406097412109</v>
      </c>
      <c r="W211" s="1">
        <v>47.707584381103516</v>
      </c>
      <c r="X211" s="1">
        <v>500.18600463867188</v>
      </c>
      <c r="Y211" s="1">
        <v>1500.09814453125</v>
      </c>
      <c r="Z211" s="1">
        <v>0.1725328117609024</v>
      </c>
      <c r="AA211" s="1">
        <v>91.038406372070313</v>
      </c>
      <c r="AB211" s="1">
        <v>11.721121788024902</v>
      </c>
      <c r="AC211" s="1">
        <v>0.47369244694709778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>X211*0.000001/(K211*0.0001)</f>
        <v>1.4540290832519529</v>
      </c>
      <c r="AL211">
        <f>(U211-T211)/(1000-U211)*AK211</f>
        <v>4.5023377277894714E-3</v>
      </c>
      <c r="AM211">
        <f>(P211+273.15)</f>
        <v>303.0962146759033</v>
      </c>
      <c r="AN211">
        <f>(O211+273.15)</f>
        <v>303.78840866088865</v>
      </c>
      <c r="AO211">
        <f>(Y211*AG211+Z211*AH211)*AI211</f>
        <v>240.01569776023098</v>
      </c>
      <c r="AP211">
        <f>((AO211+0.00000010773*(AN211^4-AM211^4))-AL211*44100)/(L211*51.4+0.00000043092*AM211^3)</f>
        <v>0.43727995180019413</v>
      </c>
      <c r="AQ211">
        <f>0.61365*EXP(17.502*J211/(240.97+J211))</f>
        <v>4.2473053086218568</v>
      </c>
      <c r="AR211">
        <f>AQ211*1000/AA211</f>
        <v>46.653994482979968</v>
      </c>
      <c r="AS211">
        <f>(AR211-U211)</f>
        <v>23.495716971383288</v>
      </c>
      <c r="AT211">
        <f>IF(D211,P211,(O211+P211)/2)</f>
        <v>30.292311668395996</v>
      </c>
      <c r="AU211">
        <f>0.61365*EXP(17.502*AT211/(240.97+AT211))</f>
        <v>4.3325088474981728</v>
      </c>
      <c r="AV211">
        <f>IF(AS211&lt;&gt;0,(1000-(AR211+U211)/2)/AS211*AL211,0)</f>
        <v>0.18493491899182132</v>
      </c>
      <c r="AW211">
        <f>U211*AA211/1000</f>
        <v>2.1082926789779157</v>
      </c>
      <c r="AX211">
        <f>(AU211-AW211)</f>
        <v>2.2242161685202571</v>
      </c>
      <c r="AY211">
        <f>1/(1.6/F211+1.37/N211)</f>
        <v>0.11636468482857457</v>
      </c>
      <c r="AZ211">
        <f>G211*AA211*0.001</f>
        <v>42.136887337802257</v>
      </c>
      <c r="BA211">
        <f>G211/S211</f>
        <v>0.67894814965558292</v>
      </c>
      <c r="BB211">
        <f>(1-AL211*AA211/AQ211/F211)*100</f>
        <v>50.251272961591518</v>
      </c>
      <c r="BC211">
        <f>(S211-E211/(N211/1.35))</f>
        <v>673.91667767365846</v>
      </c>
      <c r="BD211">
        <f>E211*BB211/100/BC211</f>
        <v>1.7069323307394791E-2</v>
      </c>
    </row>
    <row r="212" spans="1:56" x14ac:dyDescent="0.3">
      <c r="A212" s="1">
        <v>128</v>
      </c>
      <c r="B212" s="1" t="s">
        <v>270</v>
      </c>
      <c r="C212" s="1">
        <v>7986.0000099241734</v>
      </c>
      <c r="D212" s="1">
        <v>0</v>
      </c>
      <c r="E212">
        <f>(R212-S212*(1000-T212)/(1000-U212))*AK212</f>
        <v>22.956508450250013</v>
      </c>
      <c r="F212">
        <f>IF(AV212&lt;&gt;0,1/(1/AV212-1/N212),0)</f>
        <v>0.19222694367248144</v>
      </c>
      <c r="G212">
        <f>((AY212-AL212/2)*S212-E212)/(AY212+AL212/2)</f>
        <v>460.54930746562979</v>
      </c>
      <c r="H212">
        <f>AL212*1000</f>
        <v>4.4737194377053582</v>
      </c>
      <c r="I212">
        <f>(AQ212-AW212)</f>
        <v>2.1439442141936129</v>
      </c>
      <c r="J212">
        <f>(P212+AP212*D212)</f>
        <v>29.960443496704102</v>
      </c>
      <c r="K212" s="1">
        <v>3.44</v>
      </c>
      <c r="L212">
        <f>(K212*AE212+AF212)</f>
        <v>1.9820870375633239</v>
      </c>
      <c r="M212" s="1">
        <v>1</v>
      </c>
      <c r="N212">
        <f>L212*(M212+1)*(M212+1)/(M212*M212+1)</f>
        <v>3.9641740751266479</v>
      </c>
      <c r="O212" s="1">
        <v>30.636787414550781</v>
      </c>
      <c r="P212" s="1">
        <v>29.960443496704102</v>
      </c>
      <c r="Q212" s="1">
        <v>31.242725372314453</v>
      </c>
      <c r="R212" s="1">
        <v>699.59698486328125</v>
      </c>
      <c r="S212" s="1">
        <v>681.7115478515625</v>
      </c>
      <c r="T212" s="1">
        <v>20.136474609375</v>
      </c>
      <c r="U212" s="1">
        <v>23.142005920410156</v>
      </c>
      <c r="V212" s="1">
        <v>41.486782073974609</v>
      </c>
      <c r="W212" s="1">
        <v>47.67901611328125</v>
      </c>
      <c r="X212" s="1">
        <v>500.19271850585938</v>
      </c>
      <c r="Y212" s="1">
        <v>1500.1884765625</v>
      </c>
      <c r="Z212" s="1">
        <v>0.18454742431640625</v>
      </c>
      <c r="AA212" s="1">
        <v>91.0394287109375</v>
      </c>
      <c r="AB212" s="1">
        <v>11.721121788024902</v>
      </c>
      <c r="AC212" s="1">
        <v>0.47369244694709778</v>
      </c>
      <c r="AD212" s="1">
        <v>0.66666668653488159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>X212*0.000001/(K212*0.0001)</f>
        <v>1.4540486003077304</v>
      </c>
      <c r="AL212">
        <f>(U212-T212)/(1000-U212)*AK212</f>
        <v>4.4737194377053582E-3</v>
      </c>
      <c r="AM212">
        <f>(P212+273.15)</f>
        <v>303.11044349670408</v>
      </c>
      <c r="AN212">
        <f>(O212+273.15)</f>
        <v>303.78678741455076</v>
      </c>
      <c r="AO212">
        <f>(Y212*AG212+Z212*AH212)*AI212</f>
        <v>240.03015088490793</v>
      </c>
      <c r="AP212">
        <f>((AO212+0.00000010773*(AN212^4-AM212^4))-AL212*44100)/(L212*51.4+0.00000043092*AM212^3)</f>
        <v>0.44681152453134093</v>
      </c>
      <c r="AQ212">
        <f>0.61365*EXP(17.502*J212/(240.97+J212))</f>
        <v>4.2507792124128869</v>
      </c>
      <c r="AR212">
        <f>AQ212*1000/AA212</f>
        <v>46.691628809641216</v>
      </c>
      <c r="AS212">
        <f>(AR212-U212)</f>
        <v>23.54962288923106</v>
      </c>
      <c r="AT212">
        <f>IF(D212,P212,(O212+P212)/2)</f>
        <v>30.298615455627441</v>
      </c>
      <c r="AU212">
        <f>0.61365*EXP(17.502*AT212/(240.97+AT212))</f>
        <v>4.3340744485672724</v>
      </c>
      <c r="AV212">
        <f>IF(AS212&lt;&gt;0,(1000-(AR212+U212)/2)/AS212*AL212,0)</f>
        <v>0.18333675292656074</v>
      </c>
      <c r="AW212">
        <f>U212*AA212/1000</f>
        <v>2.106834998219274</v>
      </c>
      <c r="AX212">
        <f>(AU212-AW212)</f>
        <v>2.2272394503479984</v>
      </c>
      <c r="AY212">
        <f>1/(1.6/F212+1.37/N212)</f>
        <v>0.11535235717187982</v>
      </c>
      <c r="AZ212">
        <f>G212*AA212*0.001</f>
        <v>41.928145844888839</v>
      </c>
      <c r="BA212">
        <f>G212/S212</f>
        <v>0.67557797563656774</v>
      </c>
      <c r="BB212">
        <f>(1-AL212*AA212/AQ212/F212)*100</f>
        <v>50.155704813694157</v>
      </c>
      <c r="BC212">
        <f>(S212-E212/(N212/1.35))</f>
        <v>673.89370589495081</v>
      </c>
      <c r="BD212">
        <f>E212*BB212/100/BC212</f>
        <v>1.7085778533199418E-2</v>
      </c>
    </row>
    <row r="213" spans="1:56" x14ac:dyDescent="0.3">
      <c r="A213" s="1">
        <v>129</v>
      </c>
      <c r="B213" s="1" t="s">
        <v>271</v>
      </c>
      <c r="C213" s="1">
        <v>7992.0000097900629</v>
      </c>
      <c r="D213" s="1">
        <v>0</v>
      </c>
      <c r="E213">
        <f>(R213-S213*(1000-T213)/(1000-U213))*AK213</f>
        <v>23.218527484142943</v>
      </c>
      <c r="F213">
        <f>IF(AV213&lt;&gt;0,1/(1/AV213-1/N213),0)</f>
        <v>0.19114326167292062</v>
      </c>
      <c r="G213">
        <f>((AY213-AL213/2)*S213-E213)/(AY213+AL213/2)</f>
        <v>457.23280998518243</v>
      </c>
      <c r="H213">
        <f>AL213*1000</f>
        <v>4.447030432148491</v>
      </c>
      <c r="I213">
        <f>(AQ213-AW213)</f>
        <v>2.142711313437923</v>
      </c>
      <c r="J213">
        <f>(P213+AP213*D213)</f>
        <v>29.948219299316406</v>
      </c>
      <c r="K213" s="1">
        <v>3.44</v>
      </c>
      <c r="L213">
        <f>(K213*AE213+AF213)</f>
        <v>1.9820870375633239</v>
      </c>
      <c r="M213" s="1">
        <v>1</v>
      </c>
      <c r="N213">
        <f>L213*(M213+1)*(M213+1)/(M213*M213+1)</f>
        <v>3.9641740751266479</v>
      </c>
      <c r="O213" s="1">
        <v>30.635923385620117</v>
      </c>
      <c r="P213" s="1">
        <v>29.948219299316406</v>
      </c>
      <c r="Q213" s="1">
        <v>31.228496551513672</v>
      </c>
      <c r="R213" s="1">
        <v>699.73907470703125</v>
      </c>
      <c r="S213" s="1">
        <v>681.68511962890625</v>
      </c>
      <c r="T213" s="1">
        <v>20.13520622253418</v>
      </c>
      <c r="U213" s="1">
        <v>23.123016357421875</v>
      </c>
      <c r="V213" s="1">
        <v>41.485767364501953</v>
      </c>
      <c r="W213" s="1">
        <v>47.641731262207031</v>
      </c>
      <c r="X213" s="1">
        <v>500.16744995117188</v>
      </c>
      <c r="Y213" s="1">
        <v>1500.31884765625</v>
      </c>
      <c r="Z213" s="1">
        <v>0.466276615858078</v>
      </c>
      <c r="AA213" s="1">
        <v>91.038436889648438</v>
      </c>
      <c r="AB213" s="1">
        <v>11.721121788024902</v>
      </c>
      <c r="AC213" s="1">
        <v>0.47369244694709778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>X213*0.000001/(K213*0.0001)</f>
        <v>1.4539751452068947</v>
      </c>
      <c r="AL213">
        <f>(U213-T213)/(1000-U213)*AK213</f>
        <v>4.4470304321484909E-3</v>
      </c>
      <c r="AM213">
        <f>(P213+273.15)</f>
        <v>303.09821929931638</v>
      </c>
      <c r="AN213">
        <f>(O213+273.15)</f>
        <v>303.78592338562009</v>
      </c>
      <c r="AO213">
        <f>(Y213*AG213+Z213*AH213)*AI213</f>
        <v>240.05101025944168</v>
      </c>
      <c r="AP213">
        <f>((AO213+0.00000010773*(AN213^4-AM213^4))-AL213*44100)/(L213*51.4+0.00000043092*AM213^3)</f>
        <v>0.45853230255247485</v>
      </c>
      <c r="AQ213">
        <f>0.61365*EXP(17.502*J213/(240.97+J213))</f>
        <v>4.2477945787913827</v>
      </c>
      <c r="AR213">
        <f>AQ213*1000/AA213</f>
        <v>46.659353169039079</v>
      </c>
      <c r="AS213">
        <f>(AR213-U213)</f>
        <v>23.536336811617204</v>
      </c>
      <c r="AT213">
        <f>IF(D213,P213,(O213+P213)/2)</f>
        <v>30.292071342468262</v>
      </c>
      <c r="AU213">
        <f>0.61365*EXP(17.502*AT213/(240.97+AT213))</f>
        <v>4.3324491701907846</v>
      </c>
      <c r="AV213">
        <f>IF(AS213&lt;&gt;0,(1000-(AR213+U213)/2)/AS213*AL213,0)</f>
        <v>0.18235073308325039</v>
      </c>
      <c r="AW213">
        <f>U213*AA213/1000</f>
        <v>2.1050832653534597</v>
      </c>
      <c r="AX213">
        <f>(AU213-AW213)</f>
        <v>2.2273659048373249</v>
      </c>
      <c r="AY213">
        <f>1/(1.6/F213+1.37/N213)</f>
        <v>0.1147278407220422</v>
      </c>
      <c r="AZ213">
        <f>G213*AA213*0.001</f>
        <v>41.625760315712647</v>
      </c>
      <c r="BA213">
        <f>G213/S213</f>
        <v>0.67073902131542706</v>
      </c>
      <c r="BB213">
        <f>(1-AL213*AA213/AQ213/F213)*100</f>
        <v>50.137689941714584</v>
      </c>
      <c r="BC213">
        <f>(S213-E213/(N213/1.35))</f>
        <v>673.77804705601693</v>
      </c>
      <c r="BD213">
        <f>E213*BB213/100/BC213</f>
        <v>1.727754914232689E-2</v>
      </c>
    </row>
    <row r="214" spans="1:56" x14ac:dyDescent="0.3">
      <c r="A214" s="1">
        <v>130</v>
      </c>
      <c r="B214" s="1" t="s">
        <v>272</v>
      </c>
      <c r="C214" s="1">
        <v>7998.0000096559525</v>
      </c>
      <c r="D214" s="1">
        <v>0</v>
      </c>
      <c r="E214">
        <f>(R214-S214*(1000-T214)/(1000-U214))*AK214</f>
        <v>22.999304275133898</v>
      </c>
      <c r="F214">
        <f>IF(AV214&lt;&gt;0,1/(1/AV214-1/N214),0)</f>
        <v>0.19016627231805946</v>
      </c>
      <c r="G214">
        <f>((AY214-AL214/2)*S214-E214)/(AY214+AL214/2)</f>
        <v>458.30059499924755</v>
      </c>
      <c r="H214">
        <f>AL214*1000</f>
        <v>4.4251728620574742</v>
      </c>
      <c r="I214">
        <f>(AQ214-AW214)</f>
        <v>2.1426718726891303</v>
      </c>
      <c r="J214">
        <f>(P214+AP214*D214)</f>
        <v>29.942100524902344</v>
      </c>
      <c r="K214" s="1">
        <v>3.44</v>
      </c>
      <c r="L214">
        <f>(K214*AE214+AF214)</f>
        <v>1.9820870375633239</v>
      </c>
      <c r="M214" s="1">
        <v>1</v>
      </c>
      <c r="N214">
        <f>L214*(M214+1)*(M214+1)/(M214*M214+1)</f>
        <v>3.9641740751266479</v>
      </c>
      <c r="O214" s="1">
        <v>30.635089874267578</v>
      </c>
      <c r="P214" s="1">
        <v>29.942100524902344</v>
      </c>
      <c r="Q214" s="1">
        <v>31.237825393676758</v>
      </c>
      <c r="R214" s="1">
        <v>699.74755859375</v>
      </c>
      <c r="S214" s="1">
        <v>681.85504150390625</v>
      </c>
      <c r="T214" s="1">
        <v>20.133966445922852</v>
      </c>
      <c r="U214" s="1">
        <v>23.106985092163086</v>
      </c>
      <c r="V214" s="1">
        <v>41.485298156738281</v>
      </c>
      <c r="W214" s="1">
        <v>47.611091613769531</v>
      </c>
      <c r="X214" s="1">
        <v>500.19351196289063</v>
      </c>
      <c r="Y214" s="1">
        <v>1500.15087890625</v>
      </c>
      <c r="Z214" s="1">
        <v>0.35271826386451721</v>
      </c>
      <c r="AA214" s="1">
        <v>91.038681030273438</v>
      </c>
      <c r="AB214" s="1">
        <v>11.721121788024902</v>
      </c>
      <c r="AC214" s="1">
        <v>0.47369244694709778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0.15999999642372131</v>
      </c>
      <c r="AJ214" s="1">
        <v>111115</v>
      </c>
      <c r="AK214">
        <f>X214*0.000001/(K214*0.0001)</f>
        <v>1.4540509068688681</v>
      </c>
      <c r="AL214">
        <f>(U214-T214)/(1000-U214)*AK214</f>
        <v>4.4251728620574738E-3</v>
      </c>
      <c r="AM214">
        <f>(P214+273.15)</f>
        <v>303.09210052490232</v>
      </c>
      <c r="AN214">
        <f>(O214+273.15)</f>
        <v>303.78508987426756</v>
      </c>
      <c r="AO214">
        <f>(Y214*AG214+Z214*AH214)*AI214</f>
        <v>240.02413526004239</v>
      </c>
      <c r="AP214">
        <f>((AO214+0.00000010773*(AN214^4-AM214^4))-AL214*44100)/(L214*51.4+0.00000043092*AM214^3)</f>
        <v>0.46732002551029406</v>
      </c>
      <c r="AQ214">
        <f>0.61365*EXP(17.502*J214/(240.97+J214))</f>
        <v>4.2463013180658491</v>
      </c>
      <c r="AR214">
        <f>AQ214*1000/AA214</f>
        <v>46.642825555148477</v>
      </c>
      <c r="AS214">
        <f>(AR214-U214)</f>
        <v>23.535840462985391</v>
      </c>
      <c r="AT214">
        <f>IF(D214,P214,(O214+P214)/2)</f>
        <v>30.288595199584961</v>
      </c>
      <c r="AU214">
        <f>0.61365*EXP(17.502*AT214/(240.97+AT214))</f>
        <v>4.331586060670352</v>
      </c>
      <c r="AV214">
        <f>IF(AS214&lt;&gt;0,(1000-(AR214+U214)/2)/AS214*AL214,0)</f>
        <v>0.18146134973038799</v>
      </c>
      <c r="AW214">
        <f>U214*AA214/1000</f>
        <v>2.1036294453767188</v>
      </c>
      <c r="AX214">
        <f>(AU214-AW214)</f>
        <v>2.2279566152936332</v>
      </c>
      <c r="AY214">
        <f>1/(1.6/F214+1.37/N214)</f>
        <v>0.1141645695926243</v>
      </c>
      <c r="AZ214">
        <f>G214*AA214*0.001</f>
        <v>41.723081684121027</v>
      </c>
      <c r="BA214">
        <f>G214/S214</f>
        <v>0.67213786963929345</v>
      </c>
      <c r="BB214">
        <f>(1-AL214*AA214/AQ214/F214)*100</f>
        <v>50.110184777348636</v>
      </c>
      <c r="BC214">
        <f>(S214-E214/(N214/1.35))</f>
        <v>674.02262542353049</v>
      </c>
      <c r="BD214">
        <f>E214*BB214/100/BC214</f>
        <v>1.7098823444587442E-2</v>
      </c>
    </row>
    <row r="215" spans="1:56" x14ac:dyDescent="0.3">
      <c r="A215" s="1" t="s">
        <v>9</v>
      </c>
      <c r="B215" s="1" t="s">
        <v>273</v>
      </c>
      <c r="K215" s="1">
        <v>3.44</v>
      </c>
    </row>
    <row r="216" spans="1:56" x14ac:dyDescent="0.3">
      <c r="A216" s="1" t="s">
        <v>9</v>
      </c>
      <c r="B216" s="1" t="s">
        <v>274</v>
      </c>
      <c r="K216" s="1">
        <v>3.44</v>
      </c>
    </row>
    <row r="217" spans="1:56" x14ac:dyDescent="0.3">
      <c r="A217" s="1">
        <v>131</v>
      </c>
      <c r="B217" s="1" t="s">
        <v>275</v>
      </c>
      <c r="C217" s="1">
        <v>8160.5000102035701</v>
      </c>
      <c r="D217" s="1">
        <v>0</v>
      </c>
      <c r="E217">
        <f>(R217-S217*(1000-T217)/(1000-U217))*AK217</f>
        <v>24.965515291489478</v>
      </c>
      <c r="F217">
        <f>IF(AV217&lt;&gt;0,1/(1/AV217-1/N217),0)</f>
        <v>0.15283478758281441</v>
      </c>
      <c r="G217">
        <f>((AY217-AL217/2)*S217-E217)/(AY217+AL217/2)</f>
        <v>581.00696982741908</v>
      </c>
      <c r="H217">
        <f>AL217*1000</f>
        <v>3.6926992608324762</v>
      </c>
      <c r="I217">
        <f>(AQ217-AW217)</f>
        <v>2.2051642799504712</v>
      </c>
      <c r="J217">
        <f>(P217+AP217*D217)</f>
        <v>30.01153564453125</v>
      </c>
      <c r="K217" s="1">
        <v>3.44</v>
      </c>
      <c r="L217">
        <f>(K217*AE217+AF217)</f>
        <v>1.9820870375633239</v>
      </c>
      <c r="M217" s="1">
        <v>1</v>
      </c>
      <c r="N217">
        <f>L217*(M217+1)*(M217+1)/(M217*M217+1)</f>
        <v>3.9641740751266479</v>
      </c>
      <c r="O217" s="1">
        <v>30.642490386962891</v>
      </c>
      <c r="P217" s="1">
        <v>30.01153564453125</v>
      </c>
      <c r="Q217" s="1">
        <v>31.244104385375977</v>
      </c>
      <c r="R217" s="1">
        <v>899.5743408203125</v>
      </c>
      <c r="S217" s="1">
        <v>880.1700439453125</v>
      </c>
      <c r="T217" s="1">
        <v>20.124366760253906</v>
      </c>
      <c r="U217" s="1">
        <v>22.606472015380859</v>
      </c>
      <c r="V217" s="1">
        <v>41.448902130126953</v>
      </c>
      <c r="W217" s="1">
        <v>46.561141967773438</v>
      </c>
      <c r="X217" s="1">
        <v>500.20916748046875</v>
      </c>
      <c r="Y217" s="1">
        <v>1500.0885009765625</v>
      </c>
      <c r="Z217" s="1">
        <v>0.10701481252908707</v>
      </c>
      <c r="AA217" s="1">
        <v>91.04071044921875</v>
      </c>
      <c r="AB217" s="1">
        <v>12.194806098937988</v>
      </c>
      <c r="AC217" s="1">
        <v>0.48843568563461304</v>
      </c>
      <c r="AD217" s="1">
        <v>0.66666668653488159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0.15999999642372131</v>
      </c>
      <c r="AJ217" s="1">
        <v>111115</v>
      </c>
      <c r="AK217">
        <f>X217*0.000001/(K217*0.0001)</f>
        <v>1.454096417094386</v>
      </c>
      <c r="AL217">
        <f>(U217-T217)/(1000-U217)*AK217</f>
        <v>3.6926992608324761E-3</v>
      </c>
      <c r="AM217">
        <f>(P217+273.15)</f>
        <v>303.16153564453123</v>
      </c>
      <c r="AN217">
        <f>(O217+273.15)</f>
        <v>303.79249038696287</v>
      </c>
      <c r="AO217">
        <f>(Y217*AG217+Z217*AH217)*AI217</f>
        <v>240.01415479151547</v>
      </c>
      <c r="AP217">
        <f>((AO217+0.00000010773*(AN217^4-AM217^4))-AL217*44100)/(L217*51.4+0.00000043092*AM217^3)</f>
        <v>0.7443014850266324</v>
      </c>
      <c r="AQ217">
        <f>0.61365*EXP(17.502*J217/(240.97+J217))</f>
        <v>4.2632735529811265</v>
      </c>
      <c r="AR217">
        <f>AQ217*1000/AA217</f>
        <v>46.82821049995124</v>
      </c>
      <c r="AS217">
        <f>(AR217-U217)</f>
        <v>24.22173848457038</v>
      </c>
      <c r="AT217">
        <f>IF(D217,P217,(O217+P217)/2)</f>
        <v>30.32701301574707</v>
      </c>
      <c r="AU217">
        <f>0.61365*EXP(17.502*AT217/(240.97+AT217))</f>
        <v>4.3411333467301585</v>
      </c>
      <c r="AV217">
        <f>IF(AS217&lt;&gt;0,(1000-(AR217+U217)/2)/AS217*AL217,0)</f>
        <v>0.14716113637767431</v>
      </c>
      <c r="AW217">
        <f>U217*AA217/1000</f>
        <v>2.0581092730306554</v>
      </c>
      <c r="AX217">
        <f>(AU217-AW217)</f>
        <v>2.2830240736995031</v>
      </c>
      <c r="AY217">
        <f>1/(1.6/F217+1.37/N217)</f>
        <v>9.2469162554266238E-2</v>
      </c>
      <c r="AZ217">
        <f>G217*AA217*0.001</f>
        <v>52.895287309036036</v>
      </c>
      <c r="BA217">
        <f>G217/S217</f>
        <v>0.66010763922740223</v>
      </c>
      <c r="BB217">
        <f>(1-AL217*AA217/AQ217/F217)*100</f>
        <v>48.404222663472531</v>
      </c>
      <c r="BC217">
        <f>(S217-E217/(N217/1.35))</f>
        <v>871.66803444603636</v>
      </c>
      <c r="BD217">
        <f>E217*BB217/100/BC217</f>
        <v>1.38634929046764E-2</v>
      </c>
    </row>
    <row r="218" spans="1:56" x14ac:dyDescent="0.3">
      <c r="A218" s="1">
        <v>132</v>
      </c>
      <c r="B218" s="1" t="s">
        <v>276</v>
      </c>
      <c r="C218" s="1">
        <v>8166.5000100694597</v>
      </c>
      <c r="D218" s="1">
        <v>0</v>
      </c>
      <c r="E218">
        <f>(R218-S218*(1000-T218)/(1000-U218))*AK218</f>
        <v>25.113433176843493</v>
      </c>
      <c r="F218">
        <f>IF(AV218&lt;&gt;0,1/(1/AV218-1/N218),0)</f>
        <v>0.15118509991821508</v>
      </c>
      <c r="G218">
        <f>((AY218-AL218/2)*S218-E218)/(AY218+AL218/2)</f>
        <v>576.54936122779475</v>
      </c>
      <c r="H218">
        <f>AL218*1000</f>
        <v>3.6603173711684684</v>
      </c>
      <c r="I218">
        <f>(AQ218-AW218)</f>
        <v>2.2087918307276135</v>
      </c>
      <c r="J218">
        <f>(P218+AP218*D218)</f>
        <v>30.01771354675293</v>
      </c>
      <c r="K218" s="1">
        <v>3.44</v>
      </c>
      <c r="L218">
        <f>(K218*AE218+AF218)</f>
        <v>1.9820870375633239</v>
      </c>
      <c r="M218" s="1">
        <v>1</v>
      </c>
      <c r="N218">
        <f>L218*(M218+1)*(M218+1)/(M218*M218+1)</f>
        <v>3.9641740751266479</v>
      </c>
      <c r="O218" s="1">
        <v>30.643774032592773</v>
      </c>
      <c r="P218" s="1">
        <v>30.01771354675293</v>
      </c>
      <c r="Q218" s="1">
        <v>31.242202758789063</v>
      </c>
      <c r="R218" s="1">
        <v>899.62762451171875</v>
      </c>
      <c r="S218" s="1">
        <v>880.1407470703125</v>
      </c>
      <c r="T218" s="1">
        <v>20.122861862182617</v>
      </c>
      <c r="U218" s="1">
        <v>22.58332633972168</v>
      </c>
      <c r="V218" s="1">
        <v>41.442615509033203</v>
      </c>
      <c r="W218" s="1">
        <v>46.5098876953125</v>
      </c>
      <c r="X218" s="1">
        <v>500.195556640625</v>
      </c>
      <c r="Y218" s="1">
        <v>1500.0538330078125</v>
      </c>
      <c r="Z218" s="1">
        <v>0.15833529829978943</v>
      </c>
      <c r="AA218" s="1">
        <v>91.040382385253906</v>
      </c>
      <c r="AB218" s="1">
        <v>12.194806098937988</v>
      </c>
      <c r="AC218" s="1">
        <v>0.48843568563461304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>X218*0.000001/(K218*0.0001)</f>
        <v>1.4540568506994913</v>
      </c>
      <c r="AL218">
        <f>(U218-T218)/(1000-U218)*AK218</f>
        <v>3.6603173711684685E-3</v>
      </c>
      <c r="AM218">
        <f>(P218+273.15)</f>
        <v>303.16771354675291</v>
      </c>
      <c r="AN218">
        <f>(O218+273.15)</f>
        <v>303.79377403259275</v>
      </c>
      <c r="AO218">
        <f>(Y218*AG218+Z218*AH218)*AI218</f>
        <v>240.00860791663945</v>
      </c>
      <c r="AP218">
        <f>((AO218+0.00000010773*(AN218^4-AM218^4))-AL218*44100)/(L218*51.4+0.00000043092*AM218^3)</f>
        <v>0.75627198388313466</v>
      </c>
      <c r="AQ218">
        <f>0.61365*EXP(17.502*J218/(240.97+J218))</f>
        <v>4.2647864962268516</v>
      </c>
      <c r="AR218">
        <f>AQ218*1000/AA218</f>
        <v>46.844997620722118</v>
      </c>
      <c r="AS218">
        <f>(AR218-U218)</f>
        <v>24.261671281000439</v>
      </c>
      <c r="AT218">
        <f>IF(D218,P218,(O218+P218)/2)</f>
        <v>30.330743789672852</v>
      </c>
      <c r="AU218">
        <f>0.61365*EXP(17.502*AT218/(240.97+AT218))</f>
        <v>4.3420614646132467</v>
      </c>
      <c r="AV218">
        <f>IF(AS218&lt;&gt;0,(1000-(AR218+U218)/2)/AS218*AL218,0)</f>
        <v>0.14563104413229902</v>
      </c>
      <c r="AW218">
        <f>U218*AA218/1000</f>
        <v>2.055994665499238</v>
      </c>
      <c r="AX218">
        <f>(AU218-AW218)</f>
        <v>2.2860667991140087</v>
      </c>
      <c r="AY218">
        <f>1/(1.6/F218+1.37/N218)</f>
        <v>9.1502620055102499E-2</v>
      </c>
      <c r="AZ218">
        <f>G218*AA218*0.001</f>
        <v>52.489274310152318</v>
      </c>
      <c r="BA218">
        <f>G218/S218</f>
        <v>0.65506495767515638</v>
      </c>
      <c r="BB218">
        <f>(1-AL218*AA218/AQ218/F218)*100</f>
        <v>48.317140952517249</v>
      </c>
      <c r="BC218">
        <f>(S218-E218/(N218/1.35))</f>
        <v>871.58836411582388</v>
      </c>
      <c r="BD218">
        <f>E218*BB218/100/BC218</f>
        <v>1.3921816083881567E-2</v>
      </c>
    </row>
    <row r="219" spans="1:56" x14ac:dyDescent="0.3">
      <c r="A219" s="1">
        <v>133</v>
      </c>
      <c r="B219" s="1" t="s">
        <v>277</v>
      </c>
      <c r="C219" s="1">
        <v>8172.5000099353492</v>
      </c>
      <c r="D219" s="1">
        <v>0</v>
      </c>
      <c r="E219">
        <f>(R219-S219*(1000-T219)/(1000-U219))*AK219</f>
        <v>25.067629161638195</v>
      </c>
      <c r="F219">
        <f>IF(AV219&lt;&gt;0,1/(1/AV219-1/N219),0)</f>
        <v>0.14997982744126392</v>
      </c>
      <c r="G219">
        <f>((AY219-AL219/2)*S219-E219)/(AY219+AL219/2)</f>
        <v>575.04390740365716</v>
      </c>
      <c r="H219">
        <f>AL219*1000</f>
        <v>3.6325393961277737</v>
      </c>
      <c r="I219">
        <f>(AQ219-AW219)</f>
        <v>2.2090515044398322</v>
      </c>
      <c r="J219">
        <f>(P219+AP219*D219)</f>
        <v>30.011346817016602</v>
      </c>
      <c r="K219" s="1">
        <v>3.44</v>
      </c>
      <c r="L219">
        <f>(K219*AE219+AF219)</f>
        <v>1.9820870375633239</v>
      </c>
      <c r="M219" s="1">
        <v>1</v>
      </c>
      <c r="N219">
        <f>L219*(M219+1)*(M219+1)/(M219*M219+1)</f>
        <v>3.9641740751266479</v>
      </c>
      <c r="O219" s="1">
        <v>30.643592834472656</v>
      </c>
      <c r="P219" s="1">
        <v>30.011346817016602</v>
      </c>
      <c r="Q219" s="1">
        <v>31.231410980224609</v>
      </c>
      <c r="R219" s="1">
        <v>899.6802978515625</v>
      </c>
      <c r="S219" s="1">
        <v>880.24249267578125</v>
      </c>
      <c r="T219" s="1">
        <v>20.121522903442383</v>
      </c>
      <c r="U219" s="1">
        <v>22.563238143920898</v>
      </c>
      <c r="V219" s="1">
        <v>41.44049072265625</v>
      </c>
      <c r="W219" s="1">
        <v>46.469226837158203</v>
      </c>
      <c r="X219" s="1">
        <v>500.22158813476563</v>
      </c>
      <c r="Y219" s="1">
        <v>1500.223388671875</v>
      </c>
      <c r="Z219" s="1">
        <v>9.9374100565910339E-2</v>
      </c>
      <c r="AA219" s="1">
        <v>91.040824890136719</v>
      </c>
      <c r="AB219" s="1">
        <v>12.194806098937988</v>
      </c>
      <c r="AC219" s="1">
        <v>0.48843568563461304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>X219*0.000001/(K219*0.0001)</f>
        <v>1.4541325236475744</v>
      </c>
      <c r="AL219">
        <f>(U219-T219)/(1000-U219)*AK219</f>
        <v>3.6325393961277735E-3</v>
      </c>
      <c r="AM219">
        <f>(P219+273.15)</f>
        <v>303.16134681701658</v>
      </c>
      <c r="AN219">
        <f>(O219+273.15)</f>
        <v>303.79359283447263</v>
      </c>
      <c r="AO219">
        <f>(Y219*AG219+Z219*AH219)*AI219</f>
        <v>240.03573682228307</v>
      </c>
      <c r="AP219">
        <f>((AO219+0.00000010773*(AN219^4-AM219^4))-AL219*44100)/(L219*51.4+0.00000043092*AM219^3)</f>
        <v>0.76792370078352934</v>
      </c>
      <c r="AQ219">
        <f>0.61365*EXP(17.502*J219/(240.97+J219))</f>
        <v>4.2632273172549882</v>
      </c>
      <c r="AR219">
        <f>AQ219*1000/AA219</f>
        <v>46.827643778487584</v>
      </c>
      <c r="AS219">
        <f>(AR219-U219)</f>
        <v>24.264405634566685</v>
      </c>
      <c r="AT219">
        <f>IF(D219,P219,(O219+P219)/2)</f>
        <v>30.327469825744629</v>
      </c>
      <c r="AU219">
        <f>0.61365*EXP(17.502*AT219/(240.97+AT219))</f>
        <v>4.341246979688119</v>
      </c>
      <c r="AV219">
        <f>IF(AS219&lt;&gt;0,(1000-(AR219+U219)/2)/AS219*AL219,0)</f>
        <v>0.14451237309414497</v>
      </c>
      <c r="AW219">
        <f>U219*AA219/1000</f>
        <v>2.0541758128151559</v>
      </c>
      <c r="AX219">
        <f>(AU219-AW219)</f>
        <v>2.2870711668729631</v>
      </c>
      <c r="AY219">
        <f>1/(1.6/F219+1.37/N219)</f>
        <v>9.0796036054358431E-2</v>
      </c>
      <c r="AZ219">
        <f>G219*AA219*0.001</f>
        <v>52.352471678076348</v>
      </c>
      <c r="BA219">
        <f>G219/S219</f>
        <v>0.65327896822570508</v>
      </c>
      <c r="BB219">
        <f>(1-AL219*AA219/AQ219/F219)*100</f>
        <v>48.278015774205087</v>
      </c>
      <c r="BC219">
        <f>(S219-E219/(N219/1.35))</f>
        <v>871.7057082846643</v>
      </c>
      <c r="BD219">
        <f>E219*BB219/100/BC219</f>
        <v>1.3883302410270373E-2</v>
      </c>
    </row>
    <row r="220" spans="1:56" x14ac:dyDescent="0.3">
      <c r="A220" s="1">
        <v>134</v>
      </c>
      <c r="B220" s="1" t="s">
        <v>278</v>
      </c>
      <c r="C220" s="1">
        <v>8178.5000098012388</v>
      </c>
      <c r="D220" s="1">
        <v>0</v>
      </c>
      <c r="E220">
        <f>(R220-S220*(1000-T220)/(1000-U220))*AK220</f>
        <v>25.063454883045221</v>
      </c>
      <c r="F220">
        <f>IF(AV220&lt;&gt;0,1/(1/AV220-1/N220),0)</f>
        <v>0.14811939601892335</v>
      </c>
      <c r="G220">
        <f>((AY220-AL220/2)*S220-E220)/(AY220+AL220/2)</f>
        <v>571.62159629762346</v>
      </c>
      <c r="H220">
        <f>AL220*1000</f>
        <v>3.5968373174187795</v>
      </c>
      <c r="I220">
        <f>(AQ220-AW220)</f>
        <v>2.2138139226747855</v>
      </c>
      <c r="J220">
        <f>(P220+AP220*D220)</f>
        <v>30.022045135498047</v>
      </c>
      <c r="K220" s="1">
        <v>3.44</v>
      </c>
      <c r="L220">
        <f>(K220*AE220+AF220)</f>
        <v>1.9820870375633239</v>
      </c>
      <c r="M220" s="1">
        <v>1</v>
      </c>
      <c r="N220">
        <f>L220*(M220+1)*(M220+1)/(M220*M220+1)</f>
        <v>3.9641740751266479</v>
      </c>
      <c r="O220" s="1">
        <v>30.636428833007813</v>
      </c>
      <c r="P220" s="1">
        <v>30.022045135498047</v>
      </c>
      <c r="Q220" s="1">
        <v>31.236396789550781</v>
      </c>
      <c r="R220" s="1">
        <v>899.54339599609375</v>
      </c>
      <c r="S220" s="1">
        <v>880.126220703125</v>
      </c>
      <c r="T220" s="1">
        <v>20.121341705322266</v>
      </c>
      <c r="U220" s="1">
        <v>22.539632797241211</v>
      </c>
      <c r="V220" s="1">
        <v>41.457229614257813</v>
      </c>
      <c r="W220" s="1">
        <v>46.439781188964844</v>
      </c>
      <c r="X220" s="1">
        <v>500.11492919921875</v>
      </c>
      <c r="Y220" s="1">
        <v>1499.98193359375</v>
      </c>
      <c r="Z220" s="1">
        <v>0.5175665020942688</v>
      </c>
      <c r="AA220" s="1">
        <v>91.041130065917969</v>
      </c>
      <c r="AB220" s="1">
        <v>12.194806098937988</v>
      </c>
      <c r="AC220" s="1">
        <v>0.48843568563461304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>X220*0.000001/(K220*0.0001)</f>
        <v>1.45382246860238</v>
      </c>
      <c r="AL220">
        <f>(U220-T220)/(1000-U220)*AK220</f>
        <v>3.5968373174187795E-3</v>
      </c>
      <c r="AM220">
        <f>(P220+273.15)</f>
        <v>303.17204513549802</v>
      </c>
      <c r="AN220">
        <f>(O220+273.15)</f>
        <v>303.78642883300779</v>
      </c>
      <c r="AO220">
        <f>(Y220*AG220+Z220*AH220)*AI220</f>
        <v>239.99710401064658</v>
      </c>
      <c r="AP220">
        <f>((AO220+0.00000010773*(AN220^4-AM220^4))-AL220*44100)/(L220*51.4+0.00000043092*AM220^3)</f>
        <v>0.77951276575022344</v>
      </c>
      <c r="AQ220">
        <f>0.61365*EXP(17.502*J220/(240.97+J220))</f>
        <v>4.265847563806453</v>
      </c>
      <c r="AR220">
        <f>AQ220*1000/AA220</f>
        <v>46.856267718972546</v>
      </c>
      <c r="AS220">
        <f>(AR220-U220)</f>
        <v>24.316634921731335</v>
      </c>
      <c r="AT220">
        <f>IF(D220,P220,(O220+P220)/2)</f>
        <v>30.32923698425293</v>
      </c>
      <c r="AU220">
        <f>0.61365*EXP(17.502*AT220/(240.97+AT220))</f>
        <v>4.3416865904643389</v>
      </c>
      <c r="AV220">
        <f>IF(AS220&lt;&gt;0,(1000-(AR220+U220)/2)/AS220*AL220,0)</f>
        <v>0.14278433040871072</v>
      </c>
      <c r="AW220">
        <f>U220*AA220/1000</f>
        <v>2.0520336411316675</v>
      </c>
      <c r="AX220">
        <f>(AU220-AW220)</f>
        <v>2.2896529493326714</v>
      </c>
      <c r="AY220">
        <f>1/(1.6/F220+1.37/N220)</f>
        <v>8.9704669089512939E-2</v>
      </c>
      <c r="AZ220">
        <f>G220*AA220*0.001</f>
        <v>52.041076097019591</v>
      </c>
      <c r="BA220">
        <f>G220/S220</f>
        <v>0.64947683962984315</v>
      </c>
      <c r="BB220">
        <f>(1-AL220*AA220/AQ220/F220)*100</f>
        <v>48.174778073031362</v>
      </c>
      <c r="BC220">
        <f>(S220-E220/(N220/1.35))</f>
        <v>871.59085786312914</v>
      </c>
      <c r="BD220">
        <f>E220*BB220/100/BC220</f>
        <v>1.3853132646370031E-2</v>
      </c>
    </row>
    <row r="221" spans="1:56" x14ac:dyDescent="0.3">
      <c r="A221" s="1">
        <v>135</v>
      </c>
      <c r="B221" s="1" t="s">
        <v>279</v>
      </c>
      <c r="C221" s="1">
        <v>8184.5000096671283</v>
      </c>
      <c r="D221" s="1">
        <v>0</v>
      </c>
      <c r="E221">
        <f>(R221-S221*(1000-T221)/(1000-U221))*AK221</f>
        <v>24.925120044313303</v>
      </c>
      <c r="F221">
        <f>IF(AV221&lt;&gt;0,1/(1/AV221-1/N221),0)</f>
        <v>0.14691649842916044</v>
      </c>
      <c r="G221">
        <f>((AY221-AL221/2)*S221-E221)/(AY221+AL221/2)</f>
        <v>570.95441183525475</v>
      </c>
      <c r="H221">
        <f>AL221*1000</f>
        <v>3.5728865236185845</v>
      </c>
      <c r="I221">
        <f>(AQ221-AW221)</f>
        <v>2.2164462775232447</v>
      </c>
      <c r="J221">
        <f>(P221+AP221*D221)</f>
        <v>30.024736404418945</v>
      </c>
      <c r="K221" s="1">
        <v>3.44</v>
      </c>
      <c r="L221">
        <f>(K221*AE221+AF221)</f>
        <v>1.9820870375633239</v>
      </c>
      <c r="M221" s="1">
        <v>1</v>
      </c>
      <c r="N221">
        <f>L221*(M221+1)*(M221+1)/(M221*M221+1)</f>
        <v>3.9641740751266479</v>
      </c>
      <c r="O221" s="1">
        <v>30.643487930297852</v>
      </c>
      <c r="P221" s="1">
        <v>30.024736404418945</v>
      </c>
      <c r="Q221" s="1">
        <v>31.258726119995117</v>
      </c>
      <c r="R221" s="1">
        <v>899.4501953125</v>
      </c>
      <c r="S221" s="1">
        <v>880.1439208984375</v>
      </c>
      <c r="T221" s="1">
        <v>20.115875244140625</v>
      </c>
      <c r="U221" s="1">
        <v>22.517955780029297</v>
      </c>
      <c r="V221" s="1">
        <v>41.429256439208984</v>
      </c>
      <c r="W221" s="1">
        <v>46.376415252685547</v>
      </c>
      <c r="X221" s="1">
        <v>500.14840698242188</v>
      </c>
      <c r="Y221" s="1">
        <v>1500.2257080078125</v>
      </c>
      <c r="Z221" s="1">
        <v>0.25333863496780396</v>
      </c>
      <c r="AA221" s="1">
        <v>91.041152954101563</v>
      </c>
      <c r="AB221" s="1">
        <v>12.194806098937988</v>
      </c>
      <c r="AC221" s="1">
        <v>0.48843568563461304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>X221*0.000001/(K221*0.0001)</f>
        <v>1.4539197877395984</v>
      </c>
      <c r="AL221">
        <f>(U221-T221)/(1000-U221)*AK221</f>
        <v>3.5728865236185846E-3</v>
      </c>
      <c r="AM221">
        <f>(P221+273.15)</f>
        <v>303.17473640441892</v>
      </c>
      <c r="AN221">
        <f>(O221+273.15)</f>
        <v>303.79348793029783</v>
      </c>
      <c r="AO221">
        <f>(Y221*AG221+Z221*AH221)*AI221</f>
        <v>240.03610791602478</v>
      </c>
      <c r="AP221">
        <f>((AO221+0.00000010773*(AN221^4-AM221^4))-AL221*44100)/(L221*51.4+0.00000043092*AM221^3)</f>
        <v>0.78959247186855741</v>
      </c>
      <c r="AQ221">
        <f>0.61365*EXP(17.502*J221/(240.97+J221))</f>
        <v>4.2665069339065873</v>
      </c>
      <c r="AR221">
        <f>AQ221*1000/AA221</f>
        <v>46.863498489057456</v>
      </c>
      <c r="AS221">
        <f>(AR221-U221)</f>
        <v>24.345542709028159</v>
      </c>
      <c r="AT221">
        <f>IF(D221,P221,(O221+P221)/2)</f>
        <v>30.334112167358398</v>
      </c>
      <c r="AU221">
        <f>0.61365*EXP(17.502*AT221/(240.97+AT221))</f>
        <v>4.342899576413858</v>
      </c>
      <c r="AV221">
        <f>IF(AS221&lt;&gt;0,(1000-(AR221+U221)/2)/AS221*AL221,0)</f>
        <v>0.14166619875210504</v>
      </c>
      <c r="AW221">
        <f>U221*AA221/1000</f>
        <v>2.0500606563833426</v>
      </c>
      <c r="AX221">
        <f>(AU221-AW221)</f>
        <v>2.2928389200305155</v>
      </c>
      <c r="AY221">
        <f>1/(1.6/F221+1.37/N221)</f>
        <v>8.8998572320333577E-2</v>
      </c>
      <c r="AZ221">
        <f>G221*AA221*0.001</f>
        <v>51.98034793771253</v>
      </c>
      <c r="BA221">
        <f>G221/S221</f>
        <v>0.64870573809387122</v>
      </c>
      <c r="BB221">
        <f>(1-AL221*AA221/AQ221/F221)*100</f>
        <v>48.106382382741899</v>
      </c>
      <c r="BC221">
        <f>(S221-E221/(N221/1.35))</f>
        <v>871.65566800587305</v>
      </c>
      <c r="BD221">
        <f>E221*BB221/100/BC221</f>
        <v>1.3756089701459973E-2</v>
      </c>
    </row>
    <row r="222" spans="1:56" x14ac:dyDescent="0.3">
      <c r="A222" s="1" t="s">
        <v>9</v>
      </c>
      <c r="B222" s="1" t="s">
        <v>280</v>
      </c>
      <c r="K222" s="1">
        <v>3.44</v>
      </c>
    </row>
    <row r="223" spans="1:56" x14ac:dyDescent="0.3">
      <c r="A223" s="1" t="s">
        <v>9</v>
      </c>
      <c r="B223" s="1" t="s">
        <v>281</v>
      </c>
      <c r="K223" s="1">
        <v>3.44</v>
      </c>
    </row>
    <row r="224" spans="1:56" x14ac:dyDescent="0.3">
      <c r="A224" s="1">
        <v>136</v>
      </c>
      <c r="B224" s="1" t="s">
        <v>282</v>
      </c>
      <c r="C224" s="1">
        <v>8293.5000102035701</v>
      </c>
      <c r="D224" s="1">
        <v>0</v>
      </c>
      <c r="E224">
        <f>(R224-S224*(1000-T224)/(1000-U224))*AK224</f>
        <v>13.399287954568944</v>
      </c>
      <c r="F224">
        <f>IF(AV224&lt;&gt;0,1/(1/AV224-1/N224),0)</f>
        <v>0.1334681962880909</v>
      </c>
      <c r="G224">
        <f>((AY224-AL224/2)*S224-E224)/(AY224+AL224/2)</f>
        <v>212.06639936505181</v>
      </c>
      <c r="H224">
        <f>AL224*1000</f>
        <v>3.291718055533833</v>
      </c>
      <c r="I224">
        <f>(AQ224-AW224)</f>
        <v>2.2405819298791427</v>
      </c>
      <c r="J224">
        <f>(P224+AP224*D224)</f>
        <v>30.056638717651367</v>
      </c>
      <c r="K224" s="1">
        <v>3.44</v>
      </c>
      <c r="L224">
        <f>(K224*AE224+AF224)</f>
        <v>1.9820870375633239</v>
      </c>
      <c r="M224" s="1">
        <v>1</v>
      </c>
      <c r="N224">
        <f>L224*(M224+1)*(M224+1)/(M224*M224+1)</f>
        <v>3.9641740751266479</v>
      </c>
      <c r="O224" s="1">
        <v>30.650119781494141</v>
      </c>
      <c r="P224" s="1">
        <v>30.056638717651367</v>
      </c>
      <c r="Q224" s="1">
        <v>31.239734649658203</v>
      </c>
      <c r="R224" s="1">
        <v>399.63577270507813</v>
      </c>
      <c r="S224" s="1">
        <v>389.53817749023438</v>
      </c>
      <c r="T224" s="1">
        <v>20.124917984008789</v>
      </c>
      <c r="U224" s="1">
        <v>22.338306427001953</v>
      </c>
      <c r="V224" s="1">
        <v>41.433040618896484</v>
      </c>
      <c r="W224" s="1">
        <v>45.989948272705078</v>
      </c>
      <c r="X224" s="1">
        <v>500.16354370117188</v>
      </c>
      <c r="Y224" s="1">
        <v>1500.08447265625</v>
      </c>
      <c r="Z224" s="1">
        <v>0.2555229663848877</v>
      </c>
      <c r="AA224" s="1">
        <v>91.043067932128906</v>
      </c>
      <c r="AB224" s="1">
        <v>10.125711441040039</v>
      </c>
      <c r="AC224" s="1">
        <v>0.48485672473907471</v>
      </c>
      <c r="AD224" s="1">
        <v>0.66666668653488159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0.15999999642372131</v>
      </c>
      <c r="AJ224" s="1">
        <v>111115</v>
      </c>
      <c r="AK224">
        <f>X224*0.000001/(K224*0.0001)</f>
        <v>1.4539637898289879</v>
      </c>
      <c r="AL224">
        <f>(U224-T224)/(1000-U224)*AK224</f>
        <v>3.2917180555338331E-3</v>
      </c>
      <c r="AM224">
        <f>(P224+273.15)</f>
        <v>303.20663871765134</v>
      </c>
      <c r="AN224">
        <f>(O224+273.15)</f>
        <v>303.80011978149412</v>
      </c>
      <c r="AO224">
        <f>(Y224*AG224+Z224*AH224)*AI224</f>
        <v>240.01351026027987</v>
      </c>
      <c r="AP224">
        <f>((AO224+0.00000010773*(AN224^4-AM224^4))-AL224*44100)/(L224*51.4+0.00000043092*AM224^3)</f>
        <v>0.89557886528387698</v>
      </c>
      <c r="AQ224">
        <f>0.61365*EXP(17.502*J224/(240.97+J224))</f>
        <v>4.2743298794013933</v>
      </c>
      <c r="AR224">
        <f>AQ224*1000/AA224</f>
        <v>46.948438541063176</v>
      </c>
      <c r="AS224">
        <f>(AR224-U224)</f>
        <v>24.610132114061223</v>
      </c>
      <c r="AT224">
        <f>IF(D224,P224,(O224+P224)/2)</f>
        <v>30.353379249572754</v>
      </c>
      <c r="AU224">
        <f>0.61365*EXP(17.502*AT224/(240.97+AT224))</f>
        <v>4.3476962760915479</v>
      </c>
      <c r="AV224">
        <f>IF(AS224&lt;&gt;0,(1000-(AR224+U224)/2)/AS224*AL224,0)</f>
        <v>0.12912087696627852</v>
      </c>
      <c r="AW224">
        <f>U224*AA224/1000</f>
        <v>2.0337479495222506</v>
      </c>
      <c r="AX224">
        <f>(AU224-AW224)</f>
        <v>2.3139483265692973</v>
      </c>
      <c r="AY224">
        <f>1/(1.6/F224+1.37/N224)</f>
        <v>8.1080183173587672E-2</v>
      </c>
      <c r="AZ224">
        <f>G224*AA224*0.001</f>
        <v>19.307175603514391</v>
      </c>
      <c r="BA224">
        <f>G224/S224</f>
        <v>0.54440466074822225</v>
      </c>
      <c r="BB224">
        <f>(1-AL224*AA224/AQ224/F224)*100</f>
        <v>47.468030234514814</v>
      </c>
      <c r="BC224">
        <f>(S224-E224/(N224/1.35))</f>
        <v>384.97504822399748</v>
      </c>
      <c r="BD224">
        <f>E224*BB224/100/BC224</f>
        <v>1.6521533244366806E-2</v>
      </c>
    </row>
    <row r="225" spans="1:56" x14ac:dyDescent="0.3">
      <c r="A225" s="1">
        <v>137</v>
      </c>
      <c r="B225" s="1" t="s">
        <v>283</v>
      </c>
      <c r="C225" s="1">
        <v>8299.5000100694597</v>
      </c>
      <c r="D225" s="1">
        <v>0</v>
      </c>
      <c r="E225">
        <f>(R225-S225*(1000-T225)/(1000-U225))*AK225</f>
        <v>13.758321682780204</v>
      </c>
      <c r="F225">
        <f>IF(AV225&lt;&gt;0,1/(1/AV225-1/N225),0)</f>
        <v>0.13310528470620678</v>
      </c>
      <c r="G225">
        <f>((AY225-AL225/2)*S225-E225)/(AY225+AL225/2)</f>
        <v>207.32402783704626</v>
      </c>
      <c r="H225">
        <f>AL225*1000</f>
        <v>3.288772554633363</v>
      </c>
      <c r="I225">
        <f>(AQ225-AW225)</f>
        <v>2.2444362764276544</v>
      </c>
      <c r="J225">
        <f>(P225+AP225*D225)</f>
        <v>30.073036193847656</v>
      </c>
      <c r="K225" s="1">
        <v>3.44</v>
      </c>
      <c r="L225">
        <f>(K225*AE225+AF225)</f>
        <v>1.9820870375633239</v>
      </c>
      <c r="M225" s="1">
        <v>1</v>
      </c>
      <c r="N225">
        <f>L225*(M225+1)*(M225+1)/(M225*M225+1)</f>
        <v>3.9641740751266479</v>
      </c>
      <c r="O225" s="1">
        <v>30.653049468994141</v>
      </c>
      <c r="P225" s="1">
        <v>30.073036193847656</v>
      </c>
      <c r="Q225" s="1">
        <v>31.244318008422852</v>
      </c>
      <c r="R225" s="1">
        <v>399.94317626953125</v>
      </c>
      <c r="S225" s="1">
        <v>389.599853515625</v>
      </c>
      <c r="T225" s="1">
        <v>20.128826141357422</v>
      </c>
      <c r="U225" s="1">
        <v>22.340110778808594</v>
      </c>
      <c r="V225" s="1">
        <v>41.434291839599609</v>
      </c>
      <c r="W225" s="1">
        <v>45.986122131347656</v>
      </c>
      <c r="X225" s="1">
        <v>500.19049072265625</v>
      </c>
      <c r="Y225" s="1">
        <v>1500.0699462890625</v>
      </c>
      <c r="Z225" s="1">
        <v>0.19219526648521423</v>
      </c>
      <c r="AA225" s="1">
        <v>91.043388366699219</v>
      </c>
      <c r="AB225" s="1">
        <v>10.125711441040039</v>
      </c>
      <c r="AC225" s="1">
        <v>0.48485672473907471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>X225*0.000001/(K225*0.0001)</f>
        <v>1.4540421241937682</v>
      </c>
      <c r="AL225">
        <f>(U225-T225)/(1000-U225)*AK225</f>
        <v>3.2887725546333632E-3</v>
      </c>
      <c r="AM225">
        <f>(P225+273.15)</f>
        <v>303.22303619384763</v>
      </c>
      <c r="AN225">
        <f>(O225+273.15)</f>
        <v>303.80304946899412</v>
      </c>
      <c r="AO225">
        <f>(Y225*AG225+Z225*AH225)*AI225</f>
        <v>240.01118604158182</v>
      </c>
      <c r="AP225">
        <f>((AO225+0.00000010773*(AN225^4-AM225^4))-AL225*44100)/(L225*51.4+0.00000043092*AM225^3)</f>
        <v>0.89526492550098979</v>
      </c>
      <c r="AQ225">
        <f>0.61365*EXP(17.502*J225/(240.97+J225))</f>
        <v>4.2783556582178086</v>
      </c>
      <c r="AR225">
        <f>AQ225*1000/AA225</f>
        <v>46.99249154684027</v>
      </c>
      <c r="AS225">
        <f>(AR225-U225)</f>
        <v>24.652380768031676</v>
      </c>
      <c r="AT225">
        <f>IF(D225,P225,(O225+P225)/2)</f>
        <v>30.363042831420898</v>
      </c>
      <c r="AU225">
        <f>0.61365*EXP(17.502*AT225/(240.97+AT225))</f>
        <v>4.3501038426386636</v>
      </c>
      <c r="AV225">
        <f>IF(AS225&lt;&gt;0,(1000-(AR225+U225)/2)/AS225*AL225,0)</f>
        <v>0.12878119175066979</v>
      </c>
      <c r="AW225">
        <f>U225*AA225/1000</f>
        <v>2.0339193817901542</v>
      </c>
      <c r="AX225">
        <f>(AU225-AW225)</f>
        <v>2.3161844608485094</v>
      </c>
      <c r="AY225">
        <f>1/(1.6/F225+1.37/N225)</f>
        <v>8.0865880415053826E-2</v>
      </c>
      <c r="AZ225">
        <f>G225*AA225*0.001</f>
        <v>18.875481984116561</v>
      </c>
      <c r="BA225">
        <f>G225/S225</f>
        <v>0.53214606208452153</v>
      </c>
      <c r="BB225">
        <f>(1-AL225*AA225/AQ225/F225)*100</f>
        <v>47.421272782530764</v>
      </c>
      <c r="BC225">
        <f>(S225-E225/(N225/1.35))</f>
        <v>384.91445526626586</v>
      </c>
      <c r="BD225">
        <f>E225*BB225/100/BC225</f>
        <v>1.6950185076775103E-2</v>
      </c>
    </row>
    <row r="226" spans="1:56" x14ac:dyDescent="0.3">
      <c r="A226" s="1">
        <v>138</v>
      </c>
      <c r="B226" s="1" t="s">
        <v>284</v>
      </c>
      <c r="C226" s="1">
        <v>8305.5000099353492</v>
      </c>
      <c r="D226" s="1">
        <v>0</v>
      </c>
      <c r="E226">
        <f>(R226-S226*(1000-T226)/(1000-U226))*AK226</f>
        <v>13.697107973185116</v>
      </c>
      <c r="F226">
        <f>IF(AV226&lt;&gt;0,1/(1/AV226-1/N226),0)</f>
        <v>0.13290967368822088</v>
      </c>
      <c r="G226">
        <f>((AY226-AL226/2)*S226-E226)/(AY226+AL226/2)</f>
        <v>207.9568811028328</v>
      </c>
      <c r="H226">
        <f>AL226*1000</f>
        <v>3.2782909859078133</v>
      </c>
      <c r="I226">
        <f>(AQ226-AW226)</f>
        <v>2.2405387047443197</v>
      </c>
      <c r="J226">
        <f>(P226+AP226*D226)</f>
        <v>30.055088043212891</v>
      </c>
      <c r="K226" s="1">
        <v>3.44</v>
      </c>
      <c r="L226">
        <f>(K226*AE226+AF226)</f>
        <v>1.9820870375633239</v>
      </c>
      <c r="M226" s="1">
        <v>1</v>
      </c>
      <c r="N226">
        <f>L226*(M226+1)*(M226+1)/(M226*M226+1)</f>
        <v>3.9641740751266479</v>
      </c>
      <c r="O226" s="1">
        <v>30.653253555297852</v>
      </c>
      <c r="P226" s="1">
        <v>30.055088043212891</v>
      </c>
      <c r="Q226" s="1">
        <v>31.255739212036133</v>
      </c>
      <c r="R226" s="1">
        <v>400.01092529296875</v>
      </c>
      <c r="S226" s="1">
        <v>389.7117919921875</v>
      </c>
      <c r="T226" s="1">
        <v>20.130104064941406</v>
      </c>
      <c r="U226" s="1">
        <v>22.334453582763672</v>
      </c>
      <c r="V226" s="1">
        <v>41.436569213867188</v>
      </c>
      <c r="W226" s="1">
        <v>45.974086761474609</v>
      </c>
      <c r="X226" s="1">
        <v>500.16787719726563</v>
      </c>
      <c r="Y226" s="1">
        <v>1499.9461669921875</v>
      </c>
      <c r="Z226" s="1">
        <v>0.22276836633682251</v>
      </c>
      <c r="AA226" s="1">
        <v>91.043670654296875</v>
      </c>
      <c r="AB226" s="1">
        <v>10.125711441040039</v>
      </c>
      <c r="AC226" s="1">
        <v>0.48485672473907471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0.15999999642372131</v>
      </c>
      <c r="AJ226" s="1">
        <v>111115</v>
      </c>
      <c r="AK226">
        <f>X226*0.000001/(K226*0.0001)</f>
        <v>1.4539763872013534</v>
      </c>
      <c r="AL226">
        <f>(U226-T226)/(1000-U226)*AK226</f>
        <v>3.2782909859078134E-3</v>
      </c>
      <c r="AM226">
        <f>(P226+273.15)</f>
        <v>303.20508804321287</v>
      </c>
      <c r="AN226">
        <f>(O226+273.15)</f>
        <v>303.80325355529783</v>
      </c>
      <c r="AO226">
        <f>(Y226*AG226+Z226*AH226)*AI226</f>
        <v>239.99138135452449</v>
      </c>
      <c r="AP226">
        <f>((AO226+0.00000010773*(AN226^4-AM226^4))-AL226*44100)/(L226*51.4+0.00000043092*AM226^3)</f>
        <v>0.90108115246087339</v>
      </c>
      <c r="AQ226">
        <f>0.61365*EXP(17.502*J226/(240.97+J226))</f>
        <v>4.2739493409771363</v>
      </c>
      <c r="AR226">
        <f>AQ226*1000/AA226</f>
        <v>46.943948000578821</v>
      </c>
      <c r="AS226">
        <f>(AR226-U226)</f>
        <v>24.609494417815149</v>
      </c>
      <c r="AT226">
        <f>IF(D226,P226,(O226+P226)/2)</f>
        <v>30.354170799255371</v>
      </c>
      <c r="AU226">
        <f>0.61365*EXP(17.502*AT226/(240.97+AT226))</f>
        <v>4.3478934376211447</v>
      </c>
      <c r="AV226">
        <f>IF(AS226&lt;&gt;0,(1000-(AR226+U226)/2)/AS226*AL226,0)</f>
        <v>0.12859807489187722</v>
      </c>
      <c r="AW226">
        <f>U226*AA226/1000</f>
        <v>2.0334106362328166</v>
      </c>
      <c r="AX226">
        <f>(AU226-AW226)</f>
        <v>2.3144828013883281</v>
      </c>
      <c r="AY226">
        <f>1/(1.6/F226+1.37/N226)</f>
        <v>8.0750356692717962E-2</v>
      </c>
      <c r="AZ226">
        <f>G226*AA226*0.001</f>
        <v>18.933157793421085</v>
      </c>
      <c r="BA226">
        <f>G226/S226</f>
        <v>0.53361711237878495</v>
      </c>
      <c r="BB226">
        <f>(1-AL226*AA226/AQ226/F226)*100</f>
        <v>47.457431788767948</v>
      </c>
      <c r="BC226">
        <f>(S226-E226/(N226/1.35))</f>
        <v>385.04724007964086</v>
      </c>
      <c r="BD226">
        <f>E226*BB226/100/BC226</f>
        <v>1.6881813442069449E-2</v>
      </c>
    </row>
    <row r="227" spans="1:56" x14ac:dyDescent="0.3">
      <c r="A227" s="1">
        <v>139</v>
      </c>
      <c r="B227" s="1" t="s">
        <v>285</v>
      </c>
      <c r="C227" s="1">
        <v>8311.5000098012388</v>
      </c>
      <c r="D227" s="1">
        <v>0</v>
      </c>
      <c r="E227">
        <f>(R227-S227*(1000-T227)/(1000-U227))*AK227</f>
        <v>13.480720433816041</v>
      </c>
      <c r="F227">
        <f>IF(AV227&lt;&gt;0,1/(1/AV227-1/N227),0)</f>
        <v>0.13294954909273532</v>
      </c>
      <c r="G227">
        <f>((AY227-AL227/2)*S227-E227)/(AY227+AL227/2)</f>
        <v>210.72634075928221</v>
      </c>
      <c r="H227">
        <f>AL227*1000</f>
        <v>3.2874490424129323</v>
      </c>
      <c r="I227">
        <f>(AQ227-AW227)</f>
        <v>2.2460647544896926</v>
      </c>
      <c r="J227">
        <f>(P227+AP227*D227)</f>
        <v>30.079183578491211</v>
      </c>
      <c r="K227" s="1">
        <v>3.44</v>
      </c>
      <c r="L227">
        <f>(K227*AE227+AF227)</f>
        <v>1.9820870375633239</v>
      </c>
      <c r="M227" s="1">
        <v>1</v>
      </c>
      <c r="N227">
        <f>L227*(M227+1)*(M227+1)/(M227*M227+1)</f>
        <v>3.9641740751266479</v>
      </c>
      <c r="O227" s="1">
        <v>30.657978057861328</v>
      </c>
      <c r="P227" s="1">
        <v>30.079183578491211</v>
      </c>
      <c r="Q227" s="1">
        <v>31.247808456420898</v>
      </c>
      <c r="R227" s="1">
        <v>399.994384765625</v>
      </c>
      <c r="S227" s="1">
        <v>389.84222412109375</v>
      </c>
      <c r="T227" s="1">
        <v>20.128442764282227</v>
      </c>
      <c r="U227" s="1">
        <v>22.3387451171875</v>
      </c>
      <c r="V227" s="1">
        <v>41.421955108642578</v>
      </c>
      <c r="W227" s="1">
        <v>45.970497131347656</v>
      </c>
      <c r="X227" s="1">
        <v>500.21209716796875</v>
      </c>
      <c r="Y227" s="1">
        <v>1499.87890625</v>
      </c>
      <c r="Z227" s="1">
        <v>0.11466380208730698</v>
      </c>
      <c r="AA227" s="1">
        <v>91.043655395507813</v>
      </c>
      <c r="AB227" s="1">
        <v>10.125711441040039</v>
      </c>
      <c r="AC227" s="1">
        <v>0.48485672473907471</v>
      </c>
      <c r="AD227" s="1">
        <v>0.66666668653488159</v>
      </c>
      <c r="AE227" s="1">
        <v>-0.21956524252891541</v>
      </c>
      <c r="AF227" s="1">
        <v>2.737391471862793</v>
      </c>
      <c r="AG227" s="1">
        <v>1</v>
      </c>
      <c r="AH227" s="1">
        <v>0</v>
      </c>
      <c r="AI227" s="1">
        <v>0.15999999642372131</v>
      </c>
      <c r="AJ227" s="1">
        <v>111115</v>
      </c>
      <c r="AK227">
        <f>X227*0.000001/(K227*0.0001)</f>
        <v>1.454104933627816</v>
      </c>
      <c r="AL227">
        <f>(U227-T227)/(1000-U227)*AK227</f>
        <v>3.2874490424129326E-3</v>
      </c>
      <c r="AM227">
        <f>(P227+273.15)</f>
        <v>303.22918357849119</v>
      </c>
      <c r="AN227">
        <f>(O227+273.15)</f>
        <v>303.80797805786131</v>
      </c>
      <c r="AO227">
        <f>(Y227*AG227+Z227*AH227)*AI227</f>
        <v>239.98061963601504</v>
      </c>
      <c r="AP227">
        <f>((AO227+0.00000010773*(AN227^4-AM227^4))-AL227*44100)/(L227*51.4+0.00000043092*AM227^3)</f>
        <v>0.89537769260316391</v>
      </c>
      <c r="AQ227">
        <f>0.61365*EXP(17.502*J227/(240.97+J227))</f>
        <v>4.2798657669069939</v>
      </c>
      <c r="AR227">
        <f>AQ227*1000/AA227</f>
        <v>47.008940362890648</v>
      </c>
      <c r="AS227">
        <f>(AR227-U227)</f>
        <v>24.670195245703148</v>
      </c>
      <c r="AT227">
        <f>IF(D227,P227,(O227+P227)/2)</f>
        <v>30.36858081817627</v>
      </c>
      <c r="AU227">
        <f>0.61365*EXP(17.502*AT227/(240.97+AT227))</f>
        <v>4.3514840897581735</v>
      </c>
      <c r="AV227">
        <f>IF(AS227&lt;&gt;0,(1000-(AR227+U227)/2)/AS227*AL227,0)</f>
        <v>0.12863540477463964</v>
      </c>
      <c r="AW227">
        <f>U227*AA227/1000</f>
        <v>2.0338010124173014</v>
      </c>
      <c r="AX227">
        <f>(AU227-AW227)</f>
        <v>2.3176830773408721</v>
      </c>
      <c r="AY227">
        <f>1/(1.6/F227+1.37/N227)</f>
        <v>8.0773907031744141E-2</v>
      </c>
      <c r="AZ227">
        <f>G227*AA227*0.001</f>
        <v>19.185296350844443</v>
      </c>
      <c r="BA227">
        <f>G227/S227</f>
        <v>0.54054262909660056</v>
      </c>
      <c r="BB227">
        <f>(1-AL227*AA227/AQ227/F227)*100</f>
        <v>47.399278745535135</v>
      </c>
      <c r="BC227">
        <f>(S227-E227/(N227/1.35))</f>
        <v>385.2513630133937</v>
      </c>
      <c r="BD227">
        <f>E227*BB227/100/BC227</f>
        <v>1.6585961449560479E-2</v>
      </c>
    </row>
    <row r="228" spans="1:56" x14ac:dyDescent="0.3">
      <c r="A228" s="1">
        <v>140</v>
      </c>
      <c r="B228" s="1" t="s">
        <v>286</v>
      </c>
      <c r="C228" s="1">
        <v>8317.5000096671283</v>
      </c>
      <c r="D228" s="1">
        <v>0</v>
      </c>
      <c r="E228">
        <f>(R228-S228*(1000-T228)/(1000-U228))*AK228</f>
        <v>13.447976619333398</v>
      </c>
      <c r="F228">
        <f>IF(AV228&lt;&gt;0,1/(1/AV228-1/N228),0)</f>
        <v>0.13319998093982213</v>
      </c>
      <c r="G228">
        <f>((AY228-AL228/2)*S228-E228)/(AY228+AL228/2)</f>
        <v>211.43076195733767</v>
      </c>
      <c r="H228">
        <f>AL228*1000</f>
        <v>3.2889833056772475</v>
      </c>
      <c r="I228">
        <f>(AQ228-AW228)</f>
        <v>2.2430452450868428</v>
      </c>
      <c r="J228">
        <f>(P228+AP228*D228)</f>
        <v>30.067424774169922</v>
      </c>
      <c r="K228" s="1">
        <v>3.44</v>
      </c>
      <c r="L228">
        <f>(K228*AE228+AF228)</f>
        <v>1.9820870375633239</v>
      </c>
      <c r="M228" s="1">
        <v>1</v>
      </c>
      <c r="N228">
        <f>L228*(M228+1)*(M228+1)/(M228*M228+1)</f>
        <v>3.9641740751266479</v>
      </c>
      <c r="O228" s="1">
        <v>30.65570068359375</v>
      </c>
      <c r="P228" s="1">
        <v>30.067424774169922</v>
      </c>
      <c r="Q228" s="1">
        <v>31.23974609375</v>
      </c>
      <c r="R228" s="1">
        <v>399.96597290039063</v>
      </c>
      <c r="S228" s="1">
        <v>389.83450317382813</v>
      </c>
      <c r="T228" s="1">
        <v>20.128690719604492</v>
      </c>
      <c r="U228" s="1">
        <v>22.340333938598633</v>
      </c>
      <c r="V228" s="1">
        <v>41.427585601806641</v>
      </c>
      <c r="W228" s="1">
        <v>45.979446411132813</v>
      </c>
      <c r="X228" s="1">
        <v>500.14132690429688</v>
      </c>
      <c r="Y228" s="1">
        <v>1499.94482421875</v>
      </c>
      <c r="Z228" s="1">
        <v>0.15834066271781921</v>
      </c>
      <c r="AA228" s="1">
        <v>91.043060302734375</v>
      </c>
      <c r="AB228" s="1">
        <v>10.125711441040039</v>
      </c>
      <c r="AC228" s="1">
        <v>0.48485672473907471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0.15999999642372131</v>
      </c>
      <c r="AJ228" s="1">
        <v>111115</v>
      </c>
      <c r="AK228">
        <f>X228*0.000001/(K228*0.0001)</f>
        <v>1.4538992061171421</v>
      </c>
      <c r="AL228">
        <f>(U228-T228)/(1000-U228)*AK228</f>
        <v>3.2889833056772475E-3</v>
      </c>
      <c r="AM228">
        <f>(P228+273.15)</f>
        <v>303.2174247741699</v>
      </c>
      <c r="AN228">
        <f>(O228+273.15)</f>
        <v>303.80570068359373</v>
      </c>
      <c r="AO228">
        <f>(Y228*AG228+Z228*AH228)*AI228</f>
        <v>239.99116651077929</v>
      </c>
      <c r="AP228">
        <f>((AO228+0.00000010773*(AN228^4-AM228^4))-AL228*44100)/(L228*51.4+0.00000043092*AM228^3)</f>
        <v>0.89588596228612449</v>
      </c>
      <c r="AQ228">
        <f>0.61365*EXP(17.502*J228/(240.97+J228))</f>
        <v>4.2769776150419014</v>
      </c>
      <c r="AR228">
        <f>AQ228*1000/AA228</f>
        <v>46.977524709958011</v>
      </c>
      <c r="AS228">
        <f>(AR228-U228)</f>
        <v>24.637190771359379</v>
      </c>
      <c r="AT228">
        <f>IF(D228,P228,(O228+P228)/2)</f>
        <v>30.361562728881836</v>
      </c>
      <c r="AU228">
        <f>0.61365*EXP(17.502*AT228/(240.97+AT228))</f>
        <v>4.3497350173659921</v>
      </c>
      <c r="AV228">
        <f>IF(AS228&lt;&gt;0,(1000-(AR228+U228)/2)/AS228*AL228,0)</f>
        <v>0.12886983322091902</v>
      </c>
      <c r="AW228">
        <f>U228*AA228/1000</f>
        <v>2.0339323699550587</v>
      </c>
      <c r="AX228">
        <f>(AU228-AW228)</f>
        <v>2.3158026474109334</v>
      </c>
      <c r="AY228">
        <f>1/(1.6/F228+1.37/N228)</f>
        <v>8.0921802595297618E-2</v>
      </c>
      <c r="AZ228">
        <f>G228*AA228*0.001</f>
        <v>19.24930361073497</v>
      </c>
      <c r="BA228">
        <f>G228/S228</f>
        <v>0.54236030991607787</v>
      </c>
      <c r="BB228">
        <f>(1-AL228*AA228/AQ228/F228)*100</f>
        <v>47.438545250762395</v>
      </c>
      <c r="BC228">
        <f>(S228-E228/(N228/1.35))</f>
        <v>385.25479297643471</v>
      </c>
      <c r="BD228">
        <f>E228*BB228/100/BC228</f>
        <v>1.6559234538231025E-2</v>
      </c>
    </row>
    <row r="229" spans="1:56" x14ac:dyDescent="0.3">
      <c r="A229" s="1" t="s">
        <v>9</v>
      </c>
      <c r="B229" s="1" t="s">
        <v>287</v>
      </c>
    </row>
    <row r="230" spans="1:56" x14ac:dyDescent="0.3">
      <c r="A230" s="1" t="s">
        <v>9</v>
      </c>
      <c r="B230" s="1" t="s">
        <v>288</v>
      </c>
    </row>
    <row r="231" spans="1:56" x14ac:dyDescent="0.3">
      <c r="A231" s="1" t="s">
        <v>9</v>
      </c>
      <c r="B231" s="1" t="s">
        <v>289</v>
      </c>
    </row>
    <row r="232" spans="1:56" x14ac:dyDescent="0.3">
      <c r="A232" s="1" t="s">
        <v>9</v>
      </c>
      <c r="B232" s="1" t="s">
        <v>290</v>
      </c>
    </row>
    <row r="233" spans="1:56" x14ac:dyDescent="0.3">
      <c r="A233" s="1" t="s">
        <v>9</v>
      </c>
      <c r="B233" s="1" t="s">
        <v>291</v>
      </c>
    </row>
    <row r="234" spans="1:56" x14ac:dyDescent="0.3">
      <c r="A234" s="1" t="s">
        <v>9</v>
      </c>
      <c r="B234" s="1" t="s">
        <v>292</v>
      </c>
    </row>
    <row r="235" spans="1:56" x14ac:dyDescent="0.3">
      <c r="A235" s="1" t="s">
        <v>9</v>
      </c>
      <c r="B235" s="1" t="s">
        <v>293</v>
      </c>
    </row>
    <row r="236" spans="1:56" x14ac:dyDescent="0.3">
      <c r="A236" s="1" t="s">
        <v>9</v>
      </c>
      <c r="B236" s="1" t="s">
        <v>294</v>
      </c>
    </row>
    <row r="237" spans="1:56" x14ac:dyDescent="0.3">
      <c r="A237" s="1" t="s">
        <v>9</v>
      </c>
      <c r="B237" s="1" t="s">
        <v>295</v>
      </c>
    </row>
    <row r="238" spans="1:56" x14ac:dyDescent="0.3">
      <c r="A238" s="1" t="s">
        <v>9</v>
      </c>
      <c r="B238" s="1" t="s">
        <v>296</v>
      </c>
    </row>
    <row r="239" spans="1:56" x14ac:dyDescent="0.3">
      <c r="A239" s="1" t="s">
        <v>9</v>
      </c>
      <c r="B239" s="1" t="s">
        <v>297</v>
      </c>
    </row>
    <row r="240" spans="1:56" x14ac:dyDescent="0.3">
      <c r="A240" s="1" t="s">
        <v>9</v>
      </c>
      <c r="B240" s="1" t="s">
        <v>298</v>
      </c>
    </row>
    <row r="241" spans="1:3" x14ac:dyDescent="0.3">
      <c r="A241" s="1" t="s">
        <v>9</v>
      </c>
      <c r="B241" s="1" t="s">
        <v>299</v>
      </c>
    </row>
    <row r="242" spans="1:3" s="5" customFormat="1" x14ac:dyDescent="0.3">
      <c r="A242" s="4" t="s">
        <v>9</v>
      </c>
      <c r="B242" s="4" t="s">
        <v>300</v>
      </c>
      <c r="C242" s="6"/>
    </row>
    <row r="243" spans="1:3" s="5" customFormat="1" x14ac:dyDescent="0.3">
      <c r="A243" s="4" t="s">
        <v>9</v>
      </c>
      <c r="B243" s="4" t="s">
        <v>301</v>
      </c>
    </row>
    <row r="244" spans="1:3" s="5" customFormat="1" x14ac:dyDescent="0.3">
      <c r="A244" s="4" t="s">
        <v>9</v>
      </c>
      <c r="B244" s="4" t="s">
        <v>302</v>
      </c>
    </row>
    <row r="245" spans="1:3" s="5" customFormat="1" x14ac:dyDescent="0.3">
      <c r="A245" s="4" t="s">
        <v>9</v>
      </c>
      <c r="B245" s="4" t="s">
        <v>303</v>
      </c>
    </row>
    <row r="246" spans="1:3" s="5" customFormat="1" x14ac:dyDescent="0.3">
      <c r="A246" s="4" t="s">
        <v>9</v>
      </c>
      <c r="B246" s="4" t="s">
        <v>304</v>
      </c>
    </row>
    <row r="247" spans="1:3" s="5" customFormat="1" x14ac:dyDescent="0.3">
      <c r="A247" s="4" t="s">
        <v>9</v>
      </c>
      <c r="B247" s="4" t="s">
        <v>305</v>
      </c>
    </row>
    <row r="248" spans="1:3" s="5" customFormat="1" x14ac:dyDescent="0.3">
      <c r="A248" s="4" t="s">
        <v>9</v>
      </c>
      <c r="B248" s="4" t="s">
        <v>306</v>
      </c>
    </row>
    <row r="249" spans="1:3" s="5" customFormat="1" x14ac:dyDescent="0.3">
      <c r="A249" s="4" t="s">
        <v>9</v>
      </c>
      <c r="B249" s="4" t="s">
        <v>307</v>
      </c>
    </row>
    <row r="250" spans="1:3" s="5" customFormat="1" x14ac:dyDescent="0.3">
      <c r="A250" s="4" t="s">
        <v>9</v>
      </c>
      <c r="B250" s="4" t="s">
        <v>308</v>
      </c>
    </row>
    <row r="251" spans="1:3" s="5" customFormat="1" x14ac:dyDescent="0.3">
      <c r="A251" s="4" t="s">
        <v>9</v>
      </c>
      <c r="B251" s="4" t="s">
        <v>309</v>
      </c>
    </row>
    <row r="252" spans="1:3" s="5" customFormat="1" x14ac:dyDescent="0.3">
      <c r="A252" s="4" t="s">
        <v>9</v>
      </c>
      <c r="B252" s="4" t="s">
        <v>310</v>
      </c>
    </row>
    <row r="253" spans="1:3" s="5" customFormat="1" x14ac:dyDescent="0.3">
      <c r="A253" s="4" t="s">
        <v>9</v>
      </c>
      <c r="B253" s="4" t="s">
        <v>311</v>
      </c>
    </row>
    <row r="254" spans="1:3" s="5" customFormat="1" x14ac:dyDescent="0.3">
      <c r="A254" s="4" t="s">
        <v>9</v>
      </c>
      <c r="B254" s="4" t="s">
        <v>312</v>
      </c>
    </row>
    <row r="255" spans="1:3" x14ac:dyDescent="0.3">
      <c r="A255" s="1" t="s">
        <v>9</v>
      </c>
      <c r="B255" s="1" t="s">
        <v>313</v>
      </c>
      <c r="C255" s="3"/>
    </row>
    <row r="256" spans="1:3" x14ac:dyDescent="0.3">
      <c r="A256" s="1" t="s">
        <v>9</v>
      </c>
      <c r="B256" s="1" t="s">
        <v>314</v>
      </c>
    </row>
    <row r="257" spans="1:56" x14ac:dyDescent="0.3">
      <c r="A257" s="1" t="s">
        <v>9</v>
      </c>
      <c r="B257" s="1" t="s">
        <v>315</v>
      </c>
    </row>
    <row r="258" spans="1:56" x14ac:dyDescent="0.3">
      <c r="A258" s="1">
        <v>141</v>
      </c>
      <c r="B258" s="1" t="s">
        <v>316</v>
      </c>
      <c r="C258" s="1">
        <v>11143.000010192394</v>
      </c>
      <c r="D258" s="1">
        <v>0</v>
      </c>
      <c r="E258">
        <f>(R258-S258*(1000-T258)/(1000-U258))*AK258</f>
        <v>29.945718794890293</v>
      </c>
      <c r="F258">
        <f>IF(AV258&lt;&gt;0,1/(1/AV258-1/N258),0)</f>
        <v>0.19334184151537712</v>
      </c>
      <c r="G258">
        <f>((AY258-AL258/2)*S258-E258)/(AY258+AL258/2)</f>
        <v>99.850219359190859</v>
      </c>
      <c r="H258">
        <f>AL258*1000</f>
        <v>4.1726724485360966</v>
      </c>
      <c r="I258">
        <f>(AQ258-AW258)</f>
        <v>2.0051869283174062</v>
      </c>
      <c r="J258">
        <f>(P258+AP258*D258)</f>
        <v>29.91497802734375</v>
      </c>
      <c r="K258" s="1">
        <v>4.93</v>
      </c>
      <c r="L258">
        <f>(K258*AE258+AF258)</f>
        <v>1.6549348261952401</v>
      </c>
      <c r="M258" s="1">
        <v>1</v>
      </c>
      <c r="N258">
        <f>L258*(M258+1)*(M258+1)/(M258*M258+1)</f>
        <v>3.3098696523904803</v>
      </c>
      <c r="O258" s="1">
        <v>29.895309448242188</v>
      </c>
      <c r="P258" s="1">
        <v>29.91497802734375</v>
      </c>
      <c r="Q258" s="1">
        <v>30.312314987182617</v>
      </c>
      <c r="R258" s="1">
        <v>399.58285522460938</v>
      </c>
      <c r="S258" s="1">
        <v>368.55258178710938</v>
      </c>
      <c r="T258" s="1">
        <v>20.537870407104492</v>
      </c>
      <c r="U258" s="1">
        <v>24.549503326416016</v>
      </c>
      <c r="V258" s="1">
        <v>44.141830444335938</v>
      </c>
      <c r="W258" s="1">
        <v>52.763996124267578</v>
      </c>
      <c r="X258" s="1">
        <v>500.20181274414063</v>
      </c>
      <c r="Y258" s="1">
        <v>1499.8094482421875</v>
      </c>
      <c r="Z258" s="1">
        <v>0.17144852876663208</v>
      </c>
      <c r="AA258" s="1">
        <v>91.02020263671875</v>
      </c>
      <c r="AB258" s="1">
        <v>10.93748664855957</v>
      </c>
      <c r="AC258" s="1">
        <v>0.45713692903518677</v>
      </c>
      <c r="AD258" s="1">
        <v>1</v>
      </c>
      <c r="AE258" s="1">
        <v>-0.21956524252891541</v>
      </c>
      <c r="AF258" s="1">
        <v>2.737391471862793</v>
      </c>
      <c r="AG258" s="1">
        <v>1</v>
      </c>
      <c r="AH258" s="1">
        <v>0</v>
      </c>
      <c r="AI258" s="1">
        <v>0.15999999642372131</v>
      </c>
      <c r="AJ258" s="1">
        <v>111115</v>
      </c>
      <c r="AK258">
        <f>X258*0.000001/(K258*0.0001)</f>
        <v>1.0146081394404476</v>
      </c>
      <c r="AL258">
        <f>(U258-T258)/(1000-U258)*AK258</f>
        <v>4.1726724485360968E-3</v>
      </c>
      <c r="AM258">
        <f>(P258+273.15)</f>
        <v>303.06497802734373</v>
      </c>
      <c r="AN258">
        <f>(O258+273.15)</f>
        <v>303.04530944824216</v>
      </c>
      <c r="AO258">
        <f>(Y258*AG258+Z258*AH258)*AI258</f>
        <v>239.96950635501344</v>
      </c>
      <c r="AP258">
        <f>((AO258+0.00000010773*(AN258^4-AM258^4))-AL258*44100)/(L258*51.4+0.00000043092*AM258^3)</f>
        <v>0.57407237516074738</v>
      </c>
      <c r="AQ258">
        <f>0.61365*EXP(17.502*J258/(240.97+J258))</f>
        <v>4.2396876957185929</v>
      </c>
      <c r="AR258">
        <f>AQ258*1000/AA258</f>
        <v>46.579633673637275</v>
      </c>
      <c r="AS258">
        <f>(AR258-U258)</f>
        <v>22.03013034722126</v>
      </c>
      <c r="AT258">
        <f>IF(D258,P258,(O258+P258)/2)</f>
        <v>29.905143737792969</v>
      </c>
      <c r="AU258">
        <f>0.61365*EXP(17.502*AT258/(240.97+AT258))</f>
        <v>4.237291894938803</v>
      </c>
      <c r="AV258">
        <f>IF(AS258&lt;&gt;0,(1000-(AR258+U258)/2)/AS258*AL258,0)</f>
        <v>0.1826713274040867</v>
      </c>
      <c r="AW258">
        <f>U258*AA258/1000</f>
        <v>2.2345007674011867</v>
      </c>
      <c r="AX258">
        <f>(AU258-AW258)</f>
        <v>2.0027911275376162</v>
      </c>
      <c r="AY258">
        <f>1/(1.6/F258+1.37/N258)</f>
        <v>0.1150825926763698</v>
      </c>
      <c r="AZ258">
        <f>G258*AA258*0.001</f>
        <v>9.0883871993943703</v>
      </c>
      <c r="BA258">
        <f>G258/S258</f>
        <v>0.27092530155403527</v>
      </c>
      <c r="BB258">
        <f>(1-AL258*AA258/AQ258/F258)*100</f>
        <v>53.666791568053085</v>
      </c>
      <c r="BC258">
        <f>(S258-E258/(N258/1.35))</f>
        <v>356.33859011408242</v>
      </c>
      <c r="BD258">
        <f>E258*BB258/100/BC258</f>
        <v>4.5100101238162119E-2</v>
      </c>
    </row>
    <row r="259" spans="1:56" x14ac:dyDescent="0.3">
      <c r="A259" s="1">
        <v>142</v>
      </c>
      <c r="B259" s="1" t="s">
        <v>317</v>
      </c>
      <c r="C259" s="1">
        <v>11154.000009946525</v>
      </c>
      <c r="D259" s="1">
        <v>0</v>
      </c>
      <c r="E259">
        <f>(R259-S259*(1000-T259)/(1000-U259))*AK259</f>
        <v>30.129452215047245</v>
      </c>
      <c r="F259">
        <f>IF(AV259&lt;&gt;0,1/(1/AV259-1/N259),0)</f>
        <v>0.19364172013666217</v>
      </c>
      <c r="G259">
        <f>((AY259-AL259/2)*S259-E259)/(AY259+AL259/2)</f>
        <v>98.550741920163574</v>
      </c>
      <c r="H259">
        <f>AL259*1000</f>
        <v>4.1768946810586538</v>
      </c>
      <c r="I259">
        <f>(AQ259-AW259)</f>
        <v>2.0042646014778311</v>
      </c>
      <c r="J259">
        <f>(P259+AP259*D259)</f>
        <v>29.912740707397461</v>
      </c>
      <c r="K259" s="1">
        <v>4.93</v>
      </c>
      <c r="L259">
        <f>(K259*AE259+AF259)</f>
        <v>1.6549348261952401</v>
      </c>
      <c r="M259" s="1">
        <v>1</v>
      </c>
      <c r="N259">
        <f>L259*(M259+1)*(M259+1)/(M259*M259+1)</f>
        <v>3.3098696523904803</v>
      </c>
      <c r="O259" s="1">
        <v>29.894241333007813</v>
      </c>
      <c r="P259" s="1">
        <v>29.912740707397461</v>
      </c>
      <c r="Q259" s="1">
        <v>30.312568664550781</v>
      </c>
      <c r="R259" s="1">
        <v>399.646484375</v>
      </c>
      <c r="S259" s="1">
        <v>368.43386840820313</v>
      </c>
      <c r="T259" s="1">
        <v>20.538139343261719</v>
      </c>
      <c r="U259" s="1">
        <v>24.553840637207031</v>
      </c>
      <c r="V259" s="1">
        <v>44.144771575927734</v>
      </c>
      <c r="W259" s="1">
        <v>52.776138305664063</v>
      </c>
      <c r="X259" s="1">
        <v>500.19845581054688</v>
      </c>
      <c r="Y259" s="1">
        <v>1499.7705078125</v>
      </c>
      <c r="Z259" s="1">
        <v>0.23587921261787415</v>
      </c>
      <c r="AA259" s="1">
        <v>91.019485473632813</v>
      </c>
      <c r="AB259" s="1">
        <v>10.93748664855957</v>
      </c>
      <c r="AC259" s="1">
        <v>0.45713692903518677</v>
      </c>
      <c r="AD259" s="1">
        <v>0.66666668653488159</v>
      </c>
      <c r="AE259" s="1">
        <v>-0.21956524252891541</v>
      </c>
      <c r="AF259" s="1">
        <v>2.737391471862793</v>
      </c>
      <c r="AG259" s="1">
        <v>1</v>
      </c>
      <c r="AH259" s="1">
        <v>0</v>
      </c>
      <c r="AI259" s="1">
        <v>0.15999999642372131</v>
      </c>
      <c r="AJ259" s="1">
        <v>111115</v>
      </c>
      <c r="AK259">
        <f>X259*0.000001/(K259*0.0001)</f>
        <v>1.0146013302445169</v>
      </c>
      <c r="AL259">
        <f>(U259-T259)/(1000-U259)*AK259</f>
        <v>4.1768946810586535E-3</v>
      </c>
      <c r="AM259">
        <f>(P259+273.15)</f>
        <v>303.06274070739744</v>
      </c>
      <c r="AN259">
        <f>(O259+273.15)</f>
        <v>303.04424133300779</v>
      </c>
      <c r="AO259">
        <f>(Y259*AG259+Z259*AH259)*AI259</f>
        <v>239.9632758864027</v>
      </c>
      <c r="AP259">
        <f>((AO259+0.00000010773*(AN259^4-AM259^4))-AL259*44100)/(L259*51.4+0.00000043092*AM259^3)</f>
        <v>0.57223583892432484</v>
      </c>
      <c r="AQ259">
        <f>0.61365*EXP(17.502*J259/(240.97+J259))</f>
        <v>4.2391425426779916</v>
      </c>
      <c r="AR259">
        <f>AQ259*1000/AA259</f>
        <v>46.574011274827711</v>
      </c>
      <c r="AS259">
        <f>(AR259-U259)</f>
        <v>22.02017063762068</v>
      </c>
      <c r="AT259">
        <f>IF(D259,P259,(O259+P259)/2)</f>
        <v>29.903491020202637</v>
      </c>
      <c r="AU259">
        <f>0.61365*EXP(17.502*AT259/(240.97+AT259))</f>
        <v>4.2368893805583498</v>
      </c>
      <c r="AV259">
        <f>IF(AS259&lt;&gt;0,(1000-(AR259+U259)/2)/AS259*AL259,0)</f>
        <v>0.18293899598639402</v>
      </c>
      <c r="AW259">
        <f>U259*AA259/1000</f>
        <v>2.2348779412001605</v>
      </c>
      <c r="AX259">
        <f>(AU259-AW259)</f>
        <v>2.0020114393581894</v>
      </c>
      <c r="AY259">
        <f>1/(1.6/F259+1.37/N259)</f>
        <v>0.11525257390974428</v>
      </c>
      <c r="AZ259">
        <f>G259*AA259*0.001</f>
        <v>8.9700378226180657</v>
      </c>
      <c r="BA259">
        <f>G259/S259</f>
        <v>0.26748556625900399</v>
      </c>
      <c r="BB259">
        <f>(1-AL259*AA259/AQ259/F259)*100</f>
        <v>53.686143148887808</v>
      </c>
      <c r="BC259">
        <f>(S259-E259/(N259/1.35))</f>
        <v>356.14493719275862</v>
      </c>
      <c r="BD259">
        <f>E259*BB259/100/BC259</f>
        <v>4.5417859856846224E-2</v>
      </c>
    </row>
    <row r="260" spans="1:56" x14ac:dyDescent="0.3">
      <c r="A260" s="1">
        <v>143</v>
      </c>
      <c r="B260" s="1" t="s">
        <v>318</v>
      </c>
      <c r="C260" s="1">
        <v>11165.000009700656</v>
      </c>
      <c r="D260" s="1">
        <v>0</v>
      </c>
      <c r="E260">
        <f>(R260-S260*(1000-T260)/(1000-U260))*AK260</f>
        <v>30.14610855928245</v>
      </c>
      <c r="F260">
        <f>IF(AV260&lt;&gt;0,1/(1/AV260-1/N260),0)</f>
        <v>0.19421484979445344</v>
      </c>
      <c r="G260">
        <f>((AY260-AL260/2)*S260-E260)/(AY260+AL260/2)</f>
        <v>99.309376818644068</v>
      </c>
      <c r="H260">
        <f>AL260*1000</f>
        <v>4.1847346210208869</v>
      </c>
      <c r="I260">
        <f>(AQ260-AW260)</f>
        <v>2.0024213191611406</v>
      </c>
      <c r="J260">
        <f>(P260+AP260*D260)</f>
        <v>29.907878875732422</v>
      </c>
      <c r="K260" s="1">
        <v>4.93</v>
      </c>
      <c r="L260">
        <f>(K260*AE260+AF260)</f>
        <v>1.6549348261952401</v>
      </c>
      <c r="M260" s="1">
        <v>1</v>
      </c>
      <c r="N260">
        <f>L260*(M260+1)*(M260+1)/(M260*M260+1)</f>
        <v>3.3098696523904803</v>
      </c>
      <c r="O260" s="1">
        <v>29.890478134155273</v>
      </c>
      <c r="P260" s="1">
        <v>29.907878875732422</v>
      </c>
      <c r="Q260" s="1">
        <v>30.311382293701172</v>
      </c>
      <c r="R260" s="1">
        <v>399.8448486328125</v>
      </c>
      <c r="S260" s="1">
        <v>368.6109619140625</v>
      </c>
      <c r="T260" s="1">
        <v>20.537860870361328</v>
      </c>
      <c r="U260" s="1">
        <v>24.561233520507813</v>
      </c>
      <c r="V260" s="1">
        <v>44.153446197509766</v>
      </c>
      <c r="W260" s="1">
        <v>52.803115844726563</v>
      </c>
      <c r="X260" s="1">
        <v>500.17800903320313</v>
      </c>
      <c r="Y260" s="1">
        <v>1499.6158447265625</v>
      </c>
      <c r="Z260" s="1">
        <v>5.459940992295742E-3</v>
      </c>
      <c r="AA260" s="1">
        <v>91.018913269042969</v>
      </c>
      <c r="AB260" s="1">
        <v>10.93748664855957</v>
      </c>
      <c r="AC260" s="1">
        <v>0.45713692903518677</v>
      </c>
      <c r="AD260" s="1">
        <v>1</v>
      </c>
      <c r="AE260" s="1">
        <v>-0.21956524252891541</v>
      </c>
      <c r="AF260" s="1">
        <v>2.737391471862793</v>
      </c>
      <c r="AG260" s="1">
        <v>1</v>
      </c>
      <c r="AH260" s="1">
        <v>0</v>
      </c>
      <c r="AI260" s="1">
        <v>0.15999999642372131</v>
      </c>
      <c r="AJ260" s="1">
        <v>111115</v>
      </c>
      <c r="AK260">
        <f>X260*0.000001/(K260*0.0001)</f>
        <v>1.014559856051122</v>
      </c>
      <c r="AL260">
        <f>(U260-T260)/(1000-U260)*AK260</f>
        <v>4.1847346210208865E-3</v>
      </c>
      <c r="AM260">
        <f>(P260+273.15)</f>
        <v>303.0578788757324</v>
      </c>
      <c r="AN260">
        <f>(O260+273.15)</f>
        <v>303.04047813415525</v>
      </c>
      <c r="AO260">
        <f>(Y260*AG260+Z260*AH260)*AI260</f>
        <v>239.93852979320582</v>
      </c>
      <c r="AP260">
        <f>((AO260+0.00000010773*(AN260^4-AM260^4))-AL260*44100)/(L260*51.4+0.00000043092*AM260^3)</f>
        <v>0.56855791615061735</v>
      </c>
      <c r="AQ260">
        <f>0.61365*EXP(17.502*J260/(240.97+J260))</f>
        <v>4.237958102744952</v>
      </c>
      <c r="AR260">
        <f>AQ260*1000/AA260</f>
        <v>46.561290950793534</v>
      </c>
      <c r="AS260">
        <f>(AR260-U260)</f>
        <v>22.000057430285722</v>
      </c>
      <c r="AT260">
        <f>IF(D260,P260,(O260+P260)/2)</f>
        <v>29.899178504943848</v>
      </c>
      <c r="AU260">
        <f>0.61365*EXP(17.502*AT260/(240.97+AT260))</f>
        <v>4.2358392374066032</v>
      </c>
      <c r="AV260">
        <f>IF(AS260&lt;&gt;0,(1000-(AR260+U260)/2)/AS260*AL260,0)</f>
        <v>0.18345043818932161</v>
      </c>
      <c r="AW260">
        <f>U260*AA260/1000</f>
        <v>2.2355367835838114</v>
      </c>
      <c r="AX260">
        <f>(AU260-AW260)</f>
        <v>2.0003024538227918</v>
      </c>
      <c r="AY260">
        <f>1/(1.6/F260+1.37/N260)</f>
        <v>0.11557737311104772</v>
      </c>
      <c r="AZ260">
        <f>G260*AA260*0.001</f>
        <v>9.0390315554588714</v>
      </c>
      <c r="BA260">
        <f>G260/S260</f>
        <v>0.26941514789187665</v>
      </c>
      <c r="BB260">
        <f>(1-AL260*AA260/AQ260/F260)*100</f>
        <v>53.723503098964144</v>
      </c>
      <c r="BC260">
        <f>(S260-E260/(N260/1.35))</f>
        <v>356.31523705805841</v>
      </c>
      <c r="BD260">
        <f>E260*BB260/100/BC260</f>
        <v>4.5452857137917684E-2</v>
      </c>
    </row>
    <row r="261" spans="1:56" x14ac:dyDescent="0.3">
      <c r="A261" s="1">
        <v>144</v>
      </c>
      <c r="B261" s="1" t="s">
        <v>319</v>
      </c>
      <c r="C261" s="1">
        <v>11176.500009443611</v>
      </c>
      <c r="D261" s="1">
        <v>0</v>
      </c>
      <c r="E261">
        <f>(R261-S261*(1000-T261)/(1000-U261))*AK261</f>
        <v>30.285658351815929</v>
      </c>
      <c r="F261">
        <f>IF(AV261&lt;&gt;0,1/(1/AV261-1/N261),0)</f>
        <v>0.19460031338094785</v>
      </c>
      <c r="G261">
        <f>((AY261-AL261/2)*S261-E261)/(AY261+AL261/2)</f>
        <v>98.596486958773028</v>
      </c>
      <c r="H261">
        <f>AL261*1000</f>
        <v>4.1908493149693884</v>
      </c>
      <c r="I261">
        <f>(AQ261-AW261)</f>
        <v>2.0015883445301816</v>
      </c>
      <c r="J261">
        <f>(P261+AP261*D261)</f>
        <v>29.906967163085938</v>
      </c>
      <c r="K261" s="1">
        <v>4.93</v>
      </c>
      <c r="L261">
        <f>(K261*AE261+AF261)</f>
        <v>1.6549348261952401</v>
      </c>
      <c r="M261" s="1">
        <v>1</v>
      </c>
      <c r="N261">
        <f>L261*(M261+1)*(M261+1)/(M261*M261+1)</f>
        <v>3.3098696523904803</v>
      </c>
      <c r="O261" s="1">
        <v>29.888896942138672</v>
      </c>
      <c r="P261" s="1">
        <v>29.906967163085938</v>
      </c>
      <c r="Q261" s="1">
        <v>30.310817718505859</v>
      </c>
      <c r="R261" s="1">
        <v>399.966796875</v>
      </c>
      <c r="S261" s="1">
        <v>368.59445190429688</v>
      </c>
      <c r="T261" s="1">
        <v>20.538909912109375</v>
      </c>
      <c r="U261" s="1">
        <v>24.567974090576172</v>
      </c>
      <c r="V261" s="1">
        <v>44.159660339355469</v>
      </c>
      <c r="W261" s="1">
        <v>52.822345733642578</v>
      </c>
      <c r="X261" s="1">
        <v>500.19781494140625</v>
      </c>
      <c r="Y261" s="1">
        <v>1499.712646484375</v>
      </c>
      <c r="Z261" s="1">
        <v>0.16598200798034668</v>
      </c>
      <c r="AA261" s="1">
        <v>91.018806457519531</v>
      </c>
      <c r="AB261" s="1">
        <v>10.93748664855957</v>
      </c>
      <c r="AC261" s="1">
        <v>0.45713692903518677</v>
      </c>
      <c r="AD261" s="1">
        <v>1</v>
      </c>
      <c r="AE261" s="1">
        <v>-0.21956524252891541</v>
      </c>
      <c r="AF261" s="1">
        <v>2.737391471862793</v>
      </c>
      <c r="AG261" s="1">
        <v>1</v>
      </c>
      <c r="AH261" s="1">
        <v>0</v>
      </c>
      <c r="AI261" s="1">
        <v>0.15999999642372131</v>
      </c>
      <c r="AJ261" s="1">
        <v>111115</v>
      </c>
      <c r="AK261">
        <f>X261*0.000001/(K261*0.0001)</f>
        <v>1.0146000303071121</v>
      </c>
      <c r="AL261">
        <f>(U261-T261)/(1000-U261)*AK261</f>
        <v>4.1908493149693882E-3</v>
      </c>
      <c r="AM261">
        <f>(P261+273.15)</f>
        <v>303.05696716308591</v>
      </c>
      <c r="AN261">
        <f>(O261+273.15)</f>
        <v>303.03889694213865</v>
      </c>
      <c r="AO261">
        <f>(Y261*AG261+Z261*AH261)*AI261</f>
        <v>239.95401807410963</v>
      </c>
      <c r="AP261">
        <f>((AO261+0.00000010773*(AN261^4-AM261^4))-AL261*44100)/(L261*51.4+0.00000043092*AM261^3)</f>
        <v>0.56585710571480941</v>
      </c>
      <c r="AQ261">
        <f>0.61365*EXP(17.502*J261/(240.97+J261))</f>
        <v>4.2377360233336887</v>
      </c>
      <c r="AR261">
        <f>AQ261*1000/AA261</f>
        <v>46.558905662112068</v>
      </c>
      <c r="AS261">
        <f>(AR261-U261)</f>
        <v>21.990931571535896</v>
      </c>
      <c r="AT261">
        <f>IF(D261,P261,(O261+P261)/2)</f>
        <v>29.897932052612305</v>
      </c>
      <c r="AU261">
        <f>0.61365*EXP(17.502*AT261/(240.97+AT261))</f>
        <v>4.2355357553213606</v>
      </c>
      <c r="AV261">
        <f>IF(AS261&lt;&gt;0,(1000-(AR261+U261)/2)/AS261*AL261,0)</f>
        <v>0.18379431922553008</v>
      </c>
      <c r="AW261">
        <f>U261*AA261/1000</f>
        <v>2.2361476788035071</v>
      </c>
      <c r="AX261">
        <f>(AU261-AW261)</f>
        <v>1.9993880765178536</v>
      </c>
      <c r="AY261">
        <f>1/(1.6/F261+1.37/N261)</f>
        <v>0.1157957682057757</v>
      </c>
      <c r="AZ261">
        <f>G261*AA261*0.001</f>
        <v>8.9741345638919103</v>
      </c>
      <c r="BA261">
        <f>G261/S261</f>
        <v>0.26749313900246374</v>
      </c>
      <c r="BB261">
        <f>(1-AL261*AA261/AQ261/F261)*100</f>
        <v>53.745312999682227</v>
      </c>
      <c r="BC261">
        <f>(S261-E261/(N261/1.35))</f>
        <v>356.24180872832687</v>
      </c>
      <c r="BD261">
        <f>E261*BB261/100/BC261</f>
        <v>4.5691217247358369E-2</v>
      </c>
    </row>
    <row r="262" spans="1:56" x14ac:dyDescent="0.3">
      <c r="A262" s="1">
        <v>145</v>
      </c>
      <c r="B262" s="1" t="s">
        <v>320</v>
      </c>
      <c r="C262" s="1">
        <v>11187.500009197742</v>
      </c>
      <c r="D262" s="1">
        <v>0</v>
      </c>
      <c r="E262">
        <f>(R262-S262*(1000-T262)/(1000-U262))*AK262</f>
        <v>30.279943619603408</v>
      </c>
      <c r="F262">
        <f>IF(AV262&lt;&gt;0,1/(1/AV262-1/N262),0)</f>
        <v>0.19465287503436207</v>
      </c>
      <c r="G262">
        <f>((AY262-AL262/2)*S262-E262)/(AY262+AL262/2)</f>
        <v>98.713144294128639</v>
      </c>
      <c r="H262">
        <f>AL262*1000</f>
        <v>4.1890587762508495</v>
      </c>
      <c r="I262">
        <f>(AQ262-AW262)</f>
        <v>2.0002454887958971</v>
      </c>
      <c r="J262">
        <f>(P262+AP262*D262)</f>
        <v>29.901708602905273</v>
      </c>
      <c r="K262" s="1">
        <v>4.93</v>
      </c>
      <c r="L262">
        <f>(K262*AE262+AF262)</f>
        <v>1.6549348261952401</v>
      </c>
      <c r="M262" s="1">
        <v>1</v>
      </c>
      <c r="N262">
        <f>L262*(M262+1)*(M262+1)/(M262*M262+1)</f>
        <v>3.3098696523904803</v>
      </c>
      <c r="O262" s="1">
        <v>29.887414932250977</v>
      </c>
      <c r="P262" s="1">
        <v>29.901708602905273</v>
      </c>
      <c r="Q262" s="1">
        <v>30.309494018554688</v>
      </c>
      <c r="R262" s="1">
        <v>399.95684814453125</v>
      </c>
      <c r="S262" s="1">
        <v>368.59078979492188</v>
      </c>
      <c r="T262" s="1">
        <v>20.54121208190918</v>
      </c>
      <c r="U262" s="1">
        <v>24.568553924560547</v>
      </c>
      <c r="V262" s="1">
        <v>44.168560028076172</v>
      </c>
      <c r="W262" s="1">
        <v>52.828315734863281</v>
      </c>
      <c r="X262" s="1">
        <v>500.1976318359375</v>
      </c>
      <c r="Y262" s="1">
        <v>1499.6220703125</v>
      </c>
      <c r="Z262" s="1">
        <v>0.19437515735626221</v>
      </c>
      <c r="AA262" s="1">
        <v>91.019187927246094</v>
      </c>
      <c r="AB262" s="1">
        <v>10.93748664855957</v>
      </c>
      <c r="AC262" s="1">
        <v>0.45713692903518677</v>
      </c>
      <c r="AD262" s="1">
        <v>1</v>
      </c>
      <c r="AE262" s="1">
        <v>-0.21956524252891541</v>
      </c>
      <c r="AF262" s="1">
        <v>2.737391471862793</v>
      </c>
      <c r="AG262" s="1">
        <v>1</v>
      </c>
      <c r="AH262" s="1">
        <v>0</v>
      </c>
      <c r="AI262" s="1">
        <v>0.15999999642372131</v>
      </c>
      <c r="AJ262" s="1">
        <v>111115</v>
      </c>
      <c r="AK262">
        <f>X262*0.000001/(K262*0.0001)</f>
        <v>1.014599658896425</v>
      </c>
      <c r="AL262">
        <f>(U262-T262)/(1000-U262)*AK262</f>
        <v>4.1890587762508499E-3</v>
      </c>
      <c r="AM262">
        <f>(P262+273.15)</f>
        <v>303.05170860290525</v>
      </c>
      <c r="AN262">
        <f>(O262+273.15)</f>
        <v>303.03741493225095</v>
      </c>
      <c r="AO262">
        <f>(Y262*AG262+Z262*AH262)*AI262</f>
        <v>239.93952588693355</v>
      </c>
      <c r="AP262">
        <f>((AO262+0.00000010773*(AN262^4-AM262^4))-AL262*44100)/(L262*51.4+0.00000043092*AM262^3)</f>
        <v>0.56699171569021611</v>
      </c>
      <c r="AQ262">
        <f>0.61365*EXP(17.502*J262/(240.97+J262))</f>
        <v>4.2364553155561531</v>
      </c>
      <c r="AR262">
        <f>AQ262*1000/AA262</f>
        <v>46.544639784552437</v>
      </c>
      <c r="AS262">
        <f>(AR262-U262)</f>
        <v>21.97608585999189</v>
      </c>
      <c r="AT262">
        <f>IF(D262,P262,(O262+P262)/2)</f>
        <v>29.894561767578125</v>
      </c>
      <c r="AU262">
        <f>0.61365*EXP(17.502*AT262/(240.97+AT262))</f>
        <v>4.234715264376236</v>
      </c>
      <c r="AV262">
        <f>IF(AS262&lt;&gt;0,(1000-(AR262+U262)/2)/AS262*AL262,0)</f>
        <v>0.18384120483888333</v>
      </c>
      <c r="AW262">
        <f>U262*AA262/1000</f>
        <v>2.2362098267602559</v>
      </c>
      <c r="AX262">
        <f>(AU262-AW262)</f>
        <v>1.9985054376159801</v>
      </c>
      <c r="AY262">
        <f>1/(1.6/F262+1.37/N262)</f>
        <v>0.11582554525675848</v>
      </c>
      <c r="AZ262">
        <f>G262*AA262*0.001</f>
        <v>8.984790231396655</v>
      </c>
      <c r="BA262">
        <f>G262/S262</f>
        <v>0.26781229218736335</v>
      </c>
      <c r="BB262">
        <f>(1-AL262*AA262/AQ262/F262)*100</f>
        <v>53.763392879654347</v>
      </c>
      <c r="BC262">
        <f>(S262-E262/(N262/1.35))</f>
        <v>356.24047749276173</v>
      </c>
      <c r="BD262">
        <f>E262*BB262/100/BC262</f>
        <v>4.5698133930544109E-2</v>
      </c>
    </row>
    <row r="263" spans="1:56" x14ac:dyDescent="0.3">
      <c r="A263" s="1" t="s">
        <v>9</v>
      </c>
      <c r="B263" s="1" t="s">
        <v>321</v>
      </c>
      <c r="K263" s="1">
        <v>4.93</v>
      </c>
    </row>
    <row r="264" spans="1:56" x14ac:dyDescent="0.3">
      <c r="A264" s="1" t="s">
        <v>9</v>
      </c>
      <c r="B264" s="1" t="s">
        <v>322</v>
      </c>
      <c r="K264" s="1">
        <v>4.93</v>
      </c>
    </row>
    <row r="265" spans="1:56" x14ac:dyDescent="0.3">
      <c r="A265" s="1">
        <v>146</v>
      </c>
      <c r="B265" s="1" t="s">
        <v>323</v>
      </c>
      <c r="C265" s="1">
        <v>11264.50001020357</v>
      </c>
      <c r="D265" s="1">
        <v>0</v>
      </c>
      <c r="E265">
        <f>(R265-S265*(1000-T265)/(1000-U265))*AK265</f>
        <v>25.65348919880303</v>
      </c>
      <c r="F265">
        <f>IF(AV265&lt;&gt;0,1/(1/AV265-1/N265),0)</f>
        <v>0.19999064109444281</v>
      </c>
      <c r="G265">
        <f>((AY265-AL265/2)*S265-E265)/(AY265+AL265/2)</f>
        <v>51.590186172531062</v>
      </c>
      <c r="H265">
        <f>AL265*1000</f>
        <v>4.2733936796979783</v>
      </c>
      <c r="I265">
        <f>(AQ265-AW265)</f>
        <v>1.9890153157805623</v>
      </c>
      <c r="J265">
        <f>(P265+AP265*D265)</f>
        <v>29.885698318481445</v>
      </c>
      <c r="K265" s="1">
        <v>4.93</v>
      </c>
      <c r="L265">
        <f>(K265*AE265+AF265)</f>
        <v>1.6549348261952401</v>
      </c>
      <c r="M265" s="1">
        <v>1</v>
      </c>
      <c r="N265">
        <f>L265*(M265+1)*(M265+1)/(M265*M265+1)</f>
        <v>3.3098696523904803</v>
      </c>
      <c r="O265" s="1">
        <v>29.885505676269531</v>
      </c>
      <c r="P265" s="1">
        <v>29.885698318481445</v>
      </c>
      <c r="Q265" s="1">
        <v>30.310989379882813</v>
      </c>
      <c r="R265" s="1">
        <v>299.72348022460938</v>
      </c>
      <c r="S265" s="1">
        <v>273.28692626953125</v>
      </c>
      <c r="T265" s="1">
        <v>20.541147232055664</v>
      </c>
      <c r="U265" s="1">
        <v>24.649406433105469</v>
      </c>
      <c r="V265" s="1">
        <v>44.172756195068359</v>
      </c>
      <c r="W265" s="1">
        <v>53.007366180419922</v>
      </c>
      <c r="X265" s="1">
        <v>500.17587280273438</v>
      </c>
      <c r="Y265" s="1">
        <v>1499.490234375</v>
      </c>
      <c r="Z265" s="1">
        <v>0.15833252668380737</v>
      </c>
      <c r="AA265" s="1">
        <v>91.01812744140625</v>
      </c>
      <c r="AB265" s="1">
        <v>10.104455947875977</v>
      </c>
      <c r="AC265" s="1">
        <v>0.45687124133110046</v>
      </c>
      <c r="AD265" s="1">
        <v>0.66666668653488159</v>
      </c>
      <c r="AE265" s="1">
        <v>-0.21956524252891541</v>
      </c>
      <c r="AF265" s="1">
        <v>2.737391471862793</v>
      </c>
      <c r="AG265" s="1">
        <v>1</v>
      </c>
      <c r="AH265" s="1">
        <v>0</v>
      </c>
      <c r="AI265" s="1">
        <v>0.15999999642372131</v>
      </c>
      <c r="AJ265" s="1">
        <v>111115</v>
      </c>
      <c r="AK265">
        <f>X265*0.000001/(K265*0.0001)</f>
        <v>1.0145555229264389</v>
      </c>
      <c r="AL265">
        <f>(U265-T265)/(1000-U265)*AK265</f>
        <v>4.2733936796979779E-3</v>
      </c>
      <c r="AM265">
        <f>(P265+273.15)</f>
        <v>303.03569831848142</v>
      </c>
      <c r="AN265">
        <f>(O265+273.15)</f>
        <v>303.03550567626951</v>
      </c>
      <c r="AO265">
        <f>(Y265*AG265+Z265*AH265)*AI265</f>
        <v>239.91843213740503</v>
      </c>
      <c r="AP265">
        <f>((AO265+0.00000010773*(AN265^4-AM265^4))-AL265*44100)/(L265*51.4+0.00000043092*AM265^3)</f>
        <v>0.53020776963484439</v>
      </c>
      <c r="AQ265">
        <f>0.61365*EXP(17.502*J265/(240.97+J265))</f>
        <v>4.2325581318639749</v>
      </c>
      <c r="AR265">
        <f>AQ265*1000/AA265</f>
        <v>46.502364428324711</v>
      </c>
      <c r="AS265">
        <f>(AR265-U265)</f>
        <v>21.852957995219242</v>
      </c>
      <c r="AT265">
        <f>IF(D265,P265,(O265+P265)/2)</f>
        <v>29.885601997375488</v>
      </c>
      <c r="AU265">
        <f>0.61365*EXP(17.502*AT265/(240.97+AT265))</f>
        <v>4.23253469507834</v>
      </c>
      <c r="AV265">
        <f>IF(AS265&lt;&gt;0,(1000-(AR265+U265)/2)/AS265*AL265,0)</f>
        <v>0.1885952426509184</v>
      </c>
      <c r="AW265">
        <f>U265*AA265/1000</f>
        <v>2.2435428160834125</v>
      </c>
      <c r="AX265">
        <f>(AU265-AW265)</f>
        <v>1.9889918789949275</v>
      </c>
      <c r="AY265">
        <f>1/(1.6/F265+1.37/N265)</f>
        <v>0.11884546920612914</v>
      </c>
      <c r="AZ265">
        <f>G265*AA265*0.001</f>
        <v>4.6956421397773065</v>
      </c>
      <c r="BA265">
        <f>G265/S265</f>
        <v>0.18877663442139878</v>
      </c>
      <c r="BB265">
        <f>(1-AL265*AA265/AQ265/F265)*100</f>
        <v>54.049716471059547</v>
      </c>
      <c r="BC265">
        <f>(S265-E265/(N265/1.35))</f>
        <v>262.82361077510632</v>
      </c>
      <c r="BD265">
        <f>E265*BB265/100/BC265</f>
        <v>5.2756440473498832E-2</v>
      </c>
    </row>
    <row r="266" spans="1:56" x14ac:dyDescent="0.3">
      <c r="A266" s="1">
        <v>147</v>
      </c>
      <c r="B266" s="1" t="s">
        <v>324</v>
      </c>
      <c r="C266" s="1">
        <v>11275.500009957701</v>
      </c>
      <c r="D266" s="1">
        <v>0</v>
      </c>
      <c r="E266">
        <f>(R266-S266*(1000-T266)/(1000-U266))*AK266</f>
        <v>25.933362022001738</v>
      </c>
      <c r="F266">
        <f>IF(AV266&lt;&gt;0,1/(1/AV266-1/N266),0)</f>
        <v>0.20120927375952696</v>
      </c>
      <c r="G266">
        <f>((AY266-AL266/2)*S266-E266)/(AY266+AL266/2)</f>
        <v>50.241089044908747</v>
      </c>
      <c r="H266">
        <f>AL266*1000</f>
        <v>4.2959640744196781</v>
      </c>
      <c r="I266">
        <f>(AQ266-AW266)</f>
        <v>1.9880477872460087</v>
      </c>
      <c r="J266">
        <f>(P266+AP266*D266)</f>
        <v>29.888830184936523</v>
      </c>
      <c r="K266" s="1">
        <v>4.93</v>
      </c>
      <c r="L266">
        <f>(K266*AE266+AF266)</f>
        <v>1.6549348261952401</v>
      </c>
      <c r="M266" s="1">
        <v>1</v>
      </c>
      <c r="N266">
        <f>L266*(M266+1)*(M266+1)/(M266*M266+1)</f>
        <v>3.3098696523904803</v>
      </c>
      <c r="O266" s="1">
        <v>29.886363983154297</v>
      </c>
      <c r="P266" s="1">
        <v>29.888830184936523</v>
      </c>
      <c r="Q266" s="1">
        <v>30.312152862548828</v>
      </c>
      <c r="R266" s="1">
        <v>299.72021484375</v>
      </c>
      <c r="S266" s="1">
        <v>273.00387573242188</v>
      </c>
      <c r="T266" s="1">
        <v>20.538972854614258</v>
      </c>
      <c r="U266" s="1">
        <v>24.668701171875</v>
      </c>
      <c r="V266" s="1">
        <v>44.165378570556641</v>
      </c>
      <c r="W266" s="1">
        <v>53.045616149902344</v>
      </c>
      <c r="X266" s="1">
        <v>500.1937255859375</v>
      </c>
      <c r="Y266" s="1">
        <v>1499.9483642578125</v>
      </c>
      <c r="Z266" s="1">
        <v>0.26208493113517761</v>
      </c>
      <c r="AA266" s="1">
        <v>91.017051696777344</v>
      </c>
      <c r="AB266" s="1">
        <v>10.104455947875977</v>
      </c>
      <c r="AC266" s="1">
        <v>0.45687124133110046</v>
      </c>
      <c r="AD266" s="1">
        <v>0.66666668653488159</v>
      </c>
      <c r="AE266" s="1">
        <v>-0.21956524252891541</v>
      </c>
      <c r="AF266" s="1">
        <v>2.737391471862793</v>
      </c>
      <c r="AG266" s="1">
        <v>1</v>
      </c>
      <c r="AH266" s="1">
        <v>0</v>
      </c>
      <c r="AI266" s="1">
        <v>0.15999999642372131</v>
      </c>
      <c r="AJ266" s="1">
        <v>111115</v>
      </c>
      <c r="AK266">
        <f>X266*0.000001/(K266*0.0001)</f>
        <v>1.0145917354684331</v>
      </c>
      <c r="AL266">
        <f>(U266-T266)/(1000-U266)*AK266</f>
        <v>4.2959640744196781E-3</v>
      </c>
      <c r="AM266">
        <f>(P266+273.15)</f>
        <v>303.0388301849365</v>
      </c>
      <c r="AN266">
        <f>(O266+273.15)</f>
        <v>303.03636398315427</v>
      </c>
      <c r="AO266">
        <f>(Y266*AG266+Z266*AH266)*AI266</f>
        <v>239.99173291701663</v>
      </c>
      <c r="AP266">
        <f>((AO266+0.00000010773*(AN266^4-AM266^4))-AL266*44100)/(L266*51.4+0.00000043092*AM266^3)</f>
        <v>0.52042456767508405</v>
      </c>
      <c r="AQ266">
        <f>0.61365*EXP(17.502*J266/(240.97+J266))</f>
        <v>4.2333202370989076</v>
      </c>
      <c r="AR266">
        <f>AQ266*1000/AA266</f>
        <v>46.511287260789146</v>
      </c>
      <c r="AS266">
        <f>(AR266-U266)</f>
        <v>21.842586088914146</v>
      </c>
      <c r="AT266">
        <f>IF(D266,P266,(O266+P266)/2)</f>
        <v>29.88759708404541</v>
      </c>
      <c r="AU266">
        <f>0.61365*EXP(17.502*AT266/(240.97+AT266))</f>
        <v>4.2330201612945304</v>
      </c>
      <c r="AV266">
        <f>IF(AS266&lt;&gt;0,(1000-(AR266+U266)/2)/AS266*AL266,0)</f>
        <v>0.1896785811438445</v>
      </c>
      <c r="AW266">
        <f>U266*AA266/1000</f>
        <v>2.2452724498528989</v>
      </c>
      <c r="AX266">
        <f>(AU266-AW266)</f>
        <v>1.9877477114416315</v>
      </c>
      <c r="AY266">
        <f>1/(1.6/F266+1.37/N266)</f>
        <v>0.11953381799498999</v>
      </c>
      <c r="AZ266">
        <f>G266*AA266*0.001</f>
        <v>4.5727957989028534</v>
      </c>
      <c r="BA266">
        <f>G266/S266</f>
        <v>0.18403068055396887</v>
      </c>
      <c r="BB266">
        <f>(1-AL266*AA266/AQ266/F266)*100</f>
        <v>54.095602882715909</v>
      </c>
      <c r="BC266">
        <f>(S266-E266/(N266/1.35))</f>
        <v>262.42640821661894</v>
      </c>
      <c r="BD266">
        <f>E266*BB266/100/BC266</f>
        <v>5.3458067078291503E-2</v>
      </c>
    </row>
    <row r="267" spans="1:56" x14ac:dyDescent="0.3">
      <c r="A267" s="1">
        <v>148</v>
      </c>
      <c r="B267" s="1" t="s">
        <v>325</v>
      </c>
      <c r="C267" s="1">
        <v>11286.500009711832</v>
      </c>
      <c r="D267" s="1">
        <v>0</v>
      </c>
      <c r="E267">
        <f>(R267-S267*(1000-T267)/(1000-U267))*AK267</f>
        <v>26.170635525149759</v>
      </c>
      <c r="F267">
        <f>IF(AV267&lt;&gt;0,1/(1/AV267-1/N267),0)</f>
        <v>0.20311119653422241</v>
      </c>
      <c r="G267">
        <f>((AY267-AL267/2)*S267-E267)/(AY267+AL267/2)</f>
        <v>50.23215901289764</v>
      </c>
      <c r="H267">
        <f>AL267*1000</f>
        <v>4.322567275425274</v>
      </c>
      <c r="I267">
        <f>(AQ267-AW267)</f>
        <v>1.9827223424020564</v>
      </c>
      <c r="J267">
        <f>(P267+AP267*D267)</f>
        <v>29.8760986328125</v>
      </c>
      <c r="K267" s="1">
        <v>4.93</v>
      </c>
      <c r="L267">
        <f>(K267*AE267+AF267)</f>
        <v>1.6549348261952401</v>
      </c>
      <c r="M267" s="1">
        <v>1</v>
      </c>
      <c r="N267">
        <f>L267*(M267+1)*(M267+1)/(M267*M267+1)</f>
        <v>3.3098696523904803</v>
      </c>
      <c r="O267" s="1">
        <v>29.886856079101563</v>
      </c>
      <c r="P267" s="1">
        <v>29.8760986328125</v>
      </c>
      <c r="Q267" s="1">
        <v>30.310724258422852</v>
      </c>
      <c r="R267" s="1">
        <v>299.973876953125</v>
      </c>
      <c r="S267" s="1">
        <v>273.01522827148438</v>
      </c>
      <c r="T267" s="1">
        <v>20.537654876708984</v>
      </c>
      <c r="U267" s="1">
        <v>24.693044662475586</v>
      </c>
      <c r="V267" s="1">
        <v>44.161533355712891</v>
      </c>
      <c r="W267" s="1">
        <v>53.096748352050781</v>
      </c>
      <c r="X267" s="1">
        <v>500.17068481445313</v>
      </c>
      <c r="Y267" s="1">
        <v>1500.031982421875</v>
      </c>
      <c r="Z267" s="1">
        <v>0.37892478704452515</v>
      </c>
      <c r="AA267" s="1">
        <v>91.017555236816406</v>
      </c>
      <c r="AB267" s="1">
        <v>10.104455947875977</v>
      </c>
      <c r="AC267" s="1">
        <v>0.45687124133110046</v>
      </c>
      <c r="AD267" s="1">
        <v>1</v>
      </c>
      <c r="AE267" s="1">
        <v>-0.21956524252891541</v>
      </c>
      <c r="AF267" s="1">
        <v>2.737391471862793</v>
      </c>
      <c r="AG267" s="1">
        <v>1</v>
      </c>
      <c r="AH267" s="1">
        <v>0</v>
      </c>
      <c r="AI267" s="1">
        <v>0.15999999642372131</v>
      </c>
      <c r="AJ267" s="1">
        <v>111115</v>
      </c>
      <c r="AK267">
        <f>X267*0.000001/(K267*0.0001)</f>
        <v>1.0145449996236371</v>
      </c>
      <c r="AL267">
        <f>(U267-T267)/(1000-U267)*AK267</f>
        <v>4.322567275425274E-3</v>
      </c>
      <c r="AM267">
        <f>(P267+273.15)</f>
        <v>303.02609863281248</v>
      </c>
      <c r="AN267">
        <f>(O267+273.15)</f>
        <v>303.03685607910154</v>
      </c>
      <c r="AO267">
        <f>(Y267*AG267+Z267*AH267)*AI267</f>
        <v>240.00511182296759</v>
      </c>
      <c r="AP267">
        <f>((AO267+0.00000010773*(AN267^4-AM267^4))-AL267*44100)/(L267*51.4+0.00000043092*AM267^3)</f>
        <v>0.51011622275466706</v>
      </c>
      <c r="AQ267">
        <f>0.61365*EXP(17.502*J267/(240.97+J267))</f>
        <v>4.2302228989341026</v>
      </c>
      <c r="AR267">
        <f>AQ267*1000/AA267</f>
        <v>46.476999826325667</v>
      </c>
      <c r="AS267">
        <f>(AR267-U267)</f>
        <v>21.783955163850081</v>
      </c>
      <c r="AT267">
        <f>IF(D267,P267,(O267+P267)/2)</f>
        <v>29.881477355957031</v>
      </c>
      <c r="AU267">
        <f>0.61365*EXP(17.502*AT267/(240.97+AT267))</f>
        <v>4.2315311962668494</v>
      </c>
      <c r="AV267">
        <f>IF(AS267&lt;&gt;0,(1000-(AR267+U267)/2)/AS267*AL267,0)</f>
        <v>0.19136784809832327</v>
      </c>
      <c r="AW267">
        <f>U267*AA267/1000</f>
        <v>2.2475005565320463</v>
      </c>
      <c r="AX267">
        <f>(AU267-AW267)</f>
        <v>1.9840306397348031</v>
      </c>
      <c r="AY267">
        <f>1/(1.6/F267+1.37/N267)</f>
        <v>0.12060730154962271</v>
      </c>
      <c r="AZ267">
        <f>G267*AA267*0.001</f>
        <v>4.5720083076209557</v>
      </c>
      <c r="BA267">
        <f>G267/S267</f>
        <v>0.18399031926141182</v>
      </c>
      <c r="BB267">
        <f>(1-AL267*AA267/AQ267/F267)*100</f>
        <v>54.210087794067377</v>
      </c>
      <c r="BC267">
        <f>(S267-E267/(N267/1.35))</f>
        <v>262.34098376356678</v>
      </c>
      <c r="BD267">
        <f>E267*BB267/100/BC267</f>
        <v>5.4078948286765322E-2</v>
      </c>
    </row>
    <row r="268" spans="1:56" x14ac:dyDescent="0.3">
      <c r="A268" s="1">
        <v>149</v>
      </c>
      <c r="B268" s="1" t="s">
        <v>326</v>
      </c>
      <c r="C268" s="1">
        <v>11297.500009465963</v>
      </c>
      <c r="D268" s="1">
        <v>0</v>
      </c>
      <c r="E268">
        <f>(R268-S268*(1000-T268)/(1000-U268))*AK268</f>
        <v>26.1921393663503</v>
      </c>
      <c r="F268">
        <f>IF(AV268&lt;&gt;0,1/(1/AV268-1/N268),0)</f>
        <v>0.20474717195734482</v>
      </c>
      <c r="G268">
        <f>((AY268-AL268/2)*S268-E268)/(AY268+AL268/2)</f>
        <v>51.588792477755291</v>
      </c>
      <c r="H268">
        <f>AL268*1000</f>
        <v>4.3531774042180684</v>
      </c>
      <c r="I268">
        <f>(AQ268-AW268)</f>
        <v>1.9816611565605209</v>
      </c>
      <c r="J268">
        <f>(P268+AP268*D268)</f>
        <v>29.882114410400391</v>
      </c>
      <c r="K268" s="1">
        <v>4.93</v>
      </c>
      <c r="L268">
        <f>(K268*AE268+AF268)</f>
        <v>1.6549348261952401</v>
      </c>
      <c r="M268" s="1">
        <v>1</v>
      </c>
      <c r="N268">
        <f>L268*(M268+1)*(M268+1)/(M268*M268+1)</f>
        <v>3.3098696523904803</v>
      </c>
      <c r="O268" s="1">
        <v>29.883447647094727</v>
      </c>
      <c r="P268" s="1">
        <v>29.882114410400391</v>
      </c>
      <c r="Q268" s="1">
        <v>30.309690475463867</v>
      </c>
      <c r="R268" s="1">
        <v>299.9090576171875</v>
      </c>
      <c r="S268" s="1">
        <v>272.9208984375</v>
      </c>
      <c r="T268" s="1">
        <v>20.536306381225586</v>
      </c>
      <c r="U268" s="1">
        <v>24.721076965332031</v>
      </c>
      <c r="V268" s="1">
        <v>44.166763305664063</v>
      </c>
      <c r="W268" s="1">
        <v>53.166812896728516</v>
      </c>
      <c r="X268" s="1">
        <v>500.1617431640625</v>
      </c>
      <c r="Y268" s="1">
        <v>1499.87158203125</v>
      </c>
      <c r="Z268" s="1">
        <v>3.8219880312681198E-2</v>
      </c>
      <c r="AA268" s="1">
        <v>91.016464233398438</v>
      </c>
      <c r="AB268" s="1">
        <v>10.104455947875977</v>
      </c>
      <c r="AC268" s="1">
        <v>0.45687124133110046</v>
      </c>
      <c r="AD268" s="1">
        <v>1</v>
      </c>
      <c r="AE268" s="1">
        <v>-0.21956524252891541</v>
      </c>
      <c r="AF268" s="1">
        <v>2.737391471862793</v>
      </c>
      <c r="AG268" s="1">
        <v>1</v>
      </c>
      <c r="AH268" s="1">
        <v>0</v>
      </c>
      <c r="AI268" s="1">
        <v>0.15999999642372131</v>
      </c>
      <c r="AJ268" s="1">
        <v>111115</v>
      </c>
      <c r="AK268">
        <f>X268*0.000001/(K268*0.0001)</f>
        <v>1.0145268624017496</v>
      </c>
      <c r="AL268">
        <f>(U268-T268)/(1000-U268)*AK268</f>
        <v>4.3531774042180685E-3</v>
      </c>
      <c r="AM268">
        <f>(P268+273.15)</f>
        <v>303.03211441040037</v>
      </c>
      <c r="AN268">
        <f>(O268+273.15)</f>
        <v>303.0334476470947</v>
      </c>
      <c r="AO268">
        <f>(Y268*AG268+Z268*AH268)*AI268</f>
        <v>239.97944776104123</v>
      </c>
      <c r="AP268">
        <f>((AO268+0.00000010773*(AN268^4-AM268^4))-AL268*44100)/(L268*51.4+0.00000043092*AM268^3)</f>
        <v>0.49477498325576325</v>
      </c>
      <c r="AQ268">
        <f>0.61365*EXP(17.502*J268/(240.97+J268))</f>
        <v>4.2316861739867537</v>
      </c>
      <c r="AR268">
        <f>AQ268*1000/AA268</f>
        <v>46.493633977422064</v>
      </c>
      <c r="AS268">
        <f>(AR268-U268)</f>
        <v>21.772557012090033</v>
      </c>
      <c r="AT268">
        <f>IF(D268,P268,(O268+P268)/2)</f>
        <v>29.882781028747559</v>
      </c>
      <c r="AU268">
        <f>0.61365*EXP(17.502*AT268/(240.97+AT268))</f>
        <v>4.2318483490830792</v>
      </c>
      <c r="AV268">
        <f>IF(AS268&lt;&gt;0,(1000-(AR268+U268)/2)/AS268*AL268,0)</f>
        <v>0.19281944085046676</v>
      </c>
      <c r="AW268">
        <f>U268*AA268/1000</f>
        <v>2.2500250174262328</v>
      </c>
      <c r="AX268">
        <f>(AU268-AW268)</f>
        <v>1.9818233316568463</v>
      </c>
      <c r="AY268">
        <f>1/(1.6/F268+1.37/N268)</f>
        <v>0.12152987645729788</v>
      </c>
      <c r="AZ268">
        <f>G268*AA268*0.001</f>
        <v>4.6954294853958292</v>
      </c>
      <c r="BA268">
        <f>G268/S268</f>
        <v>0.18902470559457482</v>
      </c>
      <c r="BB268">
        <f>(1-AL268*AA268/AQ268/F268)*100</f>
        <v>54.270656973547851</v>
      </c>
      <c r="BC268">
        <f>(S268-E268/(N268/1.35))</f>
        <v>262.23788313536102</v>
      </c>
      <c r="BD268">
        <f>E268*BB268/100/BC268</f>
        <v>5.4205158841250614E-2</v>
      </c>
    </row>
    <row r="269" spans="1:56" x14ac:dyDescent="0.3">
      <c r="A269" s="1">
        <v>150</v>
      </c>
      <c r="B269" s="1" t="s">
        <v>327</v>
      </c>
      <c r="C269" s="1">
        <v>11308.500009220093</v>
      </c>
      <c r="D269" s="1">
        <v>0</v>
      </c>
      <c r="E269">
        <f>(R269-S269*(1000-T269)/(1000-U269))*AK269</f>
        <v>26.25377846333647</v>
      </c>
      <c r="F269">
        <f>IF(AV269&lt;&gt;0,1/(1/AV269-1/N269),0)</f>
        <v>0.20705901193860748</v>
      </c>
      <c r="G269">
        <f>((AY269-AL269/2)*S269-E269)/(AY269+AL269/2)</f>
        <v>53.305237801999638</v>
      </c>
      <c r="H269">
        <f>AL269*1000</f>
        <v>4.3901463379699441</v>
      </c>
      <c r="I269">
        <f>(AQ269-AW269)</f>
        <v>1.9774623679585916</v>
      </c>
      <c r="J269">
        <f>(P269+AP269*D269)</f>
        <v>29.877418518066406</v>
      </c>
      <c r="K269" s="1">
        <v>4.93</v>
      </c>
      <c r="L269">
        <f>(K269*AE269+AF269)</f>
        <v>1.6549348261952401</v>
      </c>
      <c r="M269" s="1">
        <v>1</v>
      </c>
      <c r="N269">
        <f>L269*(M269+1)*(M269+1)/(M269*M269+1)</f>
        <v>3.3098696523904803</v>
      </c>
      <c r="O269" s="1">
        <v>29.885889053344727</v>
      </c>
      <c r="P269" s="1">
        <v>29.877418518066406</v>
      </c>
      <c r="Q269" s="1">
        <v>30.309698104858398</v>
      </c>
      <c r="R269" s="1">
        <v>299.92556762695313</v>
      </c>
      <c r="S269" s="1">
        <v>272.87088012695313</v>
      </c>
      <c r="T269" s="1">
        <v>20.535024642944336</v>
      </c>
      <c r="U269" s="1">
        <v>24.754571914672852</v>
      </c>
      <c r="V269" s="1">
        <v>44.157962799072266</v>
      </c>
      <c r="W269" s="1">
        <v>53.231563568115234</v>
      </c>
      <c r="X269" s="1">
        <v>500.23489379882813</v>
      </c>
      <c r="Y269" s="1">
        <v>1499.7706298828125</v>
      </c>
      <c r="Z269" s="1">
        <v>0.38329184055328369</v>
      </c>
      <c r="AA269" s="1">
        <v>91.01678466796875</v>
      </c>
      <c r="AB269" s="1">
        <v>10.104455947875977</v>
      </c>
      <c r="AC269" s="1">
        <v>0.45687124133110046</v>
      </c>
      <c r="AD269" s="1">
        <v>1</v>
      </c>
      <c r="AE269" s="1">
        <v>-0.21956524252891541</v>
      </c>
      <c r="AF269" s="1">
        <v>2.737391471862793</v>
      </c>
      <c r="AG269" s="1">
        <v>1</v>
      </c>
      <c r="AH269" s="1">
        <v>0</v>
      </c>
      <c r="AI269" s="1">
        <v>0.15999999642372131</v>
      </c>
      <c r="AJ269" s="1">
        <v>111115</v>
      </c>
      <c r="AK269">
        <f>X269*0.000001/(K269*0.0001)</f>
        <v>1.0146752409712541</v>
      </c>
      <c r="AL269">
        <f>(U269-T269)/(1000-U269)*AK269</f>
        <v>4.3901463379699439E-3</v>
      </c>
      <c r="AM269">
        <f>(P269+273.15)</f>
        <v>303.02741851806638</v>
      </c>
      <c r="AN269">
        <f>(O269+273.15)</f>
        <v>303.0358890533447</v>
      </c>
      <c r="AO269">
        <f>(Y269*AG269+Z269*AH269)*AI269</f>
        <v>239.96329541765226</v>
      </c>
      <c r="AP269">
        <f>((AO269+0.00000010773*(AN269^4-AM269^4))-AL269*44100)/(L269*51.4+0.00000043092*AM269^3)</f>
        <v>0.47869509355442619</v>
      </c>
      <c r="AQ269">
        <f>0.61365*EXP(17.502*J269/(240.97+J269))</f>
        <v>4.2305439094641173</v>
      </c>
      <c r="AR269">
        <f>AQ269*1000/AA269</f>
        <v>46.480920248910515</v>
      </c>
      <c r="AS269">
        <f>(AR269-U269)</f>
        <v>21.726348334237663</v>
      </c>
      <c r="AT269">
        <f>IF(D269,P269,(O269+P269)/2)</f>
        <v>29.881653785705566</v>
      </c>
      <c r="AU269">
        <f>0.61365*EXP(17.502*AT269/(240.97+AT269))</f>
        <v>4.2315741162478755</v>
      </c>
      <c r="AV269">
        <f>IF(AS269&lt;&gt;0,(1000-(AR269+U269)/2)/AS269*AL269,0)</f>
        <v>0.19486842221756998</v>
      </c>
      <c r="AW269">
        <f>U269*AA269/1000</f>
        <v>2.2530815415055256</v>
      </c>
      <c r="AX269">
        <f>(AU269-AW269)</f>
        <v>1.9784925747423499</v>
      </c>
      <c r="AY269">
        <f>1/(1.6/F269+1.37/N269)</f>
        <v>0.12283232760183491</v>
      </c>
      <c r="AZ269">
        <f>G269*AA269*0.001</f>
        <v>4.8516713506994691</v>
      </c>
      <c r="BA269">
        <f>G269/S269</f>
        <v>0.19534967519142896</v>
      </c>
      <c r="BB269">
        <f>(1-AL269*AA269/AQ269/F269)*100</f>
        <v>54.384741341001941</v>
      </c>
      <c r="BC269">
        <f>(S269-E269/(N269/1.35))</f>
        <v>262.16272402180056</v>
      </c>
      <c r="BD269">
        <f>E269*BB269/100/BC269</f>
        <v>5.4462546354751402E-2</v>
      </c>
    </row>
    <row r="270" spans="1:56" x14ac:dyDescent="0.3">
      <c r="A270" s="1" t="s">
        <v>9</v>
      </c>
      <c r="B270" s="1" t="s">
        <v>328</v>
      </c>
      <c r="K270" s="1">
        <v>4.93</v>
      </c>
    </row>
    <row r="271" spans="1:56" x14ac:dyDescent="0.3">
      <c r="A271" s="1" t="s">
        <v>9</v>
      </c>
      <c r="B271" s="1" t="s">
        <v>329</v>
      </c>
      <c r="K271" s="1">
        <v>4.93</v>
      </c>
    </row>
    <row r="272" spans="1:56" x14ac:dyDescent="0.3">
      <c r="A272" s="1">
        <v>151</v>
      </c>
      <c r="B272" s="1" t="s">
        <v>330</v>
      </c>
      <c r="C272" s="1">
        <v>11420.50001020357</v>
      </c>
      <c r="D272" s="1">
        <v>0</v>
      </c>
      <c r="E272">
        <f>(R272-S272*(1000-T272)/(1000-U272))*AK272</f>
        <v>12.833091216414642</v>
      </c>
      <c r="F272">
        <f>IF(AV272&lt;&gt;0,1/(1/AV272-1/N272),0)</f>
        <v>0.23767247260036078</v>
      </c>
      <c r="G272">
        <f>((AY272-AL272/2)*S272-E272)/(AY272+AL272/2)</f>
        <v>17.756004062835082</v>
      </c>
      <c r="H272">
        <f>AL272*1000</f>
        <v>4.869582338514836</v>
      </c>
      <c r="I272">
        <f>(AQ272-AW272)</f>
        <v>1.9271790171540033</v>
      </c>
      <c r="J272">
        <f>(P272+AP272*D272)</f>
        <v>29.837554931640625</v>
      </c>
      <c r="K272" s="1">
        <v>4.93</v>
      </c>
      <c r="L272">
        <f>(K272*AE272+AF272)</f>
        <v>1.6549348261952401</v>
      </c>
      <c r="M272" s="1">
        <v>1</v>
      </c>
      <c r="N272">
        <f>L272*(M272+1)*(M272+1)/(M272*M272+1)</f>
        <v>3.3098696523904803</v>
      </c>
      <c r="O272" s="1">
        <v>29.876165390014648</v>
      </c>
      <c r="P272" s="1">
        <v>29.837554931640625</v>
      </c>
      <c r="Q272" s="1">
        <v>30.312150955200195</v>
      </c>
      <c r="R272" s="1">
        <v>124.89442443847656</v>
      </c>
      <c r="S272" s="1">
        <v>111.71214294433594</v>
      </c>
      <c r="T272" s="1">
        <v>20.522968292236328</v>
      </c>
      <c r="U272" s="1">
        <v>25.200708389282227</v>
      </c>
      <c r="V272" s="1">
        <v>44.156551361083984</v>
      </c>
      <c r="W272" s="1">
        <v>54.221027374267578</v>
      </c>
      <c r="X272" s="1">
        <v>500.28530883789063</v>
      </c>
      <c r="Y272" s="1">
        <v>1500.0196533203125</v>
      </c>
      <c r="Z272" s="1">
        <v>0.16161526739597321</v>
      </c>
      <c r="AA272" s="1">
        <v>91.016448974609375</v>
      </c>
      <c r="AB272" s="1">
        <v>8.3666086196899414</v>
      </c>
      <c r="AC272" s="1">
        <v>0.43883973360061646</v>
      </c>
      <c r="AD272" s="1">
        <v>1</v>
      </c>
      <c r="AE272" s="1">
        <v>-0.21956524252891541</v>
      </c>
      <c r="AF272" s="1">
        <v>2.737391471862793</v>
      </c>
      <c r="AG272" s="1">
        <v>1</v>
      </c>
      <c r="AH272" s="1">
        <v>0</v>
      </c>
      <c r="AI272" s="1">
        <v>0.15999999642372131</v>
      </c>
      <c r="AJ272" s="1">
        <v>111115</v>
      </c>
      <c r="AK272">
        <f>X272*0.000001/(K272*0.0001)</f>
        <v>1.0147775027137742</v>
      </c>
      <c r="AL272">
        <f>(U272-T272)/(1000-U272)*AK272</f>
        <v>4.8695823385148359E-3</v>
      </c>
      <c r="AM272">
        <f>(P272+273.15)</f>
        <v>302.9875549316406</v>
      </c>
      <c r="AN272">
        <f>(O272+273.15)</f>
        <v>303.02616539001463</v>
      </c>
      <c r="AO272">
        <f>(Y272*AG272+Z272*AH272)*AI272</f>
        <v>240.00313916676168</v>
      </c>
      <c r="AP272">
        <f>((AO272+0.00000010773*(AN272^4-AM272^4))-AL272*44100)/(L272*51.4+0.00000043092*AM272^3)</f>
        <v>0.26499273056042139</v>
      </c>
      <c r="AQ272">
        <f>0.61365*EXP(17.502*J272/(240.97+J272))</f>
        <v>4.2208580063911194</v>
      </c>
      <c r="AR272">
        <f>AQ272*1000/AA272</f>
        <v>46.374672423976918</v>
      </c>
      <c r="AS272">
        <f>(AR272-U272)</f>
        <v>21.173964034694691</v>
      </c>
      <c r="AT272">
        <f>IF(D272,P272,(O272+P272)/2)</f>
        <v>29.856860160827637</v>
      </c>
      <c r="AU272">
        <f>0.61365*EXP(17.502*AT272/(240.97+AT272))</f>
        <v>4.2255463014262018</v>
      </c>
      <c r="AV272">
        <f>IF(AS272&lt;&gt;0,(1000-(AR272+U272)/2)/AS272*AL272,0)</f>
        <v>0.22174927782445236</v>
      </c>
      <c r="AW272">
        <f>U272*AA272/1000</f>
        <v>2.2936789892371161</v>
      </c>
      <c r="AX272">
        <f>(AU272-AW272)</f>
        <v>1.9318673121890857</v>
      </c>
      <c r="AY272">
        <f>1/(1.6/F272+1.37/N272)</f>
        <v>0.13994103284757917</v>
      </c>
      <c r="AZ272">
        <f>G272*AA272*0.001</f>
        <v>1.6160884377779861</v>
      </c>
      <c r="BA272">
        <f>G272/S272</f>
        <v>0.15894426151759139</v>
      </c>
      <c r="BB272">
        <f>(1-AL272*AA272/AQ272/F272)*100</f>
        <v>55.819362890074316</v>
      </c>
      <c r="BC272">
        <f>(S272-E272/(N272/1.35))</f>
        <v>106.4778965957985</v>
      </c>
      <c r="BD272">
        <f>E272*BB272/100/BC272</f>
        <v>6.727546265585603E-2</v>
      </c>
    </row>
    <row r="273" spans="1:56" x14ac:dyDescent="0.3">
      <c r="A273" s="1">
        <v>152</v>
      </c>
      <c r="B273" s="1" t="s">
        <v>331</v>
      </c>
      <c r="C273" s="1">
        <v>11431.500009957701</v>
      </c>
      <c r="D273" s="1">
        <v>0</v>
      </c>
      <c r="E273">
        <f>(R273-S273*(1000-T273)/(1000-U273))*AK273</f>
        <v>12.999804510995704</v>
      </c>
      <c r="F273">
        <f>IF(AV273&lt;&gt;0,1/(1/AV273-1/N273),0)</f>
        <v>0.24127251274115194</v>
      </c>
      <c r="G273">
        <f>((AY273-AL273/2)*S273-E273)/(AY273+AL273/2)</f>
        <v>17.645874940575908</v>
      </c>
      <c r="H273">
        <f>AL273*1000</f>
        <v>4.9249230056646889</v>
      </c>
      <c r="I273">
        <f>(AQ273-AW273)</f>
        <v>1.9219036481853484</v>
      </c>
      <c r="J273">
        <f>(P273+AP273*D273)</f>
        <v>29.833831787109375</v>
      </c>
      <c r="K273" s="1">
        <v>4.93</v>
      </c>
      <c r="L273">
        <f>(K273*AE273+AF273)</f>
        <v>1.6549348261952401</v>
      </c>
      <c r="M273" s="1">
        <v>1</v>
      </c>
      <c r="N273">
        <f>L273*(M273+1)*(M273+1)/(M273*M273+1)</f>
        <v>3.3098696523904803</v>
      </c>
      <c r="O273" s="1">
        <v>29.933969497680664</v>
      </c>
      <c r="P273" s="1">
        <v>29.833831787109375</v>
      </c>
      <c r="Q273" s="1">
        <v>30.590204238891602</v>
      </c>
      <c r="R273" s="1">
        <v>124.82972717285156</v>
      </c>
      <c r="S273" s="1">
        <v>111.47507476806641</v>
      </c>
      <c r="T273" s="1">
        <v>20.517023086547852</v>
      </c>
      <c r="U273" s="1">
        <v>25.248804092407227</v>
      </c>
      <c r="V273" s="1">
        <v>43.997222900390625</v>
      </c>
      <c r="W273" s="1">
        <v>54.144172668457031</v>
      </c>
      <c r="X273" s="1">
        <v>500.16754150390625</v>
      </c>
      <c r="Y273" s="1">
        <v>1500.1981201171875</v>
      </c>
      <c r="Z273" s="1">
        <v>0.27190780639648438</v>
      </c>
      <c r="AA273" s="1">
        <v>91.016220092773438</v>
      </c>
      <c r="AB273" s="1">
        <v>8.3666086196899414</v>
      </c>
      <c r="AC273" s="1">
        <v>0.43883973360061646</v>
      </c>
      <c r="AD273" s="1">
        <v>0.66666668653488159</v>
      </c>
      <c r="AE273" s="1">
        <v>-0.21956524252891541</v>
      </c>
      <c r="AF273" s="1">
        <v>2.737391471862793</v>
      </c>
      <c r="AG273" s="1">
        <v>1</v>
      </c>
      <c r="AH273" s="1">
        <v>0</v>
      </c>
      <c r="AI273" s="1">
        <v>0.15999999642372131</v>
      </c>
      <c r="AJ273" s="1">
        <v>111115</v>
      </c>
      <c r="AK273">
        <f>X273*0.000001/(K273*0.0001)</f>
        <v>1.014538623740175</v>
      </c>
      <c r="AL273">
        <f>(U273-T273)/(1000-U273)*AK273</f>
        <v>4.9249230056646887E-3</v>
      </c>
      <c r="AM273">
        <f>(P273+273.15)</f>
        <v>302.98383178710935</v>
      </c>
      <c r="AN273">
        <f>(O273+273.15)</f>
        <v>303.08396949768064</v>
      </c>
      <c r="AO273">
        <f>(Y273*AG273+Z273*AH273)*AI273</f>
        <v>240.03169385362344</v>
      </c>
      <c r="AP273">
        <f>((AO273+0.00000010773*(AN273^4-AM273^4))-AL273*44100)/(L273*51.4+0.00000043092*AM273^3)</f>
        <v>0.24774446365756325</v>
      </c>
      <c r="AQ273">
        <f>0.61365*EXP(17.502*J273/(240.97+J273))</f>
        <v>4.2199543585392032</v>
      </c>
      <c r="AR273">
        <f>AQ273*1000/AA273</f>
        <v>46.364860617566578</v>
      </c>
      <c r="AS273">
        <f>(AR273-U273)</f>
        <v>21.116056525159351</v>
      </c>
      <c r="AT273">
        <f>IF(D273,P273,(O273+P273)/2)</f>
        <v>29.88390064239502</v>
      </c>
      <c r="AU273">
        <f>0.61365*EXP(17.502*AT273/(240.97+AT273))</f>
        <v>4.2321207411907809</v>
      </c>
      <c r="AV273">
        <f>IF(AS273&lt;&gt;0,(1000-(AR273+U273)/2)/AS273*AL273,0)</f>
        <v>0.22487992052786002</v>
      </c>
      <c r="AW273">
        <f>U273*AA273/1000</f>
        <v>2.2980507103538548</v>
      </c>
      <c r="AX273">
        <f>(AU273-AW273)</f>
        <v>1.9340700308369261</v>
      </c>
      <c r="AY273">
        <f>1/(1.6/F273+1.37/N273)</f>
        <v>0.14193619793569306</v>
      </c>
      <c r="AZ273">
        <f>G273*AA273*0.001</f>
        <v>1.6060608373210123</v>
      </c>
      <c r="BA273">
        <f>G273/S273</f>
        <v>0.15829435393777205</v>
      </c>
      <c r="BB273">
        <f>(1-AL273*AA273/AQ273/F273)*100</f>
        <v>55.974668017369346</v>
      </c>
      <c r="BC273">
        <f>(S273-E273/(N273/1.35))</f>
        <v>106.17283089354727</v>
      </c>
      <c r="BD273">
        <f>E273*BB273/100/BC273</f>
        <v>6.8535399844736458E-2</v>
      </c>
    </row>
    <row r="274" spans="1:56" x14ac:dyDescent="0.3">
      <c r="A274" s="1">
        <v>153</v>
      </c>
      <c r="B274" s="1" t="s">
        <v>332</v>
      </c>
      <c r="C274" s="1">
        <v>11442.500009711832</v>
      </c>
      <c r="D274" s="1">
        <v>0</v>
      </c>
      <c r="E274">
        <f>(R274-S274*(1000-T274)/(1000-U274))*AK274</f>
        <v>13.183613087134576</v>
      </c>
      <c r="F274">
        <f>IF(AV274&lt;&gt;0,1/(1/AV274-1/N274),0)</f>
        <v>0.24396405476286545</v>
      </c>
      <c r="G274">
        <f>((AY274-AL274/2)*S274-E274)/(AY274+AL274/2)</f>
        <v>17.404987965594888</v>
      </c>
      <c r="H274">
        <f>AL274*1000</f>
        <v>4.9835887683286364</v>
      </c>
      <c r="I274">
        <f>(AQ274-AW274)</f>
        <v>1.9246597453142589</v>
      </c>
      <c r="J274">
        <f>(P274+AP274*D274)</f>
        <v>29.866170883178711</v>
      </c>
      <c r="K274" s="1">
        <v>4.93</v>
      </c>
      <c r="L274">
        <f>(K274*AE274+AF274)</f>
        <v>1.6549348261952401</v>
      </c>
      <c r="M274" s="1">
        <v>1</v>
      </c>
      <c r="N274">
        <f>L274*(M274+1)*(M274+1)/(M274*M274+1)</f>
        <v>3.3098696523904803</v>
      </c>
      <c r="O274" s="1">
        <v>29.990013122558594</v>
      </c>
      <c r="P274" s="1">
        <v>29.866170883178711</v>
      </c>
      <c r="Q274" s="1">
        <v>30.482572555541992</v>
      </c>
      <c r="R274" s="1">
        <v>125.10994720458984</v>
      </c>
      <c r="S274" s="1">
        <v>111.56517791748047</v>
      </c>
      <c r="T274" s="1">
        <v>20.516191482543945</v>
      </c>
      <c r="U274" s="1">
        <v>25.304788589477539</v>
      </c>
      <c r="V274" s="1">
        <v>43.854061126708984</v>
      </c>
      <c r="W274" s="1">
        <v>54.089851379394531</v>
      </c>
      <c r="X274" s="1">
        <v>500.09170532226563</v>
      </c>
      <c r="Y274" s="1">
        <v>1500.076904296875</v>
      </c>
      <c r="Z274" s="1">
        <v>4.3678535148501396E-3</v>
      </c>
      <c r="AA274" s="1">
        <v>91.016342163085938</v>
      </c>
      <c r="AB274" s="1">
        <v>8.3666086196899414</v>
      </c>
      <c r="AC274" s="1">
        <v>0.43883973360061646</v>
      </c>
      <c r="AD274" s="1">
        <v>1</v>
      </c>
      <c r="AE274" s="1">
        <v>-0.21956524252891541</v>
      </c>
      <c r="AF274" s="1">
        <v>2.737391471862793</v>
      </c>
      <c r="AG274" s="1">
        <v>1</v>
      </c>
      <c r="AH274" s="1">
        <v>0</v>
      </c>
      <c r="AI274" s="1">
        <v>0.15999999642372131</v>
      </c>
      <c r="AJ274" s="1">
        <v>111115</v>
      </c>
      <c r="AK274">
        <f>X274*0.000001/(K274*0.0001)</f>
        <v>1.0143847978139262</v>
      </c>
      <c r="AL274">
        <f>(U274-T274)/(1000-U274)*AK274</f>
        <v>4.9835887683286366E-3</v>
      </c>
      <c r="AM274">
        <f>(P274+273.15)</f>
        <v>303.01617088317869</v>
      </c>
      <c r="AN274">
        <f>(O274+273.15)</f>
        <v>303.14001312255857</v>
      </c>
      <c r="AO274">
        <f>(Y274*AG274+Z274*AH274)*AI274</f>
        <v>240.01229932280694</v>
      </c>
      <c r="AP274">
        <f>((AO274+0.00000010773*(AN274^4-AM274^4))-AL274*44100)/(L274*51.4+0.00000043092*AM274^3)</f>
        <v>0.22381314745909628</v>
      </c>
      <c r="AQ274">
        <f>0.61365*EXP(17.502*J274/(240.97+J274))</f>
        <v>4.2278090419386993</v>
      </c>
      <c r="AR274">
        <f>AQ274*1000/AA274</f>
        <v>46.451098137554006</v>
      </c>
      <c r="AS274">
        <f>(AR274-U274)</f>
        <v>21.146309548076466</v>
      </c>
      <c r="AT274">
        <f>IF(D274,P274,(O274+P274)/2)</f>
        <v>29.928092002868652</v>
      </c>
      <c r="AU274">
        <f>0.61365*EXP(17.502*AT274/(240.97+AT274))</f>
        <v>4.2428843207592104</v>
      </c>
      <c r="AV274">
        <f>IF(AS274&lt;&gt;0,(1000-(AR274+U274)/2)/AS274*AL274,0)</f>
        <v>0.22721637748788873</v>
      </c>
      <c r="AW274">
        <f>U274*AA274/1000</f>
        <v>2.3031492966244405</v>
      </c>
      <c r="AX274">
        <f>(AU274-AW274)</f>
        <v>1.9397350241347699</v>
      </c>
      <c r="AY274">
        <f>1/(1.6/F274+1.37/N274)</f>
        <v>0.14342558388112434</v>
      </c>
      <c r="AZ274">
        <f>G274*AA274*0.001</f>
        <v>1.5841383400209772</v>
      </c>
      <c r="BA274">
        <f>G274/S274</f>
        <v>0.15600735185013143</v>
      </c>
      <c r="BB274">
        <f>(1-AL274*AA274/AQ274/F274)*100</f>
        <v>56.023529543665731</v>
      </c>
      <c r="BC274">
        <f>(S274-E274/(N274/1.35))</f>
        <v>106.18796384659476</v>
      </c>
      <c r="BD274">
        <f>E274*BB274/100/BC274</f>
        <v>6.9555202917946077E-2</v>
      </c>
    </row>
    <row r="275" spans="1:56" x14ac:dyDescent="0.3">
      <c r="A275" s="1">
        <v>154</v>
      </c>
      <c r="B275" s="1" t="s">
        <v>333</v>
      </c>
      <c r="C275" s="1">
        <v>11453.500009465963</v>
      </c>
      <c r="D275" s="1">
        <v>0</v>
      </c>
      <c r="E275">
        <f>(R275-S275*(1000-T275)/(1000-U275))*AK275</f>
        <v>13.238862337113316</v>
      </c>
      <c r="F275">
        <f>IF(AV275&lt;&gt;0,1/(1/AV275-1/N275),0)</f>
        <v>0.24688154825921615</v>
      </c>
      <c r="G275">
        <f>((AY275-AL275/2)*S275-E275)/(AY275+AL275/2)</f>
        <v>18.045403788213608</v>
      </c>
      <c r="H275">
        <f>AL275*1000</f>
        <v>5.0296662878703238</v>
      </c>
      <c r="I275">
        <f>(AQ275-AW275)</f>
        <v>1.9210324764943678</v>
      </c>
      <c r="J275">
        <f>(P275+AP275*D275)</f>
        <v>29.866153717041016</v>
      </c>
      <c r="K275" s="1">
        <v>4.93</v>
      </c>
      <c r="L275">
        <f>(K275*AE275+AF275)</f>
        <v>1.6549348261952401</v>
      </c>
      <c r="M275" s="1">
        <v>1</v>
      </c>
      <c r="N275">
        <f>L275*(M275+1)*(M275+1)/(M275*M275+1)</f>
        <v>3.3098696523904803</v>
      </c>
      <c r="O275" s="1">
        <v>29.995170593261719</v>
      </c>
      <c r="P275" s="1">
        <v>29.866153717041016</v>
      </c>
      <c r="Q275" s="1">
        <v>30.512571334838867</v>
      </c>
      <c r="R275" s="1">
        <v>125.17420959472656</v>
      </c>
      <c r="S275" s="1">
        <v>111.57155609130859</v>
      </c>
      <c r="T275" s="1">
        <v>20.512567520141602</v>
      </c>
      <c r="U275" s="1">
        <v>25.344644546508789</v>
      </c>
      <c r="V275" s="1">
        <v>43.833240509033203</v>
      </c>
      <c r="W275" s="1">
        <v>54.158889770507813</v>
      </c>
      <c r="X275" s="1">
        <v>500.15350341796875</v>
      </c>
      <c r="Y275" s="1">
        <v>1499.971435546875</v>
      </c>
      <c r="Z275" s="1">
        <v>0.23041088879108429</v>
      </c>
      <c r="AA275" s="1">
        <v>91.016166687011719</v>
      </c>
      <c r="AB275" s="1">
        <v>8.3666086196899414</v>
      </c>
      <c r="AC275" s="1">
        <v>0.43883973360061646</v>
      </c>
      <c r="AD275" s="1">
        <v>1</v>
      </c>
      <c r="AE275" s="1">
        <v>-0.21956524252891541</v>
      </c>
      <c r="AF275" s="1">
        <v>2.737391471862793</v>
      </c>
      <c r="AG275" s="1">
        <v>1</v>
      </c>
      <c r="AH275" s="1">
        <v>0</v>
      </c>
      <c r="AI275" s="1">
        <v>0.15999999642372131</v>
      </c>
      <c r="AJ275" s="1">
        <v>111115</v>
      </c>
      <c r="AK275">
        <f>X275*0.000001/(K275*0.0001)</f>
        <v>1.014510148920829</v>
      </c>
      <c r="AL275">
        <f>(U275-T275)/(1000-U275)*AK275</f>
        <v>5.0296662878703234E-3</v>
      </c>
      <c r="AM275">
        <f>(P275+273.15)</f>
        <v>303.01615371704099</v>
      </c>
      <c r="AN275">
        <f>(O275+273.15)</f>
        <v>303.1451705932617</v>
      </c>
      <c r="AO275">
        <f>(Y275*AG275+Z275*AH275)*AI275</f>
        <v>239.99542432318412</v>
      </c>
      <c r="AP275">
        <f>((AO275+0.00000010773*(AN275^4-AM275^4))-AL275*44100)/(L275*51.4+0.00000043092*AM275^3)</f>
        <v>0.2033421022675794</v>
      </c>
      <c r="AQ275">
        <f>0.61365*EXP(17.502*J275/(240.97+J275))</f>
        <v>4.2278048691624743</v>
      </c>
      <c r="AR275">
        <f>AQ275*1000/AA275</f>
        <v>46.451141847152691</v>
      </c>
      <c r="AS275">
        <f>(AR275-U275)</f>
        <v>21.106497300643902</v>
      </c>
      <c r="AT275">
        <f>IF(D275,P275,(O275+P275)/2)</f>
        <v>29.930662155151367</v>
      </c>
      <c r="AU275">
        <f>0.61365*EXP(17.502*AT275/(240.97+AT275))</f>
        <v>4.2435110598248773</v>
      </c>
      <c r="AV275">
        <f>IF(AS275&lt;&gt;0,(1000-(AR275+U275)/2)/AS275*AL275,0)</f>
        <v>0.22974498305338051</v>
      </c>
      <c r="AW275">
        <f>U275*AA275/1000</f>
        <v>2.3067723926681065</v>
      </c>
      <c r="AX275">
        <f>(AU275-AW275)</f>
        <v>1.9367386671567708</v>
      </c>
      <c r="AY275">
        <f>1/(1.6/F275+1.37/N275)</f>
        <v>0.14503779990728394</v>
      </c>
      <c r="AZ275">
        <f>G275*AA275*0.001</f>
        <v>1.6424234791224825</v>
      </c>
      <c r="BA275">
        <f>G275/S275</f>
        <v>0.16173838942826524</v>
      </c>
      <c r="BB275">
        <f>(1-AL275*AA275/AQ275/F275)*100</f>
        <v>56.141462601763401</v>
      </c>
      <c r="BC275">
        <f>(S275-E275/(N275/1.35))</f>
        <v>106.17180745099733</v>
      </c>
      <c r="BD275">
        <f>E275*BB275/100/BC275</f>
        <v>7.000437429041427E-2</v>
      </c>
    </row>
    <row r="276" spans="1:56" x14ac:dyDescent="0.3">
      <c r="A276" s="1">
        <v>155</v>
      </c>
      <c r="B276" s="1" t="s">
        <v>334</v>
      </c>
      <c r="C276" s="1">
        <v>11464.500009220093</v>
      </c>
      <c r="D276" s="1">
        <v>0</v>
      </c>
      <c r="E276">
        <f>(R276-S276*(1000-T276)/(1000-U276))*AK276</f>
        <v>13.246781171429252</v>
      </c>
      <c r="F276">
        <f>IF(AV276&lt;&gt;0,1/(1/AV276-1/N276),0)</f>
        <v>0.24862978037360389</v>
      </c>
      <c r="G276">
        <f>((AY276-AL276/2)*S276-E276)/(AY276+AL276/2)</f>
        <v>18.506846741226557</v>
      </c>
      <c r="H276">
        <f>AL276*1000</f>
        <v>5.0660587203228111</v>
      </c>
      <c r="I276">
        <f>(AQ276-AW276)</f>
        <v>1.9221948815573118</v>
      </c>
      <c r="J276">
        <f>(P276+AP276*D276)</f>
        <v>29.882991790771484</v>
      </c>
      <c r="K276" s="1">
        <v>4.93</v>
      </c>
      <c r="L276">
        <f>(K276*AE276+AF276)</f>
        <v>1.6549348261952401</v>
      </c>
      <c r="M276" s="1">
        <v>1</v>
      </c>
      <c r="N276">
        <f>L276*(M276+1)*(M276+1)/(M276*M276+1)</f>
        <v>3.3098696523904803</v>
      </c>
      <c r="O276" s="1">
        <v>30.005041122436523</v>
      </c>
      <c r="P276" s="1">
        <v>29.882991790771484</v>
      </c>
      <c r="Q276" s="1">
        <v>30.502752304077148</v>
      </c>
      <c r="R276" s="1">
        <v>125.10325622558594</v>
      </c>
      <c r="S276" s="1">
        <v>111.49186706542969</v>
      </c>
      <c r="T276" s="1">
        <v>20.510931015014648</v>
      </c>
      <c r="U276" s="1">
        <v>25.376853942871094</v>
      </c>
      <c r="V276" s="1">
        <v>43.804916381835938</v>
      </c>
      <c r="W276" s="1">
        <v>54.197006225585938</v>
      </c>
      <c r="X276" s="1">
        <v>500.25177001953125</v>
      </c>
      <c r="Y276" s="1">
        <v>1499.988525390625</v>
      </c>
      <c r="Z276" s="1">
        <v>9.609241783618927E-2</v>
      </c>
      <c r="AA276" s="1">
        <v>91.016197204589844</v>
      </c>
      <c r="AB276" s="1">
        <v>8.3666086196899414</v>
      </c>
      <c r="AC276" s="1">
        <v>0.43883973360061646</v>
      </c>
      <c r="AD276" s="1">
        <v>1</v>
      </c>
      <c r="AE276" s="1">
        <v>-0.21956524252891541</v>
      </c>
      <c r="AF276" s="1">
        <v>2.737391471862793</v>
      </c>
      <c r="AG276" s="1">
        <v>1</v>
      </c>
      <c r="AH276" s="1">
        <v>0</v>
      </c>
      <c r="AI276" s="1">
        <v>0.15999999642372131</v>
      </c>
      <c r="AJ276" s="1">
        <v>111115</v>
      </c>
      <c r="AK276">
        <f>X276*0.000001/(K276*0.0001)</f>
        <v>1.0147094726562502</v>
      </c>
      <c r="AL276">
        <f>(U276-T276)/(1000-U276)*AK276</f>
        <v>5.066058720322811E-3</v>
      </c>
      <c r="AM276">
        <f>(P276+273.15)</f>
        <v>303.03299179077146</v>
      </c>
      <c r="AN276">
        <f>(O276+273.15)</f>
        <v>303.1550411224365</v>
      </c>
      <c r="AO276">
        <f>(Y276*AG276+Z276*AH276)*AI276</f>
        <v>239.99815869812301</v>
      </c>
      <c r="AP276">
        <f>((AO276+0.00000010773*(AN276^4-AM276^4))-AL276*44100)/(L276*51.4+0.00000043092*AM276^3)</f>
        <v>0.18597076671960877</v>
      </c>
      <c r="AQ276">
        <f>0.61365*EXP(17.502*J276/(240.97+J276))</f>
        <v>4.2318996244537406</v>
      </c>
      <c r="AR276">
        <f>AQ276*1000/AA276</f>
        <v>46.496115575353109</v>
      </c>
      <c r="AS276">
        <f>(AR276-U276)</f>
        <v>21.119261632482015</v>
      </c>
      <c r="AT276">
        <f>IF(D276,P276,(O276+P276)/2)</f>
        <v>29.944016456604004</v>
      </c>
      <c r="AU276">
        <f>0.61365*EXP(17.502*AT276/(240.97+AT276))</f>
        <v>4.2467688437966666</v>
      </c>
      <c r="AV276">
        <f>IF(AS276&lt;&gt;0,(1000-(AR276+U276)/2)/AS276*AL276,0)</f>
        <v>0.23125819753184132</v>
      </c>
      <c r="AW276">
        <f>U276*AA276/1000</f>
        <v>2.3097047428964288</v>
      </c>
      <c r="AX276">
        <f>(AU276-AW276)</f>
        <v>1.9370641009002378</v>
      </c>
      <c r="AY276">
        <f>1/(1.6/F276+1.37/N276)</f>
        <v>0.14600278284556126</v>
      </c>
      <c r="AZ276">
        <f>G276*AA276*0.001</f>
        <v>1.6844228126345973</v>
      </c>
      <c r="BA276">
        <f>G276/S276</f>
        <v>0.16599279596210995</v>
      </c>
      <c r="BB276">
        <f>(1-AL276*AA276/AQ276/F276)*100</f>
        <v>56.17717193885322</v>
      </c>
      <c r="BC276">
        <f>(S276-E276/(N276/1.35))</f>
        <v>106.0888885618763</v>
      </c>
      <c r="BD276">
        <f>E276*BB276/100/BC276</f>
        <v>7.0145583914729165E-2</v>
      </c>
    </row>
    <row r="277" spans="1:56" x14ac:dyDescent="0.3">
      <c r="A277" s="1" t="s">
        <v>9</v>
      </c>
      <c r="B277" s="1" t="s">
        <v>335</v>
      </c>
      <c r="K277" s="1">
        <v>4.93</v>
      </c>
    </row>
    <row r="278" spans="1:56" x14ac:dyDescent="0.3">
      <c r="A278" s="1" t="s">
        <v>9</v>
      </c>
      <c r="B278" s="1" t="s">
        <v>336</v>
      </c>
      <c r="K278" s="1">
        <v>4.93</v>
      </c>
    </row>
    <row r="279" spans="1:56" x14ac:dyDescent="0.3">
      <c r="A279" s="1">
        <v>156</v>
      </c>
      <c r="B279" s="1" t="s">
        <v>337</v>
      </c>
      <c r="C279" s="1">
        <v>11553.50001020357</v>
      </c>
      <c r="D279" s="1">
        <v>0</v>
      </c>
      <c r="E279">
        <f>(R279-S279*(1000-T279)/(1000-U279))*AK279</f>
        <v>12.10675960328374</v>
      </c>
      <c r="F279">
        <f>IF(AV279&lt;&gt;0,1/(1/AV279-1/N279),0)</f>
        <v>0.26032992918009717</v>
      </c>
      <c r="G279">
        <f>((AY279-AL279/2)*S279-E279)/(AY279+AL279/2)</f>
        <v>16.113171719934481</v>
      </c>
      <c r="H279">
        <f>AL279*1000</f>
        <v>5.2585648328392045</v>
      </c>
      <c r="I279">
        <f>(AQ279-AW279)</f>
        <v>1.9116287087546531</v>
      </c>
      <c r="J279">
        <f>(P279+AP279*D279)</f>
        <v>29.901613235473633</v>
      </c>
      <c r="K279" s="1">
        <v>4.93</v>
      </c>
      <c r="L279">
        <f>(K279*AE279+AF279)</f>
        <v>1.6549348261952401</v>
      </c>
      <c r="M279" s="1">
        <v>1</v>
      </c>
      <c r="N279">
        <f>L279*(M279+1)*(M279+1)/(M279*M279+1)</f>
        <v>3.3098696523904803</v>
      </c>
      <c r="O279" s="1">
        <v>30.024501800537109</v>
      </c>
      <c r="P279" s="1">
        <v>29.901613235473633</v>
      </c>
      <c r="Q279" s="1">
        <v>30.505294799804688</v>
      </c>
      <c r="R279" s="1">
        <v>109.93053436279297</v>
      </c>
      <c r="S279" s="1">
        <v>97.492507934570313</v>
      </c>
      <c r="T279" s="1">
        <v>20.491983413696289</v>
      </c>
      <c r="U279" s="1">
        <v>25.542570114135742</v>
      </c>
      <c r="V279" s="1">
        <v>43.715858459472656</v>
      </c>
      <c r="W279" s="1">
        <v>54.490352630615234</v>
      </c>
      <c r="X279" s="1">
        <v>500.19021606445313</v>
      </c>
      <c r="Y279" s="1">
        <v>1499.47216796875</v>
      </c>
      <c r="Z279" s="1">
        <v>0.13540711998939514</v>
      </c>
      <c r="AA279" s="1">
        <v>91.016815185546875</v>
      </c>
      <c r="AB279" s="1">
        <v>8.1311407089233398</v>
      </c>
      <c r="AC279" s="1">
        <v>0.42939081788063049</v>
      </c>
      <c r="AD279" s="1">
        <v>1</v>
      </c>
      <c r="AE279" s="1">
        <v>-0.21956524252891541</v>
      </c>
      <c r="AF279" s="1">
        <v>2.737391471862793</v>
      </c>
      <c r="AG279" s="1">
        <v>1</v>
      </c>
      <c r="AH279" s="1">
        <v>0</v>
      </c>
      <c r="AI279" s="1">
        <v>0.15999999642372131</v>
      </c>
      <c r="AJ279" s="1">
        <v>111115</v>
      </c>
      <c r="AK279">
        <f>X279*0.000001/(K279*0.0001)</f>
        <v>1.0145846167635966</v>
      </c>
      <c r="AL279">
        <f>(U279-T279)/(1000-U279)*AK279</f>
        <v>5.2585648328392041E-3</v>
      </c>
      <c r="AM279">
        <f>(P279+273.15)</f>
        <v>303.05161323547361</v>
      </c>
      <c r="AN279">
        <f>(O279+273.15)</f>
        <v>303.17450180053709</v>
      </c>
      <c r="AO279">
        <f>(Y279*AG279+Z279*AH279)*AI279</f>
        <v>239.91554151246964</v>
      </c>
      <c r="AP279">
        <f>((AO279+0.00000010773*(AN279^4-AM279^4))-AL279*44100)/(L279*51.4+0.00000043092*AM279^3)</f>
        <v>9.7752648496750374E-2</v>
      </c>
      <c r="AQ279">
        <f>0.61365*EXP(17.502*J279/(240.97+J279))</f>
        <v>4.2364320921968188</v>
      </c>
      <c r="AR279">
        <f>AQ279*1000/AA279</f>
        <v>46.545598014613333</v>
      </c>
      <c r="AS279">
        <f>(AR279-U279)</f>
        <v>21.003027900477591</v>
      </c>
      <c r="AT279">
        <f>IF(D279,P279,(O279+P279)/2)</f>
        <v>29.963057518005371</v>
      </c>
      <c r="AU279">
        <f>0.61365*EXP(17.502*AT279/(240.97+AT279))</f>
        <v>4.2514176833529236</v>
      </c>
      <c r="AV279">
        <f>IF(AS279&lt;&gt;0,(1000-(AR279+U279)/2)/AS279*AL279,0)</f>
        <v>0.24134732877401546</v>
      </c>
      <c r="AW279">
        <f>U279*AA279/1000</f>
        <v>2.3248033834421657</v>
      </c>
      <c r="AX279">
        <f>(AU279-AW279)</f>
        <v>1.9266142999107578</v>
      </c>
      <c r="AY279">
        <f>1/(1.6/F279+1.37/N279)</f>
        <v>0.15243993864100408</v>
      </c>
      <c r="AZ279">
        <f>G279*AA279*0.001</f>
        <v>1.4665695724862571</v>
      </c>
      <c r="BA279">
        <f>G279/S279</f>
        <v>0.16527599977988502</v>
      </c>
      <c r="BB279">
        <f>(1-AL279*AA279/AQ279/F279)*100</f>
        <v>56.602519367108115</v>
      </c>
      <c r="BC279">
        <f>(S279-E279/(N279/1.35))</f>
        <v>92.554511221428186</v>
      </c>
      <c r="BD279">
        <f>E279*BB279/100/BC279</f>
        <v>7.403994531161609E-2</v>
      </c>
    </row>
    <row r="280" spans="1:56" x14ac:dyDescent="0.3">
      <c r="A280" s="1">
        <v>157</v>
      </c>
      <c r="B280" s="1" t="s">
        <v>338</v>
      </c>
      <c r="C280" s="1">
        <v>11564.500009957701</v>
      </c>
      <c r="D280" s="1">
        <v>0</v>
      </c>
      <c r="E280">
        <f>(R280-S280*(1000-T280)/(1000-U280))*AK280</f>
        <v>12.049604630474267</v>
      </c>
      <c r="F280">
        <f>IF(AV280&lt;&gt;0,1/(1/AV280-1/N280),0)</f>
        <v>0.26155382813792372</v>
      </c>
      <c r="G280">
        <f>((AY280-AL280/2)*S280-E280)/(AY280+AL280/2)</f>
        <v>16.874184016401518</v>
      </c>
      <c r="H280">
        <f>AL280*1000</f>
        <v>5.277507826267275</v>
      </c>
      <c r="I280">
        <f>(AQ280-AW280)</f>
        <v>1.9101873198540238</v>
      </c>
      <c r="J280">
        <f>(P280+AP280*D280)</f>
        <v>29.900768280029297</v>
      </c>
      <c r="K280" s="1">
        <v>4.93</v>
      </c>
      <c r="L280">
        <f>(K280*AE280+AF280)</f>
        <v>1.6549348261952401</v>
      </c>
      <c r="M280" s="1">
        <v>1</v>
      </c>
      <c r="N280">
        <f>L280*(M280+1)*(M280+1)/(M280*M280+1)</f>
        <v>3.3098696523904803</v>
      </c>
      <c r="O280" s="1">
        <v>30.024477005004883</v>
      </c>
      <c r="P280" s="1">
        <v>29.900768280029297</v>
      </c>
      <c r="Q280" s="1">
        <v>30.504318237304688</v>
      </c>
      <c r="R280" s="1">
        <v>109.92874908447266</v>
      </c>
      <c r="S280" s="1">
        <v>97.54449462890625</v>
      </c>
      <c r="T280" s="1">
        <v>20.487161636352539</v>
      </c>
      <c r="U280" s="1">
        <v>25.556064605712891</v>
      </c>
      <c r="V280" s="1">
        <v>43.705776214599609</v>
      </c>
      <c r="W280" s="1">
        <v>54.519393920898438</v>
      </c>
      <c r="X280" s="1">
        <v>500.17120361328125</v>
      </c>
      <c r="Y280" s="1">
        <v>1499.377685546875</v>
      </c>
      <c r="Z280" s="1">
        <v>0.14196035265922546</v>
      </c>
      <c r="AA280" s="1">
        <v>91.017105102539063</v>
      </c>
      <c r="AB280" s="1">
        <v>8.1311407089233398</v>
      </c>
      <c r="AC280" s="1">
        <v>0.42939081788063049</v>
      </c>
      <c r="AD280" s="1">
        <v>1</v>
      </c>
      <c r="AE280" s="1">
        <v>-0.21956524252891541</v>
      </c>
      <c r="AF280" s="1">
        <v>2.737391471862793</v>
      </c>
      <c r="AG280" s="1">
        <v>1</v>
      </c>
      <c r="AH280" s="1">
        <v>0</v>
      </c>
      <c r="AI280" s="1">
        <v>0.15999999642372131</v>
      </c>
      <c r="AJ280" s="1">
        <v>111115</v>
      </c>
      <c r="AK280">
        <f>X280*0.000001/(K280*0.0001)</f>
        <v>1.0145460519539173</v>
      </c>
      <c r="AL280">
        <f>(U280-T280)/(1000-U280)*AK280</f>
        <v>5.2775078262672749E-3</v>
      </c>
      <c r="AM280">
        <f>(P280+273.15)</f>
        <v>303.05076828002927</v>
      </c>
      <c r="AN280">
        <f>(O280+273.15)</f>
        <v>303.17447700500486</v>
      </c>
      <c r="AO280">
        <f>(Y280*AG280+Z280*AH280)*AI280</f>
        <v>239.90042432530754</v>
      </c>
      <c r="AP280">
        <f>((AO280+0.00000010773*(AN280^4-AM280^4))-AL280*44100)/(L280*51.4+0.00000043092*AM280^3)</f>
        <v>8.9091174907161591E-2</v>
      </c>
      <c r="AQ280">
        <f>0.61365*EXP(17.502*J280/(240.97+J280))</f>
        <v>4.2362263380794722</v>
      </c>
      <c r="AR280">
        <f>AQ280*1000/AA280</f>
        <v>46.543189143479978</v>
      </c>
      <c r="AS280">
        <f>(AR280-U280)</f>
        <v>20.987124537767087</v>
      </c>
      <c r="AT280">
        <f>IF(D280,P280,(O280+P280)/2)</f>
        <v>29.96262264251709</v>
      </c>
      <c r="AU280">
        <f>0.61365*EXP(17.502*AT280/(240.97+AT280))</f>
        <v>4.2513114598457316</v>
      </c>
      <c r="AV280">
        <f>IF(AS280&lt;&gt;0,(1000-(AR280+U280)/2)/AS280*AL280,0)</f>
        <v>0.24239888742966559</v>
      </c>
      <c r="AW280">
        <f>U280*AA280/1000</f>
        <v>2.3260390182254485</v>
      </c>
      <c r="AX280">
        <f>(AU280-AW280)</f>
        <v>1.9252724416202831</v>
      </c>
      <c r="AY280">
        <f>1/(1.6/F280+1.37/N280)</f>
        <v>0.15311119137516424</v>
      </c>
      <c r="AZ280">
        <f>G280*AA280*0.001</f>
        <v>1.5358393801404018</v>
      </c>
      <c r="BA280">
        <f>G280/S280</f>
        <v>0.17298960931210808</v>
      </c>
      <c r="BB280">
        <f>(1-AL280*AA280/AQ280/F280)*100</f>
        <v>56.647747516239775</v>
      </c>
      <c r="BC280">
        <f>(S280-E280/(N280/1.35))</f>
        <v>92.629809774355621</v>
      </c>
      <c r="BD280">
        <f>E280*BB280/100/BC280</f>
        <v>7.3689340660461095E-2</v>
      </c>
    </row>
    <row r="281" spans="1:56" x14ac:dyDescent="0.3">
      <c r="A281" s="1">
        <v>158</v>
      </c>
      <c r="B281" s="1" t="s">
        <v>339</v>
      </c>
      <c r="C281" s="1">
        <v>11575.500009711832</v>
      </c>
      <c r="D281" s="1">
        <v>0</v>
      </c>
      <c r="E281">
        <f>(R281-S281*(1000-T281)/(1000-U281))*AK281</f>
        <v>12.070137976492459</v>
      </c>
      <c r="F281">
        <f>IF(AV281&lt;&gt;0,1/(1/AV281-1/N281),0)</f>
        <v>0.26268669607979028</v>
      </c>
      <c r="G281">
        <f>((AY281-AL281/2)*S281-E281)/(AY281+AL281/2)</f>
        <v>17.021908411132436</v>
      </c>
      <c r="H281">
        <f>AL281*1000</f>
        <v>5.2961020318674086</v>
      </c>
      <c r="I281">
        <f>(AQ281-AW281)</f>
        <v>1.9092197058525375</v>
      </c>
      <c r="J281">
        <f>(P281+AP281*D281)</f>
        <v>29.901393890380859</v>
      </c>
      <c r="K281" s="1">
        <v>4.93</v>
      </c>
      <c r="L281">
        <f>(K281*AE281+AF281)</f>
        <v>1.6549348261952401</v>
      </c>
      <c r="M281" s="1">
        <v>1</v>
      </c>
      <c r="N281">
        <f>L281*(M281+1)*(M281+1)/(M281*M281+1)</f>
        <v>3.3098696523904803</v>
      </c>
      <c r="O281" s="1">
        <v>30.026323318481445</v>
      </c>
      <c r="P281" s="1">
        <v>29.901393890380859</v>
      </c>
      <c r="Q281" s="1">
        <v>30.502796173095703</v>
      </c>
      <c r="R281" s="1">
        <v>109.9140625</v>
      </c>
      <c r="S281" s="1">
        <v>97.508781433105469</v>
      </c>
      <c r="T281" s="1">
        <v>20.482295989990234</v>
      </c>
      <c r="U281" s="1">
        <v>25.568658828735352</v>
      </c>
      <c r="V281" s="1">
        <v>43.690269470214844</v>
      </c>
      <c r="W281" s="1">
        <v>54.539859771728516</v>
      </c>
      <c r="X281" s="1">
        <v>500.20401000976563</v>
      </c>
      <c r="Y281" s="1">
        <v>1499.572021484375</v>
      </c>
      <c r="Z281" s="1">
        <v>0.16707310080528259</v>
      </c>
      <c r="AA281" s="1">
        <v>91.016075134277344</v>
      </c>
      <c r="AB281" s="1">
        <v>8.1311407089233398</v>
      </c>
      <c r="AC281" s="1">
        <v>0.42939081788063049</v>
      </c>
      <c r="AD281" s="1">
        <v>1</v>
      </c>
      <c r="AE281" s="1">
        <v>-0.21956524252891541</v>
      </c>
      <c r="AF281" s="1">
        <v>2.737391471862793</v>
      </c>
      <c r="AG281" s="1">
        <v>1</v>
      </c>
      <c r="AH281" s="1">
        <v>0</v>
      </c>
      <c r="AI281" s="1">
        <v>0.15999999642372131</v>
      </c>
      <c r="AJ281" s="1">
        <v>111115</v>
      </c>
      <c r="AK281">
        <f>X281*0.000001/(K281*0.0001)</f>
        <v>1.0146125963686929</v>
      </c>
      <c r="AL281">
        <f>(U281-T281)/(1000-U281)*AK281</f>
        <v>5.2961020318674085E-3</v>
      </c>
      <c r="AM281">
        <f>(P281+273.15)</f>
        <v>303.05139389038084</v>
      </c>
      <c r="AN281">
        <f>(O281+273.15)</f>
        <v>303.17632331848142</v>
      </c>
      <c r="AO281">
        <f>(Y281*AG281+Z281*AH281)*AI281</f>
        <v>239.93151807461254</v>
      </c>
      <c r="AP281">
        <f>((AO281+0.00000010773*(AN281^4-AM281^4))-AL281*44100)/(L281*51.4+0.00000043092*AM281^3)</f>
        <v>8.1113918996630008E-2</v>
      </c>
      <c r="AQ281">
        <f>0.61365*EXP(17.502*J281/(240.97+J281))</f>
        <v>4.2363786788914179</v>
      </c>
      <c r="AR281">
        <f>AQ281*1000/AA281</f>
        <v>46.545389620915053</v>
      </c>
      <c r="AS281">
        <f>(AR281-U281)</f>
        <v>20.976730792179701</v>
      </c>
      <c r="AT281">
        <f>IF(D281,P281,(O281+P281)/2)</f>
        <v>29.963858604431152</v>
      </c>
      <c r="AU281">
        <f>0.61365*EXP(17.502*AT281/(240.97+AT281))</f>
        <v>4.2516133642896836</v>
      </c>
      <c r="AV281">
        <f>IF(AS281&lt;&gt;0,(1000-(AR281+U281)/2)/AS281*AL281,0)</f>
        <v>0.24337159127343419</v>
      </c>
      <c r="AW281">
        <f>U281*AA281/1000</f>
        <v>2.3271589730388804</v>
      </c>
      <c r="AX281">
        <f>(AU281-AW281)</f>
        <v>1.9244543912508032</v>
      </c>
      <c r="AY281">
        <f>1/(1.6/F281+1.37/N281)</f>
        <v>0.15373216304119705</v>
      </c>
      <c r="AZ281">
        <f>G281*AA281*0.001</f>
        <v>1.5492672948764172</v>
      </c>
      <c r="BA281">
        <f>G281/S281</f>
        <v>0.17456795337771785</v>
      </c>
      <c r="BB281">
        <f>(1-AL281*AA281/AQ281/F281)*100</f>
        <v>56.684673224222934</v>
      </c>
      <c r="BC281">
        <f>(S281-E281/(N281/1.35))</f>
        <v>92.58572162121942</v>
      </c>
      <c r="BD281">
        <f>E281*BB281/100/BC281</f>
        <v>7.3898201038803679E-2</v>
      </c>
    </row>
    <row r="282" spans="1:56" x14ac:dyDescent="0.3">
      <c r="A282" s="1">
        <v>159</v>
      </c>
      <c r="B282" s="1" t="s">
        <v>340</v>
      </c>
      <c r="C282" s="1">
        <v>11586.500009465963</v>
      </c>
      <c r="D282" s="1">
        <v>0</v>
      </c>
      <c r="E282">
        <f>(R282-S282*(1000-T282)/(1000-U282))*AK282</f>
        <v>12.028940274762636</v>
      </c>
      <c r="F282">
        <f>IF(AV282&lt;&gt;0,1/(1/AV282-1/N282),0)</f>
        <v>0.26338243154378754</v>
      </c>
      <c r="G282">
        <f>((AY282-AL282/2)*S282-E282)/(AY282+AL282/2)</f>
        <v>17.467879391247813</v>
      </c>
      <c r="H282">
        <f>AL282*1000</f>
        <v>5.3064494761599628</v>
      </c>
      <c r="I282">
        <f>(AQ282-AW282)</f>
        <v>1.9082704121591085</v>
      </c>
      <c r="J282">
        <f>(P282+AP282*D282)</f>
        <v>29.900836944580078</v>
      </c>
      <c r="K282" s="1">
        <v>4.93</v>
      </c>
      <c r="L282">
        <f>(K282*AE282+AF282)</f>
        <v>1.6549348261952401</v>
      </c>
      <c r="M282" s="1">
        <v>1</v>
      </c>
      <c r="N282">
        <f>L282*(M282+1)*(M282+1)/(M282*M282+1)</f>
        <v>3.3098696523904803</v>
      </c>
      <c r="O282" s="1">
        <v>30.027690887451172</v>
      </c>
      <c r="P282" s="1">
        <v>29.900836944580078</v>
      </c>
      <c r="Q282" s="1">
        <v>30.503488540649414</v>
      </c>
      <c r="R282" s="1">
        <v>109.8646240234375</v>
      </c>
      <c r="S282" s="1">
        <v>97.499717712402344</v>
      </c>
      <c r="T282" s="1">
        <v>20.481517791748047</v>
      </c>
      <c r="U282" s="1">
        <v>25.577476501464844</v>
      </c>
      <c r="V282" s="1">
        <v>43.685382843017578</v>
      </c>
      <c r="W282" s="1">
        <v>54.554641723632813</v>
      </c>
      <c r="X282" s="1">
        <v>500.2330322265625</v>
      </c>
      <c r="Y282" s="1">
        <v>1499.59228515625</v>
      </c>
      <c r="Z282" s="1">
        <v>0.34288719296455383</v>
      </c>
      <c r="AA282" s="1">
        <v>91.016510009765625</v>
      </c>
      <c r="AB282" s="1">
        <v>8.1311407089233398</v>
      </c>
      <c r="AC282" s="1">
        <v>0.42939081788063049</v>
      </c>
      <c r="AD282" s="1">
        <v>1</v>
      </c>
      <c r="AE282" s="1">
        <v>-0.21956524252891541</v>
      </c>
      <c r="AF282" s="1">
        <v>2.737391471862793</v>
      </c>
      <c r="AG282" s="1">
        <v>1</v>
      </c>
      <c r="AH282" s="1">
        <v>0</v>
      </c>
      <c r="AI282" s="1">
        <v>0.15999999642372131</v>
      </c>
      <c r="AJ282" s="1">
        <v>111115</v>
      </c>
      <c r="AK282">
        <f>X282*0.000001/(K282*0.0001)</f>
        <v>1.0146714649626014</v>
      </c>
      <c r="AL282">
        <f>(U282-T282)/(1000-U282)*AK282</f>
        <v>5.3064494761599626E-3</v>
      </c>
      <c r="AM282">
        <f>(P282+273.15)</f>
        <v>303.05083694458006</v>
      </c>
      <c r="AN282">
        <f>(O282+273.15)</f>
        <v>303.17769088745115</v>
      </c>
      <c r="AO282">
        <f>(Y282*AG282+Z282*AH282)*AI282</f>
        <v>239.93476026204007</v>
      </c>
      <c r="AP282">
        <f>((AO282+0.00000010773*(AN282^4-AM282^4))-AL282*44100)/(L282*51.4+0.00000043092*AM282^3)</f>
        <v>7.668381717526046E-2</v>
      </c>
      <c r="AQ282">
        <f>0.61365*EXP(17.502*J282/(240.97+J282))</f>
        <v>4.2362430581792285</v>
      </c>
      <c r="AR282">
        <f>AQ282*1000/AA282</f>
        <v>46.543677160601966</v>
      </c>
      <c r="AS282">
        <f>(AR282-U282)</f>
        <v>20.966200659137122</v>
      </c>
      <c r="AT282">
        <f>IF(D282,P282,(O282+P282)/2)</f>
        <v>29.964263916015625</v>
      </c>
      <c r="AU282">
        <f>0.61365*EXP(17.502*AT282/(240.97+AT282))</f>
        <v>4.2517123725159189</v>
      </c>
      <c r="AV282">
        <f>IF(AS282&lt;&gt;0,(1000-(AR282+U282)/2)/AS282*AL282,0)</f>
        <v>0.24396865842718757</v>
      </c>
      <c r="AW282">
        <f>U282*AA282/1000</f>
        <v>2.32797264602012</v>
      </c>
      <c r="AX282">
        <f>(AU282-AW282)</f>
        <v>1.9237397264957989</v>
      </c>
      <c r="AY282">
        <f>1/(1.6/F282+1.37/N282)</f>
        <v>0.15411335546212807</v>
      </c>
      <c r="AZ282">
        <f>G282*AA282*0.001</f>
        <v>1.5898654194628854</v>
      </c>
      <c r="BA282">
        <f>G282/S282</f>
        <v>0.17915825605540014</v>
      </c>
      <c r="BB282">
        <f>(1-AL282*AA282/AQ282/F282)*100</f>
        <v>56.713094572687815</v>
      </c>
      <c r="BC282">
        <f>(S282-E282/(N282/1.35))</f>
        <v>92.593461250247941</v>
      </c>
      <c r="BD282">
        <f>E282*BB282/100/BC282</f>
        <v>7.3676738961953425E-2</v>
      </c>
    </row>
    <row r="283" spans="1:56" x14ac:dyDescent="0.3">
      <c r="A283" s="1">
        <v>160</v>
      </c>
      <c r="B283" s="1" t="s">
        <v>341</v>
      </c>
      <c r="C283" s="1">
        <v>11597.500009220093</v>
      </c>
      <c r="D283" s="1">
        <v>0</v>
      </c>
      <c r="E283">
        <f>(R283-S283*(1000-T283)/(1000-U283))*AK283</f>
        <v>12.036275245966708</v>
      </c>
      <c r="F283">
        <f>IF(AV283&lt;&gt;0,1/(1/AV283-1/N283),0)</f>
        <v>0.26447619196366984</v>
      </c>
      <c r="G283">
        <f>((AY283-AL283/2)*S283-E283)/(AY283+AL283/2)</f>
        <v>17.743532426256703</v>
      </c>
      <c r="H283">
        <f>AL283*1000</f>
        <v>5.3227819409448225</v>
      </c>
      <c r="I283">
        <f>(AQ283-AW283)</f>
        <v>1.9067851114923235</v>
      </c>
      <c r="J283">
        <f>(P283+AP283*D283)</f>
        <v>29.90080451965332</v>
      </c>
      <c r="K283" s="1">
        <v>4.93</v>
      </c>
      <c r="L283">
        <f>(K283*AE283+AF283)</f>
        <v>1.6549348261952401</v>
      </c>
      <c r="M283" s="1">
        <v>1</v>
      </c>
      <c r="N283">
        <f>L283*(M283+1)*(M283+1)/(M283*M283+1)</f>
        <v>3.3098696523904803</v>
      </c>
      <c r="O283" s="1">
        <v>30.030315399169922</v>
      </c>
      <c r="P283" s="1">
        <v>29.90080451965332</v>
      </c>
      <c r="Q283" s="1">
        <v>30.503793716430664</v>
      </c>
      <c r="R283" s="1">
        <v>109.89899444580078</v>
      </c>
      <c r="S283" s="1">
        <v>97.524147033691406</v>
      </c>
      <c r="T283" s="1">
        <v>20.481863021850586</v>
      </c>
      <c r="U283" s="1">
        <v>25.593839645385742</v>
      </c>
      <c r="V283" s="1">
        <v>43.679313659667969</v>
      </c>
      <c r="W283" s="1">
        <v>54.581039428710938</v>
      </c>
      <c r="X283" s="1">
        <v>500.1920166015625</v>
      </c>
      <c r="Y283" s="1">
        <v>1499.5614013671875</v>
      </c>
      <c r="Z283" s="1">
        <v>5.1322996616363525E-2</v>
      </c>
      <c r="AA283" s="1">
        <v>91.016044616699219</v>
      </c>
      <c r="AB283" s="1">
        <v>8.1311407089233398</v>
      </c>
      <c r="AC283" s="1">
        <v>0.42939081788063049</v>
      </c>
      <c r="AD283" s="1">
        <v>1</v>
      </c>
      <c r="AE283" s="1">
        <v>-0.21956524252891541</v>
      </c>
      <c r="AF283" s="1">
        <v>2.737391471862793</v>
      </c>
      <c r="AG283" s="1">
        <v>1</v>
      </c>
      <c r="AH283" s="1">
        <v>0</v>
      </c>
      <c r="AI283" s="1">
        <v>0.15999999642372131</v>
      </c>
      <c r="AJ283" s="1">
        <v>111115</v>
      </c>
      <c r="AK283">
        <f>X283*0.000001/(K283*0.0001)</f>
        <v>1.0145882689686867</v>
      </c>
      <c r="AL283">
        <f>(U283-T283)/(1000-U283)*AK283</f>
        <v>5.3227819409448224E-3</v>
      </c>
      <c r="AM283">
        <f>(P283+273.15)</f>
        <v>303.0508045196533</v>
      </c>
      <c r="AN283">
        <f>(O283+273.15)</f>
        <v>303.1803153991699</v>
      </c>
      <c r="AO283">
        <f>(Y283*AG283+Z283*AH283)*AI283</f>
        <v>239.92981885590052</v>
      </c>
      <c r="AP283">
        <f>((AO283+0.00000010773*(AN283^4-AM283^4))-AL283*44100)/(L283*51.4+0.00000043092*AM283^3)</f>
        <v>6.9540627039719541E-2</v>
      </c>
      <c r="AQ283">
        <f>0.61365*EXP(17.502*J283/(240.97+J283))</f>
        <v>4.2362351625693977</v>
      </c>
      <c r="AR283">
        <f>AQ283*1000/AA283</f>
        <v>46.543828403109394</v>
      </c>
      <c r="AS283">
        <f>(AR283-U283)</f>
        <v>20.949988757723652</v>
      </c>
      <c r="AT283">
        <f>IF(D283,P283,(O283+P283)/2)</f>
        <v>29.965559959411621</v>
      </c>
      <c r="AU283">
        <f>0.61365*EXP(17.502*AT283/(240.97+AT283))</f>
        <v>4.252028979365102</v>
      </c>
      <c r="AV283">
        <f>IF(AS283&lt;&gt;0,(1000-(AR283+U283)/2)/AS283*AL283,0)</f>
        <v>0.24490683321622531</v>
      </c>
      <c r="AW283">
        <f>U283*AA283/1000</f>
        <v>2.3294500510770741</v>
      </c>
      <c r="AX283">
        <f>(AU283-AW283)</f>
        <v>1.9225789282880279</v>
      </c>
      <c r="AY283">
        <f>1/(1.6/F283+1.37/N283)</f>
        <v>0.15471236550386869</v>
      </c>
      <c r="AZ283">
        <f>G283*AA283*0.001</f>
        <v>1.6149461389660293</v>
      </c>
      <c r="BA283">
        <f>G283/S283</f>
        <v>0.18193988838607214</v>
      </c>
      <c r="BB283">
        <f>(1-AL283*AA283/AQ283/F283)*100</f>
        <v>56.759571517112484</v>
      </c>
      <c r="BC283">
        <f>(S283-E283/(N283/1.35))</f>
        <v>92.614898849153505</v>
      </c>
      <c r="BD283">
        <f>E283*BB283/100/BC283</f>
        <v>7.3765002619699149E-2</v>
      </c>
    </row>
    <row r="284" spans="1:56" x14ac:dyDescent="0.3">
      <c r="A284" s="1" t="s">
        <v>9</v>
      </c>
      <c r="B284" s="1" t="s">
        <v>342</v>
      </c>
      <c r="K284" s="1">
        <v>4.93</v>
      </c>
    </row>
    <row r="285" spans="1:56" x14ac:dyDescent="0.3">
      <c r="A285" s="1" t="s">
        <v>9</v>
      </c>
      <c r="B285" s="1" t="s">
        <v>343</v>
      </c>
      <c r="K285" s="1">
        <v>4.93</v>
      </c>
    </row>
    <row r="286" spans="1:56" x14ac:dyDescent="0.3">
      <c r="A286" s="1">
        <v>161</v>
      </c>
      <c r="B286" s="1" t="s">
        <v>344</v>
      </c>
      <c r="C286" s="1">
        <v>11675.50001020357</v>
      </c>
      <c r="D286" s="1">
        <v>0</v>
      </c>
      <c r="E286">
        <f>(R286-S286*(1000-T286)/(1000-U286))*AK286</f>
        <v>9.9892268666439765</v>
      </c>
      <c r="F286">
        <f>IF(AV286&lt;&gt;0,1/(1/AV286-1/N286),0)</f>
        <v>0.26831994479769383</v>
      </c>
      <c r="G286">
        <f>((AY286-AL286/2)*S286-E286)/(AY286+AL286/2)</f>
        <v>14.40713264094642</v>
      </c>
      <c r="H286">
        <f>AL286*1000</f>
        <v>5.3877701255099497</v>
      </c>
      <c r="I286">
        <f>(AQ286-AW286)</f>
        <v>1.9043772467196822</v>
      </c>
      <c r="J286">
        <f>(P286+AP286*D286)</f>
        <v>29.916683197021484</v>
      </c>
      <c r="K286" s="1">
        <v>4.93</v>
      </c>
      <c r="L286">
        <f>(K286*AE286+AF286)</f>
        <v>1.6549348261952401</v>
      </c>
      <c r="M286" s="1">
        <v>1</v>
      </c>
      <c r="N286">
        <f>L286*(M286+1)*(M286+1)/(M286*M286+1)</f>
        <v>3.3098696523904803</v>
      </c>
      <c r="O286" s="1">
        <v>30.033514022827148</v>
      </c>
      <c r="P286" s="1">
        <v>29.916683197021484</v>
      </c>
      <c r="Q286" s="1">
        <v>30.503364562988281</v>
      </c>
      <c r="R286" s="1">
        <v>89.994544982910156</v>
      </c>
      <c r="S286" s="1">
        <v>79.724945068359375</v>
      </c>
      <c r="T286" s="1">
        <v>20.488128662109375</v>
      </c>
      <c r="U286" s="1">
        <v>25.662477493286133</v>
      </c>
      <c r="V286" s="1">
        <v>43.685188293457031</v>
      </c>
      <c r="W286" s="1">
        <v>54.718040466308594</v>
      </c>
      <c r="X286" s="1">
        <v>500.16085815429688</v>
      </c>
      <c r="Y286" s="1">
        <v>1499.6796875</v>
      </c>
      <c r="Z286" s="1">
        <v>0.12012029439210892</v>
      </c>
      <c r="AA286" s="1">
        <v>91.017166137695313</v>
      </c>
      <c r="AB286" s="1">
        <v>7.8854150772094727</v>
      </c>
      <c r="AC286" s="1">
        <v>0.42569810152053833</v>
      </c>
      <c r="AD286" s="1">
        <v>0.66666668653488159</v>
      </c>
      <c r="AE286" s="1">
        <v>-0.21956524252891541</v>
      </c>
      <c r="AF286" s="1">
        <v>2.737391471862793</v>
      </c>
      <c r="AG286" s="1">
        <v>1</v>
      </c>
      <c r="AH286" s="1">
        <v>0</v>
      </c>
      <c r="AI286" s="1">
        <v>0.15999999642372131</v>
      </c>
      <c r="AJ286" s="1">
        <v>111115</v>
      </c>
      <c r="AK286">
        <f>X286*0.000001/(K286*0.0001)</f>
        <v>1.0145250672500952</v>
      </c>
      <c r="AL286">
        <f>(U286-T286)/(1000-U286)*AK286</f>
        <v>5.3877701255099497E-3</v>
      </c>
      <c r="AM286">
        <f>(P286+273.15)</f>
        <v>303.06668319702146</v>
      </c>
      <c r="AN286">
        <f>(O286+273.15)</f>
        <v>303.18351402282713</v>
      </c>
      <c r="AO286">
        <f>(Y286*AG286+Z286*AH286)*AI286</f>
        <v>239.9487446367275</v>
      </c>
      <c r="AP286">
        <f>((AO286+0.00000010773*(AN286^4-AM286^4))-AL286*44100)/(L286*51.4+0.00000043092*AM286^3)</f>
        <v>3.8639545810322078E-2</v>
      </c>
      <c r="AQ286">
        <f>0.61365*EXP(17.502*J286/(240.97+J286))</f>
        <v>4.2401032242309729</v>
      </c>
      <c r="AR286">
        <f>AQ286*1000/AA286</f>
        <v>46.585753041534311</v>
      </c>
      <c r="AS286">
        <f>(AR286-U286)</f>
        <v>20.923275548248178</v>
      </c>
      <c r="AT286">
        <f>IF(D286,P286,(O286+P286)/2)</f>
        <v>29.975098609924316</v>
      </c>
      <c r="AU286">
        <f>0.61365*EXP(17.502*AT286/(240.97+AT286))</f>
        <v>4.2543597820313037</v>
      </c>
      <c r="AV286">
        <f>IF(AS286&lt;&gt;0,(1000-(AR286+U286)/2)/AS286*AL286,0)</f>
        <v>0.24819926901438338</v>
      </c>
      <c r="AW286">
        <f>U286*AA286/1000</f>
        <v>2.3357259775112906</v>
      </c>
      <c r="AX286">
        <f>(AU286-AW286)</f>
        <v>1.9186338045200131</v>
      </c>
      <c r="AY286">
        <f>1/(1.6/F286+1.37/N286)</f>
        <v>0.15681492511853329</v>
      </c>
      <c r="AZ286">
        <f>G286*AA286*0.001</f>
        <v>1.3112963851488335</v>
      </c>
      <c r="BA286">
        <f>G286/S286</f>
        <v>0.1807104743514488</v>
      </c>
      <c r="BB286">
        <f>(1-AL286*AA286/AQ286/F286)*100</f>
        <v>56.897448260818365</v>
      </c>
      <c r="BC286">
        <f>(S286-E286/(N286/1.35))</f>
        <v>75.650628649212834</v>
      </c>
      <c r="BD286">
        <f>E286*BB286/100/BC286</f>
        <v>7.5129781332804083E-2</v>
      </c>
    </row>
    <row r="287" spans="1:56" x14ac:dyDescent="0.3">
      <c r="A287" s="1">
        <v>162</v>
      </c>
      <c r="B287" s="1" t="s">
        <v>345</v>
      </c>
      <c r="C287" s="1">
        <v>11686.500009957701</v>
      </c>
      <c r="D287" s="1">
        <v>0</v>
      </c>
      <c r="E287">
        <f>(R287-S287*(1000-T287)/(1000-U287))*AK287</f>
        <v>9.9488629813094196</v>
      </c>
      <c r="F287">
        <f>IF(AV287&lt;&gt;0,1/(1/AV287-1/N287),0)</f>
        <v>0.26876838336245068</v>
      </c>
      <c r="G287">
        <f>((AY287-AL287/2)*S287-E287)/(AY287+AL287/2)</f>
        <v>14.73386830177763</v>
      </c>
      <c r="H287">
        <f>AL287*1000</f>
        <v>5.3965436524868657</v>
      </c>
      <c r="I287">
        <f>(AQ287-AW287)</f>
        <v>1.9045008913093118</v>
      </c>
      <c r="J287">
        <f>(P287+AP287*D287)</f>
        <v>29.919795989990234</v>
      </c>
      <c r="K287" s="1">
        <v>4.93</v>
      </c>
      <c r="L287">
        <f>(K287*AE287+AF287)</f>
        <v>1.6549348261952401</v>
      </c>
      <c r="M287" s="1">
        <v>1</v>
      </c>
      <c r="N287">
        <f>L287*(M287+1)*(M287+1)/(M287*M287+1)</f>
        <v>3.3098696523904803</v>
      </c>
      <c r="O287" s="1">
        <v>30.033010482788086</v>
      </c>
      <c r="P287" s="1">
        <v>29.919795989990234</v>
      </c>
      <c r="Q287" s="1">
        <v>30.502548217773438</v>
      </c>
      <c r="R287" s="1">
        <v>89.930282592773438</v>
      </c>
      <c r="S287" s="1">
        <v>79.700599670410156</v>
      </c>
      <c r="T287" s="1">
        <v>20.487306594848633</v>
      </c>
      <c r="U287" s="1">
        <v>25.669692993164063</v>
      </c>
      <c r="V287" s="1">
        <v>43.684295654296875</v>
      </c>
      <c r="W287" s="1">
        <v>54.734500885009766</v>
      </c>
      <c r="X287" s="1">
        <v>500.19464111328125</v>
      </c>
      <c r="Y287" s="1">
        <v>1499.6064453125</v>
      </c>
      <c r="Z287" s="1">
        <v>4.0403746068477631E-2</v>
      </c>
      <c r="AA287" s="1">
        <v>91.016319274902344</v>
      </c>
      <c r="AB287" s="1">
        <v>7.8854150772094727</v>
      </c>
      <c r="AC287" s="1">
        <v>0.42569810152053833</v>
      </c>
      <c r="AD287" s="1">
        <v>1</v>
      </c>
      <c r="AE287" s="1">
        <v>-0.21956524252891541</v>
      </c>
      <c r="AF287" s="1">
        <v>2.737391471862793</v>
      </c>
      <c r="AG287" s="1">
        <v>1</v>
      </c>
      <c r="AH287" s="1">
        <v>0</v>
      </c>
      <c r="AI287" s="1">
        <v>0.15999999642372131</v>
      </c>
      <c r="AJ287" s="1">
        <v>111115</v>
      </c>
      <c r="AK287">
        <f>X287*0.000001/(K287*0.0001)</f>
        <v>1.0145935925218688</v>
      </c>
      <c r="AL287">
        <f>(U287-T287)/(1000-U287)*AK287</f>
        <v>5.3965436524868659E-3</v>
      </c>
      <c r="AM287">
        <f>(P287+273.15)</f>
        <v>303.06979598999021</v>
      </c>
      <c r="AN287">
        <f>(O287+273.15)</f>
        <v>303.18301048278806</v>
      </c>
      <c r="AO287">
        <f>(Y287*AG287+Z287*AH287)*AI287</f>
        <v>239.93702588698943</v>
      </c>
      <c r="AP287">
        <f>((AO287+0.00000010773*(AN287^4-AM287^4))-AL287*44100)/(L287*51.4+0.00000043092*AM287^3)</f>
        <v>3.4085298810659019E-2</v>
      </c>
      <c r="AQ287">
        <f>0.61365*EXP(17.502*J287/(240.97+J287))</f>
        <v>4.2408618644638558</v>
      </c>
      <c r="AR287">
        <f>AQ287*1000/AA287</f>
        <v>46.594521710495812</v>
      </c>
      <c r="AS287">
        <f>(AR287-U287)</f>
        <v>20.924828717331749</v>
      </c>
      <c r="AT287">
        <f>IF(D287,P287,(O287+P287)/2)</f>
        <v>29.97640323638916</v>
      </c>
      <c r="AU287">
        <f>0.61365*EXP(17.502*AT287/(240.97+AT287))</f>
        <v>4.2546786586247292</v>
      </c>
      <c r="AV287">
        <f>IF(AS287&lt;&gt;0,(1000-(AR287+U287)/2)/AS287*AL287,0)</f>
        <v>0.248582926444602</v>
      </c>
      <c r="AW287">
        <f>U287*AA287/1000</f>
        <v>2.3363609731545441</v>
      </c>
      <c r="AX287">
        <f>(AU287-AW287)</f>
        <v>1.9183176854701851</v>
      </c>
      <c r="AY287">
        <f>1/(1.6/F287+1.37/N287)</f>
        <v>0.15705996947526341</v>
      </c>
      <c r="AZ287">
        <f>G287*AA287*0.001</f>
        <v>1.3410224615089561</v>
      </c>
      <c r="BA287">
        <f>G287/S287</f>
        <v>0.184865212591967</v>
      </c>
      <c r="BB287">
        <f>(1-AL287*AA287/AQ287/F287)*100</f>
        <v>56.907404052751275</v>
      </c>
      <c r="BC287">
        <f>(S287-E287/(N287/1.35))</f>
        <v>75.642746511429252</v>
      </c>
      <c r="BD287">
        <f>E287*BB287/100/BC287</f>
        <v>7.4847092636607285E-2</v>
      </c>
    </row>
    <row r="288" spans="1:56" x14ac:dyDescent="0.3">
      <c r="A288" s="1">
        <v>163</v>
      </c>
      <c r="B288" s="1" t="s">
        <v>346</v>
      </c>
      <c r="C288" s="1">
        <v>11697.500009711832</v>
      </c>
      <c r="D288" s="1">
        <v>0</v>
      </c>
      <c r="E288">
        <f>(R288-S288*(1000-T288)/(1000-U288))*AK288</f>
        <v>10.016464592182254</v>
      </c>
      <c r="F288">
        <f>IF(AV288&lt;&gt;0,1/(1/AV288-1/N288),0)</f>
        <v>0.26939947412572335</v>
      </c>
      <c r="G288">
        <f>((AY288-AL288/2)*S288-E288)/(AY288+AL288/2)</f>
        <v>14.43717511221932</v>
      </c>
      <c r="H288">
        <f>AL288*1000</f>
        <v>5.4056200048834162</v>
      </c>
      <c r="I288">
        <f>(AQ288-AW288)</f>
        <v>1.90357094875657</v>
      </c>
      <c r="J288">
        <f>(P288+AP288*D288)</f>
        <v>29.919534683227539</v>
      </c>
      <c r="K288" s="1">
        <v>4.93</v>
      </c>
      <c r="L288">
        <f>(K288*AE288+AF288)</f>
        <v>1.6549348261952401</v>
      </c>
      <c r="M288" s="1">
        <v>1</v>
      </c>
      <c r="N288">
        <f>L288*(M288+1)*(M288+1)/(M288*M288+1)</f>
        <v>3.3098696523904803</v>
      </c>
      <c r="O288" s="1">
        <v>30.035476684570313</v>
      </c>
      <c r="P288" s="1">
        <v>29.919534683227539</v>
      </c>
      <c r="Q288" s="1">
        <v>30.504230499267578</v>
      </c>
      <c r="R288" s="1">
        <v>89.9849853515625</v>
      </c>
      <c r="S288" s="1">
        <v>79.688507080078125</v>
      </c>
      <c r="T288" s="1">
        <v>20.488285064697266</v>
      </c>
      <c r="U288" s="1">
        <v>25.679094314575195</v>
      </c>
      <c r="V288" s="1">
        <v>43.680389404296875</v>
      </c>
      <c r="W288" s="1">
        <v>54.747039794921875</v>
      </c>
      <c r="X288" s="1">
        <v>500.21807861328125</v>
      </c>
      <c r="Y288" s="1">
        <v>1499.43701171875</v>
      </c>
      <c r="Z288" s="1">
        <v>3.1667068600654602E-2</v>
      </c>
      <c r="AA288" s="1">
        <v>91.016731262207031</v>
      </c>
      <c r="AB288" s="1">
        <v>7.8854150772094727</v>
      </c>
      <c r="AC288" s="1">
        <v>0.42569810152053833</v>
      </c>
      <c r="AD288" s="1">
        <v>1</v>
      </c>
      <c r="AE288" s="1">
        <v>-0.21956524252891541</v>
      </c>
      <c r="AF288" s="1">
        <v>2.737391471862793</v>
      </c>
      <c r="AG288" s="1">
        <v>1</v>
      </c>
      <c r="AH288" s="1">
        <v>0</v>
      </c>
      <c r="AI288" s="1">
        <v>0.15999999642372131</v>
      </c>
      <c r="AJ288" s="1">
        <v>111115</v>
      </c>
      <c r="AK288">
        <f>X288*0.000001/(K288*0.0001)</f>
        <v>1.01464113308982</v>
      </c>
      <c r="AL288">
        <f>(U288-T288)/(1000-U288)*AK288</f>
        <v>5.4056200048834165E-3</v>
      </c>
      <c r="AM288">
        <f>(P288+273.15)</f>
        <v>303.06953468322752</v>
      </c>
      <c r="AN288">
        <f>(O288+273.15)</f>
        <v>303.18547668457029</v>
      </c>
      <c r="AO288">
        <f>(Y288*AG288+Z288*AH288)*AI288</f>
        <v>239.90991651259537</v>
      </c>
      <c r="AP288">
        <f>((AO288+0.00000010773*(AN288^4-AM288^4))-AL288*44100)/(L288*51.4+0.00000043092*AM288^3)</f>
        <v>3.0019499189118115E-2</v>
      </c>
      <c r="AQ288">
        <f>0.61365*EXP(17.502*J288/(240.97+J288))</f>
        <v>4.2407981750431292</v>
      </c>
      <c r="AR288">
        <f>AQ288*1000/AA288</f>
        <v>46.593611045269867</v>
      </c>
      <c r="AS288">
        <f>(AR288-U288)</f>
        <v>20.914516730694672</v>
      </c>
      <c r="AT288">
        <f>IF(D288,P288,(O288+P288)/2)</f>
        <v>29.977505683898926</v>
      </c>
      <c r="AU288">
        <f>0.61365*EXP(17.502*AT288/(240.97+AT288))</f>
        <v>4.2549481349077292</v>
      </c>
      <c r="AV288">
        <f>IF(AS288&lt;&gt;0,(1000-(AR288+U288)/2)/AS288*AL288,0)</f>
        <v>0.2491226874148407</v>
      </c>
      <c r="AW288">
        <f>U288*AA288/1000</f>
        <v>2.3372272262865592</v>
      </c>
      <c r="AX288">
        <f>(AU288-AW288)</f>
        <v>1.91772090862117</v>
      </c>
      <c r="AY288">
        <f>1/(1.6/F288+1.37/N288)</f>
        <v>0.15740473209891595</v>
      </c>
      <c r="AZ288">
        <f>G288*AA288*0.001</f>
        <v>1.3140244873742895</v>
      </c>
      <c r="BA288">
        <f>G288/S288</f>
        <v>0.18117010396130973</v>
      </c>
      <c r="BB288">
        <f>(1-AL288*AA288/AQ288/F288)*100</f>
        <v>56.935203477560691</v>
      </c>
      <c r="BC288">
        <f>(S288-E288/(N288/1.35))</f>
        <v>75.603081181302954</v>
      </c>
      <c r="BD288">
        <f>E288*BB288/100/BC288</f>
        <v>7.5432038055972025E-2</v>
      </c>
    </row>
    <row r="289" spans="1:56" x14ac:dyDescent="0.3">
      <c r="A289" s="1">
        <v>164</v>
      </c>
      <c r="B289" s="1" t="s">
        <v>347</v>
      </c>
      <c r="C289" s="1">
        <v>11708.500009465963</v>
      </c>
      <c r="D289" s="1">
        <v>0</v>
      </c>
      <c r="E289">
        <f>(R289-S289*(1000-T289)/(1000-U289))*AK289</f>
        <v>10.013935062099776</v>
      </c>
      <c r="F289">
        <f>IF(AV289&lt;&gt;0,1/(1/AV289-1/N289),0)</f>
        <v>0.26988957986780338</v>
      </c>
      <c r="G289">
        <f>((AY289-AL289/2)*S289-E289)/(AY289+AL289/2)</f>
        <v>14.58038187578874</v>
      </c>
      <c r="H289">
        <f>AL289*1000</f>
        <v>5.4138152490706899</v>
      </c>
      <c r="I289">
        <f>(AQ289-AW289)</f>
        <v>1.9032746213857252</v>
      </c>
      <c r="J289">
        <f>(P289+AP289*D289)</f>
        <v>29.919803619384766</v>
      </c>
      <c r="K289" s="1">
        <v>4.93</v>
      </c>
      <c r="L289">
        <f>(K289*AE289+AF289)</f>
        <v>1.6549348261952401</v>
      </c>
      <c r="M289" s="1">
        <v>1</v>
      </c>
      <c r="N289">
        <f>L289*(M289+1)*(M289+1)/(M289*M289+1)</f>
        <v>3.3098696523904803</v>
      </c>
      <c r="O289" s="1">
        <v>30.034416198730469</v>
      </c>
      <c r="P289" s="1">
        <v>29.919803619384766</v>
      </c>
      <c r="Q289" s="1">
        <v>30.503232955932617</v>
      </c>
      <c r="R289" s="1">
        <v>90.006385803222656</v>
      </c>
      <c r="S289" s="1">
        <v>79.710174560546875</v>
      </c>
      <c r="T289" s="1">
        <v>20.483360290527344</v>
      </c>
      <c r="U289" s="1">
        <v>25.682760238647461</v>
      </c>
      <c r="V289" s="1">
        <v>43.673076629638672</v>
      </c>
      <c r="W289" s="1">
        <v>54.758842468261719</v>
      </c>
      <c r="X289" s="1">
        <v>500.14682006835938</v>
      </c>
      <c r="Y289" s="1">
        <v>1499.2972412109375</v>
      </c>
      <c r="Z289" s="1">
        <v>6.6609881818294525E-2</v>
      </c>
      <c r="AA289" s="1">
        <v>91.017829895019531</v>
      </c>
      <c r="AB289" s="1">
        <v>7.8854150772094727</v>
      </c>
      <c r="AC289" s="1">
        <v>0.42569810152053833</v>
      </c>
      <c r="AD289" s="1">
        <v>1</v>
      </c>
      <c r="AE289" s="1">
        <v>-0.21956524252891541</v>
      </c>
      <c r="AF289" s="1">
        <v>2.737391471862793</v>
      </c>
      <c r="AG289" s="1">
        <v>1</v>
      </c>
      <c r="AH289" s="1">
        <v>0</v>
      </c>
      <c r="AI289" s="1">
        <v>0.15999999642372131</v>
      </c>
      <c r="AJ289" s="1">
        <v>111115</v>
      </c>
      <c r="AK289">
        <f>X289*0.000001/(K289*0.0001)</f>
        <v>1.0144965924307494</v>
      </c>
      <c r="AL289">
        <f>(U289-T289)/(1000-U289)*AK289</f>
        <v>5.4138152490706901E-3</v>
      </c>
      <c r="AM289">
        <f>(P289+273.15)</f>
        <v>303.06980361938474</v>
      </c>
      <c r="AN289">
        <f>(O289+273.15)</f>
        <v>303.18441619873045</v>
      </c>
      <c r="AO289">
        <f>(Y289*AG289+Z289*AH289)*AI289</f>
        <v>239.88755323184523</v>
      </c>
      <c r="AP289">
        <f>((AO289+0.00000010773*(AN289^4-AM289^4))-AL289*44100)/(L289*51.4+0.00000043092*AM289^3)</f>
        <v>2.5901024995245998E-2</v>
      </c>
      <c r="AQ289">
        <f>0.61365*EXP(17.502*J289/(240.97+J289))</f>
        <v>4.2408637240215112</v>
      </c>
      <c r="AR289">
        <f>AQ289*1000/AA289</f>
        <v>46.593768813351701</v>
      </c>
      <c r="AS289">
        <f>(AR289-U289)</f>
        <v>20.91100857470424</v>
      </c>
      <c r="AT289">
        <f>IF(D289,P289,(O289+P289)/2)</f>
        <v>29.977109909057617</v>
      </c>
      <c r="AU289">
        <f>0.61365*EXP(17.502*AT289/(240.97+AT289))</f>
        <v>4.254851392143161</v>
      </c>
      <c r="AV289">
        <f>IF(AS289&lt;&gt;0,(1000-(AR289+U289)/2)/AS289*AL289,0)</f>
        <v>0.24954173505610966</v>
      </c>
      <c r="AW289">
        <f>U289*AA289/1000</f>
        <v>2.337589102635786</v>
      </c>
      <c r="AX289">
        <f>(AU289-AW289)</f>
        <v>1.917262289507375</v>
      </c>
      <c r="AY289">
        <f>1/(1.6/F289+1.37/N289)</f>
        <v>0.15767240252005585</v>
      </c>
      <c r="AZ289">
        <f>G289*AA289*0.001</f>
        <v>1.3270747173749653</v>
      </c>
      <c r="BA289">
        <f>G289/S289</f>
        <v>0.18291745007676102</v>
      </c>
      <c r="BB289">
        <f>(1-AL289*AA289/AQ289/F289)*100</f>
        <v>56.948382477529691</v>
      </c>
      <c r="BC289">
        <f>(S289-E289/(N289/1.35))</f>
        <v>75.625780383854433</v>
      </c>
      <c r="BD289">
        <f>E289*BB289/100/BC289</f>
        <v>7.5407804207380219E-2</v>
      </c>
    </row>
    <row r="290" spans="1:56" x14ac:dyDescent="0.3">
      <c r="A290" s="1">
        <v>165</v>
      </c>
      <c r="B290" s="1" t="s">
        <v>348</v>
      </c>
      <c r="C290" s="1">
        <v>11719.500009220093</v>
      </c>
      <c r="D290" s="1">
        <v>0</v>
      </c>
      <c r="E290">
        <f>(R290-S290*(1000-T290)/(1000-U290))*AK290</f>
        <v>9.9619675943387183</v>
      </c>
      <c r="F290">
        <f>IF(AV290&lt;&gt;0,1/(1/AV290-1/N290),0)</f>
        <v>0.26974464063731302</v>
      </c>
      <c r="G290">
        <f>((AY290-AL290/2)*S290-E290)/(AY290+AL290/2)</f>
        <v>14.828293730740384</v>
      </c>
      <c r="H290">
        <f>AL290*1000</f>
        <v>5.4120813184553036</v>
      </c>
      <c r="I290">
        <f>(AQ290-AW290)</f>
        <v>1.9035607592049741</v>
      </c>
      <c r="J290">
        <f>(P290+AP290*D290)</f>
        <v>29.921588897705078</v>
      </c>
      <c r="K290" s="1">
        <v>4.93</v>
      </c>
      <c r="L290">
        <f>(K290*AE290+AF290)</f>
        <v>1.6549348261952401</v>
      </c>
      <c r="M290" s="1">
        <v>1</v>
      </c>
      <c r="N290">
        <f>L290*(M290+1)*(M290+1)/(M290*M290+1)</f>
        <v>3.3098696523904803</v>
      </c>
      <c r="O290" s="1">
        <v>30.036996841430664</v>
      </c>
      <c r="P290" s="1">
        <v>29.921588897705078</v>
      </c>
      <c r="Q290" s="1">
        <v>30.502490997314453</v>
      </c>
      <c r="R290" s="1">
        <v>89.907974243164063</v>
      </c>
      <c r="S290" s="1">
        <v>79.663986206054688</v>
      </c>
      <c r="T290" s="1">
        <v>20.487548828125</v>
      </c>
      <c r="U290" s="1">
        <v>25.684959411621094</v>
      </c>
      <c r="V290" s="1">
        <v>43.674583435058594</v>
      </c>
      <c r="W290" s="1">
        <v>54.754226684570313</v>
      </c>
      <c r="X290" s="1">
        <v>500.1768798828125</v>
      </c>
      <c r="Y290" s="1">
        <v>1499.46240234375</v>
      </c>
      <c r="Z290" s="1">
        <v>0.18563704192638397</v>
      </c>
      <c r="AA290" s="1">
        <v>91.015838623046875</v>
      </c>
      <c r="AB290" s="1">
        <v>7.8854150772094727</v>
      </c>
      <c r="AC290" s="1">
        <v>0.42569810152053833</v>
      </c>
      <c r="AD290" s="1">
        <v>1</v>
      </c>
      <c r="AE290" s="1">
        <v>-0.21956524252891541</v>
      </c>
      <c r="AF290" s="1">
        <v>2.737391471862793</v>
      </c>
      <c r="AG290" s="1">
        <v>1</v>
      </c>
      <c r="AH290" s="1">
        <v>0</v>
      </c>
      <c r="AI290" s="1">
        <v>0.15999999642372131</v>
      </c>
      <c r="AJ290" s="1">
        <v>111115</v>
      </c>
      <c r="AK290">
        <f>X290*0.000001/(K290*0.0001)</f>
        <v>1.0145575656852182</v>
      </c>
      <c r="AL290">
        <f>(U290-T290)/(1000-U290)*AK290</f>
        <v>5.4120813184553038E-3</v>
      </c>
      <c r="AM290">
        <f>(P290+273.15)</f>
        <v>303.07158889770506</v>
      </c>
      <c r="AN290">
        <f>(O290+273.15)</f>
        <v>303.18699684143064</v>
      </c>
      <c r="AO290">
        <f>(Y290*AG290+Z290*AH290)*AI290</f>
        <v>239.91397901250457</v>
      </c>
      <c r="AP290">
        <f>((AO290+0.00000010773*(AN290^4-AM290^4))-AL290*44100)/(L290*51.4+0.00000043092*AM290^3)</f>
        <v>2.7059725180162645E-2</v>
      </c>
      <c r="AQ290">
        <f>0.61365*EXP(17.502*J290/(240.97+J290))</f>
        <v>4.2412988800525886</v>
      </c>
      <c r="AR290">
        <f>AQ290*1000/AA290</f>
        <v>46.599569308133738</v>
      </c>
      <c r="AS290">
        <f>(AR290-U290)</f>
        <v>20.914609896512644</v>
      </c>
      <c r="AT290">
        <f>IF(D290,P290,(O290+P290)/2)</f>
        <v>29.979292869567871</v>
      </c>
      <c r="AU290">
        <f>0.61365*EXP(17.502*AT290/(240.97+AT290))</f>
        <v>4.2553850164702371</v>
      </c>
      <c r="AV290">
        <f>IF(AS290&lt;&gt;0,(1000-(AR290+U290)/2)/AS290*AL290,0)</f>
        <v>0.24941782182494099</v>
      </c>
      <c r="AW290">
        <f>U290*AA290/1000</f>
        <v>2.3377381208476145</v>
      </c>
      <c r="AX290">
        <f>(AU290-AW290)</f>
        <v>1.9176468956226227</v>
      </c>
      <c r="AY290">
        <f>1/(1.6/F290+1.37/N290)</f>
        <v>0.15759325081198303</v>
      </c>
      <c r="AZ290">
        <f>G290*AA290*0.001</f>
        <v>1.3496095892522044</v>
      </c>
      <c r="BA290">
        <f>G290/S290</f>
        <v>0.18613547271393496</v>
      </c>
      <c r="BB290">
        <f>(1-AL290*AA290/AQ290/F290)*100</f>
        <v>56.944405932769328</v>
      </c>
      <c r="BC290">
        <f>(S290-E290/(N290/1.35))</f>
        <v>75.6007880548392</v>
      </c>
      <c r="BD290">
        <f>E290*BB290/100/BC290</f>
        <v>7.5036033509283784E-2</v>
      </c>
    </row>
    <row r="291" spans="1:56" x14ac:dyDescent="0.3">
      <c r="A291" s="1" t="s">
        <v>9</v>
      </c>
      <c r="B291" s="1" t="s">
        <v>349</v>
      </c>
      <c r="K291" s="1">
        <v>4.93</v>
      </c>
    </row>
    <row r="292" spans="1:56" x14ac:dyDescent="0.3">
      <c r="A292" s="1" t="s">
        <v>9</v>
      </c>
      <c r="B292" s="1" t="s">
        <v>350</v>
      </c>
      <c r="K292" s="1">
        <v>4.93</v>
      </c>
    </row>
    <row r="293" spans="1:56" x14ac:dyDescent="0.3">
      <c r="A293" s="1">
        <v>166</v>
      </c>
      <c r="B293" s="1" t="s">
        <v>351</v>
      </c>
      <c r="C293" s="1">
        <v>11800.50001020357</v>
      </c>
      <c r="D293" s="1">
        <v>0</v>
      </c>
      <c r="E293">
        <f>(R293-S293*(1000-T293)/(1000-U293))*AK293</f>
        <v>7.7712715472317111</v>
      </c>
      <c r="F293">
        <f>IF(AV293&lt;&gt;0,1/(1/AV293-1/N293),0)</f>
        <v>0.27377267782114334</v>
      </c>
      <c r="G293">
        <f>((AY293-AL293/2)*S293-E293)/(AY293+AL293/2)</f>
        <v>12.093465914622403</v>
      </c>
      <c r="H293">
        <f>AL293*1000</f>
        <v>5.47331820683549</v>
      </c>
      <c r="I293">
        <f>(AQ293-AW293)</f>
        <v>1.8988372245074823</v>
      </c>
      <c r="J293">
        <f>(P293+AP293*D293)</f>
        <v>29.924507141113281</v>
      </c>
      <c r="K293" s="1">
        <v>4.93</v>
      </c>
      <c r="L293">
        <f>(K293*AE293+AF293)</f>
        <v>1.6549348261952401</v>
      </c>
      <c r="M293" s="1">
        <v>1</v>
      </c>
      <c r="N293">
        <f>L293*(M293+1)*(M293+1)/(M293*M293+1)</f>
        <v>3.3098696523904803</v>
      </c>
      <c r="O293" s="1">
        <v>30.035688400268555</v>
      </c>
      <c r="P293" s="1">
        <v>29.924507141113281</v>
      </c>
      <c r="Q293" s="1">
        <v>30.503576278686523</v>
      </c>
      <c r="R293" s="1">
        <v>69.989570617675781</v>
      </c>
      <c r="S293" s="1">
        <v>61.996368408203125</v>
      </c>
      <c r="T293" s="1">
        <v>20.489522933959961</v>
      </c>
      <c r="U293" s="1">
        <v>25.744749069213867</v>
      </c>
      <c r="V293" s="1">
        <v>43.681941986083984</v>
      </c>
      <c r="W293" s="1">
        <v>54.885643005371094</v>
      </c>
      <c r="X293" s="1">
        <v>500.24063110351563</v>
      </c>
      <c r="Y293" s="1">
        <v>1499.076904296875</v>
      </c>
      <c r="Z293" s="1">
        <v>2.1839125547558069E-3</v>
      </c>
      <c r="AA293" s="1">
        <v>91.015571594238281</v>
      </c>
      <c r="AB293" s="1">
        <v>7.6300268173217773</v>
      </c>
      <c r="AC293" s="1">
        <v>0.43128597736358643</v>
      </c>
      <c r="AD293" s="1">
        <v>0.66666668653488159</v>
      </c>
      <c r="AE293" s="1">
        <v>-0.21956524252891541</v>
      </c>
      <c r="AF293" s="1">
        <v>2.737391471862793</v>
      </c>
      <c r="AG293" s="1">
        <v>1</v>
      </c>
      <c r="AH293" s="1">
        <v>0</v>
      </c>
      <c r="AI293" s="1">
        <v>0.15999999642372131</v>
      </c>
      <c r="AJ293" s="1">
        <v>111115</v>
      </c>
      <c r="AK293">
        <f>X293*0.000001/(K293*0.0001)</f>
        <v>1.0146868785061169</v>
      </c>
      <c r="AL293">
        <f>(U293-T293)/(1000-U293)*AK293</f>
        <v>5.4733182068354902E-3</v>
      </c>
      <c r="AM293">
        <f>(P293+273.15)</f>
        <v>303.07450714111326</v>
      </c>
      <c r="AN293">
        <f>(O293+273.15)</f>
        <v>303.18568840026853</v>
      </c>
      <c r="AO293">
        <f>(Y293*AG293+Z293*AH293)*AI293</f>
        <v>239.85229932638322</v>
      </c>
      <c r="AP293">
        <f>((AO293+0.00000010773*(AN293^4-AM293^4))-AL293*44100)/(L293*51.4+0.00000043092*AM293^3)</f>
        <v>-1.9219398911730248E-3</v>
      </c>
      <c r="AQ293">
        <f>0.61365*EXP(17.502*J293/(240.97+J293))</f>
        <v>4.2420102765922163</v>
      </c>
      <c r="AR293">
        <f>AQ293*1000/AA293</f>
        <v>46.607522232610535</v>
      </c>
      <c r="AS293">
        <f>(AR293-U293)</f>
        <v>20.862773163396668</v>
      </c>
      <c r="AT293">
        <f>IF(D293,P293,(O293+P293)/2)</f>
        <v>29.980097770690918</v>
      </c>
      <c r="AU293">
        <f>0.61365*EXP(17.502*AT293/(240.97+AT293))</f>
        <v>4.2555817891306731</v>
      </c>
      <c r="AV293">
        <f>IF(AS293&lt;&gt;0,(1000-(AR293+U293)/2)/AS293*AL293,0)</f>
        <v>0.25285778949942472</v>
      </c>
      <c r="AW293">
        <f>U293*AA293/1000</f>
        <v>2.343173052084734</v>
      </c>
      <c r="AX293">
        <f>(AU293-AW293)</f>
        <v>1.9124087370459391</v>
      </c>
      <c r="AY293">
        <f>1/(1.6/F293+1.37/N293)</f>
        <v>0.15979090931289472</v>
      </c>
      <c r="AZ293">
        <f>G293*AA293*0.001</f>
        <v>1.1006937127747956</v>
      </c>
      <c r="BA293">
        <f>G293/S293</f>
        <v>0.19506732773434904</v>
      </c>
      <c r="BB293">
        <f>(1-AL293*AA293/AQ293/F293)*100</f>
        <v>57.105206789213391</v>
      </c>
      <c r="BC293">
        <f>(S293-E293/(N293/1.35))</f>
        <v>58.826691747013228</v>
      </c>
      <c r="BD293">
        <f>E293*BB293/100/BC293</f>
        <v>7.54385561282781E-2</v>
      </c>
    </row>
    <row r="294" spans="1:56" x14ac:dyDescent="0.3">
      <c r="A294" s="1">
        <v>167</v>
      </c>
      <c r="B294" s="1" t="s">
        <v>352</v>
      </c>
      <c r="C294" s="1">
        <v>11811.500009957701</v>
      </c>
      <c r="D294" s="1">
        <v>0</v>
      </c>
      <c r="E294">
        <f>(R294-S294*(1000-T294)/(1000-U294))*AK294</f>
        <v>7.832172535102421</v>
      </c>
      <c r="F294">
        <f>IF(AV294&lt;&gt;0,1/(1/AV294-1/N294),0)</f>
        <v>0.27397515553785406</v>
      </c>
      <c r="G294">
        <f>((AY294-AL294/2)*S294-E294)/(AY294+AL294/2)</f>
        <v>11.670497914573444</v>
      </c>
      <c r="H294">
        <f>AL294*1000</f>
        <v>5.4794172411125865</v>
      </c>
      <c r="I294">
        <f>(AQ294-AW294)</f>
        <v>1.899628116138393</v>
      </c>
      <c r="J294">
        <f>(P294+AP294*D294)</f>
        <v>29.928829193115234</v>
      </c>
      <c r="K294" s="1">
        <v>4.93</v>
      </c>
      <c r="L294">
        <f>(K294*AE294+AF294)</f>
        <v>1.6549348261952401</v>
      </c>
      <c r="M294" s="1">
        <v>1</v>
      </c>
      <c r="N294">
        <f>L294*(M294+1)*(M294+1)/(M294*M294+1)</f>
        <v>3.3098696523904803</v>
      </c>
      <c r="O294" s="1">
        <v>30.036394119262695</v>
      </c>
      <c r="P294" s="1">
        <v>29.928829193115234</v>
      </c>
      <c r="Q294" s="1">
        <v>30.502450942993164</v>
      </c>
      <c r="R294" s="1">
        <v>69.966484069824219</v>
      </c>
      <c r="S294" s="1">
        <v>61.912555694580078</v>
      </c>
      <c r="T294" s="1">
        <v>20.486230850219727</v>
      </c>
      <c r="U294" s="1">
        <v>25.747810363769531</v>
      </c>
      <c r="V294" s="1">
        <v>43.672859191894531</v>
      </c>
      <c r="W294" s="1">
        <v>54.889575958251953</v>
      </c>
      <c r="X294" s="1">
        <v>500.1917724609375</v>
      </c>
      <c r="Y294" s="1">
        <v>1499.18798828125</v>
      </c>
      <c r="Z294" s="1">
        <v>0.45427355170249939</v>
      </c>
      <c r="AA294" s="1">
        <v>91.014961242675781</v>
      </c>
      <c r="AB294" s="1">
        <v>7.6300268173217773</v>
      </c>
      <c r="AC294" s="1">
        <v>0.43128597736358643</v>
      </c>
      <c r="AD294" s="1">
        <v>1</v>
      </c>
      <c r="AE294" s="1">
        <v>-0.21956524252891541</v>
      </c>
      <c r="AF294" s="1">
        <v>2.737391471862793</v>
      </c>
      <c r="AG294" s="1">
        <v>1</v>
      </c>
      <c r="AH294" s="1">
        <v>0</v>
      </c>
      <c r="AI294" s="1">
        <v>0.15999999642372131</v>
      </c>
      <c r="AJ294" s="1">
        <v>111115</v>
      </c>
      <c r="AK294">
        <f>X294*0.000001/(K294*0.0001)</f>
        <v>1.0145877737544371</v>
      </c>
      <c r="AL294">
        <f>(U294-T294)/(1000-U294)*AK294</f>
        <v>5.4794172411125868E-3</v>
      </c>
      <c r="AM294">
        <f>(P294+273.15)</f>
        <v>303.07882919311521</v>
      </c>
      <c r="AN294">
        <f>(O294+273.15)</f>
        <v>303.18639411926267</v>
      </c>
      <c r="AO294">
        <f>(Y294*AG294+Z294*AH294)*AI294</f>
        <v>239.87007276348595</v>
      </c>
      <c r="AP294">
        <f>((AO294+0.00000010773*(AN294^4-AM294^4))-AL294*44100)/(L294*51.4+0.00000043092*AM294^3)</f>
        <v>-4.9568246786879065E-3</v>
      </c>
      <c r="AQ294">
        <f>0.61365*EXP(17.502*J294/(240.97+J294))</f>
        <v>4.2430640784806428</v>
      </c>
      <c r="AR294">
        <f>AQ294*1000/AA294</f>
        <v>46.619413122280413</v>
      </c>
      <c r="AS294">
        <f>(AR294-U294)</f>
        <v>20.871602758510882</v>
      </c>
      <c r="AT294">
        <f>IF(D294,P294,(O294+P294)/2)</f>
        <v>29.982611656188965</v>
      </c>
      <c r="AU294">
        <f>0.61365*EXP(17.502*AT294/(240.97+AT294))</f>
        <v>4.2561964050400816</v>
      </c>
      <c r="AV294">
        <f>IF(AS294&lt;&gt;0,(1000-(AR294+U294)/2)/AS294*AL294,0)</f>
        <v>0.25303050255345721</v>
      </c>
      <c r="AW294">
        <f>U294*AA294/1000</f>
        <v>2.3434359623422498</v>
      </c>
      <c r="AX294">
        <f>(AU294-AW294)</f>
        <v>1.9127604426978317</v>
      </c>
      <c r="AY294">
        <f>1/(1.6/F294+1.37/N294)</f>
        <v>0.15990126631714593</v>
      </c>
      <c r="AZ294">
        <f>G294*AA294*0.001</f>
        <v>1.0621899153776306</v>
      </c>
      <c r="BA294">
        <f>G294/S294</f>
        <v>0.18849969579910425</v>
      </c>
      <c r="BB294">
        <f>(1-AL294*AA294/AQ294/F294)*100</f>
        <v>57.100089342052044</v>
      </c>
      <c r="BC294">
        <f>(S294-E294/(N294/1.35))</f>
        <v>58.718039283714219</v>
      </c>
      <c r="BD294">
        <f>E294*BB294/100/BC294</f>
        <v>7.6163604396911944E-2</v>
      </c>
    </row>
    <row r="295" spans="1:56" x14ac:dyDescent="0.3">
      <c r="A295" s="1">
        <v>168</v>
      </c>
      <c r="B295" s="1" t="s">
        <v>353</v>
      </c>
      <c r="C295" s="1">
        <v>11822.500009711832</v>
      </c>
      <c r="D295" s="1">
        <v>0</v>
      </c>
      <c r="E295">
        <f>(R295-S295*(1000-T295)/(1000-U295))*AK295</f>
        <v>7.8888689045079676</v>
      </c>
      <c r="F295">
        <f>IF(AV295&lt;&gt;0,1/(1/AV295-1/N295),0)</f>
        <v>0.2740018285647926</v>
      </c>
      <c r="G295">
        <f>((AY295-AL295/2)*S295-E295)/(AY295+AL295/2)</f>
        <v>11.322860806023275</v>
      </c>
      <c r="H295">
        <f>AL295*1000</f>
        <v>5.4853254781856018</v>
      </c>
      <c r="I295">
        <f>(AQ295-AW295)</f>
        <v>1.9014733545093714</v>
      </c>
      <c r="J295">
        <f>(P295+AP295*D295)</f>
        <v>29.938680648803711</v>
      </c>
      <c r="K295" s="1">
        <v>4.93</v>
      </c>
      <c r="L295">
        <f>(K295*AE295+AF295)</f>
        <v>1.6549348261952401</v>
      </c>
      <c r="M295" s="1">
        <v>1</v>
      </c>
      <c r="N295">
        <f>L295*(M295+1)*(M295+1)/(M295*M295+1)</f>
        <v>3.3098696523904803</v>
      </c>
      <c r="O295" s="1">
        <v>30.037168502807617</v>
      </c>
      <c r="P295" s="1">
        <v>29.938680648803711</v>
      </c>
      <c r="Q295" s="1">
        <v>30.503080368041992</v>
      </c>
      <c r="R295" s="1">
        <v>70.019691467285156</v>
      </c>
      <c r="S295" s="1">
        <v>61.910247802734375</v>
      </c>
      <c r="T295" s="1">
        <v>20.487180709838867</v>
      </c>
      <c r="U295" s="1">
        <v>25.753936767578125</v>
      </c>
      <c r="V295" s="1">
        <v>43.672943115234375</v>
      </c>
      <c r="W295" s="1">
        <v>54.900192260742188</v>
      </c>
      <c r="X295" s="1">
        <v>500.23580932617188</v>
      </c>
      <c r="Y295" s="1">
        <v>1499.160888671875</v>
      </c>
      <c r="Z295" s="1">
        <v>1.6379347071051598E-2</v>
      </c>
      <c r="AA295" s="1">
        <v>91.014961242675781</v>
      </c>
      <c r="AB295" s="1">
        <v>7.6300268173217773</v>
      </c>
      <c r="AC295" s="1">
        <v>0.43128597736358643</v>
      </c>
      <c r="AD295" s="1">
        <v>1</v>
      </c>
      <c r="AE295" s="1">
        <v>-0.21956524252891541</v>
      </c>
      <c r="AF295" s="1">
        <v>2.737391471862793</v>
      </c>
      <c r="AG295" s="1">
        <v>1</v>
      </c>
      <c r="AH295" s="1">
        <v>0</v>
      </c>
      <c r="AI295" s="1">
        <v>0.15999999642372131</v>
      </c>
      <c r="AJ295" s="1">
        <v>111115</v>
      </c>
      <c r="AK295">
        <f>X295*0.000001/(K295*0.0001)</f>
        <v>1.0146770980246895</v>
      </c>
      <c r="AL295">
        <f>(U295-T295)/(1000-U295)*AK295</f>
        <v>5.4853254781856015E-3</v>
      </c>
      <c r="AM295">
        <f>(P295+273.15)</f>
        <v>303.08868064880369</v>
      </c>
      <c r="AN295">
        <f>(O295+273.15)</f>
        <v>303.18716850280759</v>
      </c>
      <c r="AO295">
        <f>(Y295*AG295+Z295*AH295)*AI295</f>
        <v>239.86573682608287</v>
      </c>
      <c r="AP295">
        <f>((AO295+0.00000010773*(AN295^4-AM295^4))-AL295*44100)/(L295*51.4+0.00000043092*AM295^3)</f>
        <v>-8.8077264150172793E-3</v>
      </c>
      <c r="AQ295">
        <f>0.61365*EXP(17.502*J295/(240.97+J295))</f>
        <v>4.2454669112568171</v>
      </c>
      <c r="AR295">
        <f>AQ295*1000/AA295</f>
        <v>46.645813537589802</v>
      </c>
      <c r="AS295">
        <f>(AR295-U295)</f>
        <v>20.891876770011677</v>
      </c>
      <c r="AT295">
        <f>IF(D295,P295,(O295+P295)/2)</f>
        <v>29.987924575805664</v>
      </c>
      <c r="AU295">
        <f>0.61365*EXP(17.502*AT295/(240.97+AT295))</f>
        <v>4.2574956069190124</v>
      </c>
      <c r="AV295">
        <f>IF(AS295&lt;&gt;0,(1000-(AR295+U295)/2)/AS295*AL295,0)</f>
        <v>0.25305325313294191</v>
      </c>
      <c r="AW295">
        <f>U295*AA295/1000</f>
        <v>2.3439935567474457</v>
      </c>
      <c r="AX295">
        <f>(AU295-AW295)</f>
        <v>1.9135020501715667</v>
      </c>
      <c r="AY295">
        <f>1/(1.6/F295+1.37/N295)</f>
        <v>0.15991580318791895</v>
      </c>
      <c r="AZ295">
        <f>G295*AA295*0.001</f>
        <v>1.0305497374164212</v>
      </c>
      <c r="BA295">
        <f>G295/S295</f>
        <v>0.18289154393472126</v>
      </c>
      <c r="BB295">
        <f>(1-AL295*AA295/AQ295/F295)*100</f>
        <v>57.082316862283463</v>
      </c>
      <c r="BC295">
        <f>(S295-E295/(N295/1.35))</f>
        <v>58.692606584327464</v>
      </c>
      <c r="BD295">
        <f>E295*BB295/100/BC295</f>
        <v>7.6724299822183276E-2</v>
      </c>
    </row>
    <row r="296" spans="1:56" x14ac:dyDescent="0.3">
      <c r="A296" s="1">
        <v>169</v>
      </c>
      <c r="B296" s="1" t="s">
        <v>354</v>
      </c>
      <c r="C296" s="1">
        <v>11833.500009465963</v>
      </c>
      <c r="D296" s="1">
        <v>0</v>
      </c>
      <c r="E296">
        <f>(R296-S296*(1000-T296)/(1000-U296))*AK296</f>
        <v>7.9349378737973728</v>
      </c>
      <c r="F296">
        <f>IF(AV296&lt;&gt;0,1/(1/AV296-1/N296),0)</f>
        <v>0.27434089132562317</v>
      </c>
      <c r="G296">
        <f>((AY296-AL296/2)*S296-E296)/(AY296+AL296/2)</f>
        <v>11.030206470089084</v>
      </c>
      <c r="H296">
        <f>AL296*1000</f>
        <v>5.4886826019742223</v>
      </c>
      <c r="I296">
        <f>(AQ296-AW296)</f>
        <v>1.9004611983378239</v>
      </c>
      <c r="J296">
        <f>(P296+AP296*D296)</f>
        <v>29.93720817565918</v>
      </c>
      <c r="K296" s="1">
        <v>4.93</v>
      </c>
      <c r="L296">
        <f>(K296*AE296+AF296)</f>
        <v>1.6549348261952401</v>
      </c>
      <c r="M296" s="1">
        <v>1</v>
      </c>
      <c r="N296">
        <f>L296*(M296+1)*(M296+1)/(M296*M296+1)</f>
        <v>3.3098696523904803</v>
      </c>
      <c r="O296" s="1">
        <v>30.03717041015625</v>
      </c>
      <c r="P296" s="1">
        <v>29.93720817565918</v>
      </c>
      <c r="Q296" s="1">
        <v>30.503042221069336</v>
      </c>
      <c r="R296" s="1">
        <v>69.99688720703125</v>
      </c>
      <c r="S296" s="1">
        <v>61.841533660888672</v>
      </c>
      <c r="T296" s="1">
        <v>20.490747451782227</v>
      </c>
      <c r="U296" s="1">
        <v>25.761123657226563</v>
      </c>
      <c r="V296" s="1">
        <v>43.680519104003906</v>
      </c>
      <c r="W296" s="1">
        <v>54.915481567382813</v>
      </c>
      <c r="X296" s="1">
        <v>500.1944580078125</v>
      </c>
      <c r="Y296" s="1">
        <v>1499.4732666015625</v>
      </c>
      <c r="Z296" s="1">
        <v>0.11575236916542053</v>
      </c>
      <c r="AA296" s="1">
        <v>91.014915466308594</v>
      </c>
      <c r="AB296" s="1">
        <v>7.6300268173217773</v>
      </c>
      <c r="AC296" s="1">
        <v>0.43128597736358643</v>
      </c>
      <c r="AD296" s="1">
        <v>1</v>
      </c>
      <c r="AE296" s="1">
        <v>-0.21956524252891541</v>
      </c>
      <c r="AF296" s="1">
        <v>2.737391471862793</v>
      </c>
      <c r="AG296" s="1">
        <v>1</v>
      </c>
      <c r="AH296" s="1">
        <v>0</v>
      </c>
      <c r="AI296" s="1">
        <v>0.15999999642372131</v>
      </c>
      <c r="AJ296" s="1">
        <v>111115</v>
      </c>
      <c r="AK296">
        <f>X296*0.000001/(K296*0.0001)</f>
        <v>1.0145932211111817</v>
      </c>
      <c r="AL296">
        <f>(U296-T296)/(1000-U296)*AK296</f>
        <v>5.4886826019742221E-3</v>
      </c>
      <c r="AM296">
        <f>(P296+273.15)</f>
        <v>303.08720817565916</v>
      </c>
      <c r="AN296">
        <f>(O296+273.15)</f>
        <v>303.18717041015623</v>
      </c>
      <c r="AO296">
        <f>(Y296*AG296+Z296*AH296)*AI296</f>
        <v>239.91571729371572</v>
      </c>
      <c r="AP296">
        <f>((AO296+0.00000010773*(AN296^4-AM296^4))-AL296*44100)/(L296*51.4+0.00000043092*AM296^3)</f>
        <v>-9.6358707948976663E-3</v>
      </c>
      <c r="AQ296">
        <f>0.61365*EXP(17.502*J296/(240.97+J296))</f>
        <v>4.2451076903174219</v>
      </c>
      <c r="AR296">
        <f>AQ296*1000/AA296</f>
        <v>46.64189016237512</v>
      </c>
      <c r="AS296">
        <f>(AR296-U296)</f>
        <v>20.880766505148557</v>
      </c>
      <c r="AT296">
        <f>IF(D296,P296,(O296+P296)/2)</f>
        <v>29.987189292907715</v>
      </c>
      <c r="AU296">
        <f>0.61365*EXP(17.502*AT296/(240.97+AT296))</f>
        <v>4.2573157829318466</v>
      </c>
      <c r="AV296">
        <f>IF(AS296&lt;&gt;0,(1000-(AR296+U296)/2)/AS296*AL296,0)</f>
        <v>0.25334242493103887</v>
      </c>
      <c r="AW296">
        <f>U296*AA296/1000</f>
        <v>2.344646491979598</v>
      </c>
      <c r="AX296">
        <f>(AU296-AW296)</f>
        <v>1.9126692909522487</v>
      </c>
      <c r="AY296">
        <f>1/(1.6/F296+1.37/N296)</f>
        <v>0.16010057697108543</v>
      </c>
      <c r="AZ296">
        <f>G296*AA296*0.001</f>
        <v>1.0039133094510881</v>
      </c>
      <c r="BA296">
        <f>G296/S296</f>
        <v>0.17836243406532906</v>
      </c>
      <c r="BB296">
        <f>(1-AL296*AA296/AQ296/F296)*100</f>
        <v>57.105517757746441</v>
      </c>
      <c r="BC296">
        <f>(S296-E296/(N296/1.35))</f>
        <v>58.60510224375119</v>
      </c>
      <c r="BD296">
        <f>E296*BB296/100/BC296</f>
        <v>7.7318990720994074E-2</v>
      </c>
    </row>
    <row r="297" spans="1:56" x14ac:dyDescent="0.3">
      <c r="A297" s="1">
        <v>170</v>
      </c>
      <c r="B297" s="1" t="s">
        <v>355</v>
      </c>
      <c r="C297" s="1">
        <v>11844.500009220093</v>
      </c>
      <c r="D297" s="1">
        <v>0</v>
      </c>
      <c r="E297">
        <f>(R297-S297*(1000-T297)/(1000-U297))*AK297</f>
        <v>7.8199491816266926</v>
      </c>
      <c r="F297">
        <f>IF(AV297&lt;&gt;0,1/(1/AV297-1/N297),0)</f>
        <v>0.27472987152491463</v>
      </c>
      <c r="G297">
        <f>((AY297-AL297/2)*S297-E297)/(AY297+AL297/2)</f>
        <v>11.889407910997688</v>
      </c>
      <c r="H297">
        <f>AL297*1000</f>
        <v>5.4979472350356859</v>
      </c>
      <c r="I297">
        <f>(AQ297-AW297)</f>
        <v>1.9011554178145027</v>
      </c>
      <c r="J297">
        <f>(P297+AP297*D297)</f>
        <v>29.942852020263672</v>
      </c>
      <c r="K297" s="1">
        <v>4.93</v>
      </c>
      <c r="L297">
        <f>(K297*AE297+AF297)</f>
        <v>1.6549348261952401</v>
      </c>
      <c r="M297" s="1">
        <v>1</v>
      </c>
      <c r="N297">
        <f>L297*(M297+1)*(M297+1)/(M297*M297+1)</f>
        <v>3.3098696523904803</v>
      </c>
      <c r="O297" s="1">
        <v>30.037725448608398</v>
      </c>
      <c r="P297" s="1">
        <v>29.942852020263672</v>
      </c>
      <c r="Q297" s="1">
        <v>30.503393173217773</v>
      </c>
      <c r="R297" s="1">
        <v>69.977790832519531</v>
      </c>
      <c r="S297" s="1">
        <v>61.934719085693359</v>
      </c>
      <c r="T297" s="1">
        <v>20.489435195922852</v>
      </c>
      <c r="U297" s="1">
        <v>25.768655776977539</v>
      </c>
      <c r="V297" s="1">
        <v>43.676280975341797</v>
      </c>
      <c r="W297" s="1">
        <v>54.929725646972656</v>
      </c>
      <c r="X297" s="1">
        <v>500.19549560546875</v>
      </c>
      <c r="Y297" s="1">
        <v>1499.3763427734375</v>
      </c>
      <c r="Z297" s="1">
        <v>2.1839260589331388E-3</v>
      </c>
      <c r="AA297" s="1">
        <v>91.014808654785156</v>
      </c>
      <c r="AB297" s="1">
        <v>7.6300268173217773</v>
      </c>
      <c r="AC297" s="1">
        <v>0.43128597736358643</v>
      </c>
      <c r="AD297" s="1">
        <v>1</v>
      </c>
      <c r="AE297" s="1">
        <v>-0.21956524252891541</v>
      </c>
      <c r="AF297" s="1">
        <v>2.737391471862793</v>
      </c>
      <c r="AG297" s="1">
        <v>1</v>
      </c>
      <c r="AH297" s="1">
        <v>0</v>
      </c>
      <c r="AI297" s="1">
        <v>0.15999999642372131</v>
      </c>
      <c r="AJ297" s="1">
        <v>111115</v>
      </c>
      <c r="AK297">
        <f>X297*0.000001/(K297*0.0001)</f>
        <v>1.0145953257717419</v>
      </c>
      <c r="AL297">
        <f>(U297-T297)/(1000-U297)*AK297</f>
        <v>5.4979472350356858E-3</v>
      </c>
      <c r="AM297">
        <f>(P297+273.15)</f>
        <v>303.09285202026365</v>
      </c>
      <c r="AN297">
        <f>(O297+273.15)</f>
        <v>303.18772544860838</v>
      </c>
      <c r="AO297">
        <f>(Y297*AG297+Z297*AH297)*AI297</f>
        <v>239.90020948156234</v>
      </c>
      <c r="AP297">
        <f>((AO297+0.00000010773*(AN297^4-AM297^4))-AL297*44100)/(L297*51.4+0.00000043092*AM297^3)</f>
        <v>-1.4633921787834738E-2</v>
      </c>
      <c r="AQ297">
        <f>0.61365*EXP(17.502*J297/(240.97+J297))</f>
        <v>4.2464846926471376</v>
      </c>
      <c r="AR297">
        <f>AQ297*1000/AA297</f>
        <v>46.657074331209685</v>
      </c>
      <c r="AS297">
        <f>(AR297-U297)</f>
        <v>20.888418554232146</v>
      </c>
      <c r="AT297">
        <f>IF(D297,P297,(O297+P297)/2)</f>
        <v>29.990288734436035</v>
      </c>
      <c r="AU297">
        <f>0.61365*EXP(17.502*AT297/(240.97+AT297))</f>
        <v>4.2580738407078611</v>
      </c>
      <c r="AV297">
        <f>IF(AS297&lt;&gt;0,(1000-(AR297+U297)/2)/AS297*AL297,0)</f>
        <v>0.25367410175076299</v>
      </c>
      <c r="AW297">
        <f>U297*AA297/1000</f>
        <v>2.3453292748326349</v>
      </c>
      <c r="AX297">
        <f>(AU297-AW297)</f>
        <v>1.9127445658752262</v>
      </c>
      <c r="AY297">
        <f>1/(1.6/F297+1.37/N297)</f>
        <v>0.16031251621297707</v>
      </c>
      <c r="AZ297">
        <f>G297*AA297*0.001</f>
        <v>1.0821121860381435</v>
      </c>
      <c r="BA297">
        <f>G297/S297</f>
        <v>0.19196676898699436</v>
      </c>
      <c r="BB297">
        <f>(1-AL297*AA297/AQ297/F297)*100</f>
        <v>57.107912634139034</v>
      </c>
      <c r="BC297">
        <f>(S297-E297/(N297/1.35))</f>
        <v>58.745188226805446</v>
      </c>
      <c r="BD297">
        <f>E297*BB297/100/BC297</f>
        <v>7.6020009152676302E-2</v>
      </c>
    </row>
    <row r="298" spans="1:56" x14ac:dyDescent="0.3">
      <c r="A298" s="1" t="s">
        <v>9</v>
      </c>
      <c r="B298" s="1" t="s">
        <v>356</v>
      </c>
      <c r="K298" s="1">
        <v>4.93</v>
      </c>
    </row>
    <row r="299" spans="1:56" x14ac:dyDescent="0.3">
      <c r="A299" s="1" t="s">
        <v>9</v>
      </c>
      <c r="B299" s="1" t="s">
        <v>357</v>
      </c>
      <c r="K299" s="1">
        <v>4.93</v>
      </c>
    </row>
    <row r="300" spans="1:56" x14ac:dyDescent="0.3">
      <c r="A300" s="1">
        <v>171</v>
      </c>
      <c r="B300" s="1" t="s">
        <v>358</v>
      </c>
      <c r="C300" s="1">
        <v>11925.50001020357</v>
      </c>
      <c r="D300" s="1">
        <v>0</v>
      </c>
      <c r="E300">
        <f>(R300-S300*(1000-T300)/(1000-U300))*AK300</f>
        <v>5.8008999975990569</v>
      </c>
      <c r="F300">
        <f>IF(AV300&lt;&gt;0,1/(1/AV300-1/N300),0)</f>
        <v>0.2779412090315902</v>
      </c>
      <c r="G300">
        <f>((AY300-AL300/2)*S300-E300)/(AY300+AL300/2)</f>
        <v>7.6375774655550988</v>
      </c>
      <c r="H300">
        <f>AL300*1000</f>
        <v>5.5371871587385533</v>
      </c>
      <c r="I300">
        <f>(AQ300-AW300)</f>
        <v>1.8942589929972096</v>
      </c>
      <c r="J300">
        <f>(P300+AP300*D300)</f>
        <v>29.930446624755859</v>
      </c>
      <c r="K300" s="1">
        <v>4.93</v>
      </c>
      <c r="L300">
        <f>(K300*AE300+AF300)</f>
        <v>1.6549348261952401</v>
      </c>
      <c r="M300" s="1">
        <v>1</v>
      </c>
      <c r="N300">
        <f>L300*(M300+1)*(M300+1)/(M300*M300+1)</f>
        <v>3.3098696523904803</v>
      </c>
      <c r="O300" s="1">
        <v>30.034904479980469</v>
      </c>
      <c r="P300" s="1">
        <v>29.930446624755859</v>
      </c>
      <c r="Q300" s="1">
        <v>30.503419876098633</v>
      </c>
      <c r="R300" s="1">
        <v>50.279991149902344</v>
      </c>
      <c r="S300" s="1">
        <v>44.319808959960938</v>
      </c>
      <c r="T300" s="1">
        <v>20.494132995605469</v>
      </c>
      <c r="U300" s="1">
        <v>25.811559677124023</v>
      </c>
      <c r="V300" s="1">
        <v>43.692726135253906</v>
      </c>
      <c r="W300" s="1">
        <v>55.029281616210938</v>
      </c>
      <c r="X300" s="1">
        <v>500.12387084960938</v>
      </c>
      <c r="Y300" s="1">
        <v>1499.4559326171875</v>
      </c>
      <c r="Z300" s="1">
        <v>0.20201799273490906</v>
      </c>
      <c r="AA300" s="1">
        <v>91.013465881347656</v>
      </c>
      <c r="AB300" s="1">
        <v>7.3908820152282715</v>
      </c>
      <c r="AC300" s="1">
        <v>0.42836287617683411</v>
      </c>
      <c r="AD300" s="1">
        <v>0.66666668653488159</v>
      </c>
      <c r="AE300" s="1">
        <v>-0.21956524252891541</v>
      </c>
      <c r="AF300" s="1">
        <v>2.737391471862793</v>
      </c>
      <c r="AG300" s="1">
        <v>1</v>
      </c>
      <c r="AH300" s="1">
        <v>0</v>
      </c>
      <c r="AI300" s="1">
        <v>0.15999999642372131</v>
      </c>
      <c r="AJ300" s="1">
        <v>111115</v>
      </c>
      <c r="AK300">
        <f>X300*0.000001/(K300*0.0001)</f>
        <v>1.014450042291297</v>
      </c>
      <c r="AL300">
        <f>(U300-T300)/(1000-U300)*AK300</f>
        <v>5.5371871587385534E-3</v>
      </c>
      <c r="AM300">
        <f>(P300+273.15)</f>
        <v>303.08044662475584</v>
      </c>
      <c r="AN300">
        <f>(O300+273.15)</f>
        <v>303.18490447998045</v>
      </c>
      <c r="AO300">
        <f>(Y300*AG300+Z300*AH300)*AI300</f>
        <v>239.91294385627771</v>
      </c>
      <c r="AP300">
        <f>((AO300+0.00000010773*(AN300^4-AM300^4))-AL300*44100)/(L300*51.4+0.00000043092*AM300^3)</f>
        <v>-3.1147425581499848E-2</v>
      </c>
      <c r="AQ300">
        <f>0.61365*EXP(17.502*J300/(240.97+J300))</f>
        <v>4.2434584990155058</v>
      </c>
      <c r="AR300">
        <f>AQ300*1000/AA300</f>
        <v>46.624512734715687</v>
      </c>
      <c r="AS300">
        <f>(AR300-U300)</f>
        <v>20.812953057591663</v>
      </c>
      <c r="AT300">
        <f>IF(D300,P300,(O300+P300)/2)</f>
        <v>29.982675552368164</v>
      </c>
      <c r="AU300">
        <f>0.61365*EXP(17.502*AT300/(240.97+AT300))</f>
        <v>4.2562120279244677</v>
      </c>
      <c r="AV300">
        <f>IF(AS300&lt;&gt;0,(1000-(AR300+U300)/2)/AS300*AL300,0)</f>
        <v>0.25640960698740589</v>
      </c>
      <c r="AW300">
        <f>U300*AA300/1000</f>
        <v>2.3491995060182962</v>
      </c>
      <c r="AX300">
        <f>(AU300-AW300)</f>
        <v>1.9070125219061715</v>
      </c>
      <c r="AY300">
        <f>1/(1.6/F300+1.37/N300)</f>
        <v>0.16206072100504965</v>
      </c>
      <c r="AZ300">
        <f>G300*AA300*0.001</f>
        <v>0.69512239607744875</v>
      </c>
      <c r="BA300">
        <f>G300/S300</f>
        <v>0.17232875422488803</v>
      </c>
      <c r="BB300">
        <f>(1-AL300*AA300/AQ300/F300)*100</f>
        <v>57.271076190551852</v>
      </c>
      <c r="BC300">
        <f>(S300-E300/(N300/1.35))</f>
        <v>41.953789805368913</v>
      </c>
      <c r="BD300">
        <f>E300*BB300/100/BC300</f>
        <v>7.9188027417192303E-2</v>
      </c>
    </row>
    <row r="301" spans="1:56" x14ac:dyDescent="0.3">
      <c r="A301" s="1">
        <v>172</v>
      </c>
      <c r="B301" s="1" t="s">
        <v>359</v>
      </c>
      <c r="C301" s="1">
        <v>11936.500009957701</v>
      </c>
      <c r="D301" s="1">
        <v>0</v>
      </c>
      <c r="E301">
        <f>(R301-S301*(1000-T301)/(1000-U301))*AK301</f>
        <v>5.6586740265063451</v>
      </c>
      <c r="F301">
        <f>IF(AV301&lt;&gt;0,1/(1/AV301-1/N301),0)</f>
        <v>0.27847493735460871</v>
      </c>
      <c r="G301">
        <f>((AY301-AL301/2)*S301-E301)/(AY301+AL301/2)</f>
        <v>8.7440694490098512</v>
      </c>
      <c r="H301">
        <f>AL301*1000</f>
        <v>5.5382903984932872</v>
      </c>
      <c r="I301">
        <f>(AQ301-AW301)</f>
        <v>1.891299413102518</v>
      </c>
      <c r="J301">
        <f>(P301+AP301*D301)</f>
        <v>29.92125129699707</v>
      </c>
      <c r="K301" s="1">
        <v>4.93</v>
      </c>
      <c r="L301">
        <f>(K301*AE301+AF301)</f>
        <v>1.6549348261952401</v>
      </c>
      <c r="M301" s="1">
        <v>1</v>
      </c>
      <c r="N301">
        <f>L301*(M301+1)*(M301+1)/(M301*M301+1)</f>
        <v>3.3098696523904803</v>
      </c>
      <c r="O301" s="1">
        <v>30.036523818969727</v>
      </c>
      <c r="P301" s="1">
        <v>29.92125129699707</v>
      </c>
      <c r="Q301" s="1">
        <v>30.504770278930664</v>
      </c>
      <c r="R301" s="1">
        <v>50.327304840087891</v>
      </c>
      <c r="S301" s="1">
        <v>44.506912231445313</v>
      </c>
      <c r="T301" s="1">
        <v>20.501649856567383</v>
      </c>
      <c r="U301" s="1">
        <v>25.819490432739258</v>
      </c>
      <c r="V301" s="1">
        <v>43.704612731933594</v>
      </c>
      <c r="W301" s="1">
        <v>55.040977478027344</v>
      </c>
      <c r="X301" s="1">
        <v>500.18051147460938</v>
      </c>
      <c r="Y301" s="1">
        <v>1499.5257568359375</v>
      </c>
      <c r="Z301" s="1">
        <v>0.32323253154754639</v>
      </c>
      <c r="AA301" s="1">
        <v>91.0133056640625</v>
      </c>
      <c r="AB301" s="1">
        <v>7.3908820152282715</v>
      </c>
      <c r="AC301" s="1">
        <v>0.42836287617683411</v>
      </c>
      <c r="AD301" s="1">
        <v>0.66666668653488159</v>
      </c>
      <c r="AE301" s="1">
        <v>-0.21956524252891541</v>
      </c>
      <c r="AF301" s="1">
        <v>2.737391471862793</v>
      </c>
      <c r="AG301" s="1">
        <v>1</v>
      </c>
      <c r="AH301" s="1">
        <v>0</v>
      </c>
      <c r="AI301" s="1">
        <v>0.15999999642372131</v>
      </c>
      <c r="AJ301" s="1">
        <v>111115</v>
      </c>
      <c r="AK301">
        <f>X301*0.000001/(K301*0.0001)</f>
        <v>1.0145649319971792</v>
      </c>
      <c r="AL301">
        <f>(U301-T301)/(1000-U301)*AK301</f>
        <v>5.5382903984932874E-3</v>
      </c>
      <c r="AM301">
        <f>(P301+273.15)</f>
        <v>303.07125129699705</v>
      </c>
      <c r="AN301">
        <f>(O301+273.15)</f>
        <v>303.1865238189697</v>
      </c>
      <c r="AO301">
        <f>(Y301*AG301+Z301*AH301)*AI301</f>
        <v>239.924115731028</v>
      </c>
      <c r="AP301">
        <f>((AO301+0.00000010773*(AN301^4-AM301^4))-AL301*44100)/(L301*51.4+0.00000043092*AM301^3)</f>
        <v>-3.0197048661319423E-2</v>
      </c>
      <c r="AQ301">
        <f>0.61365*EXP(17.502*J301/(240.97+J301))</f>
        <v>4.2412165879477532</v>
      </c>
      <c r="AR301">
        <f>AQ301*1000/AA301</f>
        <v>46.599962027557027</v>
      </c>
      <c r="AS301">
        <f>(AR301-U301)</f>
        <v>20.780471594817769</v>
      </c>
      <c r="AT301">
        <f>IF(D301,P301,(O301+P301)/2)</f>
        <v>29.978887557983398</v>
      </c>
      <c r="AU301">
        <f>0.61365*EXP(17.502*AT301/(240.97+AT301))</f>
        <v>4.2552859337129467</v>
      </c>
      <c r="AV301">
        <f>IF(AS301&lt;&gt;0,(1000-(AR301+U301)/2)/AS301*AL301,0)</f>
        <v>0.2568637768890632</v>
      </c>
      <c r="AW301">
        <f>U301*AA301/1000</f>
        <v>2.3499171748452352</v>
      </c>
      <c r="AX301">
        <f>(AU301-AW301)</f>
        <v>1.9053687588677115</v>
      </c>
      <c r="AY301">
        <f>1/(1.6/F301+1.37/N301)</f>
        <v>0.16235101225324206</v>
      </c>
      <c r="AZ301">
        <f>G301*AA301*0.001</f>
        <v>0.79582666551052406</v>
      </c>
      <c r="BA301">
        <f>G301/S301</f>
        <v>0.19646542549478269</v>
      </c>
      <c r="BB301">
        <f>(1-AL301*AA301/AQ301/F301)*100</f>
        <v>57.322001248271626</v>
      </c>
      <c r="BC301">
        <f>(S301-E301/(N301/1.35))</f>
        <v>42.198902932569652</v>
      </c>
      <c r="BD301">
        <f>E301*BB301/100/BC301</f>
        <v>7.6866102450404872E-2</v>
      </c>
    </row>
    <row r="302" spans="1:56" x14ac:dyDescent="0.3">
      <c r="A302" s="1">
        <v>173</v>
      </c>
      <c r="B302" s="1" t="s">
        <v>360</v>
      </c>
      <c r="C302" s="1">
        <v>11947.500009711832</v>
      </c>
      <c r="D302" s="1">
        <v>0</v>
      </c>
      <c r="E302">
        <f>(R302-S302*(1000-T302)/(1000-U302))*AK302</f>
        <v>5.5447392473896064</v>
      </c>
      <c r="F302">
        <f>IF(AV302&lt;&gt;0,1/(1/AV302-1/N302),0)</f>
        <v>0.27867250285407807</v>
      </c>
      <c r="G302">
        <f>((AY302-AL302/2)*S302-E302)/(AY302+AL302/2)</f>
        <v>9.2253944492328532</v>
      </c>
      <c r="H302">
        <f>AL302*1000</f>
        <v>5.5473497678174892</v>
      </c>
      <c r="I302">
        <f>(AQ302-AW302)</f>
        <v>1.8931096580170212</v>
      </c>
      <c r="J302">
        <f>(P302+AP302*D302)</f>
        <v>29.930606842041016</v>
      </c>
      <c r="K302" s="1">
        <v>4.93</v>
      </c>
      <c r="L302">
        <f>(K302*AE302+AF302)</f>
        <v>1.6549348261952401</v>
      </c>
      <c r="M302" s="1">
        <v>1</v>
      </c>
      <c r="N302">
        <f>L302*(M302+1)*(M302+1)/(M302*M302+1)</f>
        <v>3.3098696523904803</v>
      </c>
      <c r="O302" s="1">
        <v>30.036567687988281</v>
      </c>
      <c r="P302" s="1">
        <v>29.930606842041016</v>
      </c>
      <c r="Q302" s="1">
        <v>30.502866744995117</v>
      </c>
      <c r="R302" s="1">
        <v>49.976478576660156</v>
      </c>
      <c r="S302" s="1">
        <v>44.268909454345703</v>
      </c>
      <c r="T302" s="1">
        <v>20.497995376586914</v>
      </c>
      <c r="U302" s="1">
        <v>25.824859619140625</v>
      </c>
      <c r="V302" s="1">
        <v>43.696376800537109</v>
      </c>
      <c r="W302" s="1">
        <v>55.051860809326172</v>
      </c>
      <c r="X302" s="1">
        <v>500.14724731445313</v>
      </c>
      <c r="Y302" s="1">
        <v>1499.731689453125</v>
      </c>
      <c r="Z302" s="1">
        <v>0.25334268808364868</v>
      </c>
      <c r="AA302" s="1">
        <v>91.012611389160156</v>
      </c>
      <c r="AB302" s="1">
        <v>7.3908820152282715</v>
      </c>
      <c r="AC302" s="1">
        <v>0.42836287617683411</v>
      </c>
      <c r="AD302" s="1">
        <v>1</v>
      </c>
      <c r="AE302" s="1">
        <v>-0.21956524252891541</v>
      </c>
      <c r="AF302" s="1">
        <v>2.737391471862793</v>
      </c>
      <c r="AG302" s="1">
        <v>1</v>
      </c>
      <c r="AH302" s="1">
        <v>0</v>
      </c>
      <c r="AI302" s="1">
        <v>0.15999999642372131</v>
      </c>
      <c r="AJ302" s="1">
        <v>111115</v>
      </c>
      <c r="AK302">
        <f>X302*0.000001/(K302*0.0001)</f>
        <v>1.0144974590556859</v>
      </c>
      <c r="AL302">
        <f>(U302-T302)/(1000-U302)*AK302</f>
        <v>5.5473497678174893E-3</v>
      </c>
      <c r="AM302">
        <f>(P302+273.15)</f>
        <v>303.08060684204099</v>
      </c>
      <c r="AN302">
        <f>(O302+273.15)</f>
        <v>303.18656768798826</v>
      </c>
      <c r="AO302">
        <f>(Y302*AG302+Z302*AH302)*AI302</f>
        <v>239.95706494904152</v>
      </c>
      <c r="AP302">
        <f>((AO302+0.00000010773*(AN302^4-AM302^4))-AL302*44100)/(L302*51.4+0.00000043092*AM302^3)</f>
        <v>-3.5124294263925715E-2</v>
      </c>
      <c r="AQ302">
        <f>0.61365*EXP(17.502*J302/(240.97+J302))</f>
        <v>4.2434975707134814</v>
      </c>
      <c r="AR302">
        <f>AQ302*1000/AA302</f>
        <v>46.625379779168647</v>
      </c>
      <c r="AS302">
        <f>(AR302-U302)</f>
        <v>20.800520160028022</v>
      </c>
      <c r="AT302">
        <f>IF(D302,P302,(O302+P302)/2)</f>
        <v>29.983587265014648</v>
      </c>
      <c r="AU302">
        <f>0.61365*EXP(17.502*AT302/(240.97+AT302))</f>
        <v>4.2564349509428796</v>
      </c>
      <c r="AV302">
        <f>IF(AS302&lt;&gt;0,(1000-(AR302+U302)/2)/AS302*AL302,0)</f>
        <v>0.25703185869069251</v>
      </c>
      <c r="AW302">
        <f>U302*AA302/1000</f>
        <v>2.3503879126964602</v>
      </c>
      <c r="AX302">
        <f>(AU302-AW302)</f>
        <v>1.9060470382464194</v>
      </c>
      <c r="AY302">
        <f>1/(1.6/F302+1.37/N302)</f>
        <v>0.16245844783916563</v>
      </c>
      <c r="AZ302">
        <f>G302*AA302*0.001</f>
        <v>0.83962723991974486</v>
      </c>
      <c r="BA302">
        <f>G302/S302</f>
        <v>0.20839443670386673</v>
      </c>
      <c r="BB302">
        <f>(1-AL302*AA302/AQ302/F302)*100</f>
        <v>57.305783393713973</v>
      </c>
      <c r="BC302">
        <f>(S302-E302/(N302/1.35))</f>
        <v>42.007370853099033</v>
      </c>
      <c r="BD302">
        <f>E302*BB302/100/BC302</f>
        <v>7.5640445910480539E-2</v>
      </c>
    </row>
    <row r="303" spans="1:56" x14ac:dyDescent="0.3">
      <c r="A303" s="1">
        <v>174</v>
      </c>
      <c r="B303" s="1" t="s">
        <v>361</v>
      </c>
      <c r="C303" s="1">
        <v>11958.500009465963</v>
      </c>
      <c r="D303" s="1">
        <v>0</v>
      </c>
      <c r="E303">
        <f>(R303-S303*(1000-T303)/(1000-U303))*AK303</f>
        <v>5.7092538127083126</v>
      </c>
      <c r="F303">
        <f>IF(AV303&lt;&gt;0,1/(1/AV303-1/N303),0)</f>
        <v>0.27923272155516959</v>
      </c>
      <c r="G303">
        <f>((AY303-AL303/2)*S303-E303)/(AY303+AL303/2)</f>
        <v>8.1812445786243693</v>
      </c>
      <c r="H303">
        <f>AL303*1000</f>
        <v>5.5532972023502882</v>
      </c>
      <c r="I303">
        <f>(AQ303-AW303)</f>
        <v>1.8916413973163966</v>
      </c>
      <c r="J303">
        <f>(P303+AP303*D303)</f>
        <v>29.92725944519043</v>
      </c>
      <c r="K303" s="1">
        <v>4.93</v>
      </c>
      <c r="L303">
        <f>(K303*AE303+AF303)</f>
        <v>1.6549348261952401</v>
      </c>
      <c r="M303" s="1">
        <v>1</v>
      </c>
      <c r="N303">
        <f>L303*(M303+1)*(M303+1)/(M303*M303+1)</f>
        <v>3.3098696523904803</v>
      </c>
      <c r="O303" s="1">
        <v>30.038612365722656</v>
      </c>
      <c r="P303" s="1">
        <v>29.92725944519043</v>
      </c>
      <c r="Q303" s="1">
        <v>30.505683898925781</v>
      </c>
      <c r="R303" s="1">
        <v>50.019683837890625</v>
      </c>
      <c r="S303" s="1">
        <v>44.151096343994141</v>
      </c>
      <c r="T303" s="1">
        <v>20.500082015991211</v>
      </c>
      <c r="U303" s="1">
        <v>25.831928253173828</v>
      </c>
      <c r="V303" s="1">
        <v>43.695858001708984</v>
      </c>
      <c r="W303" s="1">
        <v>55.0606689453125</v>
      </c>
      <c r="X303" s="1">
        <v>500.21200561523438</v>
      </c>
      <c r="Y303" s="1">
        <v>1499.4715576171875</v>
      </c>
      <c r="Z303" s="1">
        <v>5.6783497333526611E-2</v>
      </c>
      <c r="AA303" s="1">
        <v>91.012947082519531</v>
      </c>
      <c r="AB303" s="1">
        <v>7.3908820152282715</v>
      </c>
      <c r="AC303" s="1">
        <v>0.42836287617683411</v>
      </c>
      <c r="AD303" s="1">
        <v>1</v>
      </c>
      <c r="AE303" s="1">
        <v>-0.21956524252891541</v>
      </c>
      <c r="AF303" s="1">
        <v>2.737391471862793</v>
      </c>
      <c r="AG303" s="1">
        <v>1</v>
      </c>
      <c r="AH303" s="1">
        <v>0</v>
      </c>
      <c r="AI303" s="1">
        <v>0.15999999642372131</v>
      </c>
      <c r="AJ303" s="1">
        <v>111115</v>
      </c>
      <c r="AK303">
        <f>X303*0.000001/(K303*0.0001)</f>
        <v>1.0146288146353639</v>
      </c>
      <c r="AL303">
        <f>(U303-T303)/(1000-U303)*AK303</f>
        <v>5.553297202350288E-3</v>
      </c>
      <c r="AM303">
        <f>(P303+273.15)</f>
        <v>303.07725944519041</v>
      </c>
      <c r="AN303">
        <f>(O303+273.15)</f>
        <v>303.18861236572263</v>
      </c>
      <c r="AO303">
        <f>(Y303*AG303+Z303*AH303)*AI303</f>
        <v>239.91544385622183</v>
      </c>
      <c r="AP303">
        <f>((AO303+0.00000010773*(AN303^4-AM303^4))-AL303*44100)/(L303*51.4+0.00000043092*AM303^3)</f>
        <v>-3.758877598269629E-2</v>
      </c>
      <c r="AQ303">
        <f>0.61365*EXP(17.502*J303/(240.97+J303))</f>
        <v>4.2426813164619475</v>
      </c>
      <c r="AR303">
        <f>AQ303*1000/AA303</f>
        <v>46.616239254566679</v>
      </c>
      <c r="AS303">
        <f>(AR303-U303)</f>
        <v>20.784311001392851</v>
      </c>
      <c r="AT303">
        <f>IF(D303,P303,(O303+P303)/2)</f>
        <v>29.982935905456543</v>
      </c>
      <c r="AU303">
        <f>0.61365*EXP(17.502*AT303/(240.97+AT303))</f>
        <v>4.2562756858656083</v>
      </c>
      <c r="AV303">
        <f>IF(AS303&lt;&gt;0,(1000-(AR303+U303)/2)/AS303*AL303,0)</f>
        <v>0.25750837249421199</v>
      </c>
      <c r="AW303">
        <f>U303*AA303/1000</f>
        <v>2.3510399191455509</v>
      </c>
      <c r="AX303">
        <f>(AU303-AW303)</f>
        <v>1.9052357667200575</v>
      </c>
      <c r="AY303">
        <f>1/(1.6/F303+1.37/N303)</f>
        <v>0.16276303756035615</v>
      </c>
      <c r="AZ303">
        <f>G303*AA303*0.001</f>
        <v>0.74459917990348945</v>
      </c>
      <c r="BA303">
        <f>G303/S303</f>
        <v>0.18530105152728016</v>
      </c>
      <c r="BB303">
        <f>(1-AL303*AA303/AQ303/F303)*100</f>
        <v>57.33739467658593</v>
      </c>
      <c r="BC303">
        <f>(S303-E303/(N303/1.35))</f>
        <v>41.822457014771715</v>
      </c>
      <c r="BD303">
        <f>E303*BB303/100/BC303</f>
        <v>7.8272239972041344E-2</v>
      </c>
    </row>
    <row r="304" spans="1:56" x14ac:dyDescent="0.3">
      <c r="A304" s="1">
        <v>175</v>
      </c>
      <c r="B304" s="1" t="s">
        <v>362</v>
      </c>
      <c r="C304" s="1">
        <v>11969.500009220093</v>
      </c>
      <c r="D304" s="1">
        <v>0</v>
      </c>
      <c r="E304">
        <f>(R304-S304*(1000-T304)/(1000-U304))*AK304</f>
        <v>5.5609810227985106</v>
      </c>
      <c r="F304">
        <f>IF(AV304&lt;&gt;0,1/(1/AV304-1/N304),0)</f>
        <v>0.27911394960433067</v>
      </c>
      <c r="G304">
        <f>((AY304-AL304/2)*S304-E304)/(AY304+AL304/2)</f>
        <v>9.070173114235363</v>
      </c>
      <c r="H304">
        <f>AL304*1000</f>
        <v>5.5539301051626113</v>
      </c>
      <c r="I304">
        <f>(AQ304-AW304)</f>
        <v>1.8925574970773527</v>
      </c>
      <c r="J304">
        <f>(P304+AP304*D304)</f>
        <v>29.932126998901367</v>
      </c>
      <c r="K304" s="1">
        <v>4.93</v>
      </c>
      <c r="L304">
        <f>(K304*AE304+AF304)</f>
        <v>1.6549348261952401</v>
      </c>
      <c r="M304" s="1">
        <v>1</v>
      </c>
      <c r="N304">
        <f>L304*(M304+1)*(M304+1)/(M304*M304+1)</f>
        <v>3.3098696523904803</v>
      </c>
      <c r="O304" s="1">
        <v>30.035451889038086</v>
      </c>
      <c r="P304" s="1">
        <v>29.932126998901367</v>
      </c>
      <c r="Q304" s="1">
        <v>30.503105163574219</v>
      </c>
      <c r="R304" s="1">
        <v>49.881767272949219</v>
      </c>
      <c r="S304" s="1">
        <v>44.158363342285156</v>
      </c>
      <c r="T304" s="1">
        <v>20.501989364624023</v>
      </c>
      <c r="U304" s="1">
        <v>25.835248947143555</v>
      </c>
      <c r="V304" s="1">
        <v>43.707271575927734</v>
      </c>
      <c r="W304" s="1">
        <v>55.077007293701172</v>
      </c>
      <c r="X304" s="1">
        <v>500.13473510742188</v>
      </c>
      <c r="Y304" s="1">
        <v>1499.47021484375</v>
      </c>
      <c r="Z304" s="1">
        <v>3.3849481493234634E-2</v>
      </c>
      <c r="AA304" s="1">
        <v>91.011734008789063</v>
      </c>
      <c r="AB304" s="1">
        <v>7.3908820152282715</v>
      </c>
      <c r="AC304" s="1">
        <v>0.42836287617683411</v>
      </c>
      <c r="AD304" s="1">
        <v>1</v>
      </c>
      <c r="AE304" s="1">
        <v>-0.21956524252891541</v>
      </c>
      <c r="AF304" s="1">
        <v>2.737391471862793</v>
      </c>
      <c r="AG304" s="1">
        <v>1</v>
      </c>
      <c r="AH304" s="1">
        <v>0</v>
      </c>
      <c r="AI304" s="1">
        <v>0.15999999642372131</v>
      </c>
      <c r="AJ304" s="1">
        <v>111115</v>
      </c>
      <c r="AK304">
        <f>X304*0.000001/(K304*0.0001)</f>
        <v>1.0144720793253994</v>
      </c>
      <c r="AL304">
        <f>(U304-T304)/(1000-U304)*AK304</f>
        <v>5.5539301051626116E-3</v>
      </c>
      <c r="AM304">
        <f>(P304+273.15)</f>
        <v>303.08212699890134</v>
      </c>
      <c r="AN304">
        <f>(O304+273.15)</f>
        <v>303.18545188903806</v>
      </c>
      <c r="AO304">
        <f>(Y304*AG304+Z304*AH304)*AI304</f>
        <v>239.91522901247663</v>
      </c>
      <c r="AP304">
        <f>((AO304+0.00000010773*(AN304^4-AM304^4))-AL304*44100)/(L304*51.4+0.00000043092*AM304^3)</f>
        <v>-3.8871018751844483E-2</v>
      </c>
      <c r="AQ304">
        <f>0.61365*EXP(17.502*J304/(240.97+J304))</f>
        <v>4.2438683023056294</v>
      </c>
      <c r="AR304">
        <f>AQ304*1000/AA304</f>
        <v>46.629902710081275</v>
      </c>
      <c r="AS304">
        <f>(AR304-U304)</f>
        <v>20.79465376293772</v>
      </c>
      <c r="AT304">
        <f>IF(D304,P304,(O304+P304)/2)</f>
        <v>29.983789443969727</v>
      </c>
      <c r="AU304">
        <f>0.61365*EXP(17.502*AT304/(240.97+AT304))</f>
        <v>4.2564843871329217</v>
      </c>
      <c r="AV304">
        <f>IF(AS304&lt;&gt;0,(1000-(AR304+U304)/2)/AS304*AL304,0)</f>
        <v>0.25740735924252789</v>
      </c>
      <c r="AW304">
        <f>U304*AA304/1000</f>
        <v>2.3513108052282767</v>
      </c>
      <c r="AX304">
        <f>(AU304-AW304)</f>
        <v>1.9051735819046449</v>
      </c>
      <c r="AY304">
        <f>1/(1.6/F304+1.37/N304)</f>
        <v>0.16269846838024318</v>
      </c>
      <c r="AZ304">
        <f>G304*AA304*0.001</f>
        <v>0.82549218288645876</v>
      </c>
      <c r="BA304">
        <f>G304/S304</f>
        <v>0.20540102548479075</v>
      </c>
      <c r="BB304">
        <f>(1-AL304*AA304/AQ304/F304)*100</f>
        <v>57.326883797429183</v>
      </c>
      <c r="BC304">
        <f>(S304-E304/(N304/1.35))</f>
        <v>41.890200191100035</v>
      </c>
      <c r="BD304">
        <f>E304*BB304/100/BC304</f>
        <v>7.61022175686355E-2</v>
      </c>
    </row>
    <row r="305" spans="1:56" x14ac:dyDescent="0.3">
      <c r="A305" s="1" t="s">
        <v>9</v>
      </c>
      <c r="B305" s="1" t="s">
        <v>363</v>
      </c>
      <c r="K305" s="1">
        <v>4.93</v>
      </c>
    </row>
    <row r="306" spans="1:56" x14ac:dyDescent="0.3">
      <c r="A306" s="1" t="s">
        <v>9</v>
      </c>
      <c r="B306" s="1" t="s">
        <v>364</v>
      </c>
      <c r="K306" s="1">
        <v>4.93</v>
      </c>
    </row>
    <row r="307" spans="1:56" x14ac:dyDescent="0.3">
      <c r="A307" s="1">
        <v>176</v>
      </c>
      <c r="B307" s="1" t="s">
        <v>365</v>
      </c>
      <c r="C307" s="1">
        <v>12052.50001020357</v>
      </c>
      <c r="D307" s="1">
        <v>0</v>
      </c>
      <c r="E307">
        <f>(R307-S307*(1000-T307)/(1000-U307))*AK307</f>
        <v>2.5578807941633128</v>
      </c>
      <c r="F307">
        <f>IF(AV307&lt;&gt;0,1/(1/AV307-1/N307),0)</f>
        <v>0.28364211365610731</v>
      </c>
      <c r="G307">
        <f>((AY307-AL307/2)*S307-E307)/(AY307+AL307/2)</f>
        <v>1.947435383623124</v>
      </c>
      <c r="H307">
        <f>AL307*1000</f>
        <v>5.6138537718553794</v>
      </c>
      <c r="I307">
        <f>(AQ307-AW307)</f>
        <v>1.8847145886764887</v>
      </c>
      <c r="J307">
        <f>(P307+AP307*D307)</f>
        <v>29.927507400512695</v>
      </c>
      <c r="K307" s="1">
        <v>4.93</v>
      </c>
      <c r="L307">
        <f>(K307*AE307+AF307)</f>
        <v>1.6549348261952401</v>
      </c>
      <c r="M307" s="1">
        <v>1</v>
      </c>
      <c r="N307">
        <f>L307*(M307+1)*(M307+1)/(M307*M307+1)</f>
        <v>3.3098696523904803</v>
      </c>
      <c r="O307" s="1">
        <v>30.034912109375</v>
      </c>
      <c r="P307" s="1">
        <v>29.927507400512695</v>
      </c>
      <c r="Q307" s="1">
        <v>30.507606506347656</v>
      </c>
      <c r="R307" s="1">
        <v>20.389156341552734</v>
      </c>
      <c r="S307" s="1">
        <v>17.770063400268555</v>
      </c>
      <c r="T307" s="1">
        <v>20.520462036132813</v>
      </c>
      <c r="U307" s="1">
        <v>25.909549713134766</v>
      </c>
      <c r="V307" s="1">
        <v>43.747158050537109</v>
      </c>
      <c r="W307" s="1">
        <v>55.236042022705078</v>
      </c>
      <c r="X307" s="1">
        <v>500.25570678710938</v>
      </c>
      <c r="Y307" s="1">
        <v>1499.8790283203125</v>
      </c>
      <c r="Z307" s="1">
        <v>0.13868685066699982</v>
      </c>
      <c r="AA307" s="1">
        <v>91.009963989257813</v>
      </c>
      <c r="AB307" s="1">
        <v>6.9721856117248535</v>
      </c>
      <c r="AC307" s="1">
        <v>0.42605069279670715</v>
      </c>
      <c r="AD307" s="1">
        <v>0.66666668653488159</v>
      </c>
      <c r="AE307" s="1">
        <v>-0.21956524252891541</v>
      </c>
      <c r="AF307" s="1">
        <v>2.737391471862793</v>
      </c>
      <c r="AG307" s="1">
        <v>1</v>
      </c>
      <c r="AH307" s="1">
        <v>0</v>
      </c>
      <c r="AI307" s="1">
        <v>0.15999999642372131</v>
      </c>
      <c r="AJ307" s="1">
        <v>111115</v>
      </c>
      <c r="AK307">
        <f>X307*0.000001/(K307*0.0001)</f>
        <v>1.014717457986023</v>
      </c>
      <c r="AL307">
        <f>(U307-T307)/(1000-U307)*AK307</f>
        <v>5.6138537718553793E-3</v>
      </c>
      <c r="AM307">
        <f>(P307+273.15)</f>
        <v>303.07750740051267</v>
      </c>
      <c r="AN307">
        <f>(O307+273.15)</f>
        <v>303.18491210937498</v>
      </c>
      <c r="AO307">
        <f>(Y307*AG307+Z307*AH307)*AI307</f>
        <v>239.9806391672646</v>
      </c>
      <c r="AP307">
        <f>((AO307+0.00000010773*(AN307^4-AM307^4))-AL307*44100)/(L307*51.4+0.00000043092*AM307^3)</f>
        <v>-6.4919858422451834E-2</v>
      </c>
      <c r="AQ307">
        <f>0.61365*EXP(17.502*J307/(240.97+J307))</f>
        <v>4.2427417750467686</v>
      </c>
      <c r="AR307">
        <f>AQ307*1000/AA307</f>
        <v>46.618431532920418</v>
      </c>
      <c r="AS307">
        <f>(AR307-U307)</f>
        <v>20.708881819785653</v>
      </c>
      <c r="AT307">
        <f>IF(D307,P307,(O307+P307)/2)</f>
        <v>29.981209754943848</v>
      </c>
      <c r="AU307">
        <f>0.61365*EXP(17.502*AT307/(240.97+AT307))</f>
        <v>4.2558536468700066</v>
      </c>
      <c r="AV307">
        <f>IF(AS307&lt;&gt;0,(1000-(AR307+U307)/2)/AS307*AL307,0)</f>
        <v>0.26125374988352545</v>
      </c>
      <c r="AW307">
        <f>U307*AA307/1000</f>
        <v>2.35802718637028</v>
      </c>
      <c r="AX307">
        <f>(AU307-AW307)</f>
        <v>1.8978264604997266</v>
      </c>
      <c r="AY307">
        <f>1/(1.6/F307+1.37/N307)</f>
        <v>0.16515754329015042</v>
      </c>
      <c r="AZ307">
        <f>G307*AA307*0.001</f>
        <v>0.17723602413494699</v>
      </c>
      <c r="BA307">
        <f>G307/S307</f>
        <v>0.10959079547198987</v>
      </c>
      <c r="BB307">
        <f>(1-AL307*AA307/AQ307/F307)*100</f>
        <v>57.544620689458327</v>
      </c>
      <c r="BC307">
        <f>(S307-E307/(N307/1.35))</f>
        <v>16.726777883080132</v>
      </c>
      <c r="BD307">
        <f>E307*BB307/100/BC307</f>
        <v>8.7997988075079137E-2</v>
      </c>
    </row>
    <row r="308" spans="1:56" x14ac:dyDescent="0.3">
      <c r="A308" s="1">
        <v>177</v>
      </c>
      <c r="B308" s="1" t="s">
        <v>366</v>
      </c>
      <c r="C308" s="1">
        <v>12063.500009957701</v>
      </c>
      <c r="D308" s="1">
        <v>0</v>
      </c>
      <c r="E308">
        <f>(R308-S308*(1000-T308)/(1000-U308))*AK308</f>
        <v>2.3157623689457041</v>
      </c>
      <c r="F308">
        <f>IF(AV308&lt;&gt;0,1/(1/AV308-1/N308),0)</f>
        <v>0.28437714420206239</v>
      </c>
      <c r="G308">
        <f>((AY308-AL308/2)*S308-E308)/(AY308+AL308/2)</f>
        <v>3.6500359255840826</v>
      </c>
      <c r="H308">
        <f>AL308*1000</f>
        <v>5.620699075700875</v>
      </c>
      <c r="I308">
        <f>(AQ308-AW308)</f>
        <v>1.8825440099223094</v>
      </c>
      <c r="J308">
        <f>(P308+AP308*D308)</f>
        <v>29.922695159912109</v>
      </c>
      <c r="K308" s="1">
        <v>4.93</v>
      </c>
      <c r="L308">
        <f>(K308*AE308+AF308)</f>
        <v>1.6549348261952401</v>
      </c>
      <c r="M308" s="1">
        <v>1</v>
      </c>
      <c r="N308">
        <f>L308*(M308+1)*(M308+1)/(M308*M308+1)</f>
        <v>3.3098696523904803</v>
      </c>
      <c r="O308" s="1">
        <v>30.034368515014648</v>
      </c>
      <c r="P308" s="1">
        <v>29.922695159912109</v>
      </c>
      <c r="Q308" s="1">
        <v>30.503881454467773</v>
      </c>
      <c r="R308" s="1">
        <v>20.387611389160156</v>
      </c>
      <c r="S308" s="1">
        <v>18.005413055419922</v>
      </c>
      <c r="T308" s="1">
        <v>20.523965835571289</v>
      </c>
      <c r="U308" s="1">
        <v>25.920219421386719</v>
      </c>
      <c r="V308" s="1">
        <v>43.756481170654297</v>
      </c>
      <c r="W308" s="1">
        <v>55.261131286621094</v>
      </c>
      <c r="X308" s="1">
        <v>500.19509887695313</v>
      </c>
      <c r="Y308" s="1">
        <v>1499.787841796875</v>
      </c>
      <c r="Z308" s="1">
        <v>0.13650083541870117</v>
      </c>
      <c r="AA308" s="1">
        <v>91.010978698730469</v>
      </c>
      <c r="AB308" s="1">
        <v>6.9721856117248535</v>
      </c>
      <c r="AC308" s="1">
        <v>0.42605069279670715</v>
      </c>
      <c r="AD308" s="1">
        <v>0.66666668653488159</v>
      </c>
      <c r="AE308" s="1">
        <v>-0.21956524252891541</v>
      </c>
      <c r="AF308" s="1">
        <v>2.737391471862793</v>
      </c>
      <c r="AG308" s="1">
        <v>1</v>
      </c>
      <c r="AH308" s="1">
        <v>0</v>
      </c>
      <c r="AI308" s="1">
        <v>0.15999999642372131</v>
      </c>
      <c r="AJ308" s="1">
        <v>111115</v>
      </c>
      <c r="AK308">
        <f>X308*0.000001/(K308*0.0001)</f>
        <v>1.0145945210485865</v>
      </c>
      <c r="AL308">
        <f>(U308-T308)/(1000-U308)*AK308</f>
        <v>5.6206990757008751E-3</v>
      </c>
      <c r="AM308">
        <f>(P308+273.15)</f>
        <v>303.07269515991209</v>
      </c>
      <c r="AN308">
        <f>(O308+273.15)</f>
        <v>303.18436851501463</v>
      </c>
      <c r="AO308">
        <f>(Y308*AG308+Z308*AH308)*AI308</f>
        <v>239.96604932384071</v>
      </c>
      <c r="AP308">
        <f>((AO308+0.00000010773*(AN308^4-AM308^4))-AL308*44100)/(L308*51.4+0.00000043092*AM308^3)</f>
        <v>-6.7653269188139922E-2</v>
      </c>
      <c r="AQ308">
        <f>0.61365*EXP(17.502*J308/(240.97+J308))</f>
        <v>4.2415685475485558</v>
      </c>
      <c r="AR308">
        <f>AQ308*1000/AA308</f>
        <v>46.605020715019762</v>
      </c>
      <c r="AS308">
        <f>(AR308-U308)</f>
        <v>20.684801293633043</v>
      </c>
      <c r="AT308">
        <f>IF(D308,P308,(O308+P308)/2)</f>
        <v>29.978531837463379</v>
      </c>
      <c r="AU308">
        <f>0.61365*EXP(17.502*AT308/(240.97+AT308))</f>
        <v>4.2551989756790993</v>
      </c>
      <c r="AV308">
        <f>IF(AS308&lt;&gt;0,(1000-(AR308+U308)/2)/AS308*AL308,0)</f>
        <v>0.26187719783744762</v>
      </c>
      <c r="AW308">
        <f>U308*AA308/1000</f>
        <v>2.3590245376262464</v>
      </c>
      <c r="AX308">
        <f>(AU308-AW308)</f>
        <v>1.8961744380528529</v>
      </c>
      <c r="AY308">
        <f>1/(1.6/F308+1.37/N308)</f>
        <v>0.16555620437458968</v>
      </c>
      <c r="AZ308">
        <f>G308*AA308*0.001</f>
        <v>0.33219334187293392</v>
      </c>
      <c r="BA308">
        <f>G308/S308</f>
        <v>0.20271881096809177</v>
      </c>
      <c r="BB308">
        <f>(1-AL308*AA308/AQ308/F308)*100</f>
        <v>57.590520680239074</v>
      </c>
      <c r="BC308">
        <f>(S308-E308/(N308/1.35))</f>
        <v>17.060880633782467</v>
      </c>
      <c r="BD308">
        <f>E308*BB308/100/BC308</f>
        <v>7.8170619361351931E-2</v>
      </c>
    </row>
    <row r="309" spans="1:56" x14ac:dyDescent="0.3">
      <c r="A309" s="1">
        <v>178</v>
      </c>
      <c r="B309" s="1" t="s">
        <v>367</v>
      </c>
      <c r="C309" s="1">
        <v>12074.500009711832</v>
      </c>
      <c r="D309" s="1">
        <v>0</v>
      </c>
      <c r="E309">
        <f>(R309-S309*(1000-T309)/(1000-U309))*AK309</f>
        <v>2.18640039362477</v>
      </c>
      <c r="F309">
        <f>IF(AV309&lt;&gt;0,1/(1/AV309-1/N309),0)</f>
        <v>0.2849739381928354</v>
      </c>
      <c r="G309">
        <f>((AY309-AL309/2)*S309-E309)/(AY309+AL309/2)</f>
        <v>4.2249434412325195</v>
      </c>
      <c r="H309">
        <f>AL309*1000</f>
        <v>5.6264859814553763</v>
      </c>
      <c r="I309">
        <f>(AQ309-AW309)</f>
        <v>1.8808473073144074</v>
      </c>
      <c r="J309">
        <f>(P309+AP309*D309)</f>
        <v>29.917119979858398</v>
      </c>
      <c r="K309" s="1">
        <v>4.93</v>
      </c>
      <c r="L309">
        <f>(K309*AE309+AF309)</f>
        <v>1.6549348261952401</v>
      </c>
      <c r="M309" s="1">
        <v>1</v>
      </c>
      <c r="N309">
        <f>L309*(M309+1)*(M309+1)/(M309*M309+1)</f>
        <v>3.3098696523904803</v>
      </c>
      <c r="O309" s="1">
        <v>30.034025192260742</v>
      </c>
      <c r="P309" s="1">
        <v>29.917119979858398</v>
      </c>
      <c r="Q309" s="1">
        <v>30.50201416015625</v>
      </c>
      <c r="R309" s="1">
        <v>20.032306671142578</v>
      </c>
      <c r="S309" s="1">
        <v>17.77874755859375</v>
      </c>
      <c r="T309" s="1">
        <v>20.522258758544922</v>
      </c>
      <c r="U309" s="1">
        <v>25.92408561706543</v>
      </c>
      <c r="V309" s="1">
        <v>43.753440856933594</v>
      </c>
      <c r="W309" s="1">
        <v>55.270133972167969</v>
      </c>
      <c r="X309" s="1">
        <v>500.19149780273438</v>
      </c>
      <c r="Y309" s="1">
        <v>1500.017333984375</v>
      </c>
      <c r="Z309" s="1">
        <v>0.25333893299102783</v>
      </c>
      <c r="AA309" s="1">
        <v>91.01043701171875</v>
      </c>
      <c r="AB309" s="1">
        <v>6.9721856117248535</v>
      </c>
      <c r="AC309" s="1">
        <v>0.42605069279670715</v>
      </c>
      <c r="AD309" s="1">
        <v>1</v>
      </c>
      <c r="AE309" s="1">
        <v>-0.21956524252891541</v>
      </c>
      <c r="AF309" s="1">
        <v>2.737391471862793</v>
      </c>
      <c r="AG309" s="1">
        <v>1</v>
      </c>
      <c r="AH309" s="1">
        <v>0</v>
      </c>
      <c r="AI309" s="1">
        <v>0.15999999642372131</v>
      </c>
      <c r="AJ309" s="1">
        <v>111115</v>
      </c>
      <c r="AK309">
        <f>X309*0.000001/(K309*0.0001)</f>
        <v>1.0145872166384065</v>
      </c>
      <c r="AL309">
        <f>(U309-T309)/(1000-U309)*AK309</f>
        <v>5.6264859814553767E-3</v>
      </c>
      <c r="AM309">
        <f>(P309+273.15)</f>
        <v>303.06711997985838</v>
      </c>
      <c r="AN309">
        <f>(O309+273.15)</f>
        <v>303.18402519226072</v>
      </c>
      <c r="AO309">
        <f>(Y309*AG309+Z309*AH309)*AI309</f>
        <v>240.00276807301998</v>
      </c>
      <c r="AP309">
        <f>((AO309+0.00000010773*(AN309^4-AM309^4))-AL309*44100)/(L309*51.4+0.00000043092*AM309^3)</f>
        <v>-6.9258205513255316E-2</v>
      </c>
      <c r="AQ309">
        <f>0.61365*EXP(17.502*J309/(240.97+J309))</f>
        <v>4.2402096684527448</v>
      </c>
      <c r="AR309">
        <f>AQ309*1000/AA309</f>
        <v>46.590367079621473</v>
      </c>
      <c r="AS309">
        <f>(AR309-U309)</f>
        <v>20.666281462556043</v>
      </c>
      <c r="AT309">
        <f>IF(D309,P309,(O309+P309)/2)</f>
        <v>29.97557258605957</v>
      </c>
      <c r="AU309">
        <f>0.61365*EXP(17.502*AT309/(240.97+AT309))</f>
        <v>4.2544756287940233</v>
      </c>
      <c r="AV309">
        <f>IF(AS309&lt;&gt;0,(1000-(AR309+U309)/2)/AS309*AL309,0)</f>
        <v>0.26238320694047612</v>
      </c>
      <c r="AW309">
        <f>U309*AA309/1000</f>
        <v>2.3593623611383374</v>
      </c>
      <c r="AX309">
        <f>(AU309-AW309)</f>
        <v>1.8951132676556859</v>
      </c>
      <c r="AY309">
        <f>1/(1.6/F309+1.37/N309)</f>
        <v>0.16587978575109344</v>
      </c>
      <c r="AZ309">
        <f>G309*AA309*0.001</f>
        <v>0.38451394893636648</v>
      </c>
      <c r="BA309">
        <f>G309/S309</f>
        <v>0.23764010526097493</v>
      </c>
      <c r="BB309">
        <f>(1-AL309*AA309/AQ309/F309)*100</f>
        <v>57.622438308493294</v>
      </c>
      <c r="BC309">
        <f>(S309-E309/(N309/1.35))</f>
        <v>16.886978141250779</v>
      </c>
      <c r="BD309">
        <f>E309*BB309/100/BC309</f>
        <v>7.4605249527478393E-2</v>
      </c>
    </row>
    <row r="310" spans="1:56" x14ac:dyDescent="0.3">
      <c r="A310" s="1">
        <v>179</v>
      </c>
      <c r="B310" s="1" t="s">
        <v>368</v>
      </c>
      <c r="C310" s="1">
        <v>12085.500009465963</v>
      </c>
      <c r="D310" s="1">
        <v>0</v>
      </c>
      <c r="E310">
        <f>(R310-S310*(1000-T310)/(1000-U310))*AK310</f>
        <v>2.283831686076391</v>
      </c>
      <c r="F310">
        <f>IF(AV310&lt;&gt;0,1/(1/AV310-1/N310),0)</f>
        <v>0.28590581795657727</v>
      </c>
      <c r="G310">
        <f>((AY310-AL310/2)*S310-E310)/(AY310+AL310/2)</f>
        <v>3.5831768433646216</v>
      </c>
      <c r="H310">
        <f>AL310*1000</f>
        <v>5.6379642606067417</v>
      </c>
      <c r="I310">
        <f>(AQ310-AW310)</f>
        <v>1.8790205526360051</v>
      </c>
      <c r="J310">
        <f>(P310+AP310*D310)</f>
        <v>29.914960861206055</v>
      </c>
      <c r="K310" s="1">
        <v>4.93</v>
      </c>
      <c r="L310">
        <f>(K310*AE310+AF310)</f>
        <v>1.6549348261952401</v>
      </c>
      <c r="M310" s="1">
        <v>1</v>
      </c>
      <c r="N310">
        <f>L310*(M310+1)*(M310+1)/(M310*M310+1)</f>
        <v>3.3098696523904803</v>
      </c>
      <c r="O310" s="1">
        <v>30.034425735473633</v>
      </c>
      <c r="P310" s="1">
        <v>29.914960861206055</v>
      </c>
      <c r="Q310" s="1">
        <v>30.503040313720703</v>
      </c>
      <c r="R310" s="1">
        <v>20.018709182739258</v>
      </c>
      <c r="S310" s="1">
        <v>17.669448852539063</v>
      </c>
      <c r="T310" s="1">
        <v>20.525424957275391</v>
      </c>
      <c r="U310" s="1">
        <v>25.938369750976563</v>
      </c>
      <c r="V310" s="1">
        <v>43.759193420410156</v>
      </c>
      <c r="W310" s="1">
        <v>55.299327850341797</v>
      </c>
      <c r="X310" s="1">
        <v>500.17510986328125</v>
      </c>
      <c r="Y310" s="1">
        <v>1499.9783935546875</v>
      </c>
      <c r="Z310" s="1">
        <v>0.22276698052883148</v>
      </c>
      <c r="AA310" s="1">
        <v>91.010459899902344</v>
      </c>
      <c r="AB310" s="1">
        <v>6.9721856117248535</v>
      </c>
      <c r="AC310" s="1">
        <v>0.42605069279670715</v>
      </c>
      <c r="AD310" s="1">
        <v>1</v>
      </c>
      <c r="AE310" s="1">
        <v>-0.21956524252891541</v>
      </c>
      <c r="AF310" s="1">
        <v>2.737391471862793</v>
      </c>
      <c r="AG310" s="1">
        <v>1</v>
      </c>
      <c r="AH310" s="1">
        <v>0</v>
      </c>
      <c r="AI310" s="1">
        <v>0.15999999642372131</v>
      </c>
      <c r="AJ310" s="1">
        <v>111115</v>
      </c>
      <c r="AK310">
        <f>X310*0.000001/(K310*0.0001)</f>
        <v>1.0145539753819093</v>
      </c>
      <c r="AL310">
        <f>(U310-T310)/(1000-U310)*AK310</f>
        <v>5.6379642606067416E-3</v>
      </c>
      <c r="AM310">
        <f>(P310+273.15)</f>
        <v>303.06496086120603</v>
      </c>
      <c r="AN310">
        <f>(O310+273.15)</f>
        <v>303.18442573547361</v>
      </c>
      <c r="AO310">
        <f>(Y310*AG310+Z310*AH310)*AI310</f>
        <v>239.99653760440924</v>
      </c>
      <c r="AP310">
        <f>((AO310+0.00000010773*(AN310^4-AM310^4))-AL310*44100)/(L310*51.4+0.00000043092*AM310^3)</f>
        <v>-7.4221498274923067E-2</v>
      </c>
      <c r="AQ310">
        <f>0.61365*EXP(17.502*J310/(240.97+J310))</f>
        <v>4.2396835127260974</v>
      </c>
      <c r="AR310">
        <f>AQ310*1000/AA310</f>
        <v>46.584574096088559</v>
      </c>
      <c r="AS310">
        <f>(AR310-U310)</f>
        <v>20.646204345111997</v>
      </c>
      <c r="AT310">
        <f>IF(D310,P310,(O310+P310)/2)</f>
        <v>29.974693298339844</v>
      </c>
      <c r="AU310">
        <f>0.61365*EXP(17.502*AT310/(240.97+AT310))</f>
        <v>4.2542607200787872</v>
      </c>
      <c r="AV310">
        <f>IF(AS310&lt;&gt;0,(1000-(AR310+U310)/2)/AS310*AL310,0)</f>
        <v>0.26317299233509045</v>
      </c>
      <c r="AW310">
        <f>U310*AA310/1000</f>
        <v>2.3606629600900924</v>
      </c>
      <c r="AX310">
        <f>(AU310-AW310)</f>
        <v>1.8935977599886948</v>
      </c>
      <c r="AY310">
        <f>1/(1.6/F310+1.37/N310)</f>
        <v>0.16638486439908881</v>
      </c>
      <c r="AZ310">
        <f>G310*AA310*0.001</f>
        <v>0.32610657241729457</v>
      </c>
      <c r="BA310">
        <f>G310/S310</f>
        <v>0.20278939503252966</v>
      </c>
      <c r="BB310">
        <f>(1-AL310*AA310/AQ310/F310)*100</f>
        <v>57.669129813300948</v>
      </c>
      <c r="BC310">
        <f>(S310-E310/(N310/1.35))</f>
        <v>16.737940031949595</v>
      </c>
      <c r="BD310">
        <f>E310*BB310/100/BC310</f>
        <v>7.8687452413299455E-2</v>
      </c>
    </row>
    <row r="311" spans="1:56" x14ac:dyDescent="0.3">
      <c r="A311" s="1">
        <v>180</v>
      </c>
      <c r="B311" s="1" t="s">
        <v>369</v>
      </c>
      <c r="C311" s="1">
        <v>12096.500009220093</v>
      </c>
      <c r="D311" s="1">
        <v>0</v>
      </c>
      <c r="E311">
        <f>(R311-S311*(1000-T311)/(1000-U311))*AK311</f>
        <v>2.3172356980408146</v>
      </c>
      <c r="F311">
        <f>IF(AV311&lt;&gt;0,1/(1/AV311-1/N311),0)</f>
        <v>0.28631980919129868</v>
      </c>
      <c r="G311">
        <f>((AY311-AL311/2)*S311-E311)/(AY311+AL311/2)</f>
        <v>3.434126475908422</v>
      </c>
      <c r="H311">
        <f>AL311*1000</f>
        <v>5.6463599894916339</v>
      </c>
      <c r="I311">
        <f>(AQ311-AW311)</f>
        <v>1.8793096275327437</v>
      </c>
      <c r="J311">
        <f>(P311+AP311*D311)</f>
        <v>29.919321060180664</v>
      </c>
      <c r="K311" s="1">
        <v>4.93</v>
      </c>
      <c r="L311">
        <f>(K311*AE311+AF311)</f>
        <v>1.6549348261952401</v>
      </c>
      <c r="M311" s="1">
        <v>1</v>
      </c>
      <c r="N311">
        <f>L311*(M311+1)*(M311+1)/(M311*M311+1)</f>
        <v>3.3098696523904803</v>
      </c>
      <c r="O311" s="1">
        <v>30.035566329956055</v>
      </c>
      <c r="P311" s="1">
        <v>29.919321060180664</v>
      </c>
      <c r="Q311" s="1">
        <v>30.503639221191406</v>
      </c>
      <c r="R311" s="1">
        <v>20.082921981811523</v>
      </c>
      <c r="S311" s="1">
        <v>17.700462341308594</v>
      </c>
      <c r="T311" s="1">
        <v>20.525808334350586</v>
      </c>
      <c r="U311" s="1">
        <v>25.946666717529297</v>
      </c>
      <c r="V311" s="1">
        <v>43.757488250732422</v>
      </c>
      <c r="W311" s="1">
        <v>55.313823699951172</v>
      </c>
      <c r="X311" s="1">
        <v>500.18441772460938</v>
      </c>
      <c r="Y311" s="1">
        <v>1499.818115234375</v>
      </c>
      <c r="Z311" s="1">
        <v>0.13649430871009827</v>
      </c>
      <c r="AA311" s="1">
        <v>91.01116943359375</v>
      </c>
      <c r="AB311" s="1">
        <v>6.9721856117248535</v>
      </c>
      <c r="AC311" s="1">
        <v>0.42605069279670715</v>
      </c>
      <c r="AD311" s="1">
        <v>1</v>
      </c>
      <c r="AE311" s="1">
        <v>-0.21956524252891541</v>
      </c>
      <c r="AF311" s="1">
        <v>2.737391471862793</v>
      </c>
      <c r="AG311" s="1">
        <v>1</v>
      </c>
      <c r="AH311" s="1">
        <v>0</v>
      </c>
      <c r="AI311" s="1">
        <v>0.15999999642372131</v>
      </c>
      <c r="AJ311" s="1">
        <v>111115</v>
      </c>
      <c r="AK311">
        <f>X311*0.000001/(K311*0.0001)</f>
        <v>1.0145728554251712</v>
      </c>
      <c r="AL311">
        <f>(U311-T311)/(1000-U311)*AK311</f>
        <v>5.6463599894916337E-3</v>
      </c>
      <c r="AM311">
        <f>(P311+273.15)</f>
        <v>303.06932106018064</v>
      </c>
      <c r="AN311">
        <f>(O311+273.15)</f>
        <v>303.18556632995603</v>
      </c>
      <c r="AO311">
        <f>(Y311*AG311+Z311*AH311)*AI311</f>
        <v>239.97089307373244</v>
      </c>
      <c r="AP311">
        <f>((AO311+0.00000010773*(AN311^4-AM311^4))-AL311*44100)/(L311*51.4+0.00000043092*AM311^3)</f>
        <v>-7.8697753893169395E-2</v>
      </c>
      <c r="AQ311">
        <f>0.61365*EXP(17.502*J311/(240.97+J311))</f>
        <v>4.2407461083987901</v>
      </c>
      <c r="AR311">
        <f>AQ311*1000/AA311</f>
        <v>46.595886359784096</v>
      </c>
      <c r="AS311">
        <f>(AR311-U311)</f>
        <v>20.649219642254799</v>
      </c>
      <c r="AT311">
        <f>IF(D311,P311,(O311+P311)/2)</f>
        <v>29.977443695068359</v>
      </c>
      <c r="AU311">
        <f>0.61365*EXP(17.502*AT311/(240.97+AT311))</f>
        <v>4.2549329822999189</v>
      </c>
      <c r="AV311">
        <f>IF(AS311&lt;&gt;0,(1000-(AR311+U311)/2)/AS311*AL311,0)</f>
        <v>0.26352372627878068</v>
      </c>
      <c r="AW311">
        <f>U311*AA311/1000</f>
        <v>2.3614364808660464</v>
      </c>
      <c r="AX311">
        <f>(AU311-AW311)</f>
        <v>1.8934965014338725</v>
      </c>
      <c r="AY311">
        <f>1/(1.6/F311+1.37/N311)</f>
        <v>0.16660917483033674</v>
      </c>
      <c r="AZ311">
        <f>G311*AA311*0.001</f>
        <v>0.31254386655529165</v>
      </c>
      <c r="BA311">
        <f>G311/S311</f>
        <v>0.19401337714744332</v>
      </c>
      <c r="BB311">
        <f>(1-AL311*AA311/AQ311/F311)*100</f>
        <v>57.677667952277424</v>
      </c>
      <c r="BC311">
        <f>(S311-E311/(N311/1.35))</f>
        <v>16.755328991390787</v>
      </c>
      <c r="BD311">
        <f>E311*BB311/100/BC311</f>
        <v>7.9767309390006771E-2</v>
      </c>
    </row>
    <row r="312" spans="1:56" x14ac:dyDescent="0.3">
      <c r="A312" s="1" t="s">
        <v>9</v>
      </c>
      <c r="B312" s="1" t="s">
        <v>370</v>
      </c>
      <c r="K312" s="1">
        <v>4.93</v>
      </c>
    </row>
    <row r="313" spans="1:56" x14ac:dyDescent="0.3">
      <c r="A313" s="1" t="s">
        <v>9</v>
      </c>
      <c r="B313" s="1" t="s">
        <v>371</v>
      </c>
      <c r="K313" s="1">
        <v>4.93</v>
      </c>
    </row>
    <row r="314" spans="1:56" x14ac:dyDescent="0.3">
      <c r="A314" s="1">
        <v>181</v>
      </c>
      <c r="B314" s="1" t="s">
        <v>372</v>
      </c>
      <c r="C314" s="1">
        <v>12174.000010192394</v>
      </c>
      <c r="D314" s="1">
        <v>0</v>
      </c>
      <c r="E314">
        <f>(R314-S314*(1000-T314)/(1000-U314))*AK314</f>
        <v>1.4694840307528501</v>
      </c>
      <c r="F314">
        <f>IF(AV314&lt;&gt;0,1/(1/AV314-1/N314),0)</f>
        <v>0.29202642089525771</v>
      </c>
      <c r="G314">
        <f>((AY314-AL314/2)*S314-E314)/(AY314+AL314/2)</f>
        <v>0.30701904559786991</v>
      </c>
      <c r="H314">
        <f>AL314*1000</f>
        <v>5.7223124357248203</v>
      </c>
      <c r="I314">
        <f>(AQ314-AW314)</f>
        <v>1.8702513132296934</v>
      </c>
      <c r="J314">
        <f>(P314+AP314*D314)</f>
        <v>29.91273307800293</v>
      </c>
      <c r="K314" s="1">
        <v>4.93</v>
      </c>
      <c r="L314">
        <f>(K314*AE314+AF314)</f>
        <v>1.6549348261952401</v>
      </c>
      <c r="M314" s="1">
        <v>1</v>
      </c>
      <c r="N314">
        <f>L314*(M314+1)*(M314+1)/(M314*M314+1)</f>
        <v>3.3098696523904803</v>
      </c>
      <c r="O314" s="1">
        <v>30.036558151245117</v>
      </c>
      <c r="P314" s="1">
        <v>29.91273307800293</v>
      </c>
      <c r="Q314" s="1">
        <v>30.50274658203125</v>
      </c>
      <c r="R314" s="1">
        <v>10.625336647033691</v>
      </c>
      <c r="S314" s="1">
        <v>9.1255340576171875</v>
      </c>
      <c r="T314" s="1">
        <v>20.535676956176758</v>
      </c>
      <c r="U314" s="1">
        <v>26.028831481933594</v>
      </c>
      <c r="V314" s="1">
        <v>43.77557373046875</v>
      </c>
      <c r="W314" s="1">
        <v>55.485240936279297</v>
      </c>
      <c r="X314" s="1">
        <v>500.19894409179688</v>
      </c>
      <c r="Y314" s="1">
        <v>1499.60791015625</v>
      </c>
      <c r="Z314" s="1">
        <v>0.24570450186729431</v>
      </c>
      <c r="AA314" s="1">
        <v>91.010208129882813</v>
      </c>
      <c r="AB314" s="1">
        <v>6.8400440216064453</v>
      </c>
      <c r="AC314" s="1">
        <v>0.42105457186698914</v>
      </c>
      <c r="AD314" s="1">
        <v>0.66666668653488159</v>
      </c>
      <c r="AE314" s="1">
        <v>-0.21956524252891541</v>
      </c>
      <c r="AF314" s="1">
        <v>2.737391471862793</v>
      </c>
      <c r="AG314" s="1">
        <v>1</v>
      </c>
      <c r="AH314" s="1">
        <v>0</v>
      </c>
      <c r="AI314" s="1">
        <v>0.15999999642372131</v>
      </c>
      <c r="AJ314" s="1">
        <v>111115</v>
      </c>
      <c r="AK314">
        <f>X314*0.000001/(K314*0.0001)</f>
        <v>1.0146023206730159</v>
      </c>
      <c r="AL314">
        <f>(U314-T314)/(1000-U314)*AK314</f>
        <v>5.7223124357248202E-3</v>
      </c>
      <c r="AM314">
        <f>(P314+273.15)</f>
        <v>303.06273307800291</v>
      </c>
      <c r="AN314">
        <f>(O314+273.15)</f>
        <v>303.18655815124509</v>
      </c>
      <c r="AO314">
        <f>(Y314*AG314+Z314*AH314)*AI314</f>
        <v>239.93726026198419</v>
      </c>
      <c r="AP314">
        <f>((AO314+0.00000010773*(AN314^4-AM314^4))-AL314*44100)/(L314*51.4+0.00000043092*AM314^3)</f>
        <v>-0.11261814400511037</v>
      </c>
      <c r="AQ314">
        <f>0.61365*EXP(17.502*J314/(240.97+J314))</f>
        <v>4.2391406837781158</v>
      </c>
      <c r="AR314">
        <f>AQ314*1000/AA314</f>
        <v>46.578738483141784</v>
      </c>
      <c r="AS314">
        <f>(AR314-U314)</f>
        <v>20.54990700120819</v>
      </c>
      <c r="AT314">
        <f>IF(D314,P314,(O314+P314)/2)</f>
        <v>29.974645614624023</v>
      </c>
      <c r="AU314">
        <f>0.61365*EXP(17.502*AT314/(240.97+AT314))</f>
        <v>4.2542490658635961</v>
      </c>
      <c r="AV314">
        <f>IF(AS314&lt;&gt;0,(1000-(AR314+U314)/2)/AS314*AL314,0)</f>
        <v>0.26835016017985613</v>
      </c>
      <c r="AW314">
        <f>U314*AA314/1000</f>
        <v>2.3688893705484224</v>
      </c>
      <c r="AX314">
        <f>(AU314-AW314)</f>
        <v>1.8853596953151737</v>
      </c>
      <c r="AY314">
        <f>1/(1.6/F314+1.37/N314)</f>
        <v>0.16969660273581139</v>
      </c>
      <c r="AZ314">
        <f>G314*AA314*0.001</f>
        <v>2.7941867239700123E-2</v>
      </c>
      <c r="BA314">
        <f>G314/S314</f>
        <v>3.3643953730203617E-2</v>
      </c>
      <c r="BB314">
        <f>(1-AL314*AA314/AQ314/F314)*100</f>
        <v>57.931047485290918</v>
      </c>
      <c r="BC314">
        <f>(S314-E314/(N314/1.35))</f>
        <v>8.5261740676902154</v>
      </c>
      <c r="BD314">
        <f>E314*BB314/100/BC314</f>
        <v>9.9844019707519147E-2</v>
      </c>
    </row>
    <row r="315" spans="1:56" x14ac:dyDescent="0.3">
      <c r="A315" s="1">
        <v>182</v>
      </c>
      <c r="B315" s="1" t="s">
        <v>373</v>
      </c>
      <c r="C315" s="1">
        <v>12185.000009946525</v>
      </c>
      <c r="D315" s="1">
        <v>0</v>
      </c>
      <c r="E315">
        <f>(R315-S315*(1000-T315)/(1000-U315))*AK315</f>
        <v>1.2415418086912522</v>
      </c>
      <c r="F315">
        <f>IF(AV315&lt;&gt;0,1/(1/AV315-1/N315),0)</f>
        <v>0.29224474293819963</v>
      </c>
      <c r="G315">
        <f>((AY315-AL315/2)*S315-E315)/(AY315+AL315/2)</f>
        <v>1.8060203250950733</v>
      </c>
      <c r="H315">
        <f>AL315*1000</f>
        <v>5.7241079246414062</v>
      </c>
      <c r="I315">
        <f>(AQ315-AW315)</f>
        <v>1.8695475968631068</v>
      </c>
      <c r="J315">
        <f>(P315+AP315*D315)</f>
        <v>29.912553787231445</v>
      </c>
      <c r="K315" s="1">
        <v>4.93</v>
      </c>
      <c r="L315">
        <f>(K315*AE315+AF315)</f>
        <v>1.6549348261952401</v>
      </c>
      <c r="M315" s="1">
        <v>1</v>
      </c>
      <c r="N315">
        <f>L315*(M315+1)*(M315+1)/(M315*M315+1)</f>
        <v>3.3098696523904803</v>
      </c>
      <c r="O315" s="1">
        <v>30.035659790039063</v>
      </c>
      <c r="P315" s="1">
        <v>29.912553787231445</v>
      </c>
      <c r="Q315" s="1">
        <v>30.503501892089844</v>
      </c>
      <c r="R315" s="1">
        <v>10.580615997314453</v>
      </c>
      <c r="S315" s="1">
        <v>9.304438591003418</v>
      </c>
      <c r="T315" s="1">
        <v>20.541194915771484</v>
      </c>
      <c r="U315" s="1">
        <v>26.036079406738281</v>
      </c>
      <c r="V315" s="1">
        <v>43.789600372314453</v>
      </c>
      <c r="W315" s="1">
        <v>55.503562927246094</v>
      </c>
      <c r="X315" s="1">
        <v>500.19464111328125</v>
      </c>
      <c r="Y315" s="1">
        <v>1499.421875</v>
      </c>
      <c r="Z315" s="1">
        <v>0.12230343371629715</v>
      </c>
      <c r="AA315" s="1">
        <v>91.010223388671875</v>
      </c>
      <c r="AB315" s="1">
        <v>6.8400440216064453</v>
      </c>
      <c r="AC315" s="1">
        <v>0.42105457186698914</v>
      </c>
      <c r="AD315" s="1">
        <v>0.66666668653488159</v>
      </c>
      <c r="AE315" s="1">
        <v>-0.21956524252891541</v>
      </c>
      <c r="AF315" s="1">
        <v>2.737391471862793</v>
      </c>
      <c r="AG315" s="1">
        <v>1</v>
      </c>
      <c r="AH315" s="1">
        <v>0</v>
      </c>
      <c r="AI315" s="1">
        <v>0.15999999642372131</v>
      </c>
      <c r="AJ315" s="1">
        <v>111115</v>
      </c>
      <c r="AK315">
        <f>X315*0.000001/(K315*0.0001)</f>
        <v>1.0145935925218688</v>
      </c>
      <c r="AL315">
        <f>(U315-T315)/(1000-U315)*AK315</f>
        <v>5.724107924641406E-3</v>
      </c>
      <c r="AM315">
        <f>(P315+273.15)</f>
        <v>303.06255378723142</v>
      </c>
      <c r="AN315">
        <f>(O315+273.15)</f>
        <v>303.18565979003904</v>
      </c>
      <c r="AO315">
        <f>(Y315*AG315+Z315*AH315)*AI315</f>
        <v>239.90749463764951</v>
      </c>
      <c r="AP315">
        <f>((AO315+0.00000010773*(AN315^4-AM315^4))-AL315*44100)/(L315*51.4+0.00000043092*AM315^3)</f>
        <v>-0.11382965485582369</v>
      </c>
      <c r="AQ315">
        <f>0.61365*EXP(17.502*J315/(240.97+J315))</f>
        <v>4.2390969998355574</v>
      </c>
      <c r="AR315">
        <f>AQ315*1000/AA315</f>
        <v>46.578250684342372</v>
      </c>
      <c r="AS315">
        <f>(AR315-U315)</f>
        <v>20.542171277604091</v>
      </c>
      <c r="AT315">
        <f>IF(D315,P315,(O315+P315)/2)</f>
        <v>29.974106788635254</v>
      </c>
      <c r="AU315">
        <f>0.61365*EXP(17.502*AT315/(240.97+AT315))</f>
        <v>4.2541173751655359</v>
      </c>
      <c r="AV315">
        <f>IF(AS315&lt;&gt;0,(1000-(AR315+U315)/2)/AS315*AL315,0)</f>
        <v>0.26853450489418512</v>
      </c>
      <c r="AW315">
        <f>U315*AA315/1000</f>
        <v>2.3695494029724506</v>
      </c>
      <c r="AX315">
        <f>(AU315-AW315)</f>
        <v>1.8845679721930853</v>
      </c>
      <c r="AY315">
        <f>1/(1.6/F315+1.37/N315)</f>
        <v>0.16981455241627857</v>
      </c>
      <c r="AZ315">
        <f>G315*AA315*0.001</f>
        <v>0.16436631323138443</v>
      </c>
      <c r="BA315">
        <f>G315/S315</f>
        <v>0.19410309471453094</v>
      </c>
      <c r="BB315">
        <f>(1-AL315*AA315/AQ315/F315)*100</f>
        <v>57.948844693952381</v>
      </c>
      <c r="BC315">
        <f>(S315-E315/(N315/1.35))</f>
        <v>8.7980496338060625</v>
      </c>
      <c r="BD315">
        <f>E315*BB315/100/BC315</f>
        <v>8.177484379770894E-2</v>
      </c>
    </row>
    <row r="316" spans="1:56" x14ac:dyDescent="0.3">
      <c r="A316" s="1">
        <v>183</v>
      </c>
      <c r="B316" s="1" t="s">
        <v>374</v>
      </c>
      <c r="C316" s="1">
        <v>12196.000009700656</v>
      </c>
      <c r="D316" s="1">
        <v>0</v>
      </c>
      <c r="E316">
        <f>(R316-S316*(1000-T316)/(1000-U316))*AK316</f>
        <v>0.95315758076635571</v>
      </c>
      <c r="F316">
        <f>IF(AV316&lt;&gt;0,1/(1/AV316-1/N316),0)</f>
        <v>0.29287679663294214</v>
      </c>
      <c r="G316">
        <f>((AY316-AL316/2)*S316-E316)/(AY316+AL316/2)</f>
        <v>3.1420754544796181</v>
      </c>
      <c r="H316">
        <f>AL316*1000</f>
        <v>5.733171540360936</v>
      </c>
      <c r="I316">
        <f>(AQ316-AW316)</f>
        <v>1.868773435943305</v>
      </c>
      <c r="J316">
        <f>(P316+AP316*D316)</f>
        <v>29.913303375244141</v>
      </c>
      <c r="K316" s="1">
        <v>4.93</v>
      </c>
      <c r="L316">
        <f>(K316*AE316+AF316)</f>
        <v>1.6549348261952401</v>
      </c>
      <c r="M316" s="1">
        <v>1</v>
      </c>
      <c r="N316">
        <f>L316*(M316+1)*(M316+1)/(M316*M316+1)</f>
        <v>3.3098696523904803</v>
      </c>
      <c r="O316" s="1">
        <v>30.036483764648438</v>
      </c>
      <c r="P316" s="1">
        <v>29.913303375244141</v>
      </c>
      <c r="Q316" s="1">
        <v>30.504884719848633</v>
      </c>
      <c r="R316" s="1">
        <v>9.9374427795410156</v>
      </c>
      <c r="S316" s="1">
        <v>8.9474153518676758</v>
      </c>
      <c r="T316" s="1">
        <v>20.543075561523438</v>
      </c>
      <c r="U316" s="1">
        <v>26.046714782714844</v>
      </c>
      <c r="V316" s="1">
        <v>43.791332244873047</v>
      </c>
      <c r="W316" s="1">
        <v>55.523349761962891</v>
      </c>
      <c r="X316" s="1">
        <v>500.18426513671875</v>
      </c>
      <c r="Y316" s="1">
        <v>1499.4578857421875</v>
      </c>
      <c r="Z316" s="1">
        <v>8.0807901918888092E-2</v>
      </c>
      <c r="AA316" s="1">
        <v>91.009796142578125</v>
      </c>
      <c r="AB316" s="1">
        <v>6.8400440216064453</v>
      </c>
      <c r="AC316" s="1">
        <v>0.42105457186698914</v>
      </c>
      <c r="AD316" s="1">
        <v>0.66666668653488159</v>
      </c>
      <c r="AE316" s="1">
        <v>-0.21956524252891541</v>
      </c>
      <c r="AF316" s="1">
        <v>2.737391471862793</v>
      </c>
      <c r="AG316" s="1">
        <v>1</v>
      </c>
      <c r="AH316" s="1">
        <v>0</v>
      </c>
      <c r="AI316" s="1">
        <v>0.15999999642372131</v>
      </c>
      <c r="AJ316" s="1">
        <v>111115</v>
      </c>
      <c r="AK316">
        <f>X316*0.000001/(K316*0.0001)</f>
        <v>1.0145725459162653</v>
      </c>
      <c r="AL316">
        <f>(U316-T316)/(1000-U316)*AK316</f>
        <v>5.7331715403609361E-3</v>
      </c>
      <c r="AM316">
        <f>(P316+273.15)</f>
        <v>303.06330337524412</v>
      </c>
      <c r="AN316">
        <f>(O316+273.15)</f>
        <v>303.18648376464841</v>
      </c>
      <c r="AO316">
        <f>(Y316*AG316+Z316*AH316)*AI316</f>
        <v>239.91325635627072</v>
      </c>
      <c r="AP316">
        <f>((AO316+0.00000010773*(AN316^4-AM316^4))-AL316*44100)/(L316*51.4+0.00000043092*AM316^3)</f>
        <v>-0.11787905890220704</v>
      </c>
      <c r="AQ316">
        <f>0.61365*EXP(17.502*J316/(240.97+J316))</f>
        <v>4.239279638502059</v>
      </c>
      <c r="AR316">
        <f>AQ316*1000/AA316</f>
        <v>46.580476148531332</v>
      </c>
      <c r="AS316">
        <f>(AR316-U316)</f>
        <v>20.533761365816488</v>
      </c>
      <c r="AT316">
        <f>IF(D316,P316,(O316+P316)/2)</f>
        <v>29.974893569946289</v>
      </c>
      <c r="AU316">
        <f>0.61365*EXP(17.502*AT316/(240.97+AT316))</f>
        <v>4.2543096680864281</v>
      </c>
      <c r="AV316">
        <f>IF(AS316&lt;&gt;0,(1000-(AR316+U316)/2)/AS316*AL316,0)</f>
        <v>0.26906806648230253</v>
      </c>
      <c r="AW316">
        <f>U316*AA316/1000</f>
        <v>2.370506202558754</v>
      </c>
      <c r="AX316">
        <f>(AU316-AW316)</f>
        <v>1.8838034655276741</v>
      </c>
      <c r="AY316">
        <f>1/(1.6/F316+1.37/N316)</f>
        <v>0.17015595306056003</v>
      </c>
      <c r="AZ316">
        <f>G316*AA316*0.001</f>
        <v>0.28595964657678857</v>
      </c>
      <c r="BA316">
        <f>G316/S316</f>
        <v>0.35117129706331829</v>
      </c>
      <c r="BB316">
        <f>(1-AL316*AA316/AQ316/F316)*100</f>
        <v>57.975162095403142</v>
      </c>
      <c r="BC316">
        <f>(S316-E316/(N316/1.35))</f>
        <v>8.558649971604062</v>
      </c>
      <c r="BD316">
        <f>E316*BB316/100/BC316</f>
        <v>6.4565632933619166E-2</v>
      </c>
    </row>
    <row r="317" spans="1:56" x14ac:dyDescent="0.3">
      <c r="A317" s="1">
        <v>184</v>
      </c>
      <c r="B317" s="1" t="s">
        <v>375</v>
      </c>
      <c r="C317" s="1">
        <v>12207.000009454787</v>
      </c>
      <c r="D317" s="1">
        <v>0</v>
      </c>
      <c r="E317">
        <f>(R317-S317*(1000-T317)/(1000-U317))*AK317</f>
        <v>1.1100923243492575</v>
      </c>
      <c r="F317">
        <f>IF(AV317&lt;&gt;0,1/(1/AV317-1/N317),0)</f>
        <v>0.29308782173048431</v>
      </c>
      <c r="G317">
        <f>((AY317-AL317/2)*S317-E317)/(AY317+AL317/2)</f>
        <v>2.1079944191199504</v>
      </c>
      <c r="H317">
        <f>AL317*1000</f>
        <v>5.7401755435257016</v>
      </c>
      <c r="I317">
        <f>(AQ317-AW317)</f>
        <v>1.8697778736562189</v>
      </c>
      <c r="J317">
        <f>(P317+AP317*D317)</f>
        <v>29.92064094543457</v>
      </c>
      <c r="K317" s="1">
        <v>4.93</v>
      </c>
      <c r="L317">
        <f>(K317*AE317+AF317)</f>
        <v>1.6549348261952401</v>
      </c>
      <c r="M317" s="1">
        <v>1</v>
      </c>
      <c r="N317">
        <f>L317*(M317+1)*(M317+1)/(M317*M317+1)</f>
        <v>3.3098696523904803</v>
      </c>
      <c r="O317" s="1">
        <v>30.034893035888672</v>
      </c>
      <c r="P317" s="1">
        <v>29.92064094543457</v>
      </c>
      <c r="Q317" s="1">
        <v>30.503602981567383</v>
      </c>
      <c r="R317" s="1">
        <v>9.9556102752685547</v>
      </c>
      <c r="S317" s="1">
        <v>8.8116607666015625</v>
      </c>
      <c r="T317" s="1">
        <v>20.545446395874023</v>
      </c>
      <c r="U317" s="1">
        <v>26.055507659912109</v>
      </c>
      <c r="V317" s="1">
        <v>43.800079345703125</v>
      </c>
      <c r="W317" s="1">
        <v>55.546779632568359</v>
      </c>
      <c r="X317" s="1">
        <v>500.20712280273438</v>
      </c>
      <c r="Y317" s="1">
        <v>1499.44677734375</v>
      </c>
      <c r="Z317" s="1">
        <v>2.5116268545389175E-2</v>
      </c>
      <c r="AA317" s="1">
        <v>91.009162902832031</v>
      </c>
      <c r="AB317" s="1">
        <v>6.8400440216064453</v>
      </c>
      <c r="AC317" s="1">
        <v>0.42105457186698914</v>
      </c>
      <c r="AD317" s="1">
        <v>0.66666668653488159</v>
      </c>
      <c r="AE317" s="1">
        <v>-0.21956524252891541</v>
      </c>
      <c r="AF317" s="1">
        <v>2.737391471862793</v>
      </c>
      <c r="AG317" s="1">
        <v>1</v>
      </c>
      <c r="AH317" s="1">
        <v>0</v>
      </c>
      <c r="AI317" s="1">
        <v>0.15999999642372131</v>
      </c>
      <c r="AJ317" s="1">
        <v>111115</v>
      </c>
      <c r="AK317">
        <f>X317*0.000001/(K317*0.0001)</f>
        <v>1.014618910350374</v>
      </c>
      <c r="AL317">
        <f>(U317-T317)/(1000-U317)*AK317</f>
        <v>5.7401755435257011E-3</v>
      </c>
      <c r="AM317">
        <f>(P317+273.15)</f>
        <v>303.07064094543455</v>
      </c>
      <c r="AN317">
        <f>(O317+273.15)</f>
        <v>303.18489303588865</v>
      </c>
      <c r="AO317">
        <f>(Y317*AG317+Z317*AH317)*AI317</f>
        <v>239.91147901256045</v>
      </c>
      <c r="AP317">
        <f>((AO317+0.00000010773*(AN317^4-AM317^4))-AL317*44100)/(L317*51.4+0.00000043092*AM317^3)</f>
        <v>-0.12218231518508524</v>
      </c>
      <c r="AQ317">
        <f>0.61365*EXP(17.502*J317/(240.97+J317))</f>
        <v>4.2410678147931478</v>
      </c>
      <c r="AR317">
        <f>AQ317*1000/AA317</f>
        <v>46.600448564956238</v>
      </c>
      <c r="AS317">
        <f>(AR317-U317)</f>
        <v>20.544940905044129</v>
      </c>
      <c r="AT317">
        <f>IF(D317,P317,(O317+P317)/2)</f>
        <v>29.977766990661621</v>
      </c>
      <c r="AU317">
        <f>0.61365*EXP(17.502*AT317/(240.97+AT317))</f>
        <v>4.2550120094945267</v>
      </c>
      <c r="AV317">
        <f>IF(AS317&lt;&gt;0,(1000-(AR317+U317)/2)/AS317*AL317,0)</f>
        <v>0.26924616612846314</v>
      </c>
      <c r="AW317">
        <f>U317*AA317/1000</f>
        <v>2.3712899411369288</v>
      </c>
      <c r="AX317">
        <f>(AU317-AW317)</f>
        <v>1.8837220683575979</v>
      </c>
      <c r="AY317">
        <f>1/(1.6/F317+1.37/N317)</f>
        <v>0.17026991410431239</v>
      </c>
      <c r="AZ317">
        <f>G317*AA317*0.001</f>
        <v>0.19184680748794836</v>
      </c>
      <c r="BA317">
        <f>G317/S317</f>
        <v>0.23922782264948123</v>
      </c>
      <c r="BB317">
        <f>(1-AL317*AA317/AQ317/F317)*100</f>
        <v>57.972137406710665</v>
      </c>
      <c r="BC317">
        <f>(S317-E317/(N317/1.35))</f>
        <v>8.3588862481883837</v>
      </c>
      <c r="BD317">
        <f>E317*BB317/100/BC317</f>
        <v>7.6989233793266984E-2</v>
      </c>
    </row>
    <row r="318" spans="1:56" x14ac:dyDescent="0.3">
      <c r="A318" s="1">
        <v>185</v>
      </c>
      <c r="B318" s="1" t="s">
        <v>376</v>
      </c>
      <c r="C318" s="1">
        <v>12218.000009208918</v>
      </c>
      <c r="D318" s="1">
        <v>0</v>
      </c>
      <c r="E318">
        <f>(R318-S318*(1000-T318)/(1000-U318))*AK318</f>
        <v>1.0965530259129996</v>
      </c>
      <c r="F318">
        <f>IF(AV318&lt;&gt;0,1/(1/AV318-1/N318),0)</f>
        <v>0.29389332183323919</v>
      </c>
      <c r="G318">
        <f>((AY318-AL318/2)*S318-E318)/(AY318+AL318/2)</f>
        <v>2.174684467280072</v>
      </c>
      <c r="H318">
        <f>AL318*1000</f>
        <v>5.7468684270800843</v>
      </c>
      <c r="I318">
        <f>(AQ318-AW318)</f>
        <v>1.8672439589637677</v>
      </c>
      <c r="J318">
        <f>(P318+AP318*D318)</f>
        <v>29.914676666259766</v>
      </c>
      <c r="K318" s="1">
        <v>4.93</v>
      </c>
      <c r="L318">
        <f>(K318*AE318+AF318)</f>
        <v>1.6549348261952401</v>
      </c>
      <c r="M318" s="1">
        <v>1</v>
      </c>
      <c r="N318">
        <f>L318*(M318+1)*(M318+1)/(M318*M318+1)</f>
        <v>3.3098696523904803</v>
      </c>
      <c r="O318" s="1">
        <v>30.034421920776367</v>
      </c>
      <c r="P318" s="1">
        <v>29.914676666259766</v>
      </c>
      <c r="Q318" s="1">
        <v>30.505779266357422</v>
      </c>
      <c r="R318" s="1">
        <v>9.9133405685424805</v>
      </c>
      <c r="S318" s="1">
        <v>8.7828092575073242</v>
      </c>
      <c r="T318" s="1">
        <v>20.550870895385742</v>
      </c>
      <c r="U318" s="1">
        <v>26.067441940307617</v>
      </c>
      <c r="V318" s="1">
        <v>43.812721252441406</v>
      </c>
      <c r="W318" s="1">
        <v>55.573589324951172</v>
      </c>
      <c r="X318" s="1">
        <v>500.19326782226563</v>
      </c>
      <c r="Y318" s="1">
        <v>1499.69091796875</v>
      </c>
      <c r="Z318" s="1">
        <v>6.5519824624061584E-2</v>
      </c>
      <c r="AA318" s="1">
        <v>91.008941650390625</v>
      </c>
      <c r="AB318" s="1">
        <v>6.8400440216064453</v>
      </c>
      <c r="AC318" s="1">
        <v>0.42105457186698914</v>
      </c>
      <c r="AD318" s="1">
        <v>1</v>
      </c>
      <c r="AE318" s="1">
        <v>-0.21956524252891541</v>
      </c>
      <c r="AF318" s="1">
        <v>2.737391471862793</v>
      </c>
      <c r="AG318" s="1">
        <v>1</v>
      </c>
      <c r="AH318" s="1">
        <v>0</v>
      </c>
      <c r="AI318" s="1">
        <v>0.15999999642372131</v>
      </c>
      <c r="AJ318" s="1">
        <v>111115</v>
      </c>
      <c r="AK318">
        <f>X318*0.000001/(K318*0.0001)</f>
        <v>1.0145908069417153</v>
      </c>
      <c r="AL318">
        <f>(U318-T318)/(1000-U318)*AK318</f>
        <v>5.7468684270800844E-3</v>
      </c>
      <c r="AM318">
        <f>(P318+273.15)</f>
        <v>303.06467666625974</v>
      </c>
      <c r="AN318">
        <f>(O318+273.15)</f>
        <v>303.18442192077634</v>
      </c>
      <c r="AO318">
        <f>(Y318*AG318+Z318*AH318)*AI318</f>
        <v>239.95054151168733</v>
      </c>
      <c r="AP318">
        <f>((AO318+0.00000010773*(AN318^4-AM318^4))-AL318*44100)/(L318*51.4+0.00000043092*AM318^3)</f>
        <v>-0.12414292156303541</v>
      </c>
      <c r="AQ318">
        <f>0.61365*EXP(17.502*J318/(240.97+J318))</f>
        <v>4.239614261484169</v>
      </c>
      <c r="AR318">
        <f>AQ318*1000/AA318</f>
        <v>46.584590311692438</v>
      </c>
      <c r="AS318">
        <f>(AR318-U318)</f>
        <v>20.51714837138482</v>
      </c>
      <c r="AT318">
        <f>IF(D318,P318,(O318+P318)/2)</f>
        <v>29.974549293518066</v>
      </c>
      <c r="AU318">
        <f>0.61365*EXP(17.502*AT318/(240.97+AT318))</f>
        <v>4.254225524433779</v>
      </c>
      <c r="AV318">
        <f>IF(AS318&lt;&gt;0,(1000-(AR318+U318)/2)/AS318*AL318,0)</f>
        <v>0.26992579532387395</v>
      </c>
      <c r="AW318">
        <f>U318*AA318/1000</f>
        <v>2.3723703025204013</v>
      </c>
      <c r="AX318">
        <f>(AU318-AW318)</f>
        <v>1.8818552219133777</v>
      </c>
      <c r="AY318">
        <f>1/(1.6/F318+1.37/N318)</f>
        <v>0.17070480644444083</v>
      </c>
      <c r="AZ318">
        <f>G318*AA318*0.001</f>
        <v>0.1979157317907029</v>
      </c>
      <c r="BA318">
        <f>G318/S318</f>
        <v>0.24760693344458171</v>
      </c>
      <c r="BB318">
        <f>(1-AL318*AA318/AQ318/F318)*100</f>
        <v>58.024173501800661</v>
      </c>
      <c r="BC318">
        <f>(S318-E318/(N318/1.35))</f>
        <v>8.3355570269207195</v>
      </c>
      <c r="BD318">
        <f>E318*BB318/100/BC318</f>
        <v>7.6331531083058318E-2</v>
      </c>
    </row>
    <row r="319" spans="1:56" x14ac:dyDescent="0.3">
      <c r="A319" s="1" t="s">
        <v>9</v>
      </c>
      <c r="B319" s="1" t="s">
        <v>377</v>
      </c>
      <c r="K319" s="1">
        <v>4.93</v>
      </c>
    </row>
    <row r="320" spans="1:56" x14ac:dyDescent="0.3">
      <c r="A320" s="1" t="s">
        <v>9</v>
      </c>
      <c r="B320" s="1" t="s">
        <v>378</v>
      </c>
      <c r="K320" s="1">
        <v>4.93</v>
      </c>
    </row>
    <row r="321" spans="1:56" x14ac:dyDescent="0.3">
      <c r="A321" s="1">
        <v>186</v>
      </c>
      <c r="B321" s="1" t="s">
        <v>379</v>
      </c>
      <c r="C321" s="1">
        <v>12349.50001020357</v>
      </c>
      <c r="D321" s="1">
        <v>0</v>
      </c>
      <c r="E321">
        <f>(R321-S321*(1000-T321)/(1000-U321))*AK321</f>
        <v>8.2765222187112286</v>
      </c>
      <c r="F321">
        <f>IF(AV321&lt;&gt;0,1/(1/AV321-1/N321),0)</f>
        <v>0.29430555130012986</v>
      </c>
      <c r="G321">
        <f>((AY321-AL321/2)*S321-E321)/(AY321+AL321/2)</f>
        <v>329.2080266021469</v>
      </c>
      <c r="H321">
        <f>AL321*1000</f>
        <v>5.7423120312445972</v>
      </c>
      <c r="I321">
        <f>(AQ321-AW321)</f>
        <v>1.8633550846802946</v>
      </c>
      <c r="J321">
        <f>(P321+AP321*D321)</f>
        <v>29.906715393066406</v>
      </c>
      <c r="K321" s="1">
        <v>4.93</v>
      </c>
      <c r="L321">
        <f>(K321*AE321+AF321)</f>
        <v>1.6549348261952401</v>
      </c>
      <c r="M321" s="1">
        <v>1</v>
      </c>
      <c r="N321">
        <f>L321*(M321+1)*(M321+1)/(M321*M321+1)</f>
        <v>3.3098696523904803</v>
      </c>
      <c r="O321" s="1">
        <v>30.03338623046875</v>
      </c>
      <c r="P321" s="1">
        <v>29.906715393066406</v>
      </c>
      <c r="Q321" s="1">
        <v>30.502975463867188</v>
      </c>
      <c r="R321" s="1">
        <v>400.068603515625</v>
      </c>
      <c r="S321" s="1">
        <v>389.70529174804688</v>
      </c>
      <c r="T321" s="1">
        <v>20.57679557800293</v>
      </c>
      <c r="U321" s="1">
        <v>26.088970184326172</v>
      </c>
      <c r="V321" s="1">
        <v>43.87042236328125</v>
      </c>
      <c r="W321" s="1">
        <v>55.622562408447266</v>
      </c>
      <c r="X321" s="1">
        <v>500.18426513671875</v>
      </c>
      <c r="Y321" s="1">
        <v>1499.1488037109375</v>
      </c>
      <c r="Z321" s="1">
        <v>3.2759075984358788E-3</v>
      </c>
      <c r="AA321" s="1">
        <v>91.008560180664063</v>
      </c>
      <c r="AB321" s="1">
        <v>10.653350830078125</v>
      </c>
      <c r="AC321" s="1">
        <v>0.43516162037849426</v>
      </c>
      <c r="AD321" s="1">
        <v>0.66666668653488159</v>
      </c>
      <c r="AE321" s="1">
        <v>-0.21956524252891541</v>
      </c>
      <c r="AF321" s="1">
        <v>2.737391471862793</v>
      </c>
      <c r="AG321" s="1">
        <v>1</v>
      </c>
      <c r="AH321" s="1">
        <v>0</v>
      </c>
      <c r="AI321" s="1">
        <v>0.15999999642372131</v>
      </c>
      <c r="AJ321" s="1">
        <v>111115</v>
      </c>
      <c r="AK321">
        <f>X321*0.000001/(K321*0.0001)</f>
        <v>1.0145725459162653</v>
      </c>
      <c r="AL321">
        <f>(U321-T321)/(1000-U321)*AK321</f>
        <v>5.7423120312445975E-3</v>
      </c>
      <c r="AM321">
        <f>(P321+273.15)</f>
        <v>303.05671539306638</v>
      </c>
      <c r="AN321">
        <f>(O321+273.15)</f>
        <v>303.18338623046873</v>
      </c>
      <c r="AO321">
        <f>(Y321*AG321+Z321*AH321)*AI321</f>
        <v>239.86380323237609</v>
      </c>
      <c r="AP321">
        <f>((AO321+0.00000010773*(AN321^4-AM321^4))-AL321*44100)/(L321*51.4+0.00000043092*AM321^3)</f>
        <v>-0.12211180323953341</v>
      </c>
      <c r="AQ321">
        <f>0.61365*EXP(17.502*J321/(240.97+J321))</f>
        <v>4.2376746977520936</v>
      </c>
      <c r="AR321">
        <f>AQ321*1000/AA321</f>
        <v>46.563473692361981</v>
      </c>
      <c r="AS321">
        <f>(AR321-U321)</f>
        <v>20.474503508035809</v>
      </c>
      <c r="AT321">
        <f>IF(D321,P321,(O321+P321)/2)</f>
        <v>29.970050811767578</v>
      </c>
      <c r="AU321">
        <f>0.61365*EXP(17.502*AT321/(240.97+AT321))</f>
        <v>4.2531261961952866</v>
      </c>
      <c r="AV321">
        <f>IF(AS321&lt;&gt;0,(1000-(AR321+U321)/2)/AS321*AL321,0)</f>
        <v>0.27027349052867222</v>
      </c>
      <c r="AW321">
        <f>U321*AA321/1000</f>
        <v>2.374319613071799</v>
      </c>
      <c r="AX321">
        <f>(AU321-AW321)</f>
        <v>1.8788065831234877</v>
      </c>
      <c r="AY321">
        <f>1/(1.6/F321+1.37/N321)</f>
        <v>0.17092730543215592</v>
      </c>
      <c r="AZ321">
        <f>G321*AA321*0.001</f>
        <v>29.960748500979143</v>
      </c>
      <c r="BA321">
        <f>G321/S321</f>
        <v>0.84476149945376466</v>
      </c>
      <c r="BB321">
        <f>(1-AL321*AA321/AQ321/F321)*100</f>
        <v>58.097207902484335</v>
      </c>
      <c r="BC321">
        <f>(S321-E321/(N321/1.35))</f>
        <v>386.32953796656773</v>
      </c>
      <c r="BD321">
        <f>E321*BB321/100/BC321</f>
        <v>1.2446442345074025E-2</v>
      </c>
    </row>
    <row r="322" spans="1:56" x14ac:dyDescent="0.3">
      <c r="A322" s="1">
        <v>187</v>
      </c>
      <c r="B322" s="1" t="s">
        <v>380</v>
      </c>
      <c r="C322" s="1">
        <v>12360.500009957701</v>
      </c>
      <c r="D322" s="1">
        <v>0</v>
      </c>
      <c r="E322">
        <f>(R322-S322*(1000-T322)/(1000-U322))*AK322</f>
        <v>9.05164805501696</v>
      </c>
      <c r="F322">
        <f>IF(AV322&lt;&gt;0,1/(1/AV322-1/N322),0)</f>
        <v>0.29295630370913611</v>
      </c>
      <c r="G322">
        <f>((AY322-AL322/2)*S322-E322)/(AY322+AL322/2)</f>
        <v>323.79168414435776</v>
      </c>
      <c r="H322">
        <f>AL322*1000</f>
        <v>5.7267789225404071</v>
      </c>
      <c r="I322">
        <f>(AQ322-AW322)</f>
        <v>1.8661539665533753</v>
      </c>
      <c r="J322">
        <f>(P322+AP322*D322)</f>
        <v>29.911689758300781</v>
      </c>
      <c r="K322" s="1">
        <v>4.93</v>
      </c>
      <c r="L322">
        <f>(K322*AE322+AF322)</f>
        <v>1.6549348261952401</v>
      </c>
      <c r="M322" s="1">
        <v>1</v>
      </c>
      <c r="N322">
        <f>L322*(M322+1)*(M322+1)/(M322*M322+1)</f>
        <v>3.3098696523904803</v>
      </c>
      <c r="O322" s="1">
        <v>30.034429550170898</v>
      </c>
      <c r="P322" s="1">
        <v>29.911689758300781</v>
      </c>
      <c r="Q322" s="1">
        <v>30.504192352294922</v>
      </c>
      <c r="R322" s="1">
        <v>400.0841064453125</v>
      </c>
      <c r="S322" s="1">
        <v>388.96572875976563</v>
      </c>
      <c r="T322" s="1">
        <v>20.57390022277832</v>
      </c>
      <c r="U322" s="1">
        <v>26.071861267089844</v>
      </c>
      <c r="V322" s="1">
        <v>43.861064910888672</v>
      </c>
      <c r="W322" s="1">
        <v>55.582050323486328</v>
      </c>
      <c r="X322" s="1">
        <v>500.129638671875</v>
      </c>
      <c r="Y322" s="1">
        <v>1499.1934814453125</v>
      </c>
      <c r="Z322" s="1">
        <v>0.39312669634819031</v>
      </c>
      <c r="AA322" s="1">
        <v>91.007408142089844</v>
      </c>
      <c r="AB322" s="1">
        <v>10.653350830078125</v>
      </c>
      <c r="AC322" s="1">
        <v>0.43516162037849426</v>
      </c>
      <c r="AD322" s="1">
        <v>0.66666668653488159</v>
      </c>
      <c r="AE322" s="1">
        <v>-0.21956524252891541</v>
      </c>
      <c r="AF322" s="1">
        <v>2.737391471862793</v>
      </c>
      <c r="AG322" s="1">
        <v>1</v>
      </c>
      <c r="AH322" s="1">
        <v>0</v>
      </c>
      <c r="AI322" s="1">
        <v>0.15999999642372131</v>
      </c>
      <c r="AJ322" s="1">
        <v>111115</v>
      </c>
      <c r="AK322">
        <f>X322*0.000001/(K322*0.0001)</f>
        <v>1.0144617417279413</v>
      </c>
      <c r="AL322">
        <f>(U322-T322)/(1000-U322)*AK322</f>
        <v>5.726778922540407E-3</v>
      </c>
      <c r="AM322">
        <f>(P322+273.15)</f>
        <v>303.06168975830076</v>
      </c>
      <c r="AN322">
        <f>(O322+273.15)</f>
        <v>303.18442955017088</v>
      </c>
      <c r="AO322">
        <f>(Y322*AG322+Z322*AH322)*AI322</f>
        <v>239.87095166971631</v>
      </c>
      <c r="AP322">
        <f>((AO322+0.00000010773*(AN322^4-AM322^4))-AL322*44100)/(L322*51.4+0.00000043092*AM322^3)</f>
        <v>-0.11546533289737124</v>
      </c>
      <c r="AQ322">
        <f>0.61365*EXP(17.502*J322/(240.97+J322))</f>
        <v>4.2388864859113644</v>
      </c>
      <c r="AR322">
        <f>AQ322*1000/AA322</f>
        <v>46.577378396417927</v>
      </c>
      <c r="AS322">
        <f>(AR322-U322)</f>
        <v>20.505517129328084</v>
      </c>
      <c r="AT322">
        <f>IF(D322,P322,(O322+P322)/2)</f>
        <v>29.97305965423584</v>
      </c>
      <c r="AU322">
        <f>0.61365*EXP(17.502*AT322/(240.97+AT322))</f>
        <v>4.2538614625184126</v>
      </c>
      <c r="AV322">
        <f>IF(AS322&lt;&gt;0,(1000-(AR322+U322)/2)/AS322*AL322,0)</f>
        <v>0.26913517081826754</v>
      </c>
      <c r="AW322">
        <f>U322*AA322/1000</f>
        <v>2.3727325193579891</v>
      </c>
      <c r="AX322">
        <f>(AU322-AW322)</f>
        <v>1.8811289431604235</v>
      </c>
      <c r="AY322">
        <f>1/(1.6/F322+1.37/N322)</f>
        <v>0.17019889106201719</v>
      </c>
      <c r="AZ322">
        <f>G322*AA322*0.001</f>
        <v>29.467441951940209</v>
      </c>
      <c r="BA322">
        <f>G322/S322</f>
        <v>0.83244270691091937</v>
      </c>
      <c r="BB322">
        <f>(1-AL322*AA322/AQ322/F322)*100</f>
        <v>58.030622297149826</v>
      </c>
      <c r="BC322">
        <f>(S322-E322/(N322/1.35))</f>
        <v>385.2738235920055</v>
      </c>
      <c r="BD322">
        <f>E322*BB322/100/BC322</f>
        <v>1.3633751822279772E-2</v>
      </c>
    </row>
    <row r="323" spans="1:56" x14ac:dyDescent="0.3">
      <c r="A323" s="1">
        <v>188</v>
      </c>
      <c r="B323" s="1" t="s">
        <v>381</v>
      </c>
      <c r="C323" s="1">
        <v>12371.500009711832</v>
      </c>
      <c r="D323" s="1">
        <v>0</v>
      </c>
      <c r="E323">
        <f>(R323-S323*(1000-T323)/(1000-U323))*AK323</f>
        <v>9.9667803940537087</v>
      </c>
      <c r="F323">
        <f>IF(AV323&lt;&gt;0,1/(1/AV323-1/N323),0)</f>
        <v>0.29140606647191514</v>
      </c>
      <c r="G323">
        <f>((AY323-AL323/2)*S323-E323)/(AY323+AL323/2)</f>
        <v>317.40318634873478</v>
      </c>
      <c r="H323">
        <f>AL323*1000</f>
        <v>5.7071258368767799</v>
      </c>
      <c r="I323">
        <f>(AQ323-AW323)</f>
        <v>1.8688458958228686</v>
      </c>
      <c r="J323">
        <f>(P323+AP323*D323)</f>
        <v>29.916105270385742</v>
      </c>
      <c r="K323" s="1">
        <v>4.93</v>
      </c>
      <c r="L323">
        <f>(K323*AE323+AF323)</f>
        <v>1.6549348261952401</v>
      </c>
      <c r="M323" s="1">
        <v>1</v>
      </c>
      <c r="N323">
        <f>L323*(M323+1)*(M323+1)/(M323*M323+1)</f>
        <v>3.3098696523904803</v>
      </c>
      <c r="O323" s="1">
        <v>30.035833358764648</v>
      </c>
      <c r="P323" s="1">
        <v>29.916105270385742</v>
      </c>
      <c r="Q323" s="1">
        <v>30.50531005859375</v>
      </c>
      <c r="R323" s="1">
        <v>400.14739990234375</v>
      </c>
      <c r="S323" s="1">
        <v>388.14004516601563</v>
      </c>
      <c r="T323" s="1">
        <v>20.5753173828125</v>
      </c>
      <c r="U323" s="1">
        <v>26.054086685180664</v>
      </c>
      <c r="V323" s="1">
        <v>43.860580444335938</v>
      </c>
      <c r="W323" s="1">
        <v>55.539722442626953</v>
      </c>
      <c r="X323" s="1">
        <v>500.1683349609375</v>
      </c>
      <c r="Y323" s="1">
        <v>1498.7498779296875</v>
      </c>
      <c r="Z323" s="1">
        <v>1.9655892625451088E-2</v>
      </c>
      <c r="AA323" s="1">
        <v>91.007469177246094</v>
      </c>
      <c r="AB323" s="1">
        <v>10.653350830078125</v>
      </c>
      <c r="AC323" s="1">
        <v>0.43516162037849426</v>
      </c>
      <c r="AD323" s="1">
        <v>0.66666668653488159</v>
      </c>
      <c r="AE323" s="1">
        <v>-0.21956524252891541</v>
      </c>
      <c r="AF323" s="1">
        <v>2.737391471862793</v>
      </c>
      <c r="AG323" s="1">
        <v>1</v>
      </c>
      <c r="AH323" s="1">
        <v>0</v>
      </c>
      <c r="AI323" s="1">
        <v>0.15999999642372131</v>
      </c>
      <c r="AJ323" s="1">
        <v>111115</v>
      </c>
      <c r="AK323">
        <f>X323*0.000001/(K323*0.0001)</f>
        <v>1.0145402331864859</v>
      </c>
      <c r="AL323">
        <f>(U323-T323)/(1000-U323)*AK323</f>
        <v>5.7071258368767801E-3</v>
      </c>
      <c r="AM323">
        <f>(P323+273.15)</f>
        <v>303.06610527038572</v>
      </c>
      <c r="AN323">
        <f>(O323+273.15)</f>
        <v>303.18583335876463</v>
      </c>
      <c r="AO323">
        <f>(Y323*AG323+Z323*AH323)*AI323</f>
        <v>239.79997510880276</v>
      </c>
      <c r="AP323">
        <f>((AO323+0.00000010773*(AN323^4-AM323^4))-AL323*44100)/(L323*51.4+0.00000043092*AM323^3)</f>
        <v>-0.10763833211239775</v>
      </c>
      <c r="AQ323">
        <f>0.61365*EXP(17.502*J323/(240.97+J323))</f>
        <v>4.2399623867657459</v>
      </c>
      <c r="AR323">
        <f>AQ323*1000/AA323</f>
        <v>46.589169274754774</v>
      </c>
      <c r="AS323">
        <f>(AR323-U323)</f>
        <v>20.53508258957411</v>
      </c>
      <c r="AT323">
        <f>IF(D323,P323,(O323+P323)/2)</f>
        <v>29.975969314575195</v>
      </c>
      <c r="AU323">
        <f>0.61365*EXP(17.502*AT323/(240.97+AT323))</f>
        <v>4.2545725972120483</v>
      </c>
      <c r="AV323">
        <f>IF(AS323&lt;&gt;0,(1000-(AR323+U323)/2)/AS323*AL323,0)</f>
        <v>0.26782622915708199</v>
      </c>
      <c r="AW323">
        <f>U323*AA323/1000</f>
        <v>2.3711164909428772</v>
      </c>
      <c r="AX323">
        <f>(AU323-AW323)</f>
        <v>1.883456106269171</v>
      </c>
      <c r="AY323">
        <f>1/(1.6/F323+1.37/N323)</f>
        <v>0.16936138524054273</v>
      </c>
      <c r="AZ323">
        <f>G323*AA323*0.001</f>
        <v>28.886060698392178</v>
      </c>
      <c r="BA323">
        <f>G323/S323</f>
        <v>0.81775428817960483</v>
      </c>
      <c r="BB323">
        <f>(1-AL323*AA323/AQ323/F323)*100</f>
        <v>57.962789143444347</v>
      </c>
      <c r="BC323">
        <f>(S323-E323/(N323/1.35))</f>
        <v>384.0748840131422</v>
      </c>
      <c r="BD323">
        <f>E323*BB323/100/BC323</f>
        <v>1.5041399853674958E-2</v>
      </c>
    </row>
    <row r="324" spans="1:56" x14ac:dyDescent="0.3">
      <c r="A324" s="1">
        <v>189</v>
      </c>
      <c r="B324" s="1" t="s">
        <v>382</v>
      </c>
      <c r="C324" s="1">
        <v>12382.500009465963</v>
      </c>
      <c r="D324" s="1">
        <v>0</v>
      </c>
      <c r="E324">
        <f>(R324-S324*(1000-T324)/(1000-U324))*AK324</f>
        <v>11.084612256206212</v>
      </c>
      <c r="F324">
        <f>IF(AV324&lt;&gt;0,1/(1/AV324-1/N324),0)</f>
        <v>0.29024516526114341</v>
      </c>
      <c r="G324">
        <f>((AY324-AL324/2)*S324-E324)/(AY324+AL324/2)</f>
        <v>309.68894630804874</v>
      </c>
      <c r="H324">
        <f>AL324*1000</f>
        <v>5.6865827877945287</v>
      </c>
      <c r="I324">
        <f>(AQ324-AW324)</f>
        <v>1.8689804411023405</v>
      </c>
      <c r="J324">
        <f>(P324+AP324*D324)</f>
        <v>29.908775329589844</v>
      </c>
      <c r="K324" s="1">
        <v>4.93</v>
      </c>
      <c r="L324">
        <f>(K324*AE324+AF324)</f>
        <v>1.6549348261952401</v>
      </c>
      <c r="M324" s="1">
        <v>1</v>
      </c>
      <c r="N324">
        <f>L324*(M324+1)*(M324+1)/(M324*M324+1)</f>
        <v>3.3098696523904803</v>
      </c>
      <c r="O324" s="1">
        <v>30.03326416015625</v>
      </c>
      <c r="P324" s="1">
        <v>29.908775329589844</v>
      </c>
      <c r="Q324" s="1">
        <v>30.500864028930664</v>
      </c>
      <c r="R324" s="1">
        <v>400.21954345703125</v>
      </c>
      <c r="S324" s="1">
        <v>387.1236572265625</v>
      </c>
      <c r="T324" s="1">
        <v>20.574016571044922</v>
      </c>
      <c r="U324" s="1">
        <v>26.033296585083008</v>
      </c>
      <c r="V324" s="1">
        <v>43.863754272460938</v>
      </c>
      <c r="W324" s="1">
        <v>55.502922058105469</v>
      </c>
      <c r="X324" s="1">
        <v>500.15777587890625</v>
      </c>
      <c r="Y324" s="1">
        <v>1498.8271484375</v>
      </c>
      <c r="Z324" s="1">
        <v>0.34068435430526733</v>
      </c>
      <c r="AA324" s="1">
        <v>91.006378173828125</v>
      </c>
      <c r="AB324" s="1">
        <v>10.653350830078125</v>
      </c>
      <c r="AC324" s="1">
        <v>0.43516162037849426</v>
      </c>
      <c r="AD324" s="1">
        <v>0.66666668653488159</v>
      </c>
      <c r="AE324" s="1">
        <v>-0.21956524252891541</v>
      </c>
      <c r="AF324" s="1">
        <v>2.737391471862793</v>
      </c>
      <c r="AG324" s="1">
        <v>1</v>
      </c>
      <c r="AH324" s="1">
        <v>0</v>
      </c>
      <c r="AI324" s="1">
        <v>0.15999999642372131</v>
      </c>
      <c r="AJ324" s="1">
        <v>111115</v>
      </c>
      <c r="AK324">
        <f>X324*0.000001/(K324*0.0001)</f>
        <v>1.0145188151701954</v>
      </c>
      <c r="AL324">
        <f>(U324-T324)/(1000-U324)*AK324</f>
        <v>5.6865827877945292E-3</v>
      </c>
      <c r="AM324">
        <f>(P324+273.15)</f>
        <v>303.05877532958982</v>
      </c>
      <c r="AN324">
        <f>(O324+273.15)</f>
        <v>303.18326416015623</v>
      </c>
      <c r="AO324">
        <f>(Y324*AG324+Z324*AH324)*AI324</f>
        <v>239.81233838977641</v>
      </c>
      <c r="AP324">
        <f>((AO324+0.00000010773*(AN324^4-AM324^4))-AL324*44100)/(L324*51.4+0.00000043092*AM324^3)</f>
        <v>-9.758985798004724E-2</v>
      </c>
      <c r="AQ324">
        <f>0.61365*EXP(17.502*J324/(240.97+J324))</f>
        <v>4.2381764752358331</v>
      </c>
      <c r="AR324">
        <f>AQ324*1000/AA324</f>
        <v>46.570103769437338</v>
      </c>
      <c r="AS324">
        <f>(AR324-U324)</f>
        <v>20.536807184354331</v>
      </c>
      <c r="AT324">
        <f>IF(D324,P324,(O324+P324)/2)</f>
        <v>29.971019744873047</v>
      </c>
      <c r="AU324">
        <f>0.61365*EXP(17.502*AT324/(240.97+AT324))</f>
        <v>4.2533629608338597</v>
      </c>
      <c r="AV324">
        <f>IF(AS324&lt;&gt;0,(1000-(AR324+U324)/2)/AS324*AL324,0)</f>
        <v>0.26684528491721032</v>
      </c>
      <c r="AW324">
        <f>U324*AA324/1000</f>
        <v>2.3691960341334926</v>
      </c>
      <c r="AX324">
        <f>(AU324-AW324)</f>
        <v>1.8841669267003671</v>
      </c>
      <c r="AY324">
        <f>1/(1.6/F324+1.37/N324)</f>
        <v>0.16873380658377873</v>
      </c>
      <c r="AZ324">
        <f>G324*AA324*0.001</f>
        <v>28.183669363964636</v>
      </c>
      <c r="BA324">
        <f>G324/S324</f>
        <v>0.79997422148449215</v>
      </c>
      <c r="BB324">
        <f>(1-AL324*AA324/AQ324/F324)*100</f>
        <v>57.929355397013602</v>
      </c>
      <c r="BC324">
        <f>(S324-E324/(N324/1.35))</f>
        <v>382.60256482189004</v>
      </c>
      <c r="BD324">
        <f>E324*BB324/100/BC324</f>
        <v>1.6783066865398186E-2</v>
      </c>
    </row>
    <row r="325" spans="1:56" x14ac:dyDescent="0.3">
      <c r="A325" s="1">
        <v>190</v>
      </c>
      <c r="B325" s="1" t="s">
        <v>383</v>
      </c>
      <c r="C325" s="1">
        <v>12393.500009220093</v>
      </c>
      <c r="D325" s="1">
        <v>0</v>
      </c>
      <c r="E325">
        <f>(R325-S325*(1000-T325)/(1000-U325))*AK325</f>
        <v>12.110422067408033</v>
      </c>
      <c r="F325">
        <f>IF(AV325&lt;&gt;0,1/(1/AV325-1/N325),0)</f>
        <v>0.28775599201827967</v>
      </c>
      <c r="G325">
        <f>((AY325-AL325/2)*S325-E325)/(AY325+AL325/2)</f>
        <v>302.1193822828331</v>
      </c>
      <c r="H325">
        <f>AL325*1000</f>
        <v>5.6523941344260606</v>
      </c>
      <c r="I325">
        <f>(AQ325-AW325)</f>
        <v>1.8725443738327234</v>
      </c>
      <c r="J325">
        <f>(P325+AP325*D325)</f>
        <v>29.910100936889648</v>
      </c>
      <c r="K325" s="1">
        <v>4.93</v>
      </c>
      <c r="L325">
        <f>(K325*AE325+AF325)</f>
        <v>1.6549348261952401</v>
      </c>
      <c r="M325" s="1">
        <v>1</v>
      </c>
      <c r="N325">
        <f>L325*(M325+1)*(M325+1)/(M325*M325+1)</f>
        <v>3.3098696523904803</v>
      </c>
      <c r="O325" s="1">
        <v>30.033288955688477</v>
      </c>
      <c r="P325" s="1">
        <v>29.910100936889648</v>
      </c>
      <c r="Q325" s="1">
        <v>30.500869750976563</v>
      </c>
      <c r="R325" s="1">
        <v>400.17828369140625</v>
      </c>
      <c r="S325" s="1">
        <v>386.08908081054688</v>
      </c>
      <c r="T325" s="1">
        <v>20.570711135864258</v>
      </c>
      <c r="U325" s="1">
        <v>25.997751235961914</v>
      </c>
      <c r="V325" s="1">
        <v>43.856529235839844</v>
      </c>
      <c r="W325" s="1">
        <v>55.426921844482422</v>
      </c>
      <c r="X325" s="1">
        <v>500.12237548828125</v>
      </c>
      <c r="Y325" s="1">
        <v>1498.9322509765625</v>
      </c>
      <c r="Z325" s="1">
        <v>0.20419736206531525</v>
      </c>
      <c r="AA325" s="1">
        <v>91.006141662597656</v>
      </c>
      <c r="AB325" s="1">
        <v>10.653350830078125</v>
      </c>
      <c r="AC325" s="1">
        <v>0.43516162037849426</v>
      </c>
      <c r="AD325" s="1">
        <v>0.66666668653488159</v>
      </c>
      <c r="AE325" s="1">
        <v>-0.21956524252891541</v>
      </c>
      <c r="AF325" s="1">
        <v>2.737391471862793</v>
      </c>
      <c r="AG325" s="1">
        <v>1</v>
      </c>
      <c r="AH325" s="1">
        <v>0</v>
      </c>
      <c r="AI325" s="1">
        <v>0.15999999642372131</v>
      </c>
      <c r="AJ325" s="1">
        <v>111115</v>
      </c>
      <c r="AK325">
        <f>X325*0.000001/(K325*0.0001)</f>
        <v>1.0144470091040187</v>
      </c>
      <c r="AL325">
        <f>(U325-T325)/(1000-U325)*AK325</f>
        <v>5.6523941344260604E-3</v>
      </c>
      <c r="AM325">
        <f>(P325+273.15)</f>
        <v>303.06010093688963</v>
      </c>
      <c r="AN325">
        <f>(O325+273.15)</f>
        <v>303.18328895568845</v>
      </c>
      <c r="AO325">
        <f>(Y325*AG325+Z325*AH325)*AI325</f>
        <v>239.82915479565054</v>
      </c>
      <c r="AP325">
        <f>((AO325+0.00000010773*(AN325^4-AM325^4))-AL325*44100)/(L325*51.4+0.00000043092*AM325^3)</f>
        <v>-8.2043003956734334E-2</v>
      </c>
      <c r="AQ325">
        <f>0.61365*EXP(17.502*J325/(240.97+J325))</f>
        <v>4.2384994057216465</v>
      </c>
      <c r="AR325">
        <f>AQ325*1000/AA325</f>
        <v>46.573773245279938</v>
      </c>
      <c r="AS325">
        <f>(AR325-U325)</f>
        <v>20.576022009318024</v>
      </c>
      <c r="AT325">
        <f>IF(D325,P325,(O325+P325)/2)</f>
        <v>29.971694946289063</v>
      </c>
      <c r="AU325">
        <f>0.61365*EXP(17.502*AT325/(240.97+AT325))</f>
        <v>4.2535279571566926</v>
      </c>
      <c r="AV325">
        <f>IF(AS325&lt;&gt;0,(1000-(AR325+U325)/2)/AS325*AL325,0)</f>
        <v>0.2647398366072482</v>
      </c>
      <c r="AW325">
        <f>U325*AA325/1000</f>
        <v>2.3659550318889231</v>
      </c>
      <c r="AX325">
        <f>(AU325-AW325)</f>
        <v>1.8875729252677695</v>
      </c>
      <c r="AY325">
        <f>1/(1.6/F325+1.37/N325)</f>
        <v>0.16738698666156115</v>
      </c>
      <c r="AZ325">
        <f>G325*AA325*0.001</f>
        <v>27.494719303048004</v>
      </c>
      <c r="BA325">
        <f>G325/S325</f>
        <v>0.78251211261548848</v>
      </c>
      <c r="BB325">
        <f>(1-AL325*AA325/AQ325/F325)*100</f>
        <v>57.82387877671232</v>
      </c>
      <c r="BC325">
        <f>(S325-E325/(N325/1.35))</f>
        <v>381.14959028432838</v>
      </c>
      <c r="BD325">
        <f>E325*BB325/100/BC325</f>
        <v>1.8372617875260951E-2</v>
      </c>
    </row>
    <row r="326" spans="1:56" x14ac:dyDescent="0.3">
      <c r="A326" s="1" t="s">
        <v>9</v>
      </c>
      <c r="B326" s="1" t="s">
        <v>384</v>
      </c>
      <c r="K326" s="1">
        <v>4.93</v>
      </c>
    </row>
    <row r="327" spans="1:56" x14ac:dyDescent="0.3">
      <c r="A327" s="1" t="s">
        <v>9</v>
      </c>
      <c r="B327" s="1" t="s">
        <v>385</v>
      </c>
      <c r="K327" s="1">
        <v>4.93</v>
      </c>
    </row>
    <row r="328" spans="1:56" x14ac:dyDescent="0.3">
      <c r="A328" s="1">
        <v>191</v>
      </c>
      <c r="B328" s="1" t="s">
        <v>386</v>
      </c>
      <c r="C328" s="1">
        <v>12615.50001020357</v>
      </c>
      <c r="D328" s="1">
        <v>0</v>
      </c>
      <c r="E328">
        <f>(R328-S328*(1000-T328)/(1000-U328))*AK328</f>
        <v>24.921360342295571</v>
      </c>
      <c r="F328">
        <f>IF(AV328&lt;&gt;0,1/(1/AV328-1/N328),0)</f>
        <v>0.21801601679189783</v>
      </c>
      <c r="G328">
        <f>((AY328-AL328/2)*S328-E328)/(AY328+AL328/2)</f>
        <v>170.2417451153174</v>
      </c>
      <c r="H328">
        <f>AL328*1000</f>
        <v>4.6187630233093833</v>
      </c>
      <c r="I328">
        <f>(AQ328-AW328)</f>
        <v>1.9812775662976283</v>
      </c>
      <c r="J328">
        <f>(P328+AP328*D328)</f>
        <v>29.986557006835938</v>
      </c>
      <c r="K328" s="1">
        <v>4.93</v>
      </c>
      <c r="L328">
        <f>(K328*AE328+AF328)</f>
        <v>1.6549348261952401</v>
      </c>
      <c r="M328" s="1">
        <v>1</v>
      </c>
      <c r="N328">
        <f>L328*(M328+1)*(M328+1)/(M328*M328+1)</f>
        <v>3.3098696523904803</v>
      </c>
      <c r="O328" s="1">
        <v>30.036537170410156</v>
      </c>
      <c r="P328" s="1">
        <v>29.986557006835938</v>
      </c>
      <c r="Q328" s="1">
        <v>30.505765914916992</v>
      </c>
      <c r="R328" s="1">
        <v>399.44595336914063</v>
      </c>
      <c r="S328" s="1">
        <v>373.1822509765625</v>
      </c>
      <c r="T328" s="1">
        <v>20.568723678588867</v>
      </c>
      <c r="U328" s="1">
        <v>25.007539749145508</v>
      </c>
      <c r="V328" s="1">
        <v>43.844959259033203</v>
      </c>
      <c r="W328" s="1">
        <v>53.306884765625</v>
      </c>
      <c r="X328" s="1">
        <v>500.15740966796875</v>
      </c>
      <c r="Y328" s="1">
        <v>1499.3916015625</v>
      </c>
      <c r="Z328" s="1">
        <v>0.15615467727184296</v>
      </c>
      <c r="AA328" s="1">
        <v>91.007896423339844</v>
      </c>
      <c r="AB328" s="1">
        <v>10.724700927734375</v>
      </c>
      <c r="AC328" s="1">
        <v>0.45656618475914001</v>
      </c>
      <c r="AD328" s="1">
        <v>0.66666668653488159</v>
      </c>
      <c r="AE328" s="1">
        <v>-0.21956524252891541</v>
      </c>
      <c r="AF328" s="1">
        <v>2.737391471862793</v>
      </c>
      <c r="AG328" s="1">
        <v>1</v>
      </c>
      <c r="AH328" s="1">
        <v>0</v>
      </c>
      <c r="AI328" s="1">
        <v>0.15999999642372131</v>
      </c>
      <c r="AJ328" s="1">
        <v>111115</v>
      </c>
      <c r="AK328">
        <f>X328*0.000001/(K328*0.0001)</f>
        <v>1.014518072348821</v>
      </c>
      <c r="AL328">
        <f>(U328-T328)/(1000-U328)*AK328</f>
        <v>4.6187630233093836E-3</v>
      </c>
      <c r="AM328">
        <f>(P328+273.15)</f>
        <v>303.13655700683591</v>
      </c>
      <c r="AN328">
        <f>(O328+273.15)</f>
        <v>303.18653717041013</v>
      </c>
      <c r="AO328">
        <f>(Y328*AG328+Z328*AH328)*AI328</f>
        <v>239.90265088775777</v>
      </c>
      <c r="AP328">
        <f>((AO328+0.00000010773*(AN328^4-AM328^4))-AL328*44100)/(L328*51.4+0.00000043092*AM328^3)</f>
        <v>0.37927613190146287</v>
      </c>
      <c r="AQ328">
        <f>0.61365*EXP(17.502*J328/(240.97+J328))</f>
        <v>4.2571611535904168</v>
      </c>
      <c r="AR328">
        <f>AQ328*1000/AA328</f>
        <v>46.777931596039252</v>
      </c>
      <c r="AS328">
        <f>(AR328-U328)</f>
        <v>21.770391846893745</v>
      </c>
      <c r="AT328">
        <f>IF(D328,P328,(O328+P328)/2)</f>
        <v>30.011547088623047</v>
      </c>
      <c r="AU328">
        <f>0.61365*EXP(17.502*AT328/(240.97+AT328))</f>
        <v>4.2632763551603921</v>
      </c>
      <c r="AV328">
        <f>IF(AS328&lt;&gt;0,(1000-(AR328+U328)/2)/AS328*AL328,0)</f>
        <v>0.20454307916440922</v>
      </c>
      <c r="AW328">
        <f>U328*AA328/1000</f>
        <v>2.2758835872927885</v>
      </c>
      <c r="AX328">
        <f>(AU328-AW328)</f>
        <v>1.9873927678676035</v>
      </c>
      <c r="AY328">
        <f>1/(1.6/F328+1.37/N328)</f>
        <v>0.12898525881155046</v>
      </c>
      <c r="AZ328">
        <f>G328*AA328*0.001</f>
        <v>15.493343106383428</v>
      </c>
      <c r="BA328">
        <f>G328/S328</f>
        <v>0.45618928732494657</v>
      </c>
      <c r="BB328">
        <f>(1-AL328*AA328/AQ328/F328)*100</f>
        <v>54.710631494730919</v>
      </c>
      <c r="BC328">
        <f>(S328-E328/(N328/1.35))</f>
        <v>363.01754964525765</v>
      </c>
      <c r="BD328">
        <f>E328*BB328/100/BC328</f>
        <v>3.7559158320778614E-2</v>
      </c>
    </row>
    <row r="329" spans="1:56" x14ac:dyDescent="0.3">
      <c r="A329" s="1">
        <v>192</v>
      </c>
      <c r="B329" s="1" t="s">
        <v>387</v>
      </c>
      <c r="C329" s="1">
        <v>12621.50001006946</v>
      </c>
      <c r="D329" s="1">
        <v>0</v>
      </c>
      <c r="E329">
        <f>(R329-S329*(1000-T329)/(1000-U329))*AK329</f>
        <v>25.202288396521016</v>
      </c>
      <c r="F329">
        <f>IF(AV329&lt;&gt;0,1/(1/AV329-1/N329),0)</f>
        <v>0.21599666738659887</v>
      </c>
      <c r="G329">
        <f>((AY329-AL329/2)*S329-E329)/(AY329+AL329/2)</f>
        <v>166.08480281197262</v>
      </c>
      <c r="H329">
        <f>AL329*1000</f>
        <v>4.5863192825981089</v>
      </c>
      <c r="I329">
        <f>(AQ329-AW329)</f>
        <v>1.9846309326377751</v>
      </c>
      <c r="J329">
        <f>(P329+AP329*D329)</f>
        <v>29.988262176513672</v>
      </c>
      <c r="K329" s="1">
        <v>4.93</v>
      </c>
      <c r="L329">
        <f>(K329*AE329+AF329)</f>
        <v>1.6549348261952401</v>
      </c>
      <c r="M329" s="1">
        <v>1</v>
      </c>
      <c r="N329">
        <f>L329*(M329+1)*(M329+1)/(M329*M329+1)</f>
        <v>3.3098696523904803</v>
      </c>
      <c r="O329" s="1">
        <v>30.038496017456055</v>
      </c>
      <c r="P329" s="1">
        <v>29.988262176513672</v>
      </c>
      <c r="Q329" s="1">
        <v>30.502878189086914</v>
      </c>
      <c r="R329" s="1">
        <v>399.3956298828125</v>
      </c>
      <c r="S329" s="1">
        <v>372.86944580078125</v>
      </c>
      <c r="T329" s="1">
        <v>20.567844390869141</v>
      </c>
      <c r="U329" s="1">
        <v>24.975446701049805</v>
      </c>
      <c r="V329" s="1">
        <v>43.837848663330078</v>
      </c>
      <c r="W329" s="1">
        <v>53.232120513916016</v>
      </c>
      <c r="X329" s="1">
        <v>500.177734375</v>
      </c>
      <c r="Y329" s="1">
        <v>1499.3896484375</v>
      </c>
      <c r="Z329" s="1">
        <v>4.8047035932540894E-2</v>
      </c>
      <c r="AA329" s="1">
        <v>91.007270812988281</v>
      </c>
      <c r="AB329" s="1">
        <v>10.724700927734375</v>
      </c>
      <c r="AC329" s="1">
        <v>0.45656618475914001</v>
      </c>
      <c r="AD329" s="1">
        <v>0.66666668653488159</v>
      </c>
      <c r="AE329" s="1">
        <v>-0.21956524252891541</v>
      </c>
      <c r="AF329" s="1">
        <v>2.737391471862793</v>
      </c>
      <c r="AG329" s="1">
        <v>1</v>
      </c>
      <c r="AH329" s="1">
        <v>0</v>
      </c>
      <c r="AI329" s="1">
        <v>0.15999999642372131</v>
      </c>
      <c r="AJ329" s="1">
        <v>111115</v>
      </c>
      <c r="AK329">
        <f>X329*0.000001/(K329*0.0001)</f>
        <v>1.0145592989350913</v>
      </c>
      <c r="AL329">
        <f>(U329-T329)/(1000-U329)*AK329</f>
        <v>4.5863192825981091E-3</v>
      </c>
      <c r="AM329">
        <f>(P329+273.15)</f>
        <v>303.13826217651365</v>
      </c>
      <c r="AN329">
        <f>(O329+273.15)</f>
        <v>303.18849601745603</v>
      </c>
      <c r="AO329">
        <f>(Y329*AG329+Z329*AH329)*AI329</f>
        <v>239.90233838776476</v>
      </c>
      <c r="AP329">
        <f>((AO329+0.00000010773*(AN329^4-AM329^4))-AL329*44100)/(L329*51.4+0.00000043092*AM329^3)</f>
        <v>0.39404355699240723</v>
      </c>
      <c r="AQ329">
        <f>0.61365*EXP(17.502*J329/(240.97+J329))</f>
        <v>4.2575781742355696</v>
      </c>
      <c r="AR329">
        <f>AQ329*1000/AA329</f>
        <v>46.782835439428879</v>
      </c>
      <c r="AS329">
        <f>(AR329-U329)</f>
        <v>21.807388738379075</v>
      </c>
      <c r="AT329">
        <f>IF(D329,P329,(O329+P329)/2)</f>
        <v>30.013379096984863</v>
      </c>
      <c r="AU329">
        <f>0.61365*EXP(17.502*AT329/(240.97+AT329))</f>
        <v>4.263724958054036</v>
      </c>
      <c r="AV329">
        <f>IF(AS329&lt;&gt;0,(1000-(AR329+U329)/2)/AS329*AL329,0)</f>
        <v>0.20276458310126308</v>
      </c>
      <c r="AW329">
        <f>U329*AA329/1000</f>
        <v>2.2729472415977945</v>
      </c>
      <c r="AX329">
        <f>(AU329-AW329)</f>
        <v>1.9907777164562415</v>
      </c>
      <c r="AY329">
        <f>1/(1.6/F329+1.37/N329)</f>
        <v>0.12785377166222786</v>
      </c>
      <c r="AZ329">
        <f>G329*AA329*0.001</f>
        <v>15.11492462743095</v>
      </c>
      <c r="BA329">
        <f>G329/S329</f>
        <v>0.44542347108995711</v>
      </c>
      <c r="BB329">
        <f>(1-AL329*AA329/AQ329/F329)*100</f>
        <v>54.613081815948931</v>
      </c>
      <c r="BC329">
        <f>(S329-E329/(N329/1.35))</f>
        <v>362.5901620499148</v>
      </c>
      <c r="BD329">
        <f>E329*BB329/100/BC329</f>
        <v>3.7959514134828308E-2</v>
      </c>
    </row>
    <row r="330" spans="1:56" x14ac:dyDescent="0.3">
      <c r="A330" s="1">
        <v>193</v>
      </c>
      <c r="B330" s="1" t="s">
        <v>388</v>
      </c>
      <c r="C330" s="1">
        <v>12627.500009935349</v>
      </c>
      <c r="D330" s="1">
        <v>0</v>
      </c>
      <c r="E330">
        <f>(R330-S330*(1000-T330)/(1000-U330))*AK330</f>
        <v>25.584678296217412</v>
      </c>
      <c r="F330">
        <f>IF(AV330&lt;&gt;0,1/(1/AV330-1/N330),0)</f>
        <v>0.21372603716479724</v>
      </c>
      <c r="G330">
        <f>((AY330-AL330/2)*S330-E330)/(AY330+AL330/2)</f>
        <v>160.86975282001018</v>
      </c>
      <c r="H330">
        <f>AL330*1000</f>
        <v>4.5529379185356911</v>
      </c>
      <c r="I330">
        <f>(AQ330-AW330)</f>
        <v>1.9898218328560775</v>
      </c>
      <c r="J330">
        <f>(P330+AP330*D330)</f>
        <v>29.998077392578125</v>
      </c>
      <c r="K330" s="1">
        <v>4.93</v>
      </c>
      <c r="L330">
        <f>(K330*AE330+AF330)</f>
        <v>1.6549348261952401</v>
      </c>
      <c r="M330" s="1">
        <v>1</v>
      </c>
      <c r="N330">
        <f>L330*(M330+1)*(M330+1)/(M330*M330+1)</f>
        <v>3.3098696523904803</v>
      </c>
      <c r="O330" s="1">
        <v>30.036401748657227</v>
      </c>
      <c r="P330" s="1">
        <v>29.998077392578125</v>
      </c>
      <c r="Q330" s="1">
        <v>30.502693176269531</v>
      </c>
      <c r="R330" s="1">
        <v>399.47833251953125</v>
      </c>
      <c r="S330" s="1">
        <v>372.58599853515625</v>
      </c>
      <c r="T330" s="1">
        <v>20.568891525268555</v>
      </c>
      <c r="U330" s="1">
        <v>24.945003509521484</v>
      </c>
      <c r="V330" s="1">
        <v>43.844985961914063</v>
      </c>
      <c r="W330" s="1">
        <v>53.173179626464844</v>
      </c>
      <c r="X330" s="1">
        <v>500.12588500976563</v>
      </c>
      <c r="Y330" s="1">
        <v>1499.5826416015625</v>
      </c>
      <c r="Z330" s="1">
        <v>0.1605202704668045</v>
      </c>
      <c r="AA330" s="1">
        <v>91.006500244140625</v>
      </c>
      <c r="AB330" s="1">
        <v>10.724700927734375</v>
      </c>
      <c r="AC330" s="1">
        <v>0.45656618475914001</v>
      </c>
      <c r="AD330" s="1">
        <v>0.66666668653488159</v>
      </c>
      <c r="AE330" s="1">
        <v>-0.21956524252891541</v>
      </c>
      <c r="AF330" s="1">
        <v>2.737391471862793</v>
      </c>
      <c r="AG330" s="1">
        <v>1</v>
      </c>
      <c r="AH330" s="1">
        <v>0</v>
      </c>
      <c r="AI330" s="1">
        <v>0.15999999642372131</v>
      </c>
      <c r="AJ330" s="1">
        <v>111115</v>
      </c>
      <c r="AK330">
        <f>X330*0.000001/(K330*0.0001)</f>
        <v>1.0144541278088552</v>
      </c>
      <c r="AL330">
        <f>(U330-T330)/(1000-U330)*AK330</f>
        <v>4.552937918535691E-3</v>
      </c>
      <c r="AM330">
        <f>(P330+273.15)</f>
        <v>303.1480773925781</v>
      </c>
      <c r="AN330">
        <f>(O330+273.15)</f>
        <v>303.1864017486572</v>
      </c>
      <c r="AO330">
        <f>(Y330*AG330+Z330*AH330)*AI330</f>
        <v>239.93321729332456</v>
      </c>
      <c r="AP330">
        <f>((AO330+0.00000010773*(AN330^4-AM330^4))-AL330*44100)/(L330*51.4+0.00000043092*AM330^3)</f>
        <v>0.40804973619946766</v>
      </c>
      <c r="AQ330">
        <f>0.61365*EXP(17.502*J330/(240.97+J330))</f>
        <v>4.2599793008354334</v>
      </c>
      <c r="AR330">
        <f>AQ330*1000/AA330</f>
        <v>46.809615680278931</v>
      </c>
      <c r="AS330">
        <f>(AR330-U330)</f>
        <v>21.864612170757447</v>
      </c>
      <c r="AT330">
        <f>IF(D330,P330,(O330+P330)/2)</f>
        <v>30.017239570617676</v>
      </c>
      <c r="AU330">
        <f>0.61365*EXP(17.502*AT330/(240.97+AT330))</f>
        <v>4.2646704048199586</v>
      </c>
      <c r="AV330">
        <f>IF(AS330&lt;&gt;0,(1000-(AR330+U330)/2)/AS330*AL330,0)</f>
        <v>0.20076234240901966</v>
      </c>
      <c r="AW330">
        <f>U330*AA330/1000</f>
        <v>2.2701574679793559</v>
      </c>
      <c r="AX330">
        <f>(AU330-AW330)</f>
        <v>1.9945129368406027</v>
      </c>
      <c r="AY330">
        <f>1/(1.6/F330+1.37/N330)</f>
        <v>0.12658014818275781</v>
      </c>
      <c r="AZ330">
        <f>G330*AA330*0.001</f>
        <v>14.640193199289099</v>
      </c>
      <c r="BA330">
        <f>G330/S330</f>
        <v>0.43176542718319816</v>
      </c>
      <c r="BB330">
        <f>(1-AL330*AA330/AQ330/F330)*100</f>
        <v>54.490798049992286</v>
      </c>
      <c r="BC330">
        <f>(S330-E330/(N330/1.35))</f>
        <v>362.15074901560246</v>
      </c>
      <c r="BD330">
        <f>E330*BB330/100/BC330</f>
        <v>3.8495834731882346E-2</v>
      </c>
    </row>
    <row r="331" spans="1:56" x14ac:dyDescent="0.3">
      <c r="A331" s="1">
        <v>194</v>
      </c>
      <c r="B331" s="1" t="s">
        <v>389</v>
      </c>
      <c r="C331" s="1">
        <v>12633.500009801239</v>
      </c>
      <c r="D331" s="1">
        <v>0</v>
      </c>
      <c r="E331">
        <f>(R331-S331*(1000-T331)/(1000-U331))*AK331</f>
        <v>25.710637779071803</v>
      </c>
      <c r="F331">
        <f>IF(AV331&lt;&gt;0,1/(1/AV331-1/N331),0)</f>
        <v>0.21133935883023644</v>
      </c>
      <c r="G331">
        <f>((AY331-AL331/2)*S331-E331)/(AY331+AL331/2)</f>
        <v>157.60423529860827</v>
      </c>
      <c r="H331">
        <f>AL331*1000</f>
        <v>4.5129708135286819</v>
      </c>
      <c r="I331">
        <f>(AQ331-AW331)</f>
        <v>1.9933567459939945</v>
      </c>
      <c r="J331">
        <f>(P331+AP331*D331)</f>
        <v>29.99928092956543</v>
      </c>
      <c r="K331" s="1">
        <v>4.93</v>
      </c>
      <c r="L331">
        <f>(K331*AE331+AF331)</f>
        <v>1.6549348261952401</v>
      </c>
      <c r="M331" s="1">
        <v>1</v>
      </c>
      <c r="N331">
        <f>L331*(M331+1)*(M331+1)/(M331*M331+1)</f>
        <v>3.3098696523904803</v>
      </c>
      <c r="O331" s="1">
        <v>30.037059783935547</v>
      </c>
      <c r="P331" s="1">
        <v>29.99928092956543</v>
      </c>
      <c r="Q331" s="1">
        <v>30.503690719604492</v>
      </c>
      <c r="R331" s="1">
        <v>399.44528198242188</v>
      </c>
      <c r="S331" s="1">
        <v>372.44540405273438</v>
      </c>
      <c r="T331" s="1">
        <v>20.571199417114258</v>
      </c>
      <c r="U331" s="1">
        <v>24.908845901489258</v>
      </c>
      <c r="V331" s="1">
        <v>43.849212646484375</v>
      </c>
      <c r="W331" s="1">
        <v>53.095268249511719</v>
      </c>
      <c r="X331" s="1">
        <v>500.1502685546875</v>
      </c>
      <c r="Y331" s="1">
        <v>1499.337158203125</v>
      </c>
      <c r="Z331" s="1">
        <v>7.8622624278068542E-2</v>
      </c>
      <c r="AA331" s="1">
        <v>91.008514404296875</v>
      </c>
      <c r="AB331" s="1">
        <v>10.724700927734375</v>
      </c>
      <c r="AC331" s="1">
        <v>0.45656618475914001</v>
      </c>
      <c r="AD331" s="1">
        <v>0.66666668653488159</v>
      </c>
      <c r="AE331" s="1">
        <v>-0.21956524252891541</v>
      </c>
      <c r="AF331" s="1">
        <v>2.737391471862793</v>
      </c>
      <c r="AG331" s="1">
        <v>1</v>
      </c>
      <c r="AH331" s="1">
        <v>0</v>
      </c>
      <c r="AI331" s="1">
        <v>0.15999999642372131</v>
      </c>
      <c r="AJ331" s="1">
        <v>111115</v>
      </c>
      <c r="AK331">
        <f>X331*0.000001/(K331*0.0001)</f>
        <v>1.0145035873320234</v>
      </c>
      <c r="AL331">
        <f>(U331-T331)/(1000-U331)*AK331</f>
        <v>4.5129708135286817E-3</v>
      </c>
      <c r="AM331">
        <f>(P331+273.15)</f>
        <v>303.14928092956541</v>
      </c>
      <c r="AN331">
        <f>(O331+273.15)</f>
        <v>303.18705978393552</v>
      </c>
      <c r="AO331">
        <f>(Y331*AG331+Z331*AH331)*AI331</f>
        <v>239.89393995045248</v>
      </c>
      <c r="AP331">
        <f>((AO331+0.00000010773*(AN331^4-AM331^4))-AL331*44100)/(L331*51.4+0.00000043092*AM331^3)</f>
        <v>0.42573480583706375</v>
      </c>
      <c r="AQ331">
        <f>0.61365*EXP(17.502*J331/(240.97+J331))</f>
        <v>4.2602738070140909</v>
      </c>
      <c r="AR331">
        <f>AQ331*1000/AA331</f>
        <v>46.811815739439723</v>
      </c>
      <c r="AS331">
        <f>(AR331-U331)</f>
        <v>21.902969837950465</v>
      </c>
      <c r="AT331">
        <f>IF(D331,P331,(O331+P331)/2)</f>
        <v>30.018170356750488</v>
      </c>
      <c r="AU331">
        <f>0.61365*EXP(17.502*AT331/(240.97+AT331))</f>
        <v>4.26489838572226</v>
      </c>
      <c r="AV331">
        <f>IF(AS331&lt;&gt;0,(1000-(AR331+U331)/2)/AS331*AL331,0)</f>
        <v>0.1986549869430671</v>
      </c>
      <c r="AW331">
        <f>U331*AA331/1000</f>
        <v>2.2669170610200964</v>
      </c>
      <c r="AX331">
        <f>(AU331-AW331)</f>
        <v>1.9979813247021636</v>
      </c>
      <c r="AY331">
        <f>1/(1.6/F331+1.37/N331)</f>
        <v>0.1252399026274244</v>
      </c>
      <c r="AZ331">
        <f>G331*AA331*0.001</f>
        <v>14.343327318351585</v>
      </c>
      <c r="BA331">
        <f>G331/S331</f>
        <v>0.42316063934109699</v>
      </c>
      <c r="BB331">
        <f>(1-AL331*AA331/AQ331/F331)*100</f>
        <v>54.383007151293583</v>
      </c>
      <c r="BC331">
        <f>(S331-E331/(N331/1.35))</f>
        <v>361.95877930705024</v>
      </c>
      <c r="BD331">
        <f>E331*BB331/100/BC331</f>
        <v>3.8629310245779869E-2</v>
      </c>
    </row>
    <row r="332" spans="1:56" x14ac:dyDescent="0.3">
      <c r="A332" s="1">
        <v>195</v>
      </c>
      <c r="B332" s="1" t="s">
        <v>390</v>
      </c>
      <c r="C332" s="1">
        <v>12639.500009667128</v>
      </c>
      <c r="D332" s="1">
        <v>0</v>
      </c>
      <c r="E332">
        <f>(R332-S332*(1000-T332)/(1000-U332))*AK332</f>
        <v>25.931127479270671</v>
      </c>
      <c r="F332">
        <f>IF(AV332&lt;&gt;0,1/(1/AV332-1/N332),0)</f>
        <v>0.209853040506017</v>
      </c>
      <c r="G332">
        <f>((AY332-AL332/2)*S332-E332)/(AY332+AL332/2)</f>
        <v>154.28116022811287</v>
      </c>
      <c r="H332">
        <f>AL332*1000</f>
        <v>4.4876820382327747</v>
      </c>
      <c r="I332">
        <f>(AQ332-AW332)</f>
        <v>1.9953802096182014</v>
      </c>
      <c r="J332">
        <f>(P332+AP332*D332)</f>
        <v>29.997777938842773</v>
      </c>
      <c r="K332" s="1">
        <v>4.93</v>
      </c>
      <c r="L332">
        <f>(K332*AE332+AF332)</f>
        <v>1.6549348261952401</v>
      </c>
      <c r="M332" s="1">
        <v>1</v>
      </c>
      <c r="N332">
        <f>L332*(M332+1)*(M332+1)/(M332*M332+1)</f>
        <v>3.3098696523904803</v>
      </c>
      <c r="O332" s="1">
        <v>30.036693572998047</v>
      </c>
      <c r="P332" s="1">
        <v>29.997777938842773</v>
      </c>
      <c r="Q332" s="1">
        <v>30.503341674804688</v>
      </c>
      <c r="R332" s="1">
        <v>399.42355346679688</v>
      </c>
      <c r="S332" s="1">
        <v>372.21957397460938</v>
      </c>
      <c r="T332" s="1">
        <v>20.569999694824219</v>
      </c>
      <c r="U332" s="1">
        <v>24.882986068725586</v>
      </c>
      <c r="V332" s="1">
        <v>43.846847534179688</v>
      </c>
      <c r="W332" s="1">
        <v>53.040370941162109</v>
      </c>
      <c r="X332" s="1">
        <v>500.20455932617188</v>
      </c>
      <c r="Y332" s="1">
        <v>1499.3138427734375</v>
      </c>
      <c r="Z332" s="1">
        <v>0.16598539054393768</v>
      </c>
      <c r="AA332" s="1">
        <v>91.006996154785156</v>
      </c>
      <c r="AB332" s="1">
        <v>10.724700927734375</v>
      </c>
      <c r="AC332" s="1">
        <v>0.45656618475914001</v>
      </c>
      <c r="AD332" s="1">
        <v>0.66666668653488159</v>
      </c>
      <c r="AE332" s="1">
        <v>-0.21956524252891541</v>
      </c>
      <c r="AF332" s="1">
        <v>2.737391471862793</v>
      </c>
      <c r="AG332" s="1">
        <v>1</v>
      </c>
      <c r="AH332" s="1">
        <v>0</v>
      </c>
      <c r="AI332" s="1">
        <v>0.15999999642372131</v>
      </c>
      <c r="AJ332" s="1">
        <v>111115</v>
      </c>
      <c r="AK332">
        <f>X332*0.000001/(K332*0.0001)</f>
        <v>1.0146137106007542</v>
      </c>
      <c r="AL332">
        <f>(U332-T332)/(1000-U332)*AK332</f>
        <v>4.4876820382327744E-3</v>
      </c>
      <c r="AM332">
        <f>(P332+273.15)</f>
        <v>303.14777793884275</v>
      </c>
      <c r="AN332">
        <f>(O332+273.15)</f>
        <v>303.18669357299802</v>
      </c>
      <c r="AO332">
        <f>(Y332*AG332+Z332*AH332)*AI332</f>
        <v>239.89020948178586</v>
      </c>
      <c r="AP332">
        <f>((AO332+0.00000010773*(AN332^4-AM332^4))-AL332*44100)/(L332*51.4+0.00000043092*AM332^3)</f>
        <v>0.43732687693932798</v>
      </c>
      <c r="AQ332">
        <f>0.61365*EXP(17.502*J332/(240.97+J332))</f>
        <v>4.2599060270942832</v>
      </c>
      <c r="AR332">
        <f>AQ332*1000/AA332</f>
        <v>46.808555463681209</v>
      </c>
      <c r="AS332">
        <f>(AR332-U332)</f>
        <v>21.925569394955623</v>
      </c>
      <c r="AT332">
        <f>IF(D332,P332,(O332+P332)/2)</f>
        <v>30.01723575592041</v>
      </c>
      <c r="AU332">
        <f>0.61365*EXP(17.502*AT332/(240.97+AT332))</f>
        <v>4.2646694704938515</v>
      </c>
      <c r="AV332">
        <f>IF(AS332&lt;&gt;0,(1000-(AR332+U332)/2)/AS332*AL332,0)</f>
        <v>0.19734117452904723</v>
      </c>
      <c r="AW332">
        <f>U332*AA332/1000</f>
        <v>2.2645258174760818</v>
      </c>
      <c r="AX332">
        <f>(AU332-AW332)</f>
        <v>2.0001436530177696</v>
      </c>
      <c r="AY332">
        <f>1/(1.6/F332+1.37/N332)</f>
        <v>0.12440446343161239</v>
      </c>
      <c r="AZ332">
        <f>G332*AA332*0.001</f>
        <v>14.040664955635661</v>
      </c>
      <c r="BA332">
        <f>G332/S332</f>
        <v>0.4144896480877629</v>
      </c>
      <c r="BB332">
        <f>(1-AL332*AA332/AQ332/F332)*100</f>
        <v>54.314164265634602</v>
      </c>
      <c r="BC332">
        <f>(S332-E332/(N332/1.35))</f>
        <v>361.6430178640893</v>
      </c>
      <c r="BD332">
        <f>E332*BB332/100/BC332</f>
        <v>3.8945242903362952E-2</v>
      </c>
    </row>
    <row r="333" spans="1:56" x14ac:dyDescent="0.3">
      <c r="A333" s="1" t="s">
        <v>9</v>
      </c>
      <c r="B333" s="1" t="s">
        <v>391</v>
      </c>
      <c r="K333" s="1">
        <v>4.93</v>
      </c>
    </row>
    <row r="334" spans="1:56" x14ac:dyDescent="0.3">
      <c r="A334" s="1" t="s">
        <v>9</v>
      </c>
      <c r="B334" s="1" t="s">
        <v>392</v>
      </c>
      <c r="K334" s="1">
        <v>4.93</v>
      </c>
    </row>
    <row r="335" spans="1:56" x14ac:dyDescent="0.3">
      <c r="A335" s="1">
        <v>196</v>
      </c>
      <c r="B335" s="1" t="s">
        <v>393</v>
      </c>
      <c r="C335" s="1">
        <v>12756.50001020357</v>
      </c>
      <c r="D335" s="1">
        <v>0</v>
      </c>
      <c r="E335">
        <f>(R335-S335*(1000-T335)/(1000-U335))*AK335</f>
        <v>28.608987187565532</v>
      </c>
      <c r="F335">
        <f>IF(AV335&lt;&gt;0,1/(1/AV335-1/N335),0)</f>
        <v>0.17329286985570516</v>
      </c>
      <c r="G335">
        <f>((AY335-AL335/2)*S335-E335)/(AY335+AL335/2)</f>
        <v>181.641767093525</v>
      </c>
      <c r="H335">
        <f>AL335*1000</f>
        <v>3.8653639368468475</v>
      </c>
      <c r="I335">
        <f>(AQ335-AW335)</f>
        <v>2.0601371325558842</v>
      </c>
      <c r="J335">
        <f>(P335+AP335*D335)</f>
        <v>30.043952941894531</v>
      </c>
      <c r="K335" s="1">
        <v>4.93</v>
      </c>
      <c r="L335">
        <f>(K335*AE335+AF335)</f>
        <v>1.6549348261952401</v>
      </c>
      <c r="M335" s="1">
        <v>1</v>
      </c>
      <c r="N335">
        <f>L335*(M335+1)*(M335+1)/(M335*M335+1)</f>
        <v>3.3098696523904803</v>
      </c>
      <c r="O335" s="1">
        <v>30.037315368652344</v>
      </c>
      <c r="P335" s="1">
        <v>30.043952941894531</v>
      </c>
      <c r="Q335" s="1">
        <v>30.505229949951172</v>
      </c>
      <c r="R335" s="1">
        <v>499.76007080078125</v>
      </c>
      <c r="S335" s="1">
        <v>469.773193359375</v>
      </c>
      <c r="T335" s="1">
        <v>20.578662872314453</v>
      </c>
      <c r="U335" s="1">
        <v>24.295825958251953</v>
      </c>
      <c r="V335" s="1">
        <v>43.863559722900391</v>
      </c>
      <c r="W335" s="1">
        <v>51.786720275878906</v>
      </c>
      <c r="X335" s="1">
        <v>500.2001953125</v>
      </c>
      <c r="Y335" s="1">
        <v>1499.2113037109375</v>
      </c>
      <c r="Z335" s="1">
        <v>0.13431835174560547</v>
      </c>
      <c r="AA335" s="1">
        <v>91.006599426269531</v>
      </c>
      <c r="AB335" s="1">
        <v>11.343768119812012</v>
      </c>
      <c r="AC335" s="1">
        <v>0.47557538747787476</v>
      </c>
      <c r="AD335" s="1">
        <v>1</v>
      </c>
      <c r="AE335" s="1">
        <v>-0.21956524252891541</v>
      </c>
      <c r="AF335" s="1">
        <v>2.737391471862793</v>
      </c>
      <c r="AG335" s="1">
        <v>1</v>
      </c>
      <c r="AH335" s="1">
        <v>0</v>
      </c>
      <c r="AI335" s="1">
        <v>0.15999999642372131</v>
      </c>
      <c r="AJ335" s="1">
        <v>111115</v>
      </c>
      <c r="AK335">
        <f>X335*0.000001/(K335*0.0001)</f>
        <v>1.0146048586460448</v>
      </c>
      <c r="AL335">
        <f>(U335-T335)/(1000-U335)*AK335</f>
        <v>3.8653639368468476E-3</v>
      </c>
      <c r="AM335">
        <f>(P335+273.15)</f>
        <v>303.19395294189451</v>
      </c>
      <c r="AN335">
        <f>(O335+273.15)</f>
        <v>303.18731536865232</v>
      </c>
      <c r="AO335">
        <f>(Y335*AG335+Z335*AH335)*AI335</f>
        <v>239.87380323215257</v>
      </c>
      <c r="AP335">
        <f>((AO335+0.00000010773*(AN335^4-AM335^4))-AL335*44100)/(L335*51.4+0.00000043092*AM335^3)</f>
        <v>0.71421271310060308</v>
      </c>
      <c r="AQ335">
        <f>0.61365*EXP(17.502*J335/(240.97+J335))</f>
        <v>4.2712176332688809</v>
      </c>
      <c r="AR335">
        <f>AQ335*1000/AA335</f>
        <v>46.933053868574405</v>
      </c>
      <c r="AS335">
        <f>(AR335-U335)</f>
        <v>22.637227910322451</v>
      </c>
      <c r="AT335">
        <f>IF(D335,P335,(O335+P335)/2)</f>
        <v>30.040634155273438</v>
      </c>
      <c r="AU335">
        <f>0.61365*EXP(17.502*AT335/(240.97+AT335))</f>
        <v>4.2704037496179801</v>
      </c>
      <c r="AV335">
        <f>IF(AS335&lt;&gt;0,(1000-(AR335+U335)/2)/AS335*AL335,0)</f>
        <v>0.16467127423648592</v>
      </c>
      <c r="AW335">
        <f>U335*AA335/1000</f>
        <v>2.2110805007129968</v>
      </c>
      <c r="AX335">
        <f>(AU335-AW335)</f>
        <v>2.0593232489049833</v>
      </c>
      <c r="AY335">
        <f>1/(1.6/F335+1.37/N335)</f>
        <v>0.10366090753334162</v>
      </c>
      <c r="AZ335">
        <f>G335*AA335*0.001</f>
        <v>16.530599536960178</v>
      </c>
      <c r="BA335">
        <f>G335/S335</f>
        <v>0.38665843360408525</v>
      </c>
      <c r="BB335">
        <f>(1-AL335*AA335/AQ335/F335)*100</f>
        <v>52.474041727643339</v>
      </c>
      <c r="BC335">
        <f>(S335-E335/(N335/1.35))</f>
        <v>458.10441580636183</v>
      </c>
      <c r="BD335">
        <f>E335*BB335/100/BC335</f>
        <v>3.2770458778997855E-2</v>
      </c>
    </row>
    <row r="336" spans="1:56" x14ac:dyDescent="0.3">
      <c r="A336" s="1">
        <v>197</v>
      </c>
      <c r="B336" s="1" t="s">
        <v>394</v>
      </c>
      <c r="C336" s="1">
        <v>12762.50001006946</v>
      </c>
      <c r="D336" s="1">
        <v>0</v>
      </c>
      <c r="E336">
        <f>(R336-S336*(1000-T336)/(1000-U336))*AK336</f>
        <v>28.645729719070395</v>
      </c>
      <c r="F336">
        <f>IF(AV336&lt;&gt;0,1/(1/AV336-1/N336),0)</f>
        <v>0.17086004929308052</v>
      </c>
      <c r="G336">
        <f>((AY336-AL336/2)*S336-E336)/(AY336+AL336/2)</f>
        <v>177.45625605352285</v>
      </c>
      <c r="H336">
        <f>AL336*1000</f>
        <v>3.8211245750468903</v>
      </c>
      <c r="I336">
        <f>(AQ336-AW336)</f>
        <v>2.0641281854923541</v>
      </c>
      <c r="J336">
        <f>(P336+AP336*D336)</f>
        <v>30.04414176940918</v>
      </c>
      <c r="K336" s="1">
        <v>4.93</v>
      </c>
      <c r="L336">
        <f>(K336*AE336+AF336)</f>
        <v>1.6549348261952401</v>
      </c>
      <c r="M336" s="1">
        <v>1</v>
      </c>
      <c r="N336">
        <f>L336*(M336+1)*(M336+1)/(M336*M336+1)</f>
        <v>3.3098696523904803</v>
      </c>
      <c r="O336" s="1">
        <v>30.037395477294922</v>
      </c>
      <c r="P336" s="1">
        <v>30.04414176940918</v>
      </c>
      <c r="Q336" s="1">
        <v>30.504941940307617</v>
      </c>
      <c r="R336" s="1">
        <v>499.65658569335938</v>
      </c>
      <c r="S336" s="1">
        <v>469.65219116210938</v>
      </c>
      <c r="T336" s="1">
        <v>20.577781677246094</v>
      </c>
      <c r="U336" s="1">
        <v>24.252838134765625</v>
      </c>
      <c r="V336" s="1">
        <v>43.860836029052734</v>
      </c>
      <c r="W336" s="1">
        <v>51.694095611572266</v>
      </c>
      <c r="X336" s="1">
        <v>500.16281127929688</v>
      </c>
      <c r="Y336" s="1">
        <v>1499.1865234375</v>
      </c>
      <c r="Z336" s="1">
        <v>0.11466225236654282</v>
      </c>
      <c r="AA336" s="1">
        <v>91.005256652832031</v>
      </c>
      <c r="AB336" s="1">
        <v>11.343768119812012</v>
      </c>
      <c r="AC336" s="1">
        <v>0.47557538747787476</v>
      </c>
      <c r="AD336" s="1">
        <v>0.66666668653488159</v>
      </c>
      <c r="AE336" s="1">
        <v>-0.21956524252891541</v>
      </c>
      <c r="AF336" s="1">
        <v>2.737391471862793</v>
      </c>
      <c r="AG336" s="1">
        <v>1</v>
      </c>
      <c r="AH336" s="1">
        <v>0</v>
      </c>
      <c r="AI336" s="1">
        <v>0.15999999642372131</v>
      </c>
      <c r="AJ336" s="1">
        <v>111115</v>
      </c>
      <c r="AK336">
        <f>X336*0.000001/(K336*0.0001)</f>
        <v>1.0145290289640911</v>
      </c>
      <c r="AL336">
        <f>(U336-T336)/(1000-U336)*AK336</f>
        <v>3.8211245750468903E-3</v>
      </c>
      <c r="AM336">
        <f>(P336+273.15)</f>
        <v>303.19414176940916</v>
      </c>
      <c r="AN336">
        <f>(O336+273.15)</f>
        <v>303.1873954772949</v>
      </c>
      <c r="AO336">
        <f>(Y336*AG336+Z336*AH336)*AI336</f>
        <v>239.86983838849119</v>
      </c>
      <c r="AP336">
        <f>((AO336+0.00000010773*(AN336^4-AM336^4))-AL336*44100)/(L336*51.4+0.00000043092*AM336^3)</f>
        <v>0.73425584794340126</v>
      </c>
      <c r="AQ336">
        <f>0.61365*EXP(17.502*J336/(240.97+J336))</f>
        <v>4.2712639445062921</v>
      </c>
      <c r="AR336">
        <f>AQ336*1000/AA336</f>
        <v>46.934255246379472</v>
      </c>
      <c r="AS336">
        <f>(AR336-U336)</f>
        <v>22.681417111613847</v>
      </c>
      <c r="AT336">
        <f>IF(D336,P336,(O336+P336)/2)</f>
        <v>30.040768623352051</v>
      </c>
      <c r="AU336">
        <f>0.61365*EXP(17.502*AT336/(240.97+AT336))</f>
        <v>4.2704367233110165</v>
      </c>
      <c r="AV336">
        <f>IF(AS336&lt;&gt;0,(1000-(AR336+U336)/2)/AS336*AL336,0)</f>
        <v>0.16247296987398235</v>
      </c>
      <c r="AW336">
        <f>U336*AA336/1000</f>
        <v>2.207135759013938</v>
      </c>
      <c r="AX336">
        <f>(AU336-AW336)</f>
        <v>2.0633009642970785</v>
      </c>
      <c r="AY336">
        <f>1/(1.6/F336+1.37/N336)</f>
        <v>0.10226723620625862</v>
      </c>
      <c r="AZ336">
        <f>G336*AA336*0.001</f>
        <v>16.149452126801524</v>
      </c>
      <c r="BA336">
        <f>G336/S336</f>
        <v>0.37784611547201419</v>
      </c>
      <c r="BB336">
        <f>(1-AL336*AA336/AQ336/F336)*100</f>
        <v>52.35023770535976</v>
      </c>
      <c r="BC336">
        <f>(S336-E336/(N336/1.35))</f>
        <v>457.96842739430804</v>
      </c>
      <c r="BD336">
        <f>E336*BB336/100/BC336</f>
        <v>3.2744850307020575E-2</v>
      </c>
    </row>
    <row r="337" spans="1:56" x14ac:dyDescent="0.3">
      <c r="A337" s="1">
        <v>198</v>
      </c>
      <c r="B337" s="1" t="s">
        <v>395</v>
      </c>
      <c r="C337" s="1">
        <v>12768.500009935349</v>
      </c>
      <c r="D337" s="1">
        <v>0</v>
      </c>
      <c r="E337">
        <f>(R337-S337*(1000-T337)/(1000-U337))*AK337</f>
        <v>28.654904923118135</v>
      </c>
      <c r="F337">
        <f>IF(AV337&lt;&gt;0,1/(1/AV337-1/N337),0)</f>
        <v>0.16925299862235768</v>
      </c>
      <c r="G337">
        <f>((AY337-AL337/2)*S337-E337)/(AY337+AL337/2)</f>
        <v>174.85965403188786</v>
      </c>
      <c r="H337">
        <f>AL337*1000</f>
        <v>3.7924778903024299</v>
      </c>
      <c r="I337">
        <f>(AQ337-AW337)</f>
        <v>2.0671895327223115</v>
      </c>
      <c r="J337">
        <f>(P337+AP337*D337)</f>
        <v>30.046787261962891</v>
      </c>
      <c r="K337" s="1">
        <v>4.93</v>
      </c>
      <c r="L337">
        <f>(K337*AE337+AF337)</f>
        <v>1.6549348261952401</v>
      </c>
      <c r="M337" s="1">
        <v>1</v>
      </c>
      <c r="N337">
        <f>L337*(M337+1)*(M337+1)/(M337*M337+1)</f>
        <v>3.3098696523904803</v>
      </c>
      <c r="O337" s="1">
        <v>30.035917282104492</v>
      </c>
      <c r="P337" s="1">
        <v>30.046787261962891</v>
      </c>
      <c r="Q337" s="1">
        <v>30.503513336181641</v>
      </c>
      <c r="R337" s="1">
        <v>499.66293334960938</v>
      </c>
      <c r="S337" s="1">
        <v>469.66323852539063</v>
      </c>
      <c r="T337" s="1">
        <v>20.578582763671875</v>
      </c>
      <c r="U337" s="1">
        <v>24.226123809814453</v>
      </c>
      <c r="V337" s="1">
        <v>43.86663818359375</v>
      </c>
      <c r="W337" s="1">
        <v>51.641971588134766</v>
      </c>
      <c r="X337" s="1">
        <v>500.17153930664063</v>
      </c>
      <c r="Y337" s="1">
        <v>1499.20556640625</v>
      </c>
      <c r="Z337" s="1">
        <v>0.1332235187292099</v>
      </c>
      <c r="AA337" s="1">
        <v>91.006027221679688</v>
      </c>
      <c r="AB337" s="1">
        <v>11.343768119812012</v>
      </c>
      <c r="AC337" s="1">
        <v>0.47557538747787476</v>
      </c>
      <c r="AD337" s="1">
        <v>1</v>
      </c>
      <c r="AE337" s="1">
        <v>-0.21956524252891541</v>
      </c>
      <c r="AF337" s="1">
        <v>2.737391471862793</v>
      </c>
      <c r="AG337" s="1">
        <v>1</v>
      </c>
      <c r="AH337" s="1">
        <v>0</v>
      </c>
      <c r="AI337" s="1">
        <v>0.15999999642372131</v>
      </c>
      <c r="AJ337" s="1">
        <v>111115</v>
      </c>
      <c r="AK337">
        <f>X337*0.000001/(K337*0.0001)</f>
        <v>1.0145467328735105</v>
      </c>
      <c r="AL337">
        <f>(U337-T337)/(1000-U337)*AK337</f>
        <v>3.7924778903024297E-3</v>
      </c>
      <c r="AM337">
        <f>(P337+273.15)</f>
        <v>303.19678726196287</v>
      </c>
      <c r="AN337">
        <f>(O337+273.15)</f>
        <v>303.18591728210447</v>
      </c>
      <c r="AO337">
        <f>(Y337*AG337+Z337*AH337)*AI337</f>
        <v>239.87288526342309</v>
      </c>
      <c r="AP337">
        <f>((AO337+0.00000010773*(AN337^4-AM337^4))-AL337*44100)/(L337*51.4+0.00000043092*AM337^3)</f>
        <v>0.74678858879535159</v>
      </c>
      <c r="AQ337">
        <f>0.61365*EXP(17.502*J337/(240.97+J337))</f>
        <v>4.2719128156340682</v>
      </c>
      <c r="AR337">
        <f>AQ337*1000/AA337</f>
        <v>46.940987823017537</v>
      </c>
      <c r="AS337">
        <f>(AR337-U337)</f>
        <v>22.714864013203083</v>
      </c>
      <c r="AT337">
        <f>IF(D337,P337,(O337+P337)/2)</f>
        <v>30.041352272033691</v>
      </c>
      <c r="AU337">
        <f>0.61365*EXP(17.502*AT337/(240.97+AT337))</f>
        <v>4.2705798457417643</v>
      </c>
      <c r="AV337">
        <f>IF(AS337&lt;&gt;0,(1000-(AR337+U337)/2)/AS337*AL337,0)</f>
        <v>0.16101914761560451</v>
      </c>
      <c r="AW337">
        <f>U337*AA337/1000</f>
        <v>2.2047232829117567</v>
      </c>
      <c r="AX337">
        <f>(AU337-AW337)</f>
        <v>2.0658565628300076</v>
      </c>
      <c r="AY337">
        <f>1/(1.6/F337+1.37/N337)</f>
        <v>0.10134569559036424</v>
      </c>
      <c r="AZ337">
        <f>G337*AA337*0.001</f>
        <v>15.913282434799479</v>
      </c>
      <c r="BA337">
        <f>G337/S337</f>
        <v>0.37230858131647171</v>
      </c>
      <c r="BB337">
        <f>(1-AL337*AA337/AQ337/F337)*100</f>
        <v>52.265271011629466</v>
      </c>
      <c r="BC337">
        <f>(S337-E337/(N337/1.35))</f>
        <v>457.97573245750948</v>
      </c>
      <c r="BD337">
        <f>E337*BB337/100/BC337</f>
        <v>3.2701653504275924E-2</v>
      </c>
    </row>
    <row r="338" spans="1:56" x14ac:dyDescent="0.3">
      <c r="A338" s="1">
        <v>199</v>
      </c>
      <c r="B338" s="1" t="s">
        <v>396</v>
      </c>
      <c r="C338" s="1">
        <v>12774.500009801239</v>
      </c>
      <c r="D338" s="1">
        <v>0</v>
      </c>
      <c r="E338">
        <f>(R338-S338*(1000-T338)/(1000-U338))*AK338</f>
        <v>28.756521213483456</v>
      </c>
      <c r="F338">
        <f>IF(AV338&lt;&gt;0,1/(1/AV338-1/N338),0)</f>
        <v>0.16744410321731124</v>
      </c>
      <c r="G338">
        <f>((AY338-AL338/2)*S338-E338)/(AY338+AL338/2)</f>
        <v>170.95724534478543</v>
      </c>
      <c r="H338">
        <f>AL338*1000</f>
        <v>3.7602690922467965</v>
      </c>
      <c r="I338">
        <f>(AQ338-AW338)</f>
        <v>2.0707220319850297</v>
      </c>
      <c r="J338">
        <f>(P338+AP338*D338)</f>
        <v>30.050687789916992</v>
      </c>
      <c r="K338" s="1">
        <v>4.93</v>
      </c>
      <c r="L338">
        <f>(K338*AE338+AF338)</f>
        <v>1.6549348261952401</v>
      </c>
      <c r="M338" s="1">
        <v>1</v>
      </c>
      <c r="N338">
        <f>L338*(M338+1)*(M338+1)/(M338*M338+1)</f>
        <v>3.3098696523904803</v>
      </c>
      <c r="O338" s="1">
        <v>30.036949157714844</v>
      </c>
      <c r="P338" s="1">
        <v>30.050687789916992</v>
      </c>
      <c r="Q338" s="1">
        <v>30.505002975463867</v>
      </c>
      <c r="R338" s="1">
        <v>499.73324584960938</v>
      </c>
      <c r="S338" s="1">
        <v>469.64813232421875</v>
      </c>
      <c r="T338" s="1">
        <v>20.581073760986328</v>
      </c>
      <c r="U338" s="1">
        <v>24.197769165039063</v>
      </c>
      <c r="V338" s="1">
        <v>43.869441986083984</v>
      </c>
      <c r="W338" s="1">
        <v>51.578582763671875</v>
      </c>
      <c r="X338" s="1">
        <v>500.16778564453125</v>
      </c>
      <c r="Y338" s="1">
        <v>1499.2884521484375</v>
      </c>
      <c r="Z338" s="1">
        <v>0.15506190061569214</v>
      </c>
      <c r="AA338" s="1">
        <v>91.0062255859375</v>
      </c>
      <c r="AB338" s="1">
        <v>11.343768119812012</v>
      </c>
      <c r="AC338" s="1">
        <v>0.47557538747787476</v>
      </c>
      <c r="AD338" s="1">
        <v>1</v>
      </c>
      <c r="AE338" s="1">
        <v>-0.21956524252891541</v>
      </c>
      <c r="AF338" s="1">
        <v>2.737391471862793</v>
      </c>
      <c r="AG338" s="1">
        <v>1</v>
      </c>
      <c r="AH338" s="1">
        <v>0</v>
      </c>
      <c r="AI338" s="1">
        <v>0.15999999642372131</v>
      </c>
      <c r="AJ338" s="1">
        <v>111115</v>
      </c>
      <c r="AK338">
        <f>X338*0.000001/(K338*0.0001)</f>
        <v>1.0145391189544246</v>
      </c>
      <c r="AL338">
        <f>(U338-T338)/(1000-U338)*AK338</f>
        <v>3.7602690922467967E-3</v>
      </c>
      <c r="AM338">
        <f>(P338+273.15)</f>
        <v>303.20068778991697</v>
      </c>
      <c r="AN338">
        <f>(O338+273.15)</f>
        <v>303.18694915771482</v>
      </c>
      <c r="AO338">
        <f>(Y338*AG338+Z338*AH338)*AI338</f>
        <v>239.88614698187666</v>
      </c>
      <c r="AP338">
        <f>((AO338+0.00000010773*(AN338^4-AM338^4))-AL338*44100)/(L338*51.4+0.00000043092*AM338^3)</f>
        <v>0.76119877181893636</v>
      </c>
      <c r="AQ338">
        <f>0.61365*EXP(17.502*J338/(240.97+J338))</f>
        <v>4.2728696712950169</v>
      </c>
      <c r="AR338">
        <f>AQ338*1000/AA338</f>
        <v>46.951399684850472</v>
      </c>
      <c r="AS338">
        <f>(AR338-U338)</f>
        <v>22.753630519811409</v>
      </c>
      <c r="AT338">
        <f>IF(D338,P338,(O338+P338)/2)</f>
        <v>30.043818473815918</v>
      </c>
      <c r="AU338">
        <f>0.61365*EXP(17.502*AT338/(240.97+AT338))</f>
        <v>4.2711846543211296</v>
      </c>
      <c r="AV338">
        <f>IF(AS338&lt;&gt;0,(1000-(AR338+U338)/2)/AS338*AL338,0)</f>
        <v>0.15938111849036962</v>
      </c>
      <c r="AW338">
        <f>U338*AA338/1000</f>
        <v>2.2021476393099872</v>
      </c>
      <c r="AX338">
        <f>(AU338-AW338)</f>
        <v>2.0690370150111423</v>
      </c>
      <c r="AY338">
        <f>1/(1.6/F338+1.37/N338)</f>
        <v>0.10030753136614566</v>
      </c>
      <c r="AZ338">
        <f>G338*AA338*0.001</f>
        <v>15.558173635398008</v>
      </c>
      <c r="BA338">
        <f>G338/S338</f>
        <v>0.36401133865633289</v>
      </c>
      <c r="BB338">
        <f>(1-AL338*AA338/AQ338/F338)*100</f>
        <v>52.169984296606046</v>
      </c>
      <c r="BC338">
        <f>(S338-E338/(N338/1.35))</f>
        <v>457.919179913611</v>
      </c>
      <c r="BD338">
        <f>E338*BB338/100/BC338</f>
        <v>3.2761834968683262E-2</v>
      </c>
    </row>
    <row r="339" spans="1:56" x14ac:dyDescent="0.3">
      <c r="A339" s="1">
        <v>200</v>
      </c>
      <c r="B339" s="1" t="s">
        <v>397</v>
      </c>
      <c r="C339" s="1">
        <v>12780.500009667128</v>
      </c>
      <c r="D339" s="1">
        <v>0</v>
      </c>
      <c r="E339">
        <f>(R339-S339*(1000-T339)/(1000-U339))*AK339</f>
        <v>28.642814288610619</v>
      </c>
      <c r="F339">
        <f>IF(AV339&lt;&gt;0,1/(1/AV339-1/N339),0)</f>
        <v>0.16569340318344719</v>
      </c>
      <c r="G339">
        <f>((AY339-AL339/2)*S339-E339)/(AY339+AL339/2)</f>
        <v>169.30929481427054</v>
      </c>
      <c r="H339">
        <f>AL339*1000</f>
        <v>3.7286129999077895</v>
      </c>
      <c r="I339">
        <f>(AQ339-AW339)</f>
        <v>2.0739898971707054</v>
      </c>
      <c r="J339">
        <f>(P339+AP339*D339)</f>
        <v>30.051578521728516</v>
      </c>
      <c r="K339" s="1">
        <v>4.93</v>
      </c>
      <c r="L339">
        <f>(K339*AE339+AF339)</f>
        <v>1.6549348261952401</v>
      </c>
      <c r="M339" s="1">
        <v>1</v>
      </c>
      <c r="N339">
        <f>L339*(M339+1)*(M339+1)/(M339*M339+1)</f>
        <v>3.3098696523904803</v>
      </c>
      <c r="O339" s="1">
        <v>30.039220809936523</v>
      </c>
      <c r="P339" s="1">
        <v>30.051578521728516</v>
      </c>
      <c r="Q339" s="1">
        <v>30.504507064819336</v>
      </c>
      <c r="R339" s="1">
        <v>499.70291137695313</v>
      </c>
      <c r="S339" s="1">
        <v>469.74887084960938</v>
      </c>
      <c r="T339" s="1">
        <v>20.578266143798828</v>
      </c>
      <c r="U339" s="1">
        <v>24.164073944091797</v>
      </c>
      <c r="V339" s="1">
        <v>43.858078002929688</v>
      </c>
      <c r="W339" s="1">
        <v>51.500442504882813</v>
      </c>
      <c r="X339" s="1">
        <v>500.2464599609375</v>
      </c>
      <c r="Y339" s="1">
        <v>1499.1976318359375</v>
      </c>
      <c r="Z339" s="1">
        <v>0.11902865022420883</v>
      </c>
      <c r="AA339" s="1">
        <v>91.006935119628906</v>
      </c>
      <c r="AB339" s="1">
        <v>11.343768119812012</v>
      </c>
      <c r="AC339" s="1">
        <v>0.47557538747787476</v>
      </c>
      <c r="AD339" s="1">
        <v>1</v>
      </c>
      <c r="AE339" s="1">
        <v>-0.21956524252891541</v>
      </c>
      <c r="AF339" s="1">
        <v>2.737391471862793</v>
      </c>
      <c r="AG339" s="1">
        <v>1</v>
      </c>
      <c r="AH339" s="1">
        <v>0</v>
      </c>
      <c r="AI339" s="1">
        <v>0.15999999642372131</v>
      </c>
      <c r="AJ339" s="1">
        <v>111115</v>
      </c>
      <c r="AK339">
        <f>X339*0.000001/(K339*0.0001)</f>
        <v>1.0146987017463236</v>
      </c>
      <c r="AL339">
        <f>(U339-T339)/(1000-U339)*AK339</f>
        <v>3.7286129999077895E-3</v>
      </c>
      <c r="AM339">
        <f>(P339+273.15)</f>
        <v>303.20157852172849</v>
      </c>
      <c r="AN339">
        <f>(O339+273.15)</f>
        <v>303.1892208099365</v>
      </c>
      <c r="AO339">
        <f>(Y339*AG339+Z339*AH339)*AI339</f>
        <v>239.87161573220146</v>
      </c>
      <c r="AP339">
        <f>((AO339+0.00000010773*(AN339^4-AM339^4))-AL339*44100)/(L339*51.4+0.00000043092*AM339^3)</f>
        <v>0.77560006207680554</v>
      </c>
      <c r="AQ339">
        <f>0.61365*EXP(17.502*J339/(240.97+J339))</f>
        <v>4.273088206826583</v>
      </c>
      <c r="AR339">
        <f>AQ339*1000/AA339</f>
        <v>46.953434935585896</v>
      </c>
      <c r="AS339">
        <f>(AR339-U339)</f>
        <v>22.7893609914941</v>
      </c>
      <c r="AT339">
        <f>IF(D339,P339,(O339+P339)/2)</f>
        <v>30.04539966583252</v>
      </c>
      <c r="AU339">
        <f>0.61365*EXP(17.502*AT339/(240.97+AT339))</f>
        <v>4.2715724633613474</v>
      </c>
      <c r="AV339">
        <f>IF(AS339&lt;&gt;0,(1000-(AR339+U339)/2)/AS339*AL339,0)</f>
        <v>0.15779416400420612</v>
      </c>
      <c r="AW339">
        <f>U339*AA339/1000</f>
        <v>2.1990983096558776</v>
      </c>
      <c r="AX339">
        <f>(AU339-AW339)</f>
        <v>2.0724741537054698</v>
      </c>
      <c r="AY339">
        <f>1/(1.6/F339+1.37/N339)</f>
        <v>9.9301879514026456E-2</v>
      </c>
      <c r="AZ339">
        <f>G339*AA339*0.001</f>
        <v>15.408320008312444</v>
      </c>
      <c r="BA339">
        <f>G339/S339</f>
        <v>0.36042512355176071</v>
      </c>
      <c r="BB339">
        <f>(1-AL339*AA339/AQ339/F339)*100</f>
        <v>52.073609470811547</v>
      </c>
      <c r="BC339">
        <f>(S339-E339/(N339/1.35))</f>
        <v>458.06629620148163</v>
      </c>
      <c r="BD339">
        <f>E339*BB339/100/BC339</f>
        <v>3.2561547046326127E-2</v>
      </c>
    </row>
    <row r="340" spans="1:56" x14ac:dyDescent="0.3">
      <c r="A340" s="1" t="s">
        <v>9</v>
      </c>
      <c r="B340" s="1" t="s">
        <v>398</v>
      </c>
      <c r="K340" s="1">
        <v>4.93</v>
      </c>
    </row>
    <row r="341" spans="1:56" x14ac:dyDescent="0.3">
      <c r="A341" s="1" t="s">
        <v>9</v>
      </c>
      <c r="B341" s="1" t="s">
        <v>399</v>
      </c>
      <c r="K341" s="1">
        <v>4.93</v>
      </c>
    </row>
    <row r="342" spans="1:56" x14ac:dyDescent="0.3">
      <c r="A342" s="1">
        <v>201</v>
      </c>
      <c r="B342" s="1" t="s">
        <v>400</v>
      </c>
      <c r="C342" s="1">
        <v>12901.000010192394</v>
      </c>
      <c r="D342" s="1">
        <v>0</v>
      </c>
      <c r="E342">
        <f>(R342-S342*(1000-T342)/(1000-U342))*AK342</f>
        <v>30.740047380775099</v>
      </c>
      <c r="F342">
        <f>IF(AV342&lt;&gt;0,1/(1/AV342-1/N342),0)</f>
        <v>0.133153140778213</v>
      </c>
      <c r="G342">
        <f>((AY342-AL342/2)*S342-E342)/(AY342+AL342/2)</f>
        <v>267.20840992315198</v>
      </c>
      <c r="H342">
        <f>AL342*1000</f>
        <v>3.120864127829603</v>
      </c>
      <c r="I342">
        <f>(AQ342-AW342)</f>
        <v>2.140422367351865</v>
      </c>
      <c r="J342">
        <f>(P342+AP342*D342)</f>
        <v>30.104936599731445</v>
      </c>
      <c r="K342" s="1">
        <v>4.93</v>
      </c>
      <c r="L342">
        <f>(K342*AE342+AF342)</f>
        <v>1.6549348261952401</v>
      </c>
      <c r="M342" s="1">
        <v>1</v>
      </c>
      <c r="N342">
        <f>L342*(M342+1)*(M342+1)/(M342*M342+1)</f>
        <v>3.3098696523904803</v>
      </c>
      <c r="O342" s="1">
        <v>30.044055938720703</v>
      </c>
      <c r="P342" s="1">
        <v>30.104936599731445</v>
      </c>
      <c r="Q342" s="1">
        <v>30.503345489501953</v>
      </c>
      <c r="R342" s="1">
        <v>699.7945556640625</v>
      </c>
      <c r="S342" s="1">
        <v>667.44073486328125</v>
      </c>
      <c r="T342" s="1">
        <v>20.574569702148438</v>
      </c>
      <c r="U342" s="1">
        <v>23.578287124633789</v>
      </c>
      <c r="V342" s="1">
        <v>43.837757110595703</v>
      </c>
      <c r="W342" s="1">
        <v>50.237709045410156</v>
      </c>
      <c r="X342" s="1">
        <v>500.14984130859375</v>
      </c>
      <c r="Y342" s="1">
        <v>1498.935546875</v>
      </c>
      <c r="Z342" s="1">
        <v>0.10373708605766296</v>
      </c>
      <c r="AA342" s="1">
        <v>91.006385803222656</v>
      </c>
      <c r="AB342" s="1">
        <v>12.301852226257324</v>
      </c>
      <c r="AC342" s="1">
        <v>0.49338430166244507</v>
      </c>
      <c r="AD342" s="1">
        <v>0.66666668653488159</v>
      </c>
      <c r="AE342" s="1">
        <v>-0.21956524252891541</v>
      </c>
      <c r="AF342" s="1">
        <v>2.737391471862793</v>
      </c>
      <c r="AG342" s="1">
        <v>1</v>
      </c>
      <c r="AH342" s="1">
        <v>0</v>
      </c>
      <c r="AI342" s="1">
        <v>0.15999999642372131</v>
      </c>
      <c r="AJ342" s="1">
        <v>111115</v>
      </c>
      <c r="AK342">
        <f>X342*0.000001/(K342*0.0001)</f>
        <v>1.0145027207070867</v>
      </c>
      <c r="AL342">
        <f>(U342-T342)/(1000-U342)*AK342</f>
        <v>3.1208641278296029E-3</v>
      </c>
      <c r="AM342">
        <f>(P342+273.15)</f>
        <v>303.25493659973142</v>
      </c>
      <c r="AN342">
        <f>(O342+273.15)</f>
        <v>303.19405593872068</v>
      </c>
      <c r="AO342">
        <f>(Y342*AG342+Z342*AH342)*AI342</f>
        <v>239.82968213938875</v>
      </c>
      <c r="AP342">
        <f>((AO342+0.00000010773*(AN342^4-AM342^4))-AL342*44100)/(L342*51.4+0.00000043092*AM342^3)</f>
        <v>1.0451871706864979</v>
      </c>
      <c r="AQ342">
        <f>0.61365*EXP(17.502*J342/(240.97+J342))</f>
        <v>4.2861970619954448</v>
      </c>
      <c r="AR342">
        <f>AQ342*1000/AA342</f>
        <v>47.097761592941588</v>
      </c>
      <c r="AS342">
        <f>(AR342-U342)</f>
        <v>23.519474468307799</v>
      </c>
      <c r="AT342">
        <f>IF(D342,P342,(O342+P342)/2)</f>
        <v>30.074496269226074</v>
      </c>
      <c r="AU342">
        <f>0.61365*EXP(17.502*AT342/(240.97+AT342))</f>
        <v>4.2787142845493733</v>
      </c>
      <c r="AV342">
        <f>IF(AS342&lt;&gt;0,(1000-(AR342+U342)/2)/AS342*AL342,0)</f>
        <v>0.12800366603924809</v>
      </c>
      <c r="AW342">
        <f>U342*AA342/1000</f>
        <v>2.1457746946435798</v>
      </c>
      <c r="AX342">
        <f>(AU342-AW342)</f>
        <v>2.1329395899057935</v>
      </c>
      <c r="AY342">
        <f>1/(1.6/F342+1.37/N342)</f>
        <v>8.0449533604330867E-2</v>
      </c>
      <c r="AZ342">
        <f>G342*AA342*0.001</f>
        <v>24.317671643332037</v>
      </c>
      <c r="BA342">
        <f>G342/S342</f>
        <v>0.40034777017001671</v>
      </c>
      <c r="BB342">
        <f>(1-AL342*AA342/AQ342/F342)*100</f>
        <v>50.23509499060377</v>
      </c>
      <c r="BC342">
        <f>(S342-E342/(N342/1.35))</f>
        <v>654.90275955840036</v>
      </c>
      <c r="BD342">
        <f>E342*BB342/100/BC342</f>
        <v>2.3579518907969919E-2</v>
      </c>
    </row>
    <row r="343" spans="1:56" x14ac:dyDescent="0.3">
      <c r="A343" s="1">
        <v>202</v>
      </c>
      <c r="B343" s="1" t="s">
        <v>401</v>
      </c>
      <c r="C343" s="1">
        <v>12907.000010058284</v>
      </c>
      <c r="D343" s="1">
        <v>0</v>
      </c>
      <c r="E343">
        <f>(R343-S343*(1000-T343)/(1000-U343))*AK343</f>
        <v>30.684818761008316</v>
      </c>
      <c r="F343">
        <f>IF(AV343&lt;&gt;0,1/(1/AV343-1/N343),0)</f>
        <v>0.13132508366309628</v>
      </c>
      <c r="G343">
        <f>((AY343-AL343/2)*S343-E343)/(AY343+AL343/2)</f>
        <v>262.82660600330752</v>
      </c>
      <c r="H343">
        <f>AL343*1000</f>
        <v>3.085650356118653</v>
      </c>
      <c r="I343">
        <f>(AQ343-AW343)</f>
        <v>2.1446077955355647</v>
      </c>
      <c r="J343">
        <f>(P343+AP343*D343)</f>
        <v>30.110097885131836</v>
      </c>
      <c r="K343" s="1">
        <v>4.93</v>
      </c>
      <c r="L343">
        <f>(K343*AE343+AF343)</f>
        <v>1.6549348261952401</v>
      </c>
      <c r="M343" s="1">
        <v>1</v>
      </c>
      <c r="N343">
        <f>L343*(M343+1)*(M343+1)/(M343*M343+1)</f>
        <v>3.3098696523904803</v>
      </c>
      <c r="O343" s="1">
        <v>30.048789978027344</v>
      </c>
      <c r="P343" s="1">
        <v>30.110097885131836</v>
      </c>
      <c r="Q343" s="1">
        <v>30.504707336425781</v>
      </c>
      <c r="R343" s="1">
        <v>699.7286376953125</v>
      </c>
      <c r="S343" s="1">
        <v>667.456787109375</v>
      </c>
      <c r="T343" s="1">
        <v>20.576765060424805</v>
      </c>
      <c r="U343" s="1">
        <v>23.546281814575195</v>
      </c>
      <c r="V343" s="1">
        <v>43.830463409423828</v>
      </c>
      <c r="W343" s="1">
        <v>50.155815124511719</v>
      </c>
      <c r="X343" s="1">
        <v>500.21823120117188</v>
      </c>
      <c r="Y343" s="1">
        <v>1498.88818359375</v>
      </c>
      <c r="Z343" s="1">
        <v>6.5520830452442169E-2</v>
      </c>
      <c r="AA343" s="1">
        <v>91.006263732910156</v>
      </c>
      <c r="AB343" s="1">
        <v>12.301852226257324</v>
      </c>
      <c r="AC343" s="1">
        <v>0.49338430166244507</v>
      </c>
      <c r="AD343" s="1">
        <v>1</v>
      </c>
      <c r="AE343" s="1">
        <v>-0.21956524252891541</v>
      </c>
      <c r="AF343" s="1">
        <v>2.737391471862793</v>
      </c>
      <c r="AG343" s="1">
        <v>1</v>
      </c>
      <c r="AH343" s="1">
        <v>0</v>
      </c>
      <c r="AI343" s="1">
        <v>0.15999999642372131</v>
      </c>
      <c r="AJ343" s="1">
        <v>111115</v>
      </c>
      <c r="AK343">
        <f>X343*0.000001/(K343*0.0001)</f>
        <v>1.014641442598726</v>
      </c>
      <c r="AL343">
        <f>(U343-T343)/(1000-U343)*AK343</f>
        <v>3.0856503561186529E-3</v>
      </c>
      <c r="AM343">
        <f>(P343+273.15)</f>
        <v>303.26009788513181</v>
      </c>
      <c r="AN343">
        <f>(O343+273.15)</f>
        <v>303.19878997802732</v>
      </c>
      <c r="AO343">
        <f>(Y343*AG343+Z343*AH343)*AI343</f>
        <v>239.82210401455814</v>
      </c>
      <c r="AP343">
        <f>((AO343+0.00000010773*(AN343^4-AM343^4))-AL343*44100)/(L343*51.4+0.00000043092*AM343^3)</f>
        <v>1.0610453101309327</v>
      </c>
      <c r="AQ343">
        <f>0.61365*EXP(17.502*J343/(240.97+J343))</f>
        <v>4.2874669282822211</v>
      </c>
      <c r="AR343">
        <f>AQ343*1000/AA343</f>
        <v>47.111778381159553</v>
      </c>
      <c r="AS343">
        <f>(AR343-U343)</f>
        <v>23.565496566584358</v>
      </c>
      <c r="AT343">
        <f>IF(D343,P343,(O343+P343)/2)</f>
        <v>30.07944393157959</v>
      </c>
      <c r="AU343">
        <f>0.61365*EXP(17.502*AT343/(240.97+AT343))</f>
        <v>4.2799297330493546</v>
      </c>
      <c r="AV343">
        <f>IF(AS343&lt;&gt;0,(1000-(AR343+U343)/2)/AS343*AL343,0)</f>
        <v>0.12631337147534094</v>
      </c>
      <c r="AW343">
        <f>U343*AA343/1000</f>
        <v>2.1428591327466564</v>
      </c>
      <c r="AX343">
        <f>(AU343-AW343)</f>
        <v>2.1370706003026982</v>
      </c>
      <c r="AY343">
        <f>1/(1.6/F343+1.37/N343)</f>
        <v>7.9381333628727138E-2</v>
      </c>
      <c r="AZ343">
        <f>G343*AA343*0.001</f>
        <v>23.91886742196267</v>
      </c>
      <c r="BA343">
        <f>G343/S343</f>
        <v>0.39377321660261816</v>
      </c>
      <c r="BB343">
        <f>(1-AL343*AA343/AQ343/F343)*100</f>
        <v>50.126536535280096</v>
      </c>
      <c r="BC343">
        <f>(S343-E343/(N343/1.35))</f>
        <v>654.94133795945356</v>
      </c>
      <c r="BD343">
        <f>E343*BB343/100/BC343</f>
        <v>2.3484907724626695E-2</v>
      </c>
    </row>
    <row r="344" spans="1:56" x14ac:dyDescent="0.3">
      <c r="A344" s="1">
        <v>203</v>
      </c>
      <c r="B344" s="1" t="s">
        <v>402</v>
      </c>
      <c r="C344" s="1">
        <v>12913.500009912997</v>
      </c>
      <c r="D344" s="1">
        <v>0</v>
      </c>
      <c r="E344">
        <f>(R344-S344*(1000-T344)/(1000-U344))*AK344</f>
        <v>30.830571883226785</v>
      </c>
      <c r="F344">
        <f>IF(AV344&lt;&gt;0,1/(1/AV344-1/N344),0)</f>
        <v>0.12907368971450936</v>
      </c>
      <c r="G344">
        <f>((AY344-AL344/2)*S344-E344)/(AY344+AL344/2)</f>
        <v>254.63120164281366</v>
      </c>
      <c r="H344">
        <f>AL344*1000</f>
        <v>3.0411992576085973</v>
      </c>
      <c r="I344">
        <f>(AQ344-AW344)</f>
        <v>2.1491840917381069</v>
      </c>
      <c r="J344">
        <f>(P344+AP344*D344)</f>
        <v>30.114068984985352</v>
      </c>
      <c r="K344" s="1">
        <v>4.93</v>
      </c>
      <c r="L344">
        <f>(K344*AE344+AF344)</f>
        <v>1.6549348261952401</v>
      </c>
      <c r="M344" s="1">
        <v>1</v>
      </c>
      <c r="N344">
        <f>L344*(M344+1)*(M344+1)/(M344*M344+1)</f>
        <v>3.3098696523904803</v>
      </c>
      <c r="O344" s="1">
        <v>30.047557830810547</v>
      </c>
      <c r="P344" s="1">
        <v>30.114068984985352</v>
      </c>
      <c r="Q344" s="1">
        <v>30.502876281738281</v>
      </c>
      <c r="R344" s="1">
        <v>699.92254638671875</v>
      </c>
      <c r="S344" s="1">
        <v>667.5313720703125</v>
      </c>
      <c r="T344" s="1">
        <v>20.579696655273438</v>
      </c>
      <c r="U344" s="1">
        <v>23.506977081298828</v>
      </c>
      <c r="V344" s="1">
        <v>43.83935546875</v>
      </c>
      <c r="W344" s="1">
        <v>50.075119018554688</v>
      </c>
      <c r="X344" s="1">
        <v>500.14578247070313</v>
      </c>
      <c r="Y344" s="1">
        <v>1498.921630859375</v>
      </c>
      <c r="Z344" s="1">
        <v>0.32431858777999878</v>
      </c>
      <c r="AA344" s="1">
        <v>91.005325317382813</v>
      </c>
      <c r="AB344" s="1">
        <v>12.301852226257324</v>
      </c>
      <c r="AC344" s="1">
        <v>0.49338430166244507</v>
      </c>
      <c r="AD344" s="1">
        <v>1</v>
      </c>
      <c r="AE344" s="1">
        <v>-0.21956524252891541</v>
      </c>
      <c r="AF344" s="1">
        <v>2.737391471862793</v>
      </c>
      <c r="AG344" s="1">
        <v>1</v>
      </c>
      <c r="AH344" s="1">
        <v>0</v>
      </c>
      <c r="AI344" s="1">
        <v>0.15999999642372131</v>
      </c>
      <c r="AJ344" s="1">
        <v>111115</v>
      </c>
      <c r="AK344">
        <f>X344*0.000001/(K344*0.0001)</f>
        <v>1.0144944877701889</v>
      </c>
      <c r="AL344">
        <f>(U344-T344)/(1000-U344)*AK344</f>
        <v>3.0411992576085973E-3</v>
      </c>
      <c r="AM344">
        <f>(P344+273.15)</f>
        <v>303.26406898498533</v>
      </c>
      <c r="AN344">
        <f>(O344+273.15)</f>
        <v>303.19755783081052</v>
      </c>
      <c r="AO344">
        <f>(Y344*AG344+Z344*AH344)*AI344</f>
        <v>239.82745557693852</v>
      </c>
      <c r="AP344">
        <f>((AO344+0.00000010773*(AN344^4-AM344^4))-AL344*44100)/(L344*51.4+0.00000043092*AM344^3)</f>
        <v>1.0806432801047807</v>
      </c>
      <c r="AQ344">
        <f>0.61365*EXP(17.502*J344/(240.97+J344))</f>
        <v>4.2884441882499686</v>
      </c>
      <c r="AR344">
        <f>AQ344*1000/AA344</f>
        <v>47.123002673678023</v>
      </c>
      <c r="AS344">
        <f>(AR344-U344)</f>
        <v>23.616025592379195</v>
      </c>
      <c r="AT344">
        <f>IF(D344,P344,(O344+P344)/2)</f>
        <v>30.080813407897949</v>
      </c>
      <c r="AU344">
        <f>0.61365*EXP(17.502*AT344/(240.97+AT344))</f>
        <v>4.2802662133615668</v>
      </c>
      <c r="AV344">
        <f>IF(AS344&lt;&gt;0,(1000-(AR344+U344)/2)/AS344*AL344,0)</f>
        <v>0.12422917332700768</v>
      </c>
      <c r="AW344">
        <f>U344*AA344/1000</f>
        <v>2.1392600965118618</v>
      </c>
      <c r="AX344">
        <f>(AU344-AW344)</f>
        <v>2.141006116849705</v>
      </c>
      <c r="AY344">
        <f>1/(1.6/F344+1.37/N344)</f>
        <v>7.806441909951195E-2</v>
      </c>
      <c r="AZ344">
        <f>G344*AA344*0.001</f>
        <v>23.172795341460358</v>
      </c>
      <c r="BA344">
        <f>G344/S344</f>
        <v>0.38145203700777203</v>
      </c>
      <c r="BB344">
        <f>(1-AL344*AA344/AQ344/F344)*100</f>
        <v>49.999517540119712</v>
      </c>
      <c r="BC344">
        <f>(S344-E344/(N344/1.35))</f>
        <v>654.95647444185272</v>
      </c>
      <c r="BD344">
        <f>E344*BB344/100/BC344</f>
        <v>2.3536124609822077E-2</v>
      </c>
    </row>
    <row r="345" spans="1:56" x14ac:dyDescent="0.3">
      <c r="A345" s="1">
        <v>204</v>
      </c>
      <c r="B345" s="1" t="s">
        <v>403</v>
      </c>
      <c r="C345" s="1">
        <v>12919.500009778887</v>
      </c>
      <c r="D345" s="1">
        <v>0</v>
      </c>
      <c r="E345">
        <f>(R345-S345*(1000-T345)/(1000-U345))*AK345</f>
        <v>30.661004261598119</v>
      </c>
      <c r="F345">
        <f>IF(AV345&lt;&gt;0,1/(1/AV345-1/N345),0)</f>
        <v>0.12787506018024039</v>
      </c>
      <c r="G345">
        <f>((AY345-AL345/2)*S345-E345)/(AY345+AL345/2)</f>
        <v>253.31048290087548</v>
      </c>
      <c r="H345">
        <f>AL345*1000</f>
        <v>3.0174474157285212</v>
      </c>
      <c r="I345">
        <f>(AQ345-AW345)</f>
        <v>2.1516779782781241</v>
      </c>
      <c r="J345">
        <f>(P345+AP345*D345)</f>
        <v>30.11475944519043</v>
      </c>
      <c r="K345" s="1">
        <v>4.93</v>
      </c>
      <c r="L345">
        <f>(K345*AE345+AF345)</f>
        <v>1.6549348261952401</v>
      </c>
      <c r="M345" s="1">
        <v>1</v>
      </c>
      <c r="N345">
        <f>L345*(M345+1)*(M345+1)/(M345*M345+1)</f>
        <v>3.3098696523904803</v>
      </c>
      <c r="O345" s="1">
        <v>30.047695159912109</v>
      </c>
      <c r="P345" s="1">
        <v>30.11475944519043</v>
      </c>
      <c r="Q345" s="1">
        <v>30.501256942749023</v>
      </c>
      <c r="R345" s="1">
        <v>699.80804443359375</v>
      </c>
      <c r="S345" s="1">
        <v>667.5980224609375</v>
      </c>
      <c r="T345" s="1">
        <v>20.57666015625</v>
      </c>
      <c r="U345" s="1">
        <v>23.481283187866211</v>
      </c>
      <c r="V345" s="1">
        <v>43.832832336425781</v>
      </c>
      <c r="W345" s="1">
        <v>50.02032470703125</v>
      </c>
      <c r="X345" s="1">
        <v>500.12368774414063</v>
      </c>
      <c r="Y345" s="1">
        <v>1498.96728515625</v>
      </c>
      <c r="Z345" s="1">
        <v>7.9715356230735779E-2</v>
      </c>
      <c r="AA345" s="1">
        <v>91.005935668945313</v>
      </c>
      <c r="AB345" s="1">
        <v>12.301852226257324</v>
      </c>
      <c r="AC345" s="1">
        <v>0.49338430166244507</v>
      </c>
      <c r="AD345" s="1">
        <v>1</v>
      </c>
      <c r="AE345" s="1">
        <v>-0.21956524252891541</v>
      </c>
      <c r="AF345" s="1">
        <v>2.737391471862793</v>
      </c>
      <c r="AG345" s="1">
        <v>1</v>
      </c>
      <c r="AH345" s="1">
        <v>0</v>
      </c>
      <c r="AI345" s="1">
        <v>0.15999999642372131</v>
      </c>
      <c r="AJ345" s="1">
        <v>111115</v>
      </c>
      <c r="AK345">
        <f>X345*0.000001/(K345*0.0001)</f>
        <v>1.0144496708806099</v>
      </c>
      <c r="AL345">
        <f>(U345-T345)/(1000-U345)*AK345</f>
        <v>3.017447415728521E-3</v>
      </c>
      <c r="AM345">
        <f>(P345+273.15)</f>
        <v>303.26475944519041</v>
      </c>
      <c r="AN345">
        <f>(O345+273.15)</f>
        <v>303.19769515991209</v>
      </c>
      <c r="AO345">
        <f>(Y345*AG345+Z345*AH345)*AI345</f>
        <v>239.83476026427525</v>
      </c>
      <c r="AP345">
        <f>((AO345+0.00000010773*(AN345^4-AM345^4))-AL345*44100)/(L345*51.4+0.00000043092*AM345^3)</f>
        <v>1.0914384622189159</v>
      </c>
      <c r="AQ345">
        <f>0.61365*EXP(17.502*J345/(240.97+J345))</f>
        <v>4.2886141254973635</v>
      </c>
      <c r="AR345">
        <f>AQ345*1000/AA345</f>
        <v>47.124553953251663</v>
      </c>
      <c r="AS345">
        <f>(AR345-U345)</f>
        <v>23.643270765385452</v>
      </c>
      <c r="AT345">
        <f>IF(D345,P345,(O345+P345)/2)</f>
        <v>30.08122730255127</v>
      </c>
      <c r="AU345">
        <f>0.61365*EXP(17.502*AT345/(240.97+AT345))</f>
        <v>4.2803679118085061</v>
      </c>
      <c r="AV345">
        <f>IF(AS345&lt;&gt;0,(1000-(AR345+U345)/2)/AS345*AL345,0)</f>
        <v>0.12311844432208605</v>
      </c>
      <c r="AW345">
        <f>U345*AA345/1000</f>
        <v>2.1369361472192394</v>
      </c>
      <c r="AX345">
        <f>(AU345-AW345)</f>
        <v>2.1434317645892667</v>
      </c>
      <c r="AY345">
        <f>1/(1.6/F345+1.37/N345)</f>
        <v>7.7362695461336131E-2</v>
      </c>
      <c r="AZ345">
        <f>G345*AA345*0.001</f>
        <v>23.052757511146545</v>
      </c>
      <c r="BA345">
        <f>G345/S345</f>
        <v>0.3794356399785429</v>
      </c>
      <c r="BB345">
        <f>(1-AL345*AA345/AQ345/F345)*100</f>
        <v>49.926654681507166</v>
      </c>
      <c r="BC345">
        <f>(S345-E345/(N345/1.35))</f>
        <v>655.09228655582024</v>
      </c>
      <c r="BD345">
        <f>E345*BB345/100/BC345</f>
        <v>2.3367720905481764E-2</v>
      </c>
    </row>
    <row r="346" spans="1:56" x14ac:dyDescent="0.3">
      <c r="A346" s="1">
        <v>205</v>
      </c>
      <c r="B346" s="1" t="s">
        <v>404</v>
      </c>
      <c r="C346" s="1">
        <v>12925.500009644777</v>
      </c>
      <c r="D346" s="1">
        <v>0</v>
      </c>
      <c r="E346">
        <f>(R346-S346*(1000-T346)/(1000-U346))*AK346</f>
        <v>30.643146728041415</v>
      </c>
      <c r="F346">
        <f>IF(AV346&lt;&gt;0,1/(1/AV346-1/N346),0)</f>
        <v>0.12633706051201232</v>
      </c>
      <c r="G346">
        <f>((AY346-AL346/2)*S346-E346)/(AY346+AL346/2)</f>
        <v>249.05766425434945</v>
      </c>
      <c r="H346">
        <f>AL346*1000</f>
        <v>2.9868478547903763</v>
      </c>
      <c r="I346">
        <f>(AQ346-AW346)</f>
        <v>2.1548318149598233</v>
      </c>
      <c r="J346">
        <f>(P346+AP346*D346)</f>
        <v>30.116571426391602</v>
      </c>
      <c r="K346" s="1">
        <v>4.93</v>
      </c>
      <c r="L346">
        <f>(K346*AE346+AF346)</f>
        <v>1.6549348261952401</v>
      </c>
      <c r="M346" s="1">
        <v>1</v>
      </c>
      <c r="N346">
        <f>L346*(M346+1)*(M346+1)/(M346*M346+1)</f>
        <v>3.3098696523904803</v>
      </c>
      <c r="O346" s="1">
        <v>30.048368453979492</v>
      </c>
      <c r="P346" s="1">
        <v>30.116571426391602</v>
      </c>
      <c r="Q346" s="1">
        <v>30.504905700683594</v>
      </c>
      <c r="R346" s="1">
        <v>699.90087890625</v>
      </c>
      <c r="S346" s="1">
        <v>667.72882080078125</v>
      </c>
      <c r="T346" s="1">
        <v>20.576517105102539</v>
      </c>
      <c r="U346" s="1">
        <v>23.451717376708984</v>
      </c>
      <c r="V346" s="1">
        <v>43.830486297607422</v>
      </c>
      <c r="W346" s="1">
        <v>49.955013275146484</v>
      </c>
      <c r="X346" s="1">
        <v>500.13314819335938</v>
      </c>
      <c r="Y346" s="1">
        <v>1498.793212890625</v>
      </c>
      <c r="Z346" s="1">
        <v>5.896880105137825E-2</v>
      </c>
      <c r="AA346" s="1">
        <v>91.005203247070313</v>
      </c>
      <c r="AB346" s="1">
        <v>12.301852226257324</v>
      </c>
      <c r="AC346" s="1">
        <v>0.49338430166244507</v>
      </c>
      <c r="AD346" s="1">
        <v>1</v>
      </c>
      <c r="AE346" s="1">
        <v>-0.21956524252891541</v>
      </c>
      <c r="AF346" s="1">
        <v>2.737391471862793</v>
      </c>
      <c r="AG346" s="1">
        <v>1</v>
      </c>
      <c r="AH346" s="1">
        <v>0</v>
      </c>
      <c r="AI346" s="1">
        <v>0.15999999642372131</v>
      </c>
      <c r="AJ346" s="1">
        <v>111115</v>
      </c>
      <c r="AK346">
        <f>X346*0.000001/(K346*0.0001)</f>
        <v>1.0144688604327776</v>
      </c>
      <c r="AL346">
        <f>(U346-T346)/(1000-U346)*AK346</f>
        <v>2.9868478547903764E-3</v>
      </c>
      <c r="AM346">
        <f>(P346+273.15)</f>
        <v>303.26657142639158</v>
      </c>
      <c r="AN346">
        <f>(O346+273.15)</f>
        <v>303.19836845397947</v>
      </c>
      <c r="AO346">
        <f>(Y346*AG346+Z346*AH346)*AI346</f>
        <v>239.80690870239778</v>
      </c>
      <c r="AP346">
        <f>((AO346+0.00000010773*(AN346^4-AM346^4))-AL346*44100)/(L346*51.4+0.00000043092*AM346^3)</f>
        <v>1.1049080366921646</v>
      </c>
      <c r="AQ346">
        <f>0.61365*EXP(17.502*J346/(240.97+J346))</f>
        <v>4.289060121320075</v>
      </c>
      <c r="AR346">
        <f>AQ346*1000/AA346</f>
        <v>47.129833990653175</v>
      </c>
      <c r="AS346">
        <f>(AR346-U346)</f>
        <v>23.678116613944191</v>
      </c>
      <c r="AT346">
        <f>IF(D346,P346,(O346+P346)/2)</f>
        <v>30.082469940185547</v>
      </c>
      <c r="AU346">
        <f>0.61365*EXP(17.502*AT346/(240.97+AT346))</f>
        <v>4.2806732541291259</v>
      </c>
      <c r="AV346">
        <f>IF(AS346&lt;&gt;0,(1000-(AR346+U346)/2)/AS346*AL346,0)</f>
        <v>0.12169209756525937</v>
      </c>
      <c r="AW346">
        <f>U346*AA346/1000</f>
        <v>2.1342283063602516</v>
      </c>
      <c r="AX346">
        <f>(AU346-AW346)</f>
        <v>2.1464449477688743</v>
      </c>
      <c r="AY346">
        <f>1/(1.6/F346+1.37/N346)</f>
        <v>7.6461674277255878E-2</v>
      </c>
      <c r="AZ346">
        <f>G346*AA346*0.001</f>
        <v>22.665543355707669</v>
      </c>
      <c r="BA346">
        <f>G346/S346</f>
        <v>0.37299223351728966</v>
      </c>
      <c r="BB346">
        <f>(1-AL346*AA346/AQ346/F346)*100</f>
        <v>49.836662567637667</v>
      </c>
      <c r="BC346">
        <f>(S346-E346/(N346/1.35))</f>
        <v>655.23036846656964</v>
      </c>
      <c r="BD346">
        <f>E346*BB346/100/BC346</f>
        <v>2.3307102921221311E-2</v>
      </c>
    </row>
    <row r="347" spans="1:56" x14ac:dyDescent="0.3">
      <c r="A347" s="1" t="s">
        <v>9</v>
      </c>
      <c r="B347" s="1" t="s">
        <v>405</v>
      </c>
      <c r="K347" s="1">
        <v>4.93</v>
      </c>
    </row>
    <row r="348" spans="1:56" x14ac:dyDescent="0.3">
      <c r="A348" s="1" t="s">
        <v>9</v>
      </c>
      <c r="B348" s="1" t="s">
        <v>406</v>
      </c>
      <c r="K348" s="1">
        <v>4.93</v>
      </c>
    </row>
    <row r="349" spans="1:56" x14ac:dyDescent="0.3">
      <c r="A349" s="1">
        <v>206</v>
      </c>
      <c r="B349" s="1" t="s">
        <v>407</v>
      </c>
      <c r="C349" s="1">
        <v>13041.50001020357</v>
      </c>
      <c r="D349" s="1">
        <v>0</v>
      </c>
      <c r="E349">
        <f>(R349-S349*(1000-T349)/(1000-U349))*AK349</f>
        <v>31.873573588323438</v>
      </c>
      <c r="F349">
        <f>IF(AV349&lt;&gt;0,1/(1/AV349-1/N349),0)</f>
        <v>0.10439238746686644</v>
      </c>
      <c r="G349">
        <f>((AY349-AL349/2)*S349-E349)/(AY349+AL349/2)</f>
        <v>339.97744531379925</v>
      </c>
      <c r="H349">
        <f>AL349*1000</f>
        <v>2.551785962161893</v>
      </c>
      <c r="I349">
        <f>(AQ349-AW349)</f>
        <v>2.2138653441896796</v>
      </c>
      <c r="J349">
        <f>(P349+AP349*D349)</f>
        <v>30.202484130859375</v>
      </c>
      <c r="K349" s="1">
        <v>4.93</v>
      </c>
      <c r="L349">
        <f>(K349*AE349+AF349)</f>
        <v>1.6549348261952401</v>
      </c>
      <c r="M349" s="1">
        <v>1</v>
      </c>
      <c r="N349">
        <f>L349*(M349+1)*(M349+1)/(M349*M349+1)</f>
        <v>3.3098696523904803</v>
      </c>
      <c r="O349" s="1">
        <v>30.01678466796875</v>
      </c>
      <c r="P349" s="1">
        <v>30.202484130859375</v>
      </c>
      <c r="Q349" s="1">
        <v>30.258926391601563</v>
      </c>
      <c r="R349" s="1">
        <v>899.50115966796875</v>
      </c>
      <c r="S349" s="1">
        <v>865.908203125</v>
      </c>
      <c r="T349" s="1">
        <v>20.57948112487793</v>
      </c>
      <c r="U349" s="1">
        <v>23.036624908447266</v>
      </c>
      <c r="V349" s="1">
        <v>43.915016174316406</v>
      </c>
      <c r="W349" s="1">
        <v>49.158370971679688</v>
      </c>
      <c r="X349" s="1">
        <v>500.1944580078125</v>
      </c>
      <c r="Y349" s="1">
        <v>1499.9873046875</v>
      </c>
      <c r="Z349" s="1">
        <v>0.1801808774471283</v>
      </c>
      <c r="AA349" s="1">
        <v>91.002372741699219</v>
      </c>
      <c r="AB349" s="1">
        <v>12.817547798156738</v>
      </c>
      <c r="AC349" s="1">
        <v>0.50874990224838257</v>
      </c>
      <c r="AD349" s="1">
        <v>1</v>
      </c>
      <c r="AE349" s="1">
        <v>-0.21956524252891541</v>
      </c>
      <c r="AF349" s="1">
        <v>2.737391471862793</v>
      </c>
      <c r="AG349" s="1">
        <v>1</v>
      </c>
      <c r="AH349" s="1">
        <v>0</v>
      </c>
      <c r="AI349" s="1">
        <v>0.15999999642372131</v>
      </c>
      <c r="AJ349" s="1">
        <v>111115</v>
      </c>
      <c r="AK349">
        <f>X349*0.000001/(K349*0.0001)</f>
        <v>1.0145932211111817</v>
      </c>
      <c r="AL349">
        <f>(U349-T349)/(1000-U349)*AK349</f>
        <v>2.5517859621618931E-3</v>
      </c>
      <c r="AM349">
        <f>(P349+273.15)</f>
        <v>303.35248413085935</v>
      </c>
      <c r="AN349">
        <f>(O349+273.15)</f>
        <v>303.16678466796873</v>
      </c>
      <c r="AO349">
        <f>(Y349*AG349+Z349*AH349)*AI349</f>
        <v>239.99796338562737</v>
      </c>
      <c r="AP349">
        <f>((AO349+0.00000010773*(AN349^4-AM349^4))-AL349*44100)/(L349*51.4+0.00000043092*AM349^3)</f>
        <v>1.289820327574331</v>
      </c>
      <c r="AQ349">
        <f>0.61365*EXP(17.502*J349/(240.97+J349))</f>
        <v>4.3102528708189105</v>
      </c>
      <c r="AR349">
        <f>AQ349*1000/AA349</f>
        <v>47.364181185177614</v>
      </c>
      <c r="AS349">
        <f>(AR349-U349)</f>
        <v>24.327556276730348</v>
      </c>
      <c r="AT349">
        <f>IF(D349,P349,(O349+P349)/2)</f>
        <v>30.109634399414063</v>
      </c>
      <c r="AU349">
        <f>0.61365*EXP(17.502*AT349/(240.97+AT349))</f>
        <v>4.2873528803291547</v>
      </c>
      <c r="AV349">
        <f>IF(AS349&lt;&gt;0,(1000-(AR349+U349)/2)/AS349*AL349,0)</f>
        <v>0.10120054968938651</v>
      </c>
      <c r="AW349">
        <f>U349*AA349/1000</f>
        <v>2.0963875266292309</v>
      </c>
      <c r="AX349">
        <f>(AU349-AW349)</f>
        <v>2.1909653536999238</v>
      </c>
      <c r="AY349">
        <f>1/(1.6/F349+1.37/N349)</f>
        <v>6.3529569485926668E-2</v>
      </c>
      <c r="AZ349">
        <f>G349*AA349*0.001</f>
        <v>30.938754202217019</v>
      </c>
      <c r="BA349">
        <f>G349/S349</f>
        <v>0.39262527377249146</v>
      </c>
      <c r="BB349">
        <f>(1-AL349*AA349/AQ349/F349)*100</f>
        <v>48.391007597802528</v>
      </c>
      <c r="BC349">
        <f>(S349-E349/(N349/1.35))</f>
        <v>852.90789529923427</v>
      </c>
      <c r="BD349">
        <f>E349*BB349/100/BC349</f>
        <v>1.8083949629057471E-2</v>
      </c>
    </row>
    <row r="350" spans="1:56" x14ac:dyDescent="0.3">
      <c r="A350" s="1">
        <v>207</v>
      </c>
      <c r="B350" s="1" t="s">
        <v>408</v>
      </c>
      <c r="C350" s="1">
        <v>13047.50001006946</v>
      </c>
      <c r="D350" s="1">
        <v>0</v>
      </c>
      <c r="E350">
        <f>(R350-S350*(1000-T350)/(1000-U350))*AK350</f>
        <v>32.01700931199246</v>
      </c>
      <c r="F350">
        <f>IF(AV350&lt;&gt;0,1/(1/AV350-1/N350),0)</f>
        <v>0.10417563976720332</v>
      </c>
      <c r="G350">
        <f>((AY350-AL350/2)*S350-E350)/(AY350+AL350/2)</f>
        <v>336.81391924646175</v>
      </c>
      <c r="H350">
        <f>AL350*1000</f>
        <v>2.5257934205705665</v>
      </c>
      <c r="I350">
        <f>(AQ350-AW350)</f>
        <v>2.1960155960816565</v>
      </c>
      <c r="J350">
        <f>(P350+AP350*D350)</f>
        <v>30.120595932006836</v>
      </c>
      <c r="K350" s="1">
        <v>4.93</v>
      </c>
      <c r="L350">
        <f>(K350*AE350+AF350)</f>
        <v>1.6549348261952401</v>
      </c>
      <c r="M350" s="1">
        <v>1</v>
      </c>
      <c r="N350">
        <f>L350*(M350+1)*(M350+1)/(M350*M350+1)</f>
        <v>3.3098696523904803</v>
      </c>
      <c r="O350" s="1">
        <v>29.957490921020508</v>
      </c>
      <c r="P350" s="1">
        <v>30.120595932006836</v>
      </c>
      <c r="Q350" s="1">
        <v>30.240556716918945</v>
      </c>
      <c r="R350" s="1">
        <v>899.47247314453125</v>
      </c>
      <c r="S350" s="1">
        <v>865.75933837890625</v>
      </c>
      <c r="T350" s="1">
        <v>20.578510284423828</v>
      </c>
      <c r="U350" s="1">
        <v>23.010787963867188</v>
      </c>
      <c r="V350" s="1">
        <v>44.062747955322266</v>
      </c>
      <c r="W350" s="1">
        <v>49.270748138427734</v>
      </c>
      <c r="X350" s="1">
        <v>500.17428588867188</v>
      </c>
      <c r="Y350" s="1">
        <v>1499.9854736328125</v>
      </c>
      <c r="Z350" s="1">
        <v>0.24897900223731995</v>
      </c>
      <c r="AA350" s="1">
        <v>91.002326965332031</v>
      </c>
      <c r="AB350" s="1">
        <v>12.817547798156738</v>
      </c>
      <c r="AC350" s="1">
        <v>0.50874990224838257</v>
      </c>
      <c r="AD350" s="1">
        <v>1</v>
      </c>
      <c r="AE350" s="1">
        <v>-0.21956524252891541</v>
      </c>
      <c r="AF350" s="1">
        <v>2.737391471862793</v>
      </c>
      <c r="AG350" s="1">
        <v>1</v>
      </c>
      <c r="AH350" s="1">
        <v>0</v>
      </c>
      <c r="AI350" s="1">
        <v>0.15999999642372131</v>
      </c>
      <c r="AJ350" s="1">
        <v>111115</v>
      </c>
      <c r="AK350">
        <f>X350*0.000001/(K350*0.0001)</f>
        <v>1.0145523040338171</v>
      </c>
      <c r="AL350">
        <f>(U350-T350)/(1000-U350)*AK350</f>
        <v>2.5257934205705664E-3</v>
      </c>
      <c r="AM350">
        <f>(P350+273.15)</f>
        <v>303.27059593200681</v>
      </c>
      <c r="AN350">
        <f>(O350+273.15)</f>
        <v>303.10749092102049</v>
      </c>
      <c r="AO350">
        <f>(Y350*AG350+Z350*AH350)*AI350</f>
        <v>239.99767041688392</v>
      </c>
      <c r="AP350">
        <f>((AO350+0.00000010773*(AN350^4-AM350^4))-AL350*44100)/(L350*51.4+0.00000043092*AM350^3)</f>
        <v>1.3045649377108421</v>
      </c>
      <c r="AQ350">
        <f>0.61365*EXP(17.502*J350/(240.97+J350))</f>
        <v>4.2900508460994251</v>
      </c>
      <c r="AR350">
        <f>AQ350*1000/AA350</f>
        <v>47.142210415495747</v>
      </c>
      <c r="AS350">
        <f>(AR350-U350)</f>
        <v>24.131422451628559</v>
      </c>
      <c r="AT350">
        <f>IF(D350,P350,(O350+P350)/2)</f>
        <v>30.039043426513672</v>
      </c>
      <c r="AU350">
        <f>0.61365*EXP(17.502*AT350/(240.97+AT350))</f>
        <v>4.2700136946825831</v>
      </c>
      <c r="AV350">
        <f>IF(AS350&lt;&gt;0,(1000-(AR350+U350)/2)/AS350*AL350,0)</f>
        <v>0.10099684072026764</v>
      </c>
      <c r="AW350">
        <f>U350*AA350/1000</f>
        <v>2.0940352500177686</v>
      </c>
      <c r="AX350">
        <f>(AU350-AW350)</f>
        <v>2.1759784446648145</v>
      </c>
      <c r="AY350">
        <f>1/(1.6/F350+1.37/N350)</f>
        <v>6.3401125919435294E-2</v>
      </c>
      <c r="AZ350">
        <f>G350*AA350*0.001</f>
        <v>30.650850405741451</v>
      </c>
      <c r="BA350">
        <f>G350/S350</f>
        <v>0.389038736650684</v>
      </c>
      <c r="BB350">
        <f>(1-AL350*AA350/AQ350/F350)*100</f>
        <v>48.569385968154812</v>
      </c>
      <c r="BC350">
        <f>(S350-E350/(N350/1.35))</f>
        <v>852.70052727437439</v>
      </c>
      <c r="BD350">
        <f>E350*BB350/100/BC350</f>
        <v>1.8236724771249022E-2</v>
      </c>
    </row>
    <row r="351" spans="1:56" x14ac:dyDescent="0.3">
      <c r="A351" s="1">
        <v>208</v>
      </c>
      <c r="B351" s="1" t="s">
        <v>409</v>
      </c>
      <c r="C351" s="1">
        <v>13053.500009935349</v>
      </c>
      <c r="D351" s="1">
        <v>0</v>
      </c>
      <c r="E351">
        <f>(R351-S351*(1000-T351)/(1000-U351))*AK351</f>
        <v>32.069498063740717</v>
      </c>
      <c r="F351">
        <f>IF(AV351&lt;&gt;0,1/(1/AV351-1/N351),0)</f>
        <v>0.10283071653200496</v>
      </c>
      <c r="G351">
        <f>((AY351-AL351/2)*S351-E351)/(AY351+AL351/2)</f>
        <v>329.59305217517823</v>
      </c>
      <c r="H351">
        <f>AL351*1000</f>
        <v>2.5014556705180486</v>
      </c>
      <c r="I351">
        <f>(AQ351-AW351)</f>
        <v>2.2023886245426572</v>
      </c>
      <c r="J351">
        <f>(P351+AP351*D351)</f>
        <v>30.137933731079102</v>
      </c>
      <c r="K351" s="1">
        <v>4.93</v>
      </c>
      <c r="L351">
        <f>(K351*AE351+AF351)</f>
        <v>1.6549348261952401</v>
      </c>
      <c r="M351" s="1">
        <v>1</v>
      </c>
      <c r="N351">
        <f>L351*(M351+1)*(M351+1)/(M351*M351+1)</f>
        <v>3.3098696523904803</v>
      </c>
      <c r="O351" s="1">
        <v>29.945367813110352</v>
      </c>
      <c r="P351" s="1">
        <v>30.137933731079102</v>
      </c>
      <c r="Q351" s="1">
        <v>30.321384429931641</v>
      </c>
      <c r="R351" s="1">
        <v>899.48211669921875</v>
      </c>
      <c r="S351" s="1">
        <v>865.73492431640625</v>
      </c>
      <c r="T351" s="1">
        <v>20.578727722167969</v>
      </c>
      <c r="U351" s="1">
        <v>22.987850189208984</v>
      </c>
      <c r="V351" s="1">
        <v>44.093597412109375</v>
      </c>
      <c r="W351" s="1">
        <v>49.255569458007813</v>
      </c>
      <c r="X351" s="1">
        <v>500.12759399414063</v>
      </c>
      <c r="Y351" s="1">
        <v>1499.941650390625</v>
      </c>
      <c r="Z351" s="1">
        <v>0.3527219295501709</v>
      </c>
      <c r="AA351" s="1">
        <v>91.001663208007813</v>
      </c>
      <c r="AB351" s="1">
        <v>12.817547798156738</v>
      </c>
      <c r="AC351" s="1">
        <v>0.50874990224838257</v>
      </c>
      <c r="AD351" s="1">
        <v>1</v>
      </c>
      <c r="AE351" s="1">
        <v>-0.21956524252891541</v>
      </c>
      <c r="AF351" s="1">
        <v>2.737391471862793</v>
      </c>
      <c r="AG351" s="1">
        <v>1</v>
      </c>
      <c r="AH351" s="1">
        <v>0</v>
      </c>
      <c r="AI351" s="1">
        <v>0.15999999642372131</v>
      </c>
      <c r="AJ351" s="1">
        <v>111115</v>
      </c>
      <c r="AK351">
        <f>X351*0.000001/(K351*0.0001)</f>
        <v>1.0144575943086018</v>
      </c>
      <c r="AL351">
        <f>(U351-T351)/(1000-U351)*AK351</f>
        <v>2.5014556705180487E-3</v>
      </c>
      <c r="AM351">
        <f>(P351+273.15)</f>
        <v>303.28793373107908</v>
      </c>
      <c r="AN351">
        <f>(O351+273.15)</f>
        <v>303.09536781311033</v>
      </c>
      <c r="AO351">
        <f>(Y351*AG351+Z351*AH351)*AI351</f>
        <v>239.99065869829064</v>
      </c>
      <c r="AP351">
        <f>((AO351+0.00000010773*(AN351^4-AM351^4))-AL351*44100)/(L351*51.4+0.00000043092*AM351^3)</f>
        <v>1.3118751436443785</v>
      </c>
      <c r="AQ351">
        <f>0.61365*EXP(17.502*J351/(240.97+J351))</f>
        <v>4.2943212253371916</v>
      </c>
      <c r="AR351">
        <f>AQ351*1000/AA351</f>
        <v>47.189480652913019</v>
      </c>
      <c r="AS351">
        <f>(AR351-U351)</f>
        <v>24.201630463704035</v>
      </c>
      <c r="AT351">
        <f>IF(D351,P351,(O351+P351)/2)</f>
        <v>30.041650772094727</v>
      </c>
      <c r="AU351">
        <f>0.61365*EXP(17.502*AT351/(240.97+AT351))</f>
        <v>4.2706530455940692</v>
      </c>
      <c r="AV351">
        <f>IF(AS351&lt;&gt;0,(1000-(AR351+U351)/2)/AS351*AL351,0)</f>
        <v>9.9732244612589352E-2</v>
      </c>
      <c r="AW351">
        <f>U351*AA351/1000</f>
        <v>2.0919326007945345</v>
      </c>
      <c r="AX351">
        <f>(AU351-AW351)</f>
        <v>2.1787204447995348</v>
      </c>
      <c r="AY351">
        <f>1/(1.6/F351+1.37/N351)</f>
        <v>6.260381772114447E-2</v>
      </c>
      <c r="AZ351">
        <f>G351*AA351*0.001</f>
        <v>29.993515929744916</v>
      </c>
      <c r="BA351">
        <f>G351/S351</f>
        <v>0.38070897097680156</v>
      </c>
      <c r="BB351">
        <f>(1-AL351*AA351/AQ351/F351)*100</f>
        <v>48.450465104300335</v>
      </c>
      <c r="BC351">
        <f>(S351-E351/(N351/1.35))</f>
        <v>852.65470456975186</v>
      </c>
      <c r="BD351">
        <f>E351*BB351/100/BC351</f>
        <v>1.8222876019123504E-2</v>
      </c>
    </row>
    <row r="352" spans="1:56" x14ac:dyDescent="0.3">
      <c r="A352" s="1">
        <v>209</v>
      </c>
      <c r="B352" s="1" t="s">
        <v>410</v>
      </c>
      <c r="C352" s="1">
        <v>13059.500009801239</v>
      </c>
      <c r="D352" s="1">
        <v>0</v>
      </c>
      <c r="E352">
        <f>(R352-S352*(1000-T352)/(1000-U352))*AK352</f>
        <v>32.033888670698836</v>
      </c>
      <c r="F352">
        <f>IF(AV352&lt;&gt;0,1/(1/AV352-1/N352),0)</f>
        <v>0.10184516075786104</v>
      </c>
      <c r="G352">
        <f>((AY352-AL352/2)*S352-E352)/(AY352+AL352/2)</f>
        <v>325.52541168228231</v>
      </c>
      <c r="H352">
        <f>AL352*1000</f>
        <v>2.4830482563825824</v>
      </c>
      <c r="I352">
        <f>(AQ352-AW352)</f>
        <v>2.2066791408970059</v>
      </c>
      <c r="J352">
        <f>(P352+AP352*D352)</f>
        <v>30.150094985961914</v>
      </c>
      <c r="K352" s="1">
        <v>4.93</v>
      </c>
      <c r="L352">
        <f>(K352*AE352+AF352)</f>
        <v>1.6549348261952401</v>
      </c>
      <c r="M352" s="1">
        <v>1</v>
      </c>
      <c r="N352">
        <f>L352*(M352+1)*(M352+1)/(M352*M352+1)</f>
        <v>3.3098696523904803</v>
      </c>
      <c r="O352" s="1">
        <v>29.947858810424805</v>
      </c>
      <c r="P352" s="1">
        <v>30.150094985961914</v>
      </c>
      <c r="Q352" s="1">
        <v>30.321340560913086</v>
      </c>
      <c r="R352" s="1">
        <v>899.58099365234375</v>
      </c>
      <c r="S352" s="1">
        <v>865.8912353515625</v>
      </c>
      <c r="T352" s="1">
        <v>20.582706451416016</v>
      </c>
      <c r="U352" s="1">
        <v>22.973638534545898</v>
      </c>
      <c r="V352" s="1">
        <v>44.095817565917969</v>
      </c>
      <c r="W352" s="1">
        <v>49.218086242675781</v>
      </c>
      <c r="X352" s="1">
        <v>500.23159790039063</v>
      </c>
      <c r="Y352" s="1">
        <v>1499.7213134765625</v>
      </c>
      <c r="Z352" s="1">
        <v>0.15288147330284119</v>
      </c>
      <c r="AA352" s="1">
        <v>91.001678466796875</v>
      </c>
      <c r="AB352" s="1">
        <v>12.817547798156738</v>
      </c>
      <c r="AC352" s="1">
        <v>0.50874990224838257</v>
      </c>
      <c r="AD352" s="1">
        <v>1</v>
      </c>
      <c r="AE352" s="1">
        <v>-0.21956524252891541</v>
      </c>
      <c r="AF352" s="1">
        <v>2.737391471862793</v>
      </c>
      <c r="AG352" s="1">
        <v>1</v>
      </c>
      <c r="AH352" s="1">
        <v>0</v>
      </c>
      <c r="AI352" s="1">
        <v>0.15999999642372131</v>
      </c>
      <c r="AJ352" s="1">
        <v>111115</v>
      </c>
      <c r="AK352">
        <f>X352*0.000001/(K352*0.0001)</f>
        <v>1.0146685555788857</v>
      </c>
      <c r="AL352">
        <f>(U352-T352)/(1000-U352)*AK352</f>
        <v>2.4830482563825826E-3</v>
      </c>
      <c r="AM352">
        <f>(P352+273.15)</f>
        <v>303.30009498596189</v>
      </c>
      <c r="AN352">
        <f>(O352+273.15)</f>
        <v>303.09785881042478</v>
      </c>
      <c r="AO352">
        <f>(Y352*AG352+Z352*AH352)*AI352</f>
        <v>239.95540479282863</v>
      </c>
      <c r="AP352">
        <f>((AO352+0.00000010773*(AN352^4-AM352^4))-AL352*44100)/(L352*51.4+0.00000043092*AM352^3)</f>
        <v>1.3186556663498381</v>
      </c>
      <c r="AQ352">
        <f>0.61365*EXP(17.502*J352/(240.97+J352))</f>
        <v>4.2973188080301661</v>
      </c>
      <c r="AR352">
        <f>AQ352*1000/AA352</f>
        <v>47.222412601962034</v>
      </c>
      <c r="AS352">
        <f>(AR352-U352)</f>
        <v>24.248774067416136</v>
      </c>
      <c r="AT352">
        <f>IF(D352,P352,(O352+P352)/2)</f>
        <v>30.048976898193359</v>
      </c>
      <c r="AU352">
        <f>0.61365*EXP(17.502*AT352/(240.97+AT352))</f>
        <v>4.2724499419313329</v>
      </c>
      <c r="AV352">
        <f>IF(AS352&lt;&gt;0,(1000-(AR352+U352)/2)/AS352*AL352,0)</f>
        <v>9.8804919313933662E-2</v>
      </c>
      <c r="AW352">
        <f>U352*AA352/1000</f>
        <v>2.0906396671331602</v>
      </c>
      <c r="AX352">
        <f>(AU352-AW352)</f>
        <v>2.1818102747981727</v>
      </c>
      <c r="AY352">
        <f>1/(1.6/F352+1.37/N352)</f>
        <v>6.2019209425855731E-2</v>
      </c>
      <c r="AZ352">
        <f>G352*AA352*0.001</f>
        <v>29.623358846682738</v>
      </c>
      <c r="BA352">
        <f>G352/S352</f>
        <v>0.3759426107946629</v>
      </c>
      <c r="BB352">
        <f>(1-AL352*AA352/AQ352/F352)*100</f>
        <v>48.370657976121144</v>
      </c>
      <c r="BC352">
        <f>(S352-E352/(N352/1.35))</f>
        <v>852.82553964532519</v>
      </c>
      <c r="BD352">
        <f>E352*BB352/100/BC352</f>
        <v>1.8169018169647274E-2</v>
      </c>
    </row>
    <row r="353" spans="1:56" x14ac:dyDescent="0.3">
      <c r="A353" s="1">
        <v>210</v>
      </c>
      <c r="B353" s="1" t="s">
        <v>411</v>
      </c>
      <c r="C353" s="1">
        <v>13065.500009667128</v>
      </c>
      <c r="D353" s="1">
        <v>0</v>
      </c>
      <c r="E353">
        <f>(R353-S353*(1000-T353)/(1000-U353))*AK353</f>
        <v>31.903092914083327</v>
      </c>
      <c r="F353">
        <f>IF(AV353&lt;&gt;0,1/(1/AV353-1/N353),0)</f>
        <v>0.10105302663302321</v>
      </c>
      <c r="G353">
        <f>((AY353-AL353/2)*S353-E353)/(AY353+AL353/2)</f>
        <v>323.72602320554842</v>
      </c>
      <c r="H353">
        <f>AL353*1000</f>
        <v>2.463812511479091</v>
      </c>
      <c r="I353">
        <f>(AQ353-AW353)</f>
        <v>2.2063047962287765</v>
      </c>
      <c r="J353">
        <f>(P353+AP353*D353)</f>
        <v>30.140937805175781</v>
      </c>
      <c r="K353" s="1">
        <v>4.93</v>
      </c>
      <c r="L353">
        <f>(K353*AE353+AF353)</f>
        <v>1.6549348261952401</v>
      </c>
      <c r="M353" s="1">
        <v>1</v>
      </c>
      <c r="N353">
        <f>L353*(M353+1)*(M353+1)/(M353*M353+1)</f>
        <v>3.3098696523904803</v>
      </c>
      <c r="O353" s="1">
        <v>29.940279006958008</v>
      </c>
      <c r="P353" s="1">
        <v>30.140937805175781</v>
      </c>
      <c r="Q353" s="1">
        <v>30.302600860595703</v>
      </c>
      <c r="R353" s="1">
        <v>899.422607421875</v>
      </c>
      <c r="S353" s="1">
        <v>865.87127685546875</v>
      </c>
      <c r="T353" s="1">
        <v>20.579824447631836</v>
      </c>
      <c r="U353" s="1">
        <v>22.952775955200195</v>
      </c>
      <c r="V353" s="1">
        <v>44.109180450439453</v>
      </c>
      <c r="W353" s="1">
        <v>49.195178985595703</v>
      </c>
      <c r="X353" s="1">
        <v>500.12811279296875</v>
      </c>
      <c r="Y353" s="1">
        <v>1499.7999267578125</v>
      </c>
      <c r="Z353" s="1">
        <v>0.13213361799716949</v>
      </c>
      <c r="AA353" s="1">
        <v>91.002357482910156</v>
      </c>
      <c r="AB353" s="1">
        <v>12.817547798156738</v>
      </c>
      <c r="AC353" s="1">
        <v>0.50874990224838257</v>
      </c>
      <c r="AD353" s="1">
        <v>1</v>
      </c>
      <c r="AE353" s="1">
        <v>-0.21956524252891541</v>
      </c>
      <c r="AF353" s="1">
        <v>2.737391471862793</v>
      </c>
      <c r="AG353" s="1">
        <v>1</v>
      </c>
      <c r="AH353" s="1">
        <v>0</v>
      </c>
      <c r="AI353" s="1">
        <v>0.15999999642372131</v>
      </c>
      <c r="AJ353" s="1">
        <v>111115</v>
      </c>
      <c r="AK353">
        <f>X353*0.000001/(K353*0.0001)</f>
        <v>1.0144586466388819</v>
      </c>
      <c r="AL353">
        <f>(U353-T353)/(1000-U353)*AK353</f>
        <v>2.463812511479091E-3</v>
      </c>
      <c r="AM353">
        <f>(P353+273.15)</f>
        <v>303.29093780517576</v>
      </c>
      <c r="AN353">
        <f>(O353+273.15)</f>
        <v>303.09027900695799</v>
      </c>
      <c r="AO353">
        <f>(Y353*AG353+Z353*AH353)*AI353</f>
        <v>239.96798291754749</v>
      </c>
      <c r="AP353">
        <f>((AO353+0.00000010773*(AN353^4-AM353^4))-AL353*44100)/(L353*51.4+0.00000043092*AM353^3)</f>
        <v>1.3277348284460633</v>
      </c>
      <c r="AQ353">
        <f>0.61365*EXP(17.502*J353/(240.97+J353))</f>
        <v>4.2950615189290495</v>
      </c>
      <c r="AR353">
        <f>AQ353*1000/AA353</f>
        <v>47.197255518744591</v>
      </c>
      <c r="AS353">
        <f>(AR353-U353)</f>
        <v>24.244479563544395</v>
      </c>
      <c r="AT353">
        <f>IF(D353,P353,(O353+P353)/2)</f>
        <v>30.040608406066895</v>
      </c>
      <c r="AU353">
        <f>0.61365*EXP(17.502*AT353/(240.97+AT353))</f>
        <v>4.2703974355318595</v>
      </c>
      <c r="AV353">
        <f>IF(AS353&lt;&gt;0,(1000-(AR353+U353)/2)/AS353*AL353,0)</f>
        <v>9.8059199111075981E-2</v>
      </c>
      <c r="AW353">
        <f>U353*AA353/1000</f>
        <v>2.088756722700273</v>
      </c>
      <c r="AX353">
        <f>(AU353-AW353)</f>
        <v>2.1816407128315864</v>
      </c>
      <c r="AY353">
        <f>1/(1.6/F353+1.37/N353)</f>
        <v>6.1549123680766295E-2</v>
      </c>
      <c r="AZ353">
        <f>G353*AA353*0.001</f>
        <v>29.459831290272184</v>
      </c>
      <c r="BA353">
        <f>G353/S353</f>
        <v>0.3738731516550638</v>
      </c>
      <c r="BB353">
        <f>(1-AL353*AA353/AQ353/F353)*100</f>
        <v>48.341524535936145</v>
      </c>
      <c r="BC353">
        <f>(S353-E353/(N353/1.35))</f>
        <v>852.85892895140353</v>
      </c>
      <c r="BD353">
        <f>E353*BB353/100/BC353</f>
        <v>1.8083226856458082E-2</v>
      </c>
    </row>
    <row r="354" spans="1:56" x14ac:dyDescent="0.3">
      <c r="A354" s="1" t="s">
        <v>9</v>
      </c>
      <c r="B354" s="1" t="s">
        <v>412</v>
      </c>
      <c r="K354" s="1">
        <v>4.93</v>
      </c>
    </row>
    <row r="355" spans="1:56" x14ac:dyDescent="0.3">
      <c r="A355" s="1" t="s">
        <v>9</v>
      </c>
      <c r="B355" s="1" t="s">
        <v>413</v>
      </c>
      <c r="K355" s="1">
        <v>4.93</v>
      </c>
    </row>
    <row r="356" spans="1:56" x14ac:dyDescent="0.3">
      <c r="A356" s="1">
        <v>211</v>
      </c>
      <c r="B356" s="1" t="s">
        <v>414</v>
      </c>
      <c r="C356" s="1">
        <v>13287.50001020357</v>
      </c>
      <c r="D356" s="1">
        <v>0</v>
      </c>
      <c r="E356">
        <f>(R356-S356*(1000-T356)/(1000-U356))*AK356</f>
        <v>27.332424614295583</v>
      </c>
      <c r="F356">
        <f>IF(AV356&lt;&gt;0,1/(1/AV356-1/N356),0)</f>
        <v>0.17292371366634399</v>
      </c>
      <c r="G356">
        <f>((AY356-AL356/2)*S356-E356)/(AY356+AL356/2)</f>
        <v>98.231061453128262</v>
      </c>
      <c r="H356">
        <f>AL356*1000</f>
        <v>3.8280611749351605</v>
      </c>
      <c r="I356">
        <f>(AQ356-AW356)</f>
        <v>2.0445021253214337</v>
      </c>
      <c r="J356">
        <f>(P356+AP356*D356)</f>
        <v>29.974216461181641</v>
      </c>
      <c r="K356" s="1">
        <v>4.93</v>
      </c>
      <c r="L356">
        <f>(K356*AE356+AF356)</f>
        <v>1.6549348261952401</v>
      </c>
      <c r="M356" s="1">
        <v>1</v>
      </c>
      <c r="N356">
        <f>L356*(M356+1)*(M356+1)/(M356*M356+1)</f>
        <v>3.3098696523904803</v>
      </c>
      <c r="O356" s="1">
        <v>29.902490615844727</v>
      </c>
      <c r="P356" s="1">
        <v>29.974216461181641</v>
      </c>
      <c r="Q356" s="1">
        <v>30.311861038208008</v>
      </c>
      <c r="R356" s="1">
        <v>399.46578979492188</v>
      </c>
      <c r="S356" s="1">
        <v>371.12533569335938</v>
      </c>
      <c r="T356" s="1">
        <v>20.599752426147461</v>
      </c>
      <c r="U356" s="1">
        <v>24.281257629394531</v>
      </c>
      <c r="V356" s="1">
        <v>44.247688293457031</v>
      </c>
      <c r="W356" s="1">
        <v>52.15545654296875</v>
      </c>
      <c r="X356" s="1">
        <v>500.17849731445313</v>
      </c>
      <c r="Y356" s="1">
        <v>1500.0338134765625</v>
      </c>
      <c r="Z356" s="1">
        <v>0.10919923335313797</v>
      </c>
      <c r="AA356" s="1">
        <v>91.001960754394531</v>
      </c>
      <c r="AB356" s="1">
        <v>10.684417724609375</v>
      </c>
      <c r="AC356" s="1">
        <v>0.47298559546470642</v>
      </c>
      <c r="AD356" s="1">
        <v>1</v>
      </c>
      <c r="AE356" s="1">
        <v>-0.21956524252891541</v>
      </c>
      <c r="AF356" s="1">
        <v>2.737391471862793</v>
      </c>
      <c r="AG356" s="1">
        <v>1</v>
      </c>
      <c r="AH356" s="1">
        <v>0</v>
      </c>
      <c r="AI356" s="1">
        <v>0.15999999642372131</v>
      </c>
      <c r="AJ356" s="1">
        <v>111115</v>
      </c>
      <c r="AK356">
        <f>X356*0.000001/(K356*0.0001)</f>
        <v>1.014560846479621</v>
      </c>
      <c r="AL356">
        <f>(U356-T356)/(1000-U356)*AK356</f>
        <v>3.8280611749351603E-3</v>
      </c>
      <c r="AM356">
        <f>(P356+273.15)</f>
        <v>303.12421646118162</v>
      </c>
      <c r="AN356">
        <f>(O356+273.15)</f>
        <v>303.0524906158447</v>
      </c>
      <c r="AO356">
        <f>(Y356*AG356+Z356*AH356)*AI356</f>
        <v>240.00540479171104</v>
      </c>
      <c r="AP356">
        <f>((AO356+0.00000010773*(AN356^4-AM356^4))-AL356*44100)/(L356*51.4+0.00000043092*AM356^3)</f>
        <v>0.72453283292824211</v>
      </c>
      <c r="AQ356">
        <f>0.61365*EXP(17.502*J356/(240.97+J356))</f>
        <v>4.2541441791789376</v>
      </c>
      <c r="AR356">
        <f>AQ356*1000/AA356</f>
        <v>46.747829869956981</v>
      </c>
      <c r="AS356">
        <f>(AR356-U356)</f>
        <v>22.466572240562449</v>
      </c>
      <c r="AT356">
        <f>IF(D356,P356,(O356+P356)/2)</f>
        <v>29.938353538513184</v>
      </c>
      <c r="AU356">
        <f>0.61365*EXP(17.502*AT356/(240.97+AT356))</f>
        <v>4.2453871079432375</v>
      </c>
      <c r="AV356">
        <f>IF(AS356&lt;&gt;0,(1000-(AR356+U356)/2)/AS356*AL356,0)</f>
        <v>0.16433790118616948</v>
      </c>
      <c r="AW356">
        <f>U356*AA356/1000</f>
        <v>2.2096420538575039</v>
      </c>
      <c r="AX356">
        <f>(AU356-AW356)</f>
        <v>2.0357450540857336</v>
      </c>
      <c r="AY356">
        <f>1/(1.6/F356+1.37/N356)</f>
        <v>0.10344953991231691</v>
      </c>
      <c r="AZ356">
        <f>G356*AA356*0.001</f>
        <v>8.939219199220096</v>
      </c>
      <c r="BA356">
        <f>G356/S356</f>
        <v>0.26468433169513178</v>
      </c>
      <c r="BB356">
        <f>(1-AL356*AA356/AQ356/F356)*100</f>
        <v>52.645324942953174</v>
      </c>
      <c r="BC356">
        <f>(S356-E356/(N356/1.35))</f>
        <v>359.97723105345318</v>
      </c>
      <c r="BD356">
        <f>E356*BB356/100/BC356</f>
        <v>3.9972649689188143E-2</v>
      </c>
    </row>
    <row r="357" spans="1:56" x14ac:dyDescent="0.3">
      <c r="A357" s="1">
        <v>212</v>
      </c>
      <c r="B357" s="1" t="s">
        <v>415</v>
      </c>
      <c r="C357" s="1">
        <v>13293.50001006946</v>
      </c>
      <c r="D357" s="1">
        <v>0</v>
      </c>
      <c r="E357">
        <f>(R357-S357*(1000-T357)/(1000-U357))*AK357</f>
        <v>27.661793128394201</v>
      </c>
      <c r="F357">
        <f>IF(AV357&lt;&gt;0,1/(1/AV357-1/N357),0)</f>
        <v>0.17370228570257337</v>
      </c>
      <c r="G357">
        <f>((AY357-AL357/2)*S357-E357)/(AY357+AL357/2)</f>
        <v>96.021747022844735</v>
      </c>
      <c r="H357">
        <f>AL357*1000</f>
        <v>3.84288915795107</v>
      </c>
      <c r="I357">
        <f>(AQ357-AW357)</f>
        <v>2.0436433570305228</v>
      </c>
      <c r="J357">
        <f>(P357+AP357*D357)</f>
        <v>29.976417541503906</v>
      </c>
      <c r="K357" s="1">
        <v>4.93</v>
      </c>
      <c r="L357">
        <f>(K357*AE357+AF357)</f>
        <v>1.6549348261952401</v>
      </c>
      <c r="M357" s="1">
        <v>1</v>
      </c>
      <c r="N357">
        <f>L357*(M357+1)*(M357+1)/(M357*M357+1)</f>
        <v>3.3098696523904803</v>
      </c>
      <c r="O357" s="1">
        <v>29.900152206420898</v>
      </c>
      <c r="P357" s="1">
        <v>29.976417541503906</v>
      </c>
      <c r="Q357" s="1">
        <v>30.310531616210938</v>
      </c>
      <c r="R357" s="1">
        <v>399.57534790039063</v>
      </c>
      <c r="S357" s="1">
        <v>370.90396118164063</v>
      </c>
      <c r="T357" s="1">
        <v>20.600828170776367</v>
      </c>
      <c r="U357" s="1">
        <v>24.296754837036133</v>
      </c>
      <c r="V357" s="1">
        <v>44.255680084228516</v>
      </c>
      <c r="W357" s="1">
        <v>52.195442199707031</v>
      </c>
      <c r="X357" s="1">
        <v>500.14874267578125</v>
      </c>
      <c r="Y357" s="1">
        <v>1499.948974609375</v>
      </c>
      <c r="Z357" s="1">
        <v>0.4488004744052887</v>
      </c>
      <c r="AA357" s="1">
        <v>91.00140380859375</v>
      </c>
      <c r="AB357" s="1">
        <v>10.684417724609375</v>
      </c>
      <c r="AC357" s="1">
        <v>0.47298559546470642</v>
      </c>
      <c r="AD357" s="1">
        <v>0.66666668653488159</v>
      </c>
      <c r="AE357" s="1">
        <v>-0.21956524252891541</v>
      </c>
      <c r="AF357" s="1">
        <v>2.737391471862793</v>
      </c>
      <c r="AG357" s="1">
        <v>1</v>
      </c>
      <c r="AH357" s="1">
        <v>0</v>
      </c>
      <c r="AI357" s="1">
        <v>0.15999999642372131</v>
      </c>
      <c r="AJ357" s="1">
        <v>111115</v>
      </c>
      <c r="AK357">
        <f>X357*0.000001/(K357*0.0001)</f>
        <v>1.0145004922429639</v>
      </c>
      <c r="AL357">
        <f>(U357-T357)/(1000-U357)*AK357</f>
        <v>3.8428891579510701E-3</v>
      </c>
      <c r="AM357">
        <f>(P357+273.15)</f>
        <v>303.12641754150388</v>
      </c>
      <c r="AN357">
        <f>(O357+273.15)</f>
        <v>303.05015220642088</v>
      </c>
      <c r="AO357">
        <f>(Y357*AG357+Z357*AH357)*AI357</f>
        <v>239.99183057326445</v>
      </c>
      <c r="AP357">
        <f>((AO357+0.00000010773*(AN357^4-AM357^4))-AL357*44100)/(L357*51.4+0.00000043092*AM357^3)</f>
        <v>0.71709314275158398</v>
      </c>
      <c r="AQ357">
        <f>0.61365*EXP(17.502*J357/(240.97+J357))</f>
        <v>4.2546821551940512</v>
      </c>
      <c r="AR357">
        <f>AQ357*1000/AA357</f>
        <v>46.754027708661113</v>
      </c>
      <c r="AS357">
        <f>(AR357-U357)</f>
        <v>22.45727287162498</v>
      </c>
      <c r="AT357">
        <f>IF(D357,P357,(O357+P357)/2)</f>
        <v>29.938284873962402</v>
      </c>
      <c r="AU357">
        <f>0.61365*EXP(17.502*AT357/(240.97+AT357))</f>
        <v>4.2453703563932885</v>
      </c>
      <c r="AV357">
        <f>IF(AS357&lt;&gt;0,(1000-(AR357+U357)/2)/AS357*AL357,0)</f>
        <v>0.16504092185118835</v>
      </c>
      <c r="AW357">
        <f>U357*AA357/1000</f>
        <v>2.2110387981635284</v>
      </c>
      <c r="AX357">
        <f>(AU357-AW357)</f>
        <v>2.0343315582297601</v>
      </c>
      <c r="AY357">
        <f>1/(1.6/F357+1.37/N357)</f>
        <v>0.10389528142664725</v>
      </c>
      <c r="AZ357">
        <f>G357*AA357*0.001</f>
        <v>8.7381137752325291</v>
      </c>
      <c r="BA357">
        <f>G357/S357</f>
        <v>0.25888574151900351</v>
      </c>
      <c r="BB357">
        <f>(1-AL357*AA357/AQ357/F357)*100</f>
        <v>52.681246574391082</v>
      </c>
      <c r="BC357">
        <f>(S357-E357/(N357/1.35))</f>
        <v>359.62151666109531</v>
      </c>
      <c r="BD357">
        <f>E357*BB357/100/BC357</f>
        <v>4.0521984279935086E-2</v>
      </c>
    </row>
    <row r="358" spans="1:56" x14ac:dyDescent="0.3">
      <c r="A358" s="1">
        <v>213</v>
      </c>
      <c r="B358" s="1" t="s">
        <v>416</v>
      </c>
      <c r="C358" s="1">
        <v>13299.500009935349</v>
      </c>
      <c r="D358" s="1">
        <v>0</v>
      </c>
      <c r="E358">
        <f>(R358-S358*(1000-T358)/(1000-U358))*AK358</f>
        <v>27.691180773624318</v>
      </c>
      <c r="F358">
        <f>IF(AV358&lt;&gt;0,1/(1/AV358-1/N358),0)</f>
        <v>0.1747308664240107</v>
      </c>
      <c r="G358">
        <f>((AY358-AL358/2)*S358-E358)/(AY358+AL358/2)</f>
        <v>97.149705671968405</v>
      </c>
      <c r="H358">
        <f>AL358*1000</f>
        <v>3.8612631674105624</v>
      </c>
      <c r="I358">
        <f>(AQ358-AW358)</f>
        <v>2.0419116836207127</v>
      </c>
      <c r="J358">
        <f>(P358+AP358*D358)</f>
        <v>29.976434707641602</v>
      </c>
      <c r="K358" s="1">
        <v>4.93</v>
      </c>
      <c r="L358">
        <f>(K358*AE358+AF358)</f>
        <v>1.6549348261952401</v>
      </c>
      <c r="M358" s="1">
        <v>1</v>
      </c>
      <c r="N358">
        <f>L358*(M358+1)*(M358+1)/(M358*M358+1)</f>
        <v>3.3098696523904803</v>
      </c>
      <c r="O358" s="1">
        <v>29.900436401367188</v>
      </c>
      <c r="P358" s="1">
        <v>29.976434707641602</v>
      </c>
      <c r="Q358" s="1">
        <v>30.309837341308594</v>
      </c>
      <c r="R358" s="1">
        <v>399.52621459960938</v>
      </c>
      <c r="S358" s="1">
        <v>370.8250732421875</v>
      </c>
      <c r="T358" s="1">
        <v>20.603006362915039</v>
      </c>
      <c r="U358" s="1">
        <v>24.315803527832031</v>
      </c>
      <c r="V358" s="1">
        <v>44.259681701660156</v>
      </c>
      <c r="W358" s="1">
        <v>52.235569000244141</v>
      </c>
      <c r="X358" s="1">
        <v>500.24685668945313</v>
      </c>
      <c r="Y358" s="1">
        <v>1499.981689453125</v>
      </c>
      <c r="Z358" s="1">
        <v>0.15506257116794586</v>
      </c>
      <c r="AA358" s="1">
        <v>91.001502990722656</v>
      </c>
      <c r="AB358" s="1">
        <v>10.684417724609375</v>
      </c>
      <c r="AC358" s="1">
        <v>0.47298559546470642</v>
      </c>
      <c r="AD358" s="1">
        <v>0.66666668653488159</v>
      </c>
      <c r="AE358" s="1">
        <v>-0.21956524252891541</v>
      </c>
      <c r="AF358" s="1">
        <v>2.737391471862793</v>
      </c>
      <c r="AG358" s="1">
        <v>1</v>
      </c>
      <c r="AH358" s="1">
        <v>0</v>
      </c>
      <c r="AI358" s="1">
        <v>0.15999999642372131</v>
      </c>
      <c r="AJ358" s="1">
        <v>111115</v>
      </c>
      <c r="AK358">
        <f>X358*0.000001/(K358*0.0001)</f>
        <v>1.014699506469479</v>
      </c>
      <c r="AL358">
        <f>(U358-T358)/(1000-U358)*AK358</f>
        <v>3.8612631674105626E-3</v>
      </c>
      <c r="AM358">
        <f>(P358+273.15)</f>
        <v>303.12643470764158</v>
      </c>
      <c r="AN358">
        <f>(O358+273.15)</f>
        <v>303.05043640136716</v>
      </c>
      <c r="AO358">
        <f>(Y358*AG358+Z358*AH358)*AI358</f>
        <v>239.99706494814745</v>
      </c>
      <c r="AP358">
        <f>((AO358+0.00000010773*(AN358^4-AM358^4))-AL358*44100)/(L358*51.4+0.00000043092*AM358^3)</f>
        <v>0.70883218550025073</v>
      </c>
      <c r="AQ358">
        <f>0.61365*EXP(17.502*J358/(240.97+J358))</f>
        <v>4.2546863510805437</v>
      </c>
      <c r="AR358">
        <f>AQ358*1000/AA358</f>
        <v>46.754022859537784</v>
      </c>
      <c r="AS358">
        <f>(AR358-U358)</f>
        <v>22.438219331705753</v>
      </c>
      <c r="AT358">
        <f>IF(D358,P358,(O358+P358)/2)</f>
        <v>29.938435554504395</v>
      </c>
      <c r="AU358">
        <f>0.61365*EXP(17.502*AT358/(240.97+AT358))</f>
        <v>4.2454071168145067</v>
      </c>
      <c r="AV358">
        <f>IF(AS358&lt;&gt;0,(1000-(AR358+U358)/2)/AS358*AL358,0)</f>
        <v>0.16596920909300839</v>
      </c>
      <c r="AW358">
        <f>U358*AA358/1000</f>
        <v>2.212774667459831</v>
      </c>
      <c r="AX358">
        <f>(AU358-AW358)</f>
        <v>2.0326324493546757</v>
      </c>
      <c r="AY358">
        <f>1/(1.6/F358+1.37/N358)</f>
        <v>0.10448389241620995</v>
      </c>
      <c r="AZ358">
        <f>G358*AA358*0.001</f>
        <v>8.8407692312554591</v>
      </c>
      <c r="BA358">
        <f>G358/S358</f>
        <v>0.26198256990168384</v>
      </c>
      <c r="BB358">
        <f>(1-AL358*AA358/AQ358/F358)*100</f>
        <v>52.734877583859372</v>
      </c>
      <c r="BC358">
        <f>(S358-E358/(N358/1.35))</f>
        <v>359.53064235201822</v>
      </c>
      <c r="BD358">
        <f>E358*BB358/100/BC358</f>
        <v>4.0616594421451858E-2</v>
      </c>
    </row>
    <row r="359" spans="1:56" x14ac:dyDescent="0.3">
      <c r="A359" s="1">
        <v>214</v>
      </c>
      <c r="B359" s="1" t="s">
        <v>417</v>
      </c>
      <c r="C359" s="1">
        <v>13305.500009801239</v>
      </c>
      <c r="D359" s="1">
        <v>0</v>
      </c>
      <c r="E359">
        <f>(R359-S359*(1000-T359)/(1000-U359))*AK359</f>
        <v>27.807863125147509</v>
      </c>
      <c r="F359">
        <f>IF(AV359&lt;&gt;0,1/(1/AV359-1/N359),0)</f>
        <v>0.17554255082389841</v>
      </c>
      <c r="G359">
        <f>((AY359-AL359/2)*S359-E359)/(AY359+AL359/2)</f>
        <v>97.056460235948506</v>
      </c>
      <c r="H359">
        <f>AL359*1000</f>
        <v>3.8738128099877382</v>
      </c>
      <c r="I359">
        <f>(AQ359-AW359)</f>
        <v>2.0395503148715681</v>
      </c>
      <c r="J359">
        <f>(P359+AP359*D359)</f>
        <v>29.971902847290039</v>
      </c>
      <c r="K359" s="1">
        <v>4.93</v>
      </c>
      <c r="L359">
        <f>(K359*AE359+AF359)</f>
        <v>1.6549348261952401</v>
      </c>
      <c r="M359" s="1">
        <v>1</v>
      </c>
      <c r="N359">
        <f>L359*(M359+1)*(M359+1)/(M359*M359+1)</f>
        <v>3.3098696523904803</v>
      </c>
      <c r="O359" s="1">
        <v>29.900917053222656</v>
      </c>
      <c r="P359" s="1">
        <v>29.971902847290039</v>
      </c>
      <c r="Q359" s="1">
        <v>30.309803009033203</v>
      </c>
      <c r="R359" s="1">
        <v>399.47763061523438</v>
      </c>
      <c r="S359" s="1">
        <v>370.65606689453125</v>
      </c>
      <c r="T359" s="1">
        <v>20.604564666748047</v>
      </c>
      <c r="U359" s="1">
        <v>24.329568862915039</v>
      </c>
      <c r="V359" s="1">
        <v>44.261825561523438</v>
      </c>
      <c r="W359" s="1">
        <v>52.263717651367188</v>
      </c>
      <c r="X359" s="1">
        <v>500.22100830078125</v>
      </c>
      <c r="Y359" s="1">
        <v>1499.8623046875</v>
      </c>
      <c r="Z359" s="1">
        <v>0.17362809181213379</v>
      </c>
      <c r="AA359" s="1">
        <v>91.001548767089844</v>
      </c>
      <c r="AB359" s="1">
        <v>10.684417724609375</v>
      </c>
      <c r="AC359" s="1">
        <v>0.47298559546470642</v>
      </c>
      <c r="AD359" s="1">
        <v>0.66666668653488159</v>
      </c>
      <c r="AE359" s="1">
        <v>-0.21956524252891541</v>
      </c>
      <c r="AF359" s="1">
        <v>2.737391471862793</v>
      </c>
      <c r="AG359" s="1">
        <v>1</v>
      </c>
      <c r="AH359" s="1">
        <v>0</v>
      </c>
      <c r="AI359" s="1">
        <v>0.15999999642372131</v>
      </c>
      <c r="AJ359" s="1">
        <v>111115</v>
      </c>
      <c r="AK359">
        <f>X359*0.000001/(K359*0.0001)</f>
        <v>1.0146470756608139</v>
      </c>
      <c r="AL359">
        <f>(U359-T359)/(1000-U359)*AK359</f>
        <v>3.8738128099877383E-3</v>
      </c>
      <c r="AM359">
        <f>(P359+273.15)</f>
        <v>303.12190284729002</v>
      </c>
      <c r="AN359">
        <f>(O359+273.15)</f>
        <v>303.05091705322263</v>
      </c>
      <c r="AO359">
        <f>(Y359*AG359+Z359*AH359)*AI359</f>
        <v>239.97796338607441</v>
      </c>
      <c r="AP359">
        <f>((AO359+0.00000010773*(AN359^4-AM359^4))-AL359*44100)/(L359*51.4+0.00000043092*AM359^3)</f>
        <v>0.70355737071898072</v>
      </c>
      <c r="AQ359">
        <f>0.61365*EXP(17.502*J359/(240.97+J359))</f>
        <v>4.2535787622324017</v>
      </c>
      <c r="AR359">
        <f>AQ359*1000/AA359</f>
        <v>46.741828242056059</v>
      </c>
      <c r="AS359">
        <f>(AR359-U359)</f>
        <v>22.41225937914102</v>
      </c>
      <c r="AT359">
        <f>IF(D359,P359,(O359+P359)/2)</f>
        <v>29.936409950256348</v>
      </c>
      <c r="AU359">
        <f>0.61365*EXP(17.502*AT359/(240.97+AT359))</f>
        <v>4.2449129682771503</v>
      </c>
      <c r="AV359">
        <f>IF(AS359&lt;&gt;0,(1000-(AR359+U359)/2)/AS359*AL359,0)</f>
        <v>0.16670136207688535</v>
      </c>
      <c r="AW359">
        <f>U359*AA359/1000</f>
        <v>2.2140284473608336</v>
      </c>
      <c r="AX359">
        <f>(AU359-AW359)</f>
        <v>2.0308845209163167</v>
      </c>
      <c r="AY359">
        <f>1/(1.6/F359+1.37/N359)</f>
        <v>0.10494817176573476</v>
      </c>
      <c r="AZ359">
        <f>G359*AA359*0.001</f>
        <v>8.8322881993227842</v>
      </c>
      <c r="BA359">
        <f>G359/S359</f>
        <v>0.26185045627100323</v>
      </c>
      <c r="BB359">
        <f>(1-AL359*AA359/AQ359/F359)*100</f>
        <v>52.788203020549531</v>
      </c>
      <c r="BC359">
        <f>(S359-E359/(N359/1.35))</f>
        <v>359.31404465149933</v>
      </c>
      <c r="BD359">
        <f>E359*BB359/100/BC359</f>
        <v>4.08535971824227E-2</v>
      </c>
    </row>
    <row r="360" spans="1:56" x14ac:dyDescent="0.3">
      <c r="A360" s="1">
        <v>215</v>
      </c>
      <c r="B360" s="1" t="s">
        <v>418</v>
      </c>
      <c r="C360" s="1">
        <v>13311.500009667128</v>
      </c>
      <c r="D360" s="1">
        <v>0</v>
      </c>
      <c r="E360">
        <f>(R360-S360*(1000-T360)/(1000-U360))*AK360</f>
        <v>27.912739265157281</v>
      </c>
      <c r="F360">
        <f>IF(AV360&lt;&gt;0,1/(1/AV360-1/N360),0)</f>
        <v>0.17642133234900031</v>
      </c>
      <c r="G360">
        <f>((AY360-AL360/2)*S360-E360)/(AY360+AL360/2)</f>
        <v>97.257369754099329</v>
      </c>
      <c r="H360">
        <f>AL360*1000</f>
        <v>3.8874651404268135</v>
      </c>
      <c r="I360">
        <f>(AQ360-AW360)</f>
        <v>2.0370515562755007</v>
      </c>
      <c r="J360">
        <f>(P360+AP360*D360)</f>
        <v>29.966989517211914</v>
      </c>
      <c r="K360" s="1">
        <v>4.93</v>
      </c>
      <c r="L360">
        <f>(K360*AE360+AF360)</f>
        <v>1.6549348261952401</v>
      </c>
      <c r="M360" s="1">
        <v>1</v>
      </c>
      <c r="N360">
        <f>L360*(M360+1)*(M360+1)/(M360*M360+1)</f>
        <v>3.3098696523904803</v>
      </c>
      <c r="O360" s="1">
        <v>29.899341583251953</v>
      </c>
      <c r="P360" s="1">
        <v>29.966989517211914</v>
      </c>
      <c r="Q360" s="1">
        <v>30.310380935668945</v>
      </c>
      <c r="R360" s="1">
        <v>399.50546264648438</v>
      </c>
      <c r="S360" s="1">
        <v>370.58047485351563</v>
      </c>
      <c r="T360" s="1">
        <v>20.606401443481445</v>
      </c>
      <c r="U360" s="1">
        <v>24.343879699707031</v>
      </c>
      <c r="V360" s="1">
        <v>44.269702911376953</v>
      </c>
      <c r="W360" s="1">
        <v>52.299106597900391</v>
      </c>
      <c r="X360" s="1">
        <v>500.30117797851563</v>
      </c>
      <c r="Y360" s="1">
        <v>1500.033935546875</v>
      </c>
      <c r="Z360" s="1">
        <v>0.28064468502998352</v>
      </c>
      <c r="AA360" s="1">
        <v>91.001380920410156</v>
      </c>
      <c r="AB360" s="1">
        <v>10.684417724609375</v>
      </c>
      <c r="AC360" s="1">
        <v>0.47298559546470642</v>
      </c>
      <c r="AD360" s="1">
        <v>0.66666668653488159</v>
      </c>
      <c r="AE360" s="1">
        <v>-0.21956524252891541</v>
      </c>
      <c r="AF360" s="1">
        <v>2.737391471862793</v>
      </c>
      <c r="AG360" s="1">
        <v>1</v>
      </c>
      <c r="AH360" s="1">
        <v>0</v>
      </c>
      <c r="AI360" s="1">
        <v>0.15999999642372131</v>
      </c>
      <c r="AJ360" s="1">
        <v>111115</v>
      </c>
      <c r="AK360">
        <f>X360*0.000001/(K360*0.0001)</f>
        <v>1.0148096916399911</v>
      </c>
      <c r="AL360">
        <f>(U360-T360)/(1000-U360)*AK360</f>
        <v>3.8874651404268135E-3</v>
      </c>
      <c r="AM360">
        <f>(P360+273.15)</f>
        <v>303.11698951721189</v>
      </c>
      <c r="AN360">
        <f>(O360+273.15)</f>
        <v>303.04934158325193</v>
      </c>
      <c r="AO360">
        <f>(Y360*AG360+Z360*AH360)*AI360</f>
        <v>240.00542432296061</v>
      </c>
      <c r="AP360">
        <f>((AO360+0.00000010773*(AN360^4-AM360^4))-AL360*44100)/(L360*51.4+0.00000043092*AM360^3)</f>
        <v>0.69805462408962382</v>
      </c>
      <c r="AQ360">
        <f>0.61365*EXP(17.502*J360/(240.97+J360))</f>
        <v>4.2523782259091805</v>
      </c>
      <c r="AR360">
        <f>AQ360*1000/AA360</f>
        <v>46.728721947948372</v>
      </c>
      <c r="AS360">
        <f>(AR360-U360)</f>
        <v>22.384842248241341</v>
      </c>
      <c r="AT360">
        <f>IF(D360,P360,(O360+P360)/2)</f>
        <v>29.933165550231934</v>
      </c>
      <c r="AU360">
        <f>0.61365*EXP(17.502*AT360/(240.97+AT360))</f>
        <v>4.2441215975215343</v>
      </c>
      <c r="AV360">
        <f>IF(AS360&lt;&gt;0,(1000-(AR360+U360)/2)/AS360*AL360,0)</f>
        <v>0.16749365343635722</v>
      </c>
      <c r="AW360">
        <f>U360*AA360/1000</f>
        <v>2.2153266696336797</v>
      </c>
      <c r="AX360">
        <f>(AU360-AW360)</f>
        <v>2.0287949278878545</v>
      </c>
      <c r="AY360">
        <f>1/(1.6/F360+1.37/N360)</f>
        <v>0.10545062010332436</v>
      </c>
      <c r="AZ360">
        <f>G360*AA360*0.001</f>
        <v>8.8505549523099702</v>
      </c>
      <c r="BA360">
        <f>G360/S360</f>
        <v>0.26244601740699797</v>
      </c>
      <c r="BB360">
        <f>(1-AL360*AA360/AQ360/F360)*100</f>
        <v>52.844591976586507</v>
      </c>
      <c r="BC360">
        <f>(S360-E360/(N360/1.35))</f>
        <v>359.19567666947017</v>
      </c>
      <c r="BD360">
        <f>E360*BB360/100/BC360</f>
        <v>4.1065007549447835E-2</v>
      </c>
    </row>
    <row r="361" spans="1:56" x14ac:dyDescent="0.3">
      <c r="A361" s="1" t="s">
        <v>9</v>
      </c>
      <c r="B361" s="1" t="s">
        <v>419</v>
      </c>
    </row>
    <row r="362" spans="1:56" x14ac:dyDescent="0.3">
      <c r="A362" s="1" t="s">
        <v>9</v>
      </c>
      <c r="B362" s="1" t="s">
        <v>420</v>
      </c>
    </row>
    <row r="363" spans="1:56" x14ac:dyDescent="0.3">
      <c r="A363" s="1" t="s">
        <v>9</v>
      </c>
      <c r="B363" s="1" t="s">
        <v>421</v>
      </c>
    </row>
    <row r="364" spans="1:56" x14ac:dyDescent="0.3">
      <c r="A364" s="1" t="s">
        <v>9</v>
      </c>
      <c r="B364" s="1" t="s">
        <v>422</v>
      </c>
    </row>
    <row r="365" spans="1:56" x14ac:dyDescent="0.3">
      <c r="A365" s="1" t="s">
        <v>9</v>
      </c>
      <c r="B365" s="1" t="s">
        <v>423</v>
      </c>
    </row>
    <row r="366" spans="1:56" x14ac:dyDescent="0.3">
      <c r="A366" s="1" t="s">
        <v>9</v>
      </c>
      <c r="B366" s="1" t="s">
        <v>424</v>
      </c>
    </row>
    <row r="367" spans="1:56" x14ac:dyDescent="0.3">
      <c r="A367" s="1" t="s">
        <v>9</v>
      </c>
      <c r="B367" s="1" t="s">
        <v>425</v>
      </c>
    </row>
    <row r="368" spans="1:56" x14ac:dyDescent="0.3">
      <c r="A368" s="1" t="s">
        <v>9</v>
      </c>
      <c r="B368" s="1" t="s">
        <v>426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1B1F-91DF-4D86-BF5B-122137B7AB62}">
  <dimension ref="A1:Z105"/>
  <sheetViews>
    <sheetView tabSelected="1" topLeftCell="P1" workbookViewId="0">
      <selection activeCell="AH4" sqref="AH4"/>
    </sheetView>
  </sheetViews>
  <sheetFormatPr defaultRowHeight="14.4" x14ac:dyDescent="0.3"/>
  <sheetData>
    <row r="1" spans="1:26" s="7" customFormat="1" x14ac:dyDescent="0.3">
      <c r="A1" s="7" t="s">
        <v>28</v>
      </c>
      <c r="B1" s="7" t="s">
        <v>17</v>
      </c>
      <c r="C1" s="7" t="s">
        <v>427</v>
      </c>
      <c r="L1" s="7" t="s">
        <v>28</v>
      </c>
      <c r="M1" s="7" t="s">
        <v>17</v>
      </c>
      <c r="N1" s="7" t="s">
        <v>427</v>
      </c>
      <c r="W1" s="7" t="s">
        <v>28</v>
      </c>
      <c r="X1" s="7" t="s">
        <v>17</v>
      </c>
      <c r="Y1" s="7" t="s">
        <v>427</v>
      </c>
    </row>
    <row r="2" spans="1:26" x14ac:dyDescent="0.3">
      <c r="D2" s="2" t="s">
        <v>10</v>
      </c>
      <c r="O2" s="3" t="s">
        <v>428</v>
      </c>
      <c r="Z2" s="3" t="s">
        <v>429</v>
      </c>
    </row>
    <row r="3" spans="1:26" x14ac:dyDescent="0.3">
      <c r="A3" s="1">
        <v>399.93072509765625</v>
      </c>
      <c r="B3">
        <v>231.23771801610681</v>
      </c>
      <c r="C3">
        <v>12.453063894098042</v>
      </c>
      <c r="L3" s="1">
        <v>400.0526123046875</v>
      </c>
      <c r="M3">
        <v>226.60301094817433</v>
      </c>
      <c r="N3">
        <v>14.586129140672076</v>
      </c>
      <c r="W3" s="1">
        <v>399.58285522460938</v>
      </c>
      <c r="X3">
        <v>99.850219359190859</v>
      </c>
      <c r="Y3">
        <v>29.945718794890293</v>
      </c>
    </row>
    <row r="4" spans="1:26" x14ac:dyDescent="0.3">
      <c r="A4" s="1">
        <v>400.067138671875</v>
      </c>
      <c r="B4">
        <v>229.12335022024959</v>
      </c>
      <c r="C4">
        <v>12.659766935947367</v>
      </c>
      <c r="L4" s="1">
        <v>400.10629272460938</v>
      </c>
      <c r="M4">
        <v>225.08919121044269</v>
      </c>
      <c r="N4">
        <v>14.805678648857754</v>
      </c>
      <c r="W4" s="1">
        <v>399.646484375</v>
      </c>
      <c r="X4">
        <v>98.550741920163574</v>
      </c>
      <c r="Y4">
        <v>30.129452215047245</v>
      </c>
    </row>
    <row r="5" spans="1:26" x14ac:dyDescent="0.3">
      <c r="A5" s="1">
        <v>400.03042602539063</v>
      </c>
      <c r="B5">
        <v>230.0155221163275</v>
      </c>
      <c r="C5">
        <v>12.603693689922748</v>
      </c>
      <c r="L5" s="1">
        <v>400.08248901367188</v>
      </c>
      <c r="M5">
        <v>226.20566092070302</v>
      </c>
      <c r="N5">
        <v>14.754562199302061</v>
      </c>
      <c r="W5" s="1">
        <v>399.8448486328125</v>
      </c>
      <c r="X5">
        <v>99.309376818644068</v>
      </c>
      <c r="Y5">
        <v>30.14610855928245</v>
      </c>
    </row>
    <row r="6" spans="1:26" x14ac:dyDescent="0.3">
      <c r="A6" s="1">
        <v>399.97857666015625</v>
      </c>
      <c r="B6">
        <v>228.57410163469788</v>
      </c>
      <c r="C6">
        <v>12.762451677323018</v>
      </c>
      <c r="L6" s="1">
        <v>400.0274658203125</v>
      </c>
      <c r="M6">
        <v>228.18979440209787</v>
      </c>
      <c r="N6">
        <v>14.656515453295295</v>
      </c>
      <c r="W6" s="1">
        <v>399.966796875</v>
      </c>
      <c r="X6">
        <v>98.596486958773028</v>
      </c>
      <c r="Y6">
        <v>30.285658351815929</v>
      </c>
    </row>
    <row r="7" spans="1:26" x14ac:dyDescent="0.3">
      <c r="A7" s="1">
        <v>399.93637084960938</v>
      </c>
      <c r="B7">
        <v>232.35340436156449</v>
      </c>
      <c r="C7">
        <v>12.480658442132547</v>
      </c>
      <c r="L7" s="1">
        <v>400.04095458984375</v>
      </c>
      <c r="M7">
        <v>226.9383603570505</v>
      </c>
      <c r="N7">
        <v>14.843694399046763</v>
      </c>
      <c r="W7" s="1">
        <v>399.95684814453125</v>
      </c>
      <c r="X7">
        <v>98.713144294128639</v>
      </c>
      <c r="Y7">
        <v>30.279943619603408</v>
      </c>
    </row>
    <row r="10" spans="1:26" x14ac:dyDescent="0.3">
      <c r="A10" s="1">
        <v>299.99151611328125</v>
      </c>
      <c r="B10">
        <v>176.30520116305325</v>
      </c>
      <c r="C10">
        <v>9.4984587733945602</v>
      </c>
      <c r="L10" s="1">
        <v>300.07363891601563</v>
      </c>
      <c r="M10">
        <v>170.61380468336608</v>
      </c>
      <c r="N10">
        <v>11.456746425671083</v>
      </c>
      <c r="W10" s="1">
        <v>299.72348022460938</v>
      </c>
      <c r="X10">
        <v>51.590186172531062</v>
      </c>
      <c r="Y10">
        <v>25.65348919880303</v>
      </c>
    </row>
    <row r="11" spans="1:26" x14ac:dyDescent="0.3">
      <c r="A11" s="1">
        <v>299.97702026367188</v>
      </c>
      <c r="B11">
        <v>176.49350467202973</v>
      </c>
      <c r="C11">
        <v>9.5010315955739735</v>
      </c>
      <c r="L11" s="1">
        <v>299.99636840820313</v>
      </c>
      <c r="M11">
        <v>170.19424400550116</v>
      </c>
      <c r="N11">
        <v>11.52085811685196</v>
      </c>
      <c r="W11" s="1">
        <v>299.72021484375</v>
      </c>
      <c r="X11">
        <v>50.241089044908747</v>
      </c>
      <c r="Y11">
        <v>25.933362022001738</v>
      </c>
    </row>
    <row r="12" spans="1:26" x14ac:dyDescent="0.3">
      <c r="A12" s="1">
        <v>300.05706787109375</v>
      </c>
      <c r="B12">
        <v>175.62960330591596</v>
      </c>
      <c r="C12">
        <v>9.6132220159528323</v>
      </c>
      <c r="L12" s="1">
        <v>299.99609375</v>
      </c>
      <c r="M12">
        <v>171.12723315150274</v>
      </c>
      <c r="N12">
        <v>11.471987700543153</v>
      </c>
      <c r="W12" s="1">
        <v>299.973876953125</v>
      </c>
      <c r="X12">
        <v>50.23215901289764</v>
      </c>
      <c r="Y12">
        <v>26.170635525149759</v>
      </c>
    </row>
    <row r="13" spans="1:26" x14ac:dyDescent="0.3">
      <c r="A13" s="1">
        <v>299.99053955078125</v>
      </c>
      <c r="B13">
        <v>176.46964247573939</v>
      </c>
      <c r="C13">
        <v>9.5883207664143519</v>
      </c>
      <c r="L13" s="1">
        <v>299.987060546875</v>
      </c>
      <c r="M13">
        <v>171.78134351549377</v>
      </c>
      <c r="N13">
        <v>11.458653754090617</v>
      </c>
      <c r="W13" s="1">
        <v>299.9090576171875</v>
      </c>
      <c r="X13">
        <v>51.588792477755291</v>
      </c>
      <c r="Y13">
        <v>26.1921393663503</v>
      </c>
    </row>
    <row r="14" spans="1:26" x14ac:dyDescent="0.3">
      <c r="A14" s="1">
        <v>299.94992065429688</v>
      </c>
      <c r="B14">
        <v>178.25481027955522</v>
      </c>
      <c r="C14">
        <v>9.4412822942087598</v>
      </c>
      <c r="L14" s="1">
        <v>300.01068115234375</v>
      </c>
      <c r="M14">
        <v>170.83893478696817</v>
      </c>
      <c r="N14">
        <v>11.60148189545183</v>
      </c>
      <c r="W14" s="1">
        <v>299.92556762695313</v>
      </c>
      <c r="X14">
        <v>53.305237801999638</v>
      </c>
      <c r="Y14">
        <v>26.25377846333647</v>
      </c>
    </row>
    <row r="17" spans="1:25" x14ac:dyDescent="0.3">
      <c r="A17" s="1">
        <v>125.07830810546875</v>
      </c>
      <c r="B17">
        <v>80.483821209410138</v>
      </c>
      <c r="C17">
        <v>3.5093379954889583</v>
      </c>
      <c r="L17" s="1">
        <v>125.21659851074219</v>
      </c>
      <c r="M17">
        <v>74.775624937497696</v>
      </c>
      <c r="N17">
        <v>4.6756222711717959</v>
      </c>
      <c r="W17" s="1">
        <v>124.89442443847656</v>
      </c>
      <c r="X17">
        <v>17.756004062835082</v>
      </c>
      <c r="Y17">
        <v>12.833091216414642</v>
      </c>
    </row>
    <row r="18" spans="1:25" x14ac:dyDescent="0.3">
      <c r="A18" s="1">
        <v>125.03852081298828</v>
      </c>
      <c r="B18">
        <v>80.304343593296366</v>
      </c>
      <c r="C18">
        <v>3.5210505315539917</v>
      </c>
      <c r="L18" s="1">
        <v>125.22740936279297</v>
      </c>
      <c r="M18">
        <v>75.451523222002919</v>
      </c>
      <c r="N18">
        <v>4.6388246046326982</v>
      </c>
      <c r="W18" s="1">
        <v>124.82972717285156</v>
      </c>
      <c r="X18">
        <v>17.645874940575908</v>
      </c>
      <c r="Y18">
        <v>12.999804510995704</v>
      </c>
    </row>
    <row r="19" spans="1:25" x14ac:dyDescent="0.3">
      <c r="A19" s="1">
        <v>125.13968658447266</v>
      </c>
      <c r="B19">
        <v>79.412569626472447</v>
      </c>
      <c r="C19">
        <v>3.6274901379262077</v>
      </c>
      <c r="L19" s="1">
        <v>125.19933319091797</v>
      </c>
      <c r="M19">
        <v>76.85232064643732</v>
      </c>
      <c r="N19">
        <v>4.507440078509064</v>
      </c>
      <c r="W19" s="1">
        <v>125.10994720458984</v>
      </c>
      <c r="X19">
        <v>17.404987965594888</v>
      </c>
      <c r="Y19">
        <v>13.183613087134576</v>
      </c>
    </row>
    <row r="20" spans="1:25" x14ac:dyDescent="0.3">
      <c r="A20" s="1">
        <v>125.03356170654297</v>
      </c>
      <c r="B20">
        <v>81.546944678515374</v>
      </c>
      <c r="C20">
        <v>3.4491046405320485</v>
      </c>
      <c r="L20" s="1">
        <v>125.13545227050781</v>
      </c>
      <c r="M20">
        <v>77.247634260807985</v>
      </c>
      <c r="N20">
        <v>4.4689079552184081</v>
      </c>
      <c r="W20" s="1">
        <v>125.17420959472656</v>
      </c>
      <c r="X20">
        <v>18.045403788213608</v>
      </c>
      <c r="Y20">
        <v>13.238862337113316</v>
      </c>
    </row>
    <row r="21" spans="1:25" x14ac:dyDescent="0.3">
      <c r="A21" s="1">
        <v>124.99855041503906</v>
      </c>
      <c r="B21">
        <v>82.380338485284938</v>
      </c>
      <c r="C21">
        <v>3.3905729875380559</v>
      </c>
      <c r="L21" s="1">
        <v>125.22724914550781</v>
      </c>
      <c r="M21">
        <v>76.371909749977675</v>
      </c>
      <c r="N21">
        <v>4.5988733024967345</v>
      </c>
      <c r="W21" s="1">
        <v>125.10325622558594</v>
      </c>
      <c r="X21">
        <v>18.506846741226557</v>
      </c>
      <c r="Y21">
        <v>13.246781171429252</v>
      </c>
    </row>
    <row r="24" spans="1:25" x14ac:dyDescent="0.3">
      <c r="A24" s="1">
        <v>110.47843170166016</v>
      </c>
      <c r="B24">
        <v>69.134587669218021</v>
      </c>
      <c r="C24">
        <v>3.4186477220489548</v>
      </c>
      <c r="L24" s="1">
        <v>110.37408447265625</v>
      </c>
      <c r="M24">
        <v>66.496729796841819</v>
      </c>
      <c r="N24">
        <v>4.254033262103369</v>
      </c>
      <c r="W24" s="1">
        <v>109.93053436279297</v>
      </c>
      <c r="X24">
        <v>16.113171719934481</v>
      </c>
      <c r="Y24">
        <v>12.10675960328374</v>
      </c>
    </row>
    <row r="25" spans="1:25" x14ac:dyDescent="0.3">
      <c r="A25" s="1">
        <v>110.40843963623047</v>
      </c>
      <c r="B25">
        <v>72.628399551027499</v>
      </c>
      <c r="C25">
        <v>3.0950288466507909</v>
      </c>
      <c r="L25" s="1">
        <v>110.28949737548828</v>
      </c>
      <c r="M25">
        <v>69.294107480590199</v>
      </c>
      <c r="N25">
        <v>3.9789888426077789</v>
      </c>
      <c r="W25" s="1">
        <v>109.92874908447266</v>
      </c>
      <c r="X25">
        <v>16.874184016401518</v>
      </c>
      <c r="Y25">
        <v>12.049604630474267</v>
      </c>
    </row>
    <row r="26" spans="1:25" x14ac:dyDescent="0.3">
      <c r="A26" s="1">
        <v>110.02462005615234</v>
      </c>
      <c r="B26">
        <v>77.047432394906096</v>
      </c>
      <c r="C26">
        <v>2.6623520213163658</v>
      </c>
      <c r="L26" s="1">
        <v>110.06446075439453</v>
      </c>
      <c r="M26">
        <v>69.845688749473211</v>
      </c>
      <c r="N26">
        <v>3.8970112511497876</v>
      </c>
      <c r="W26" s="1">
        <v>109.9140625</v>
      </c>
      <c r="X26">
        <v>17.021908411132436</v>
      </c>
      <c r="Y26">
        <v>12.070137976492459</v>
      </c>
    </row>
    <row r="27" spans="1:25" x14ac:dyDescent="0.3">
      <c r="A27" s="1">
        <v>110.0906982421875</v>
      </c>
      <c r="B27">
        <v>72.223799361578287</v>
      </c>
      <c r="C27">
        <v>3.1244850063636642</v>
      </c>
      <c r="L27" s="1">
        <v>110.09053039550781</v>
      </c>
      <c r="M27">
        <v>68.222883120357821</v>
      </c>
      <c r="N27">
        <v>4.0918654746797394</v>
      </c>
      <c r="W27" s="1">
        <v>109.8646240234375</v>
      </c>
      <c r="X27">
        <v>17.467879391247813</v>
      </c>
      <c r="Y27">
        <v>12.028940274762636</v>
      </c>
    </row>
    <row r="28" spans="1:25" x14ac:dyDescent="0.3">
      <c r="A28" s="1">
        <v>110.04421997070313</v>
      </c>
      <c r="B28">
        <v>72.359869690446274</v>
      </c>
      <c r="C28">
        <v>3.119599430619429</v>
      </c>
      <c r="L28" s="1">
        <v>110.07025146484375</v>
      </c>
      <c r="M28">
        <v>69.294881432626113</v>
      </c>
      <c r="N28">
        <v>3.9973390498939914</v>
      </c>
      <c r="W28" s="1">
        <v>109.89899444580078</v>
      </c>
      <c r="X28">
        <v>17.743532426256703</v>
      </c>
      <c r="Y28">
        <v>12.036275245966708</v>
      </c>
    </row>
    <row r="31" spans="1:25" x14ac:dyDescent="0.3">
      <c r="A31" s="1">
        <v>90.395347595214844</v>
      </c>
      <c r="B31">
        <v>60.327395040882166</v>
      </c>
      <c r="C31">
        <v>2.5238850859301349</v>
      </c>
      <c r="L31" s="1">
        <v>90.404243469238281</v>
      </c>
      <c r="M31">
        <v>56.561575253917418</v>
      </c>
      <c r="N31">
        <v>3.3907877506705746</v>
      </c>
      <c r="W31" s="1">
        <v>89.994544982910156</v>
      </c>
      <c r="X31">
        <v>14.40713264094642</v>
      </c>
      <c r="Y31">
        <v>9.9892268666439765</v>
      </c>
    </row>
    <row r="32" spans="1:25" x14ac:dyDescent="0.3">
      <c r="A32" s="1">
        <v>90.477287292480469</v>
      </c>
      <c r="B32">
        <v>62.355825278752846</v>
      </c>
      <c r="C32">
        <v>2.3525515129990406</v>
      </c>
      <c r="L32" s="1">
        <v>90.434104919433594</v>
      </c>
      <c r="M32">
        <v>57.791452510036869</v>
      </c>
      <c r="N32">
        <v>3.2647266615053789</v>
      </c>
      <c r="W32" s="1">
        <v>89.930282592773438</v>
      </c>
      <c r="X32">
        <v>14.73386830177763</v>
      </c>
      <c r="Y32">
        <v>9.9488629813094196</v>
      </c>
    </row>
    <row r="33" spans="1:25" x14ac:dyDescent="0.3">
      <c r="A33" s="1">
        <v>89.972976684570313</v>
      </c>
      <c r="B33">
        <v>66.860986127382219</v>
      </c>
      <c r="C33">
        <v>1.8773762110309029</v>
      </c>
      <c r="L33" s="1">
        <v>89.929672241210938</v>
      </c>
      <c r="M33">
        <v>60.443538088819487</v>
      </c>
      <c r="N33">
        <v>2.9242565106942435</v>
      </c>
      <c r="W33" s="1">
        <v>89.9849853515625</v>
      </c>
      <c r="X33">
        <v>14.43717511221932</v>
      </c>
      <c r="Y33">
        <v>10.016464592182254</v>
      </c>
    </row>
    <row r="34" spans="1:25" x14ac:dyDescent="0.3">
      <c r="A34" s="1">
        <v>89.928787231445313</v>
      </c>
      <c r="B34">
        <v>63.944177906498304</v>
      </c>
      <c r="C34">
        <v>2.1567893089959442</v>
      </c>
      <c r="L34" s="1">
        <v>89.884071350097656</v>
      </c>
      <c r="M34">
        <v>58.814705086723286</v>
      </c>
      <c r="N34">
        <v>3.1058627292353882</v>
      </c>
      <c r="W34" s="1">
        <v>90.006385803222656</v>
      </c>
      <c r="X34">
        <v>14.58038187578874</v>
      </c>
      <c r="Y34">
        <v>10.013935062099776</v>
      </c>
    </row>
    <row r="35" spans="1:25" x14ac:dyDescent="0.3">
      <c r="A35" s="1">
        <v>89.951072692871094</v>
      </c>
      <c r="B35">
        <v>65.044849831141704</v>
      </c>
      <c r="C35">
        <v>2.065253052823167</v>
      </c>
      <c r="L35" s="1">
        <v>89.958053588867188</v>
      </c>
      <c r="M35">
        <v>57.880310224660093</v>
      </c>
      <c r="N35">
        <v>3.2438380243414153</v>
      </c>
      <c r="W35" s="1">
        <v>89.907974243164063</v>
      </c>
      <c r="X35">
        <v>14.828293730740384</v>
      </c>
      <c r="Y35">
        <v>9.9619675943387183</v>
      </c>
    </row>
    <row r="38" spans="1:25" x14ac:dyDescent="0.3">
      <c r="A38" s="1">
        <v>70.228302001953125</v>
      </c>
      <c r="B38">
        <v>48.895982207820587</v>
      </c>
      <c r="C38">
        <v>1.8293050176514591</v>
      </c>
      <c r="L38" s="1">
        <v>70.502647399902344</v>
      </c>
      <c r="M38">
        <v>43.894919711262808</v>
      </c>
      <c r="N38">
        <v>2.7581222075539098</v>
      </c>
      <c r="W38" s="1">
        <v>69.989570617675781</v>
      </c>
      <c r="X38">
        <v>12.093465914622403</v>
      </c>
      <c r="Y38">
        <v>7.7712715472317111</v>
      </c>
    </row>
    <row r="39" spans="1:25" x14ac:dyDescent="0.3">
      <c r="A39" s="1">
        <v>70.272781372070313</v>
      </c>
      <c r="B39">
        <v>51.806969279433602</v>
      </c>
      <c r="C39">
        <v>1.5472285789498097</v>
      </c>
      <c r="L39" s="1">
        <v>70.415679931640625</v>
      </c>
      <c r="M39">
        <v>47.357891213515799</v>
      </c>
      <c r="N39">
        <v>2.354579047165668</v>
      </c>
      <c r="W39" s="1">
        <v>69.966484069824219</v>
      </c>
      <c r="X39">
        <v>11.670497914573444</v>
      </c>
      <c r="Y39">
        <v>7.832172535102421</v>
      </c>
    </row>
    <row r="40" spans="1:25" x14ac:dyDescent="0.3">
      <c r="A40" s="1">
        <v>69.977516174316406</v>
      </c>
      <c r="B40">
        <v>53.928801311308483</v>
      </c>
      <c r="C40">
        <v>1.3150834247127381</v>
      </c>
      <c r="L40" s="1">
        <v>69.911888122558594</v>
      </c>
      <c r="M40">
        <v>49.420556231503269</v>
      </c>
      <c r="N40">
        <v>2.0573297810589954</v>
      </c>
      <c r="W40" s="1">
        <v>70.019691467285156</v>
      </c>
      <c r="X40">
        <v>11.322860806023275</v>
      </c>
      <c r="Y40">
        <v>7.8888689045079676</v>
      </c>
    </row>
    <row r="41" spans="1:25" x14ac:dyDescent="0.3">
      <c r="A41" s="1">
        <v>70.008331298828125</v>
      </c>
      <c r="B41">
        <v>51.406005169492659</v>
      </c>
      <c r="C41">
        <v>1.5777090258754183</v>
      </c>
      <c r="L41" s="1">
        <v>69.982780456542969</v>
      </c>
      <c r="M41">
        <v>47.023795517097852</v>
      </c>
      <c r="N41">
        <v>2.3556502185548265</v>
      </c>
      <c r="W41" s="1">
        <v>69.99688720703125</v>
      </c>
      <c r="X41">
        <v>11.030206470089084</v>
      </c>
      <c r="Y41">
        <v>7.9349378737973728</v>
      </c>
    </row>
    <row r="42" spans="1:25" x14ac:dyDescent="0.3">
      <c r="A42" s="1">
        <v>70.100540161132813</v>
      </c>
      <c r="B42">
        <v>49.763931110252301</v>
      </c>
      <c r="C42">
        <v>1.759236051851689</v>
      </c>
      <c r="L42" s="1">
        <v>70.006660461425781</v>
      </c>
      <c r="M42">
        <v>46.804335167633361</v>
      </c>
      <c r="N42">
        <v>2.3980432467043999</v>
      </c>
      <c r="W42" s="1">
        <v>69.977790832519531</v>
      </c>
      <c r="X42">
        <v>11.889407910997688</v>
      </c>
      <c r="Y42">
        <v>7.8199491816266926</v>
      </c>
    </row>
    <row r="45" spans="1:25" x14ac:dyDescent="0.3">
      <c r="A45" s="1">
        <v>50.275188446044922</v>
      </c>
      <c r="B45">
        <v>39.633589703221475</v>
      </c>
      <c r="C45">
        <v>0.8847355399251311</v>
      </c>
      <c r="L45" s="1">
        <v>50.606986999511719</v>
      </c>
      <c r="M45">
        <v>32.885335220496451</v>
      </c>
      <c r="N45">
        <v>1.8744078127860715</v>
      </c>
      <c r="W45" s="1">
        <v>50.279991149902344</v>
      </c>
      <c r="X45">
        <v>7.6375774655550988</v>
      </c>
      <c r="Y45">
        <v>5.8008999975990569</v>
      </c>
    </row>
    <row r="46" spans="1:25" x14ac:dyDescent="0.3">
      <c r="A46" s="1">
        <v>50.403957366943359</v>
      </c>
      <c r="B46">
        <v>41.45443810546265</v>
      </c>
      <c r="C46">
        <v>0.70521261453225303</v>
      </c>
      <c r="L46" s="1">
        <v>50.647377014160156</v>
      </c>
      <c r="M46">
        <v>36.554526518622652</v>
      </c>
      <c r="N46">
        <v>1.4441852822186334</v>
      </c>
      <c r="W46" s="1">
        <v>50.327304840087891</v>
      </c>
      <c r="X46">
        <v>8.7440694490098512</v>
      </c>
      <c r="Y46">
        <v>5.6586740265063451</v>
      </c>
    </row>
    <row r="47" spans="1:25" x14ac:dyDescent="0.3">
      <c r="A47" s="1">
        <v>49.792102813720703</v>
      </c>
      <c r="B47">
        <v>44.941210218030889</v>
      </c>
      <c r="C47">
        <v>0.28702087813593424</v>
      </c>
      <c r="L47" s="1">
        <v>49.883895874023438</v>
      </c>
      <c r="M47">
        <v>39.437710453243845</v>
      </c>
      <c r="N47">
        <v>1.0148710849397315</v>
      </c>
      <c r="W47" s="1">
        <v>49.976478576660156</v>
      </c>
      <c r="X47">
        <v>9.2253944492328532</v>
      </c>
      <c r="Y47">
        <v>5.5447392473896064</v>
      </c>
    </row>
    <row r="48" spans="1:25" x14ac:dyDescent="0.3">
      <c r="A48" s="1">
        <v>49.840839385986328</v>
      </c>
      <c r="B48">
        <v>39.398727818569334</v>
      </c>
      <c r="C48">
        <v>0.86501227312207829</v>
      </c>
      <c r="L48" s="1">
        <v>49.902885437011719</v>
      </c>
      <c r="M48">
        <v>37.195638785568867</v>
      </c>
      <c r="N48">
        <v>1.2894702621540084</v>
      </c>
      <c r="W48" s="1">
        <v>50.019683837890625</v>
      </c>
      <c r="X48">
        <v>8.1812445786243693</v>
      </c>
      <c r="Y48">
        <v>5.7092538127083126</v>
      </c>
    </row>
    <row r="49" spans="1:25" x14ac:dyDescent="0.3">
      <c r="A49" s="1">
        <v>50.05267333984375</v>
      </c>
      <c r="B49">
        <v>37.850441349255938</v>
      </c>
      <c r="C49">
        <v>1.0462968763279763</v>
      </c>
      <c r="L49" s="1">
        <v>49.777629852294922</v>
      </c>
      <c r="M49">
        <v>38.454673427601165</v>
      </c>
      <c r="N49">
        <v>1.1246970153143787</v>
      </c>
      <c r="W49" s="1">
        <v>49.881767272949219</v>
      </c>
      <c r="X49">
        <v>9.070173114235363</v>
      </c>
      <c r="Y49">
        <v>5.5609810227985106</v>
      </c>
    </row>
    <row r="52" spans="1:25" x14ac:dyDescent="0.3">
      <c r="A52" s="1">
        <v>35.524307250976563</v>
      </c>
      <c r="B52">
        <v>26.880861388394283</v>
      </c>
      <c r="C52">
        <v>0.75371683505932996</v>
      </c>
      <c r="L52" s="1">
        <v>35.771400451660156</v>
      </c>
      <c r="M52">
        <v>26.621657126184882</v>
      </c>
      <c r="N52">
        <v>0.94797224714879991</v>
      </c>
      <c r="W52" s="1">
        <v>20.389156341552734</v>
      </c>
      <c r="X52">
        <v>1.947435383623124</v>
      </c>
      <c r="Y52">
        <v>2.5578807941633128</v>
      </c>
    </row>
    <row r="53" spans="1:25" x14ac:dyDescent="0.3">
      <c r="A53" s="1">
        <v>35.478530883789063</v>
      </c>
      <c r="B53">
        <v>31.876411758320295</v>
      </c>
      <c r="C53">
        <v>0.22618049176707752</v>
      </c>
      <c r="L53" s="1">
        <v>35.778762817382813</v>
      </c>
      <c r="M53">
        <v>28.725810468655006</v>
      </c>
      <c r="N53">
        <v>0.69280134453744402</v>
      </c>
      <c r="W53" s="1">
        <v>20.387611389160156</v>
      </c>
      <c r="X53">
        <v>3.6500359255840826</v>
      </c>
      <c r="Y53">
        <v>2.3157623689457041</v>
      </c>
    </row>
    <row r="54" spans="1:25" x14ac:dyDescent="0.3">
      <c r="A54" s="1">
        <v>35.007965087890625</v>
      </c>
      <c r="B54">
        <v>34.766519663206758</v>
      </c>
      <c r="C54">
        <v>-0.12697866721762771</v>
      </c>
      <c r="L54" s="1">
        <v>34.925052642822266</v>
      </c>
      <c r="M54">
        <v>32.539505504276519</v>
      </c>
      <c r="N54">
        <v>0.12060535132039449</v>
      </c>
      <c r="W54" s="1">
        <v>20.032306671142578</v>
      </c>
      <c r="X54">
        <v>4.2249434412325195</v>
      </c>
      <c r="Y54">
        <v>2.18640039362477</v>
      </c>
    </row>
    <row r="55" spans="1:25" x14ac:dyDescent="0.3">
      <c r="A55" s="1">
        <v>34.930866241455078</v>
      </c>
      <c r="B55">
        <v>32.335236533215451</v>
      </c>
      <c r="C55">
        <v>0.12262452991449423</v>
      </c>
      <c r="L55" s="1">
        <v>34.887863159179688</v>
      </c>
      <c r="M55">
        <v>29.368314251071627</v>
      </c>
      <c r="N55">
        <v>0.51006613058903894</v>
      </c>
      <c r="W55" s="1">
        <v>20.018709182739258</v>
      </c>
      <c r="X55">
        <v>3.5831768433646216</v>
      </c>
      <c r="Y55">
        <v>2.283831686076391</v>
      </c>
    </row>
    <row r="56" spans="1:25" x14ac:dyDescent="0.3">
      <c r="A56" s="1">
        <v>34.969306945800781</v>
      </c>
      <c r="B56">
        <v>30.796686221224405</v>
      </c>
      <c r="C56">
        <v>0.29082684026086048</v>
      </c>
      <c r="L56" s="1">
        <v>34.867347717285156</v>
      </c>
      <c r="M56">
        <v>29.265201898259086</v>
      </c>
      <c r="N56">
        <v>0.51976884093416054</v>
      </c>
      <c r="W56" s="1">
        <v>20.082921981811523</v>
      </c>
      <c r="X56">
        <v>3.434126475908422</v>
      </c>
      <c r="Y56">
        <v>2.3172356980408146</v>
      </c>
    </row>
    <row r="59" spans="1:25" x14ac:dyDescent="0.3">
      <c r="A59" s="1">
        <v>400.17770385742188</v>
      </c>
      <c r="B59">
        <v>252.40897859609944</v>
      </c>
      <c r="C59">
        <v>14.218554165007635</v>
      </c>
      <c r="L59" s="1">
        <v>399.919921875</v>
      </c>
      <c r="M59">
        <v>253.53396523871615</v>
      </c>
      <c r="N59">
        <v>16.360255882059448</v>
      </c>
      <c r="W59" s="1">
        <v>10.625336647033691</v>
      </c>
      <c r="X59">
        <v>0.30701904559786991</v>
      </c>
      <c r="Y59">
        <v>1.4694840307528501</v>
      </c>
    </row>
    <row r="60" spans="1:25" x14ac:dyDescent="0.3">
      <c r="A60" s="1">
        <v>400.2081298828125</v>
      </c>
      <c r="B60">
        <v>250.93701208610622</v>
      </c>
      <c r="C60">
        <v>14.379138568457796</v>
      </c>
      <c r="L60" s="1">
        <v>399.927490234375</v>
      </c>
      <c r="M60">
        <v>253.13328591563561</v>
      </c>
      <c r="N60">
        <v>16.483039351172383</v>
      </c>
      <c r="W60" s="1">
        <v>10.580615997314453</v>
      </c>
      <c r="X60">
        <v>1.8060203250950733</v>
      </c>
      <c r="Y60">
        <v>1.2415418086912522</v>
      </c>
    </row>
    <row r="61" spans="1:25" x14ac:dyDescent="0.3">
      <c r="A61" s="1">
        <v>400.2122802734375</v>
      </c>
      <c r="B61">
        <v>251.91878074309673</v>
      </c>
      <c r="C61">
        <v>14.275076042404145</v>
      </c>
      <c r="L61" s="1">
        <v>399.98931884765625</v>
      </c>
      <c r="M61">
        <v>252.10070863005268</v>
      </c>
      <c r="N61">
        <v>16.63756969125922</v>
      </c>
      <c r="W61" s="1">
        <v>9.9374427795410156</v>
      </c>
      <c r="X61">
        <v>3.1420754544796181</v>
      </c>
      <c r="Y61">
        <v>0.95315758076635571</v>
      </c>
    </row>
    <row r="62" spans="1:25" x14ac:dyDescent="0.3">
      <c r="A62" s="1">
        <v>400.23080444335938</v>
      </c>
      <c r="B62">
        <v>251.74218906712869</v>
      </c>
      <c r="C62">
        <v>14.32354381821264</v>
      </c>
      <c r="L62" s="1">
        <v>399.9869384765625</v>
      </c>
      <c r="M62">
        <v>251.21040503489553</v>
      </c>
      <c r="N62">
        <v>16.696799419429308</v>
      </c>
      <c r="W62" s="1">
        <v>9.9556102752685547</v>
      </c>
      <c r="X62">
        <v>2.1079944191199504</v>
      </c>
      <c r="Y62">
        <v>1.1100923243492575</v>
      </c>
    </row>
    <row r="63" spans="1:25" x14ac:dyDescent="0.3">
      <c r="A63" s="1">
        <v>399.8642578125</v>
      </c>
      <c r="B63">
        <v>253.13618968347708</v>
      </c>
      <c r="C63">
        <v>14.110633311051407</v>
      </c>
      <c r="L63" s="1">
        <v>399.952392578125</v>
      </c>
      <c r="M63">
        <v>252.10788736532905</v>
      </c>
      <c r="N63">
        <v>16.667165521723494</v>
      </c>
      <c r="W63" s="1">
        <v>9.9133405685424805</v>
      </c>
      <c r="X63">
        <v>2.174684467280072</v>
      </c>
      <c r="Y63">
        <v>1.0965530259129996</v>
      </c>
    </row>
    <row r="66" spans="1:25" x14ac:dyDescent="0.3">
      <c r="A66" s="1">
        <v>399.97067260742188</v>
      </c>
      <c r="B66">
        <v>250.17482138567044</v>
      </c>
      <c r="C66">
        <v>14.190578260089103</v>
      </c>
      <c r="L66" s="1">
        <v>399.69952392578125</v>
      </c>
      <c r="M66">
        <v>249.29913468660502</v>
      </c>
      <c r="N66">
        <v>16.437864443713188</v>
      </c>
      <c r="W66" s="1">
        <v>400.068603515625</v>
      </c>
      <c r="X66">
        <v>329.2080266021469</v>
      </c>
      <c r="Y66">
        <v>8.2765222187112286</v>
      </c>
    </row>
    <row r="67" spans="1:25" x14ac:dyDescent="0.3">
      <c r="A67" s="1">
        <v>400.08047485351563</v>
      </c>
      <c r="B67">
        <v>248.02932262593009</v>
      </c>
      <c r="C67">
        <v>14.366433879866483</v>
      </c>
      <c r="L67" s="1">
        <v>399.7607421875</v>
      </c>
      <c r="M67">
        <v>248.08868597637803</v>
      </c>
      <c r="N67">
        <v>16.579604325159952</v>
      </c>
      <c r="W67" s="1">
        <v>400.0841064453125</v>
      </c>
      <c r="X67">
        <v>323.79168414435776</v>
      </c>
      <c r="Y67">
        <v>9.05164805501696</v>
      </c>
    </row>
    <row r="68" spans="1:25" x14ac:dyDescent="0.3">
      <c r="A68" s="1">
        <v>400.02655029296875</v>
      </c>
      <c r="B68">
        <v>249.64532579192488</v>
      </c>
      <c r="C68">
        <v>14.196995661493409</v>
      </c>
      <c r="L68" s="1">
        <v>399.7686767578125</v>
      </c>
      <c r="M68">
        <v>247.29243295912732</v>
      </c>
      <c r="N68">
        <v>16.564065920714906</v>
      </c>
      <c r="W68" s="1">
        <v>400.14739990234375</v>
      </c>
      <c r="X68">
        <v>317.40318634873478</v>
      </c>
      <c r="Y68">
        <v>9.9667803940537087</v>
      </c>
    </row>
    <row r="69" spans="1:25" x14ac:dyDescent="0.3">
      <c r="A69" s="1">
        <v>399.88571166992188</v>
      </c>
      <c r="B69">
        <v>249.94390882595445</v>
      </c>
      <c r="C69">
        <v>14.070043757907866</v>
      </c>
      <c r="L69" s="1">
        <v>399.71041870117188</v>
      </c>
      <c r="M69">
        <v>247.1115750426103</v>
      </c>
      <c r="N69">
        <v>16.604218887690777</v>
      </c>
      <c r="W69" s="1">
        <v>400.21954345703125</v>
      </c>
      <c r="X69">
        <v>309.68894630804874</v>
      </c>
      <c r="Y69">
        <v>11.084612256206212</v>
      </c>
    </row>
    <row r="70" spans="1:25" x14ac:dyDescent="0.3">
      <c r="A70" s="1">
        <v>399.9404296875</v>
      </c>
      <c r="B70">
        <v>249.24624510114054</v>
      </c>
      <c r="C70">
        <v>14.186640964884772</v>
      </c>
      <c r="L70" s="1">
        <v>399.75143432617188</v>
      </c>
      <c r="M70">
        <v>247.16918485328091</v>
      </c>
      <c r="N70">
        <v>16.594189401133143</v>
      </c>
      <c r="W70" s="1">
        <v>400.17828369140625</v>
      </c>
      <c r="X70">
        <v>302.1193822828331</v>
      </c>
      <c r="Y70">
        <v>12.110422067408033</v>
      </c>
    </row>
    <row r="73" spans="1:25" x14ac:dyDescent="0.3">
      <c r="A73" s="1">
        <v>500.12313842773438</v>
      </c>
      <c r="B73">
        <v>315.29247584151284</v>
      </c>
      <c r="C73">
        <v>17.045861457533675</v>
      </c>
      <c r="L73" s="1">
        <v>499.7666015625</v>
      </c>
      <c r="M73">
        <v>317.27125161929291</v>
      </c>
      <c r="N73">
        <v>19.126410056508799</v>
      </c>
      <c r="W73" s="1">
        <v>399.44595336914063</v>
      </c>
      <c r="X73">
        <v>170.2417451153174</v>
      </c>
      <c r="Y73">
        <v>24.921360342295571</v>
      </c>
    </row>
    <row r="74" spans="1:25" x14ac:dyDescent="0.3">
      <c r="A74" s="1">
        <v>500.07595825195313</v>
      </c>
      <c r="B74">
        <v>316.96097661404247</v>
      </c>
      <c r="C74">
        <v>17.071190405733486</v>
      </c>
      <c r="L74" s="1">
        <v>499.819580078125</v>
      </c>
      <c r="M74">
        <v>315.41602579841305</v>
      </c>
      <c r="N74">
        <v>19.293928885514706</v>
      </c>
      <c r="W74" s="1">
        <v>399.3956298828125</v>
      </c>
      <c r="X74">
        <v>166.08480281197262</v>
      </c>
      <c r="Y74">
        <v>25.202288396521016</v>
      </c>
    </row>
    <row r="75" spans="1:25" x14ac:dyDescent="0.3">
      <c r="A75" s="1">
        <v>500.41326904296875</v>
      </c>
      <c r="B75">
        <v>308.49754147570621</v>
      </c>
      <c r="C75">
        <v>17.679981277823153</v>
      </c>
      <c r="L75" s="1">
        <v>499.89028930664063</v>
      </c>
      <c r="M75">
        <v>313.71552432160468</v>
      </c>
      <c r="N75">
        <v>19.512710107620407</v>
      </c>
      <c r="W75" s="1">
        <v>399.47833251953125</v>
      </c>
      <c r="X75">
        <v>160.86975282001018</v>
      </c>
      <c r="Y75">
        <v>25.584678296217412</v>
      </c>
    </row>
    <row r="76" spans="1:25" x14ac:dyDescent="0.3">
      <c r="A76" s="1">
        <v>500.28567504882813</v>
      </c>
      <c r="B76">
        <v>314.55273660705325</v>
      </c>
      <c r="C76">
        <v>16.977635133209681</v>
      </c>
      <c r="L76" s="1">
        <v>499.7967529296875</v>
      </c>
      <c r="M76">
        <v>315.27784155283859</v>
      </c>
      <c r="N76">
        <v>19.292597048371967</v>
      </c>
      <c r="W76" s="1">
        <v>399.44528198242188</v>
      </c>
      <c r="X76">
        <v>157.60423529860827</v>
      </c>
      <c r="Y76">
        <v>25.710637779071803</v>
      </c>
    </row>
    <row r="77" spans="1:25" x14ac:dyDescent="0.3">
      <c r="A77" s="1">
        <v>500.1077880859375</v>
      </c>
      <c r="B77">
        <v>317.31164839173488</v>
      </c>
      <c r="C77">
        <v>16.732216622055716</v>
      </c>
      <c r="L77" s="1">
        <v>499.81350708007813</v>
      </c>
      <c r="M77">
        <v>314.40023583751531</v>
      </c>
      <c r="N77">
        <v>19.35542468273286</v>
      </c>
      <c r="W77" s="1">
        <v>399.42355346679688</v>
      </c>
      <c r="X77">
        <v>154.28116022811287</v>
      </c>
      <c r="Y77">
        <v>25.931127479270671</v>
      </c>
    </row>
    <row r="80" spans="1:25" x14ac:dyDescent="0.3">
      <c r="A80" s="1">
        <v>700.22039794921875</v>
      </c>
      <c r="B80">
        <v>456.73810758320906</v>
      </c>
      <c r="C80">
        <v>21.341567218582583</v>
      </c>
      <c r="L80" s="1">
        <v>699.6729736328125</v>
      </c>
      <c r="M80">
        <v>463.24838389884627</v>
      </c>
      <c r="N80">
        <v>22.898900681571771</v>
      </c>
      <c r="W80" s="1">
        <v>499.76007080078125</v>
      </c>
      <c r="X80">
        <v>181.641767093525</v>
      </c>
      <c r="Y80">
        <v>28.608987187565532</v>
      </c>
    </row>
    <row r="81" spans="1:25" x14ac:dyDescent="0.3">
      <c r="A81" s="1">
        <v>699.946044921875</v>
      </c>
      <c r="B81">
        <v>461.9988688967112</v>
      </c>
      <c r="C81">
        <v>20.783705631060148</v>
      </c>
      <c r="L81" s="1">
        <v>699.56683349609375</v>
      </c>
      <c r="M81">
        <v>462.84737416855131</v>
      </c>
      <c r="N81">
        <v>22.891562691853288</v>
      </c>
      <c r="W81" s="1">
        <v>499.65658569335938</v>
      </c>
      <c r="X81">
        <v>177.45625605352285</v>
      </c>
      <c r="Y81">
        <v>28.645729719070395</v>
      </c>
    </row>
    <row r="82" spans="1:25" x14ac:dyDescent="0.3">
      <c r="A82" s="1">
        <v>700.04144287109375</v>
      </c>
      <c r="B82">
        <v>457.40567961933453</v>
      </c>
      <c r="C82">
        <v>21.161460319574815</v>
      </c>
      <c r="L82" s="1">
        <v>699.59698486328125</v>
      </c>
      <c r="M82">
        <v>460.54930746562979</v>
      </c>
      <c r="N82">
        <v>22.956508450250013</v>
      </c>
      <c r="W82" s="1">
        <v>499.66293334960938</v>
      </c>
      <c r="X82">
        <v>174.85965403188786</v>
      </c>
      <c r="Y82">
        <v>28.654904923118135</v>
      </c>
    </row>
    <row r="83" spans="1:25" x14ac:dyDescent="0.3">
      <c r="A83" s="1">
        <v>700.01885986328125</v>
      </c>
      <c r="B83">
        <v>456.05343949626268</v>
      </c>
      <c r="C83">
        <v>21.261703285996514</v>
      </c>
      <c r="L83" s="1">
        <v>699.73907470703125</v>
      </c>
      <c r="M83">
        <v>457.23280998518243</v>
      </c>
      <c r="N83">
        <v>23.218527484142943</v>
      </c>
      <c r="W83" s="1">
        <v>499.73324584960938</v>
      </c>
      <c r="X83">
        <v>170.95724534478543</v>
      </c>
      <c r="Y83">
        <v>28.756521213483456</v>
      </c>
    </row>
    <row r="84" spans="1:25" x14ac:dyDescent="0.3">
      <c r="A84" s="1">
        <v>700.04888916015625</v>
      </c>
      <c r="B84">
        <v>455.90808495614982</v>
      </c>
      <c r="C84">
        <v>21.182047420973579</v>
      </c>
      <c r="L84" s="1">
        <v>699.74755859375</v>
      </c>
      <c r="M84">
        <v>458.30059499924755</v>
      </c>
      <c r="N84">
        <v>22.999304275133898</v>
      </c>
      <c r="W84" s="1">
        <v>499.70291137695313</v>
      </c>
      <c r="X84">
        <v>169.30929481427054</v>
      </c>
      <c r="Y84">
        <v>28.642814288610619</v>
      </c>
    </row>
    <row r="87" spans="1:25" x14ac:dyDescent="0.3">
      <c r="A87" s="1">
        <v>900.06329345703125</v>
      </c>
      <c r="B87">
        <v>604.68199592636995</v>
      </c>
      <c r="C87">
        <v>23.856860065699326</v>
      </c>
      <c r="L87" s="1">
        <v>899.5743408203125</v>
      </c>
      <c r="M87">
        <v>581.00696982741908</v>
      </c>
      <c r="N87">
        <v>24.965515291489478</v>
      </c>
      <c r="W87" s="1">
        <v>699.7945556640625</v>
      </c>
      <c r="X87">
        <v>267.20840992315198</v>
      </c>
      <c r="Y87">
        <v>30.740047380775099</v>
      </c>
    </row>
    <row r="88" spans="1:25" x14ac:dyDescent="0.3">
      <c r="A88" s="1">
        <v>899.89837646484375</v>
      </c>
      <c r="B88">
        <v>605.65351047237698</v>
      </c>
      <c r="C88">
        <v>23.646557018152393</v>
      </c>
      <c r="L88" s="1">
        <v>899.62762451171875</v>
      </c>
      <c r="M88">
        <v>576.54936122779475</v>
      </c>
      <c r="N88">
        <v>25.113433176843493</v>
      </c>
      <c r="W88" s="1">
        <v>699.7286376953125</v>
      </c>
      <c r="X88">
        <v>262.82660600330752</v>
      </c>
      <c r="Y88">
        <v>30.684818761008316</v>
      </c>
    </row>
    <row r="89" spans="1:25" x14ac:dyDescent="0.3">
      <c r="A89" s="1">
        <v>900.07122802734375</v>
      </c>
      <c r="B89">
        <v>600.83692135011279</v>
      </c>
      <c r="C89">
        <v>23.895446889069447</v>
      </c>
      <c r="L89" s="1">
        <v>899.6802978515625</v>
      </c>
      <c r="M89">
        <v>575.04390740365716</v>
      </c>
      <c r="N89">
        <v>25.067629161638195</v>
      </c>
      <c r="W89" s="1">
        <v>699.92254638671875</v>
      </c>
      <c r="X89">
        <v>254.63120164281366</v>
      </c>
      <c r="Y89">
        <v>30.830571883226785</v>
      </c>
    </row>
    <row r="90" spans="1:25" x14ac:dyDescent="0.3">
      <c r="A90" s="1">
        <v>899.95989990234375</v>
      </c>
      <c r="B90">
        <v>603.32109035926419</v>
      </c>
      <c r="C90">
        <v>23.626048238968806</v>
      </c>
      <c r="L90" s="1">
        <v>899.54339599609375</v>
      </c>
      <c r="M90">
        <v>571.62159629762346</v>
      </c>
      <c r="N90">
        <v>25.063454883045221</v>
      </c>
      <c r="W90" s="1">
        <v>699.80804443359375</v>
      </c>
      <c r="X90">
        <v>253.31048290087548</v>
      </c>
      <c r="Y90">
        <v>30.661004261598119</v>
      </c>
    </row>
    <row r="91" spans="1:25" x14ac:dyDescent="0.3">
      <c r="A91" s="1">
        <v>899.989990234375</v>
      </c>
      <c r="B91">
        <v>602.50827990437188</v>
      </c>
      <c r="C91">
        <v>23.637093107371566</v>
      </c>
      <c r="L91" s="1">
        <v>899.4501953125</v>
      </c>
      <c r="M91">
        <v>570.95441183525475</v>
      </c>
      <c r="N91">
        <v>24.925120044313303</v>
      </c>
      <c r="W91" s="1">
        <v>699.90087890625</v>
      </c>
      <c r="X91">
        <v>249.05766425434945</v>
      </c>
      <c r="Y91">
        <v>30.643146728041415</v>
      </c>
    </row>
    <row r="94" spans="1:25" x14ac:dyDescent="0.3">
      <c r="A94" s="1">
        <v>399.93362426757813</v>
      </c>
      <c r="B94">
        <v>237.73074620922787</v>
      </c>
      <c r="C94">
        <v>12.639388503088789</v>
      </c>
      <c r="L94" s="1">
        <v>399.63577270507813</v>
      </c>
      <c r="M94">
        <v>212.06639936505181</v>
      </c>
      <c r="N94">
        <v>13.399287954568944</v>
      </c>
      <c r="W94" s="1">
        <v>899.50115966796875</v>
      </c>
      <c r="X94">
        <v>339.97744531379925</v>
      </c>
      <c r="Y94">
        <v>31.873573588323438</v>
      </c>
    </row>
    <row r="95" spans="1:25" x14ac:dyDescent="0.3">
      <c r="A95" s="1">
        <v>399.95413208007813</v>
      </c>
      <c r="B95">
        <v>235.8096655294577</v>
      </c>
      <c r="C95">
        <v>12.776533173757255</v>
      </c>
      <c r="L95" s="1">
        <v>399.94317626953125</v>
      </c>
      <c r="M95">
        <v>207.32402783704626</v>
      </c>
      <c r="N95">
        <v>13.758321682780204</v>
      </c>
      <c r="W95" s="1">
        <v>899.47247314453125</v>
      </c>
      <c r="X95">
        <v>336.81391924646175</v>
      </c>
      <c r="Y95">
        <v>32.01700931199246</v>
      </c>
    </row>
    <row r="96" spans="1:25" x14ac:dyDescent="0.3">
      <c r="A96" s="1">
        <v>399.87405395507813</v>
      </c>
      <c r="B96">
        <v>237.26023173071329</v>
      </c>
      <c r="C96">
        <v>12.622874887116211</v>
      </c>
      <c r="L96" s="1">
        <v>400.01092529296875</v>
      </c>
      <c r="M96">
        <v>207.9568811028328</v>
      </c>
      <c r="N96">
        <v>13.697107973185116</v>
      </c>
      <c r="W96" s="1">
        <v>899.48211669921875</v>
      </c>
      <c r="X96">
        <v>329.59305217517823</v>
      </c>
      <c r="Y96">
        <v>32.069498063740717</v>
      </c>
    </row>
    <row r="97" spans="1:25" x14ac:dyDescent="0.3">
      <c r="A97" s="1">
        <v>400.00662231445313</v>
      </c>
      <c r="B97">
        <v>235.42605021199549</v>
      </c>
      <c r="C97">
        <v>12.80221004893188</v>
      </c>
      <c r="L97" s="1">
        <v>399.994384765625</v>
      </c>
      <c r="M97">
        <v>210.72634075928221</v>
      </c>
      <c r="N97">
        <v>13.480720433816041</v>
      </c>
      <c r="W97" s="1">
        <v>899.58099365234375</v>
      </c>
      <c r="X97">
        <v>325.52541168228231</v>
      </c>
      <c r="Y97">
        <v>32.033888670698836</v>
      </c>
    </row>
    <row r="98" spans="1:25" x14ac:dyDescent="0.3">
      <c r="A98" s="1">
        <v>400.03143310546875</v>
      </c>
      <c r="B98">
        <v>235.47550616804412</v>
      </c>
      <c r="C98">
        <v>12.809404307025693</v>
      </c>
      <c r="L98" s="1">
        <v>399.96597290039063</v>
      </c>
      <c r="M98">
        <v>211.43076195733767</v>
      </c>
      <c r="N98">
        <v>13.447976619333398</v>
      </c>
      <c r="W98" s="1">
        <v>899.422607421875</v>
      </c>
      <c r="X98">
        <v>323.72602320554842</v>
      </c>
      <c r="Y98">
        <v>31.903092914083327</v>
      </c>
    </row>
    <row r="101" spans="1:25" x14ac:dyDescent="0.3">
      <c r="W101" s="1">
        <v>399.46578979492188</v>
      </c>
      <c r="X101">
        <v>98.231061453128262</v>
      </c>
      <c r="Y101">
        <v>27.332424614295583</v>
      </c>
    </row>
    <row r="102" spans="1:25" x14ac:dyDescent="0.3">
      <c r="W102" s="1">
        <v>399.57534790039063</v>
      </c>
      <c r="X102">
        <v>96.021747022844735</v>
      </c>
      <c r="Y102">
        <v>27.661793128394201</v>
      </c>
    </row>
    <row r="103" spans="1:25" x14ac:dyDescent="0.3">
      <c r="W103" s="1">
        <v>399.52621459960938</v>
      </c>
      <c r="X103">
        <v>97.149705671968405</v>
      </c>
      <c r="Y103">
        <v>27.691180773624318</v>
      </c>
    </row>
    <row r="104" spans="1:25" x14ac:dyDescent="0.3">
      <c r="W104" s="1">
        <v>399.47763061523438</v>
      </c>
      <c r="X104">
        <v>97.056460235948506</v>
      </c>
      <c r="Y104">
        <v>27.807863125147509</v>
      </c>
    </row>
    <row r="105" spans="1:25" x14ac:dyDescent="0.3">
      <c r="W105" s="1">
        <v>399.50546264648438</v>
      </c>
      <c r="X105">
        <v>97.257369754099329</v>
      </c>
      <c r="Y105">
        <v>27.912739265157281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AL_16_02_22_CO2_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Batista</dc:creator>
  <cp:lastModifiedBy>Alana Batista</cp:lastModifiedBy>
  <dcterms:created xsi:type="dcterms:W3CDTF">2022-03-10T15:17:20Z</dcterms:created>
  <dcterms:modified xsi:type="dcterms:W3CDTF">2022-03-16T18:54:50Z</dcterms:modified>
</cp:coreProperties>
</file>