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" sheetId="1" state="visible" r:id="rId2"/>
    <sheet name="filtrado" sheetId="2" state="visible" r:id="rId3"/>
    <sheet name="medias" sheetId="3" state="visible" r:id="rId4"/>
    <sheet name="pulso" sheetId="4" state="visible" r:id="rId5"/>
    <sheet name="pulso_medias" sheetId="5" state="visible" r:id="rId6"/>
  </sheets>
  <externalReferences>
    <externalReference r:id="rId7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<sst xmlns="http://schemas.openxmlformats.org/spreadsheetml/2006/main" count="454" uniqueCount="249">
  <si>
    <t xml:space="preserve">OPEN 6.3.4</t>
  </si>
  <si>
    <t xml:space="preserve">Thr Mar 23 2023 14:20:01</t>
  </si>
  <si>
    <t xml:space="preserve">Unit=</t>
  </si>
  <si>
    <t xml:space="preserve">PSC-3244</t>
  </si>
  <si>
    <t xml:space="preserve">LCF=</t>
  </si>
  <si>
    <t xml:space="preserve">LCF-1470</t>
  </si>
  <si>
    <t xml:space="preserve">LCFCals=</t>
  </si>
  <si>
    <t xml:space="preserve">LightSource=</t>
  </si>
  <si>
    <t xml:space="preserve">6400-40 Fluorometer</t>
  </si>
  <si>
    <t xml:space="preserve">A/D AvgTime=</t>
  </si>
  <si>
    <t xml:space="preserve">Config=</t>
  </si>
  <si>
    <t xml:space="preserve">/User/Configs/UserPrefs/LCF.xml</t>
  </si>
  <si>
    <t xml:space="preserve">Remark=</t>
  </si>
  <si>
    <t xml:space="preserve">trat6t1b1</t>
  </si>
  <si>
    <t xml:space="preserve">Obs</t>
  </si>
  <si>
    <t xml:space="preserve">HHMMSS</t>
  </si>
  <si>
    <t xml:space="preserve">FTime</t>
  </si>
  <si>
    <t xml:space="preserve">EBal?</t>
  </si>
  <si>
    <t xml:space="preserve">Photo</t>
  </si>
  <si>
    <t xml:space="preserve">Cond</t>
  </si>
  <si>
    <t xml:space="preserve">Ci</t>
  </si>
  <si>
    <t xml:space="preserve">FCnt</t>
  </si>
  <si>
    <t xml:space="preserve">DCnt</t>
  </si>
  <si>
    <t xml:space="preserve">Fo</t>
  </si>
  <si>
    <t xml:space="preserve">Fm</t>
  </si>
  <si>
    <t xml:space="preserve">Fo'</t>
  </si>
  <si>
    <t xml:space="preserve">Fm'</t>
  </si>
  <si>
    <t xml:space="preserve">Fs</t>
  </si>
  <si>
    <t xml:space="preserve">Fv/Fm</t>
  </si>
  <si>
    <t xml:space="preserve">Fv'/Fm'</t>
  </si>
  <si>
    <t xml:space="preserve">PhiPS2</t>
  </si>
  <si>
    <t xml:space="preserve">Adark</t>
  </si>
  <si>
    <t xml:space="preserve">RedAbs</t>
  </si>
  <si>
    <t xml:space="preserve">BlueAbs</t>
  </si>
  <si>
    <t xml:space="preserve">%Blue</t>
  </si>
  <si>
    <t xml:space="preserve">LeafAbs</t>
  </si>
  <si>
    <t xml:space="preserve">PhiCO2</t>
  </si>
  <si>
    <t xml:space="preserve">qP</t>
  </si>
  <si>
    <t xml:space="preserve">qN</t>
  </si>
  <si>
    <t xml:space="preserve">NPQ</t>
  </si>
  <si>
    <t xml:space="preserve">ParIn@Fs</t>
  </si>
  <si>
    <t xml:space="preserve">PS2/1</t>
  </si>
  <si>
    <t xml:space="preserve">ETR</t>
  </si>
  <si>
    <t xml:space="preserve">Trmmol</t>
  </si>
  <si>
    <t xml:space="preserve">VpdL</t>
  </si>
  <si>
    <t xml:space="preserve">CTleaf</t>
  </si>
  <si>
    <t xml:space="preserve">Area</t>
  </si>
  <si>
    <t xml:space="preserve">BLC_1</t>
  </si>
  <si>
    <t xml:space="preserve">StmRat</t>
  </si>
  <si>
    <t xml:space="preserve">BLCond</t>
  </si>
  <si>
    <t xml:space="preserve">Tair</t>
  </si>
  <si>
    <t xml:space="preserve">Tleaf</t>
  </si>
  <si>
    <t xml:space="preserve">TBlk</t>
  </si>
  <si>
    <t xml:space="preserve">CO2R</t>
  </si>
  <si>
    <t xml:space="preserve">CO2S</t>
  </si>
  <si>
    <t xml:space="preserve">H2OR</t>
  </si>
  <si>
    <t xml:space="preserve">H2OS</t>
  </si>
  <si>
    <t xml:space="preserve">RH_R</t>
  </si>
  <si>
    <t xml:space="preserve">RH_S</t>
  </si>
  <si>
    <t xml:space="preserve">Flow</t>
  </si>
  <si>
    <t xml:space="preserve">PARi</t>
  </si>
  <si>
    <t xml:space="preserve">PARo</t>
  </si>
  <si>
    <t xml:space="preserve">Press</t>
  </si>
  <si>
    <t xml:space="preserve">CsMch</t>
  </si>
  <si>
    <t xml:space="preserve">HsMch</t>
  </si>
  <si>
    <t xml:space="preserve">StableF</t>
  </si>
  <si>
    <t xml:space="preserve">BLCslope</t>
  </si>
  <si>
    <t xml:space="preserve">BLCoffst</t>
  </si>
  <si>
    <t xml:space="preserve">f_parin</t>
  </si>
  <si>
    <t xml:space="preserve">f_parout</t>
  </si>
  <si>
    <t xml:space="preserve">alphaK</t>
  </si>
  <si>
    <t xml:space="preserve">Status</t>
  </si>
  <si>
    <t xml:space="preserve">fda</t>
  </si>
  <si>
    <t xml:space="preserve">Trans</t>
  </si>
  <si>
    <t xml:space="preserve">Tair_K</t>
  </si>
  <si>
    <t xml:space="preserve">Twall_K</t>
  </si>
  <si>
    <t xml:space="preserve">R(W/m2)</t>
  </si>
  <si>
    <t xml:space="preserve">Tl-Ta</t>
  </si>
  <si>
    <t xml:space="preserve">SVTleaf</t>
  </si>
  <si>
    <t xml:space="preserve">h2o_i</t>
  </si>
  <si>
    <t xml:space="preserve">h20diff</t>
  </si>
  <si>
    <t xml:space="preserve">CTair</t>
  </si>
  <si>
    <t xml:space="preserve">SVTair</t>
  </si>
  <si>
    <t xml:space="preserve">CndTotal</t>
  </si>
  <si>
    <t xml:space="preserve">vp_kPa</t>
  </si>
  <si>
    <t xml:space="preserve">VpdA</t>
  </si>
  <si>
    <t xml:space="preserve">CndCO2</t>
  </si>
  <si>
    <t xml:space="preserve">Ci_Pa</t>
  </si>
  <si>
    <t xml:space="preserve">Ci/Ca</t>
  </si>
  <si>
    <t xml:space="preserve">RHsfc</t>
  </si>
  <si>
    <t xml:space="preserve">C2sfc</t>
  </si>
  <si>
    <t xml:space="preserve">AHs/Cs</t>
  </si>
  <si>
    <t xml:space="preserve">Fv</t>
  </si>
  <si>
    <t xml:space="preserve">PARabs</t>
  </si>
  <si>
    <t xml:space="preserve">Fv'</t>
  </si>
  <si>
    <t xml:space="preserve">qP_Fo</t>
  </si>
  <si>
    <t xml:space="preserve">qN_Fo</t>
  </si>
  <si>
    <t xml:space="preserve">in</t>
  </si>
  <si>
    <t xml:space="preserve">out</t>
  </si>
  <si>
    <t xml:space="preserve">"14:21:28 Flow: Fixed -&gt; 300 umol/s"
</t>
  </si>
  <si>
    <t xml:space="preserve">"14:21:57 LCF Lamp: ParIn -&gt; 250 uml, with blue = 20 percent, actinic on"
</t>
  </si>
  <si>
    <t xml:space="preserve">"14:23:51 Flow: Fixed -&gt; 300 umol/s"
</t>
  </si>
  <si>
    <t xml:space="preserve">"14:25:46 Flow: Fixed -&gt; 300 umol/s"
</t>
  </si>
  <si>
    <t xml:space="preserve">"14:33:47 Launched AutoProg /User/Configs/AutoProgs/Autolog + ETR"
</t>
  </si>
  <si>
    <t xml:space="preserve">"14:33:53 LCF Lamp: ParIn -&gt; 250 uml, with blue = 20 percent, actinic on"
</t>
  </si>
  <si>
    <t xml:space="preserve">"14:33:53 CO2 Mixer -&gt; OFF"
</t>
  </si>
  <si>
    <t xml:space="preserve">"14:33:53 Coolers: Off"
</t>
  </si>
  <si>
    <t xml:space="preserve">"14:33:53 Flow: Fixed -&gt; 300 umol/s"
</t>
  </si>
  <si>
    <t xml:space="preserve">14:34:04</t>
  </si>
  <si>
    <t xml:space="preserve">14:34:15</t>
  </si>
  <si>
    <t xml:space="preserve">14:34:26</t>
  </si>
  <si>
    <t xml:space="preserve">14:34:37</t>
  </si>
  <si>
    <t xml:space="preserve">14:34:48</t>
  </si>
  <si>
    <t xml:space="preserve">14:34:54</t>
  </si>
  <si>
    <t xml:space="preserve">"14:34:54 Fs=793 Msr=3 Mod=0.25 Filter=5 Gain=10"
</t>
  </si>
  <si>
    <t xml:space="preserve">"14:34:54 RF#1 8107 um, Fmax=1560 Int=9 Mod=20 Filter=50"
</t>
  </si>
  <si>
    <t xml:space="preserve">"14:34:55 Fm'=1560"
</t>
  </si>
  <si>
    <t xml:space="preserve">"14:35:03 Dark#1 Fmin=485 Dur=6 FarRed=8 Pre=1 Post=4 Mod=0.25 Filter=5"
</t>
  </si>
  <si>
    <t xml:space="preserve">"14:35:03 Fo'=485"
</t>
  </si>
  <si>
    <t xml:space="preserve">14:35:03</t>
  </si>
  <si>
    <t xml:space="preserve">"14:35:04 LCF Lamp: ParIn -&gt; 250 uml, with blue = 20 percent, actinic on"
</t>
  </si>
  <si>
    <t xml:space="preserve">"14:35:04 CO2 Mixer -&gt; OFF"
</t>
  </si>
  <si>
    <t xml:space="preserve">"14:35:04 Coolers: Off"
</t>
  </si>
  <si>
    <t xml:space="preserve">"14:35:04 Flow: Fixed -&gt; 300 umol/s"
</t>
  </si>
  <si>
    <t xml:space="preserve">"14:37:49 Flow: Fixed -&gt; 300 umol/s"
</t>
  </si>
  <si>
    <t xml:space="preserve">"14:38:54 trat1t1b1"
</t>
  </si>
  <si>
    <t xml:space="preserve">"14:44:56 Launched AutoProg /User/Configs/AutoProgs/Autolog + ETR"
</t>
  </si>
  <si>
    <t xml:space="preserve">"14:45:02 LCF Lamp: ParIn -&gt; 250 uml, with blue = 20 percent, actinic on"
</t>
  </si>
  <si>
    <t xml:space="preserve">"14:45:02 CO2 Mixer -&gt; OFF"
</t>
  </si>
  <si>
    <t xml:space="preserve">"14:45:02 Coolers: Off"
</t>
  </si>
  <si>
    <t xml:space="preserve">"14:45:02 Flow: Fixed -&gt; 300 umol/s"
</t>
  </si>
  <si>
    <t xml:space="preserve">14:45:13</t>
  </si>
  <si>
    <t xml:space="preserve">14:45:24</t>
  </si>
  <si>
    <t xml:space="preserve">14:45:35</t>
  </si>
  <si>
    <t xml:space="preserve">14:45:46</t>
  </si>
  <si>
    <t xml:space="preserve">14:45:57</t>
  </si>
  <si>
    <t xml:space="preserve">14:46:03</t>
  </si>
  <si>
    <t xml:space="preserve">"14:46:03 Fs=713 Msr=3 Mod=0.25 Filter=5 Gain=10"
</t>
  </si>
  <si>
    <t xml:space="preserve">"14:46:03 RF#2 8086 um, Fmax=1766 Int=9 Mod=20 Filter=50"
</t>
  </si>
  <si>
    <t xml:space="preserve">"14:46:04 Fm'=1766"
</t>
  </si>
  <si>
    <t xml:space="preserve">"14:46:12 Dark#2 Fmin=502 Dur=6 FarRed=8 Pre=1 Post=4 Mod=0.25 Filter=5"
</t>
  </si>
  <si>
    <t xml:space="preserve">"14:46:12 Fo'=502"
</t>
  </si>
  <si>
    <t xml:space="preserve">14:46:12</t>
  </si>
  <si>
    <t xml:space="preserve">"14:46:13 LCF Lamp: ParIn -&gt; 250 uml, with blue = 20 percent, actinic on"
</t>
  </si>
  <si>
    <t xml:space="preserve">"14:46:13 CO2 Mixer -&gt; OFF"
</t>
  </si>
  <si>
    <t xml:space="preserve">"14:46:13 Coolers: Off"
</t>
  </si>
  <si>
    <t xml:space="preserve">"14:46:13 Flow: Fixed -&gt; 300 umol/s"
</t>
  </si>
  <si>
    <t xml:space="preserve">"14:48:10 Flow: Fixed -&gt; 300 umol/s"
</t>
  </si>
  <si>
    <t xml:space="preserve">"14:48:59 trat2t1b1"
</t>
  </si>
  <si>
    <t xml:space="preserve">"14:59:36 Launched AutoProg /User/Configs/AutoProgs/Autolog + ETR"
</t>
  </si>
  <si>
    <t xml:space="preserve">"14:59:42 LCF Lamp: ParIn -&gt; 250 uml, with blue = 20 percent, actinic on"
</t>
  </si>
  <si>
    <t xml:space="preserve">"14:59:43 CO2 Mixer -&gt; OFF"
</t>
  </si>
  <si>
    <t xml:space="preserve">"14:59:43 Coolers: Off"
</t>
  </si>
  <si>
    <t xml:space="preserve">"14:59:43 Flow: Fixed -&gt; 300 umol/s"
</t>
  </si>
  <si>
    <t xml:space="preserve">14:59:54</t>
  </si>
  <si>
    <t xml:space="preserve">15:00:05</t>
  </si>
  <si>
    <t xml:space="preserve">15:00:16</t>
  </si>
  <si>
    <t xml:space="preserve">15:00:27</t>
  </si>
  <si>
    <t xml:space="preserve">15:00:38</t>
  </si>
  <si>
    <t xml:space="preserve">15:00:44</t>
  </si>
  <si>
    <t xml:space="preserve">"15:00:44 Fs=642 Msr=3 Mod=0.25 Filter=5 Gain=10"
</t>
  </si>
  <si>
    <t xml:space="preserve">"15:00:44 RF#3 8096 um, Fmax=1126 Int=9 Mod=20 Filter=50"
</t>
  </si>
  <si>
    <t xml:space="preserve">"15:00:45 Fm'=1126"
</t>
  </si>
  <si>
    <t xml:space="preserve">"15:00:53 Dark#3 Fmin=461 Dur=6 FarRed=8 Pre=1 Post=4 Mod=0.25 Filter=5"
</t>
  </si>
  <si>
    <t xml:space="preserve">"15:00:53 Fo'=461"
</t>
  </si>
  <si>
    <t xml:space="preserve">15:00:53</t>
  </si>
  <si>
    <t xml:space="preserve">"15:00:54 LCF Lamp: ParIn -&gt; 250 uml, with blue = 20 percent, actinic on"
</t>
  </si>
  <si>
    <t xml:space="preserve">"15:00:54 CO2 Mixer -&gt; OFF"
</t>
  </si>
  <si>
    <t xml:space="preserve">"15:00:54 Coolers: Off"
</t>
  </si>
  <si>
    <t xml:space="preserve">"15:00:54 Flow: Fixed -&gt; 300 umol/s"
</t>
  </si>
  <si>
    <t xml:space="preserve">"15:03:15 Flow: Fixed -&gt; 300 umol/s"
</t>
  </si>
  <si>
    <t xml:space="preserve">"15:04:36 trat3t1b1"
</t>
  </si>
  <si>
    <t xml:space="preserve">"15:12:38 Launched AutoProg /User/Configs/AutoProgs/Autolog + ETR"
</t>
  </si>
  <si>
    <t xml:space="preserve">"15:12:43 LCF Lamp: ParIn -&gt; 250 uml, with blue = 20 percent, actinic on"
</t>
  </si>
  <si>
    <t xml:space="preserve">"15:12:43 CO2 Mixer -&gt; OFF"
</t>
  </si>
  <si>
    <t xml:space="preserve">"15:12:43 Coolers: Off"
</t>
  </si>
  <si>
    <t xml:space="preserve">"15:12:43 Flow: Fixed -&gt; 300 umol/s"
</t>
  </si>
  <si>
    <t xml:space="preserve">15:12:54</t>
  </si>
  <si>
    <t xml:space="preserve">15:13:05</t>
  </si>
  <si>
    <t xml:space="preserve">15:13:16</t>
  </si>
  <si>
    <t xml:space="preserve">15:13:27</t>
  </si>
  <si>
    <t xml:space="preserve">15:13:38</t>
  </si>
  <si>
    <t xml:space="preserve">15:13:44</t>
  </si>
  <si>
    <t xml:space="preserve">"15:13:44 Fs=624 Msr=3 Mod=0.25 Filter=5 Gain=10"
</t>
  </si>
  <si>
    <t xml:space="preserve">"15:13:44 RF#4 8125 um, Fmax=1479 Int=9 Mod=20 Filter=50"
</t>
  </si>
  <si>
    <t xml:space="preserve">"15:13:45 Fm'=1479"
</t>
  </si>
  <si>
    <t xml:space="preserve">"15:13:53 Dark#4 Fmin=482 Dur=6 FarRed=8 Pre=1 Post=4 Mod=0.25 Filter=5"
</t>
  </si>
  <si>
    <t xml:space="preserve">"15:13:53 Fo'=482"
</t>
  </si>
  <si>
    <t xml:space="preserve">15:13:53</t>
  </si>
  <si>
    <t xml:space="preserve">"15:13:54 LCF Lamp: ParIn -&gt; 250 uml, with blue = 20 percent, actinic on"
</t>
  </si>
  <si>
    <t xml:space="preserve">"15:13:54 CO2 Mixer -&gt; OFF"
</t>
  </si>
  <si>
    <t xml:space="preserve">"15:13:54 Coolers: Off"
</t>
  </si>
  <si>
    <t xml:space="preserve">"15:13:54 Flow: Fixed -&gt; 300 umol/s"
</t>
  </si>
  <si>
    <t xml:space="preserve">"15:16:23 Flow: Fixed -&gt; 300 umol/s"
</t>
  </si>
  <si>
    <t xml:space="preserve">"15:17:40 trat4t1b1"
</t>
  </si>
  <si>
    <t xml:space="preserve">"15:18:43 Flow: Fixed -&gt; 300 umol/s"
</t>
  </si>
  <si>
    <t xml:space="preserve">"15:19:02 Flow: Fixed -&gt; 300 umol/s"
</t>
  </si>
  <si>
    <t xml:space="preserve">"15:29:04 Launched AutoProg /User/Configs/AutoProgs/Autolog + ETR"
</t>
  </si>
  <si>
    <t xml:space="preserve">"15:29:09 LCF Lamp: ParIn -&gt; 250 uml, with blue = 20 percent, actinic on"
</t>
  </si>
  <si>
    <t xml:space="preserve">"15:29:09 CO2 Mixer -&gt; OFF"
</t>
  </si>
  <si>
    <t xml:space="preserve">"15:29:09 Coolers: Off"
</t>
  </si>
  <si>
    <t xml:space="preserve">"15:29:09 Flow: Fixed -&gt; 300 umol/s"
</t>
  </si>
  <si>
    <t xml:space="preserve">15:29:21</t>
  </si>
  <si>
    <t xml:space="preserve">15:29:32</t>
  </si>
  <si>
    <t xml:space="preserve">15:29:43</t>
  </si>
  <si>
    <t xml:space="preserve">15:29:54</t>
  </si>
  <si>
    <t xml:space="preserve">15:30:05</t>
  </si>
  <si>
    <t xml:space="preserve">15:30:10</t>
  </si>
  <si>
    <t xml:space="preserve">"15:30:10 Fs=707 Msr=3 Mod=0.25 Filter=5 Gain=10"
</t>
  </si>
  <si>
    <t xml:space="preserve">"15:30:10 RF#5 8100 um, Fmax=1601 Int=9 Mod=20 Filter=50"
</t>
  </si>
  <si>
    <t xml:space="preserve">"15:30:11 Fm'=1601"
</t>
  </si>
  <si>
    <t xml:space="preserve">"15:30:19 Dark#5 Fmin=487 Dur=6 FarRed=8 Pre=1 Post=4 Mod=0.25 Filter=5"
</t>
  </si>
  <si>
    <t xml:space="preserve">"15:30:19 Fo'=487"
</t>
  </si>
  <si>
    <t xml:space="preserve">15:30:19</t>
  </si>
  <si>
    <t xml:space="preserve">"15:30:20 LCF Lamp: ParIn -&gt; 250 uml, with blue = 20 percent, actinic on"
</t>
  </si>
  <si>
    <t xml:space="preserve">"15:30:20 CO2 Mixer -&gt; OFF"
</t>
  </si>
  <si>
    <t xml:space="preserve">"15:30:20 Coolers: Off"
</t>
  </si>
  <si>
    <t xml:space="preserve">"15:30:20 Flow: Fixed -&gt; 300 umol/s"
</t>
  </si>
  <si>
    <t xml:space="preserve">"15:32:08 Flow: Fixed -&gt; 300 umol/s"
</t>
  </si>
  <si>
    <t xml:space="preserve">"15:32:38 trat5t1b1"
</t>
  </si>
  <si>
    <t xml:space="preserve">"15:41:00 Launched AutoProg /User/Configs/AutoProgs/Autolog + ETR"
</t>
  </si>
  <si>
    <t xml:space="preserve">"15:41:04 LCF Lamp: ParIn -&gt; 250 uml, with blue = 20 percent, actinic on"
</t>
  </si>
  <si>
    <t xml:space="preserve">"15:41:04 CO2 Mixer -&gt; OFF"
</t>
  </si>
  <si>
    <t xml:space="preserve">"15:41:04 Coolers: Off"
</t>
  </si>
  <si>
    <t xml:space="preserve">"15:41:04 Flow: Fixed -&gt; 300 umol/s"
</t>
  </si>
  <si>
    <t xml:space="preserve">"15:41:16 trat5t1b1"
</t>
  </si>
  <si>
    <t xml:space="preserve">"15:49:12 Launched AutoProg /User/Configs/AutoProgs/Autolog + ETR"
</t>
  </si>
  <si>
    <t xml:space="preserve">"15:49:18 LCF Lamp: ParIn -&gt; 250 uml, with blue = 20 percent, actinic on"
</t>
  </si>
  <si>
    <t xml:space="preserve">"15:49:18 CO2 Mixer -&gt; OFF"
</t>
  </si>
  <si>
    <t xml:space="preserve">"15:49:18 Coolers: Off"
</t>
  </si>
  <si>
    <t xml:space="preserve">"15:49:18 Flow: Fixed -&gt; 300 umol/s"
</t>
  </si>
  <si>
    <t xml:space="preserve">15:49:29</t>
  </si>
  <si>
    <t xml:space="preserve">15:49:40</t>
  </si>
  <si>
    <t xml:space="preserve">15:49:51</t>
  </si>
  <si>
    <t xml:space="preserve">15:50:02</t>
  </si>
  <si>
    <t xml:space="preserve">15:50:13</t>
  </si>
  <si>
    <t xml:space="preserve">15:50:19</t>
  </si>
  <si>
    <t xml:space="preserve">"15:50:19 Fs=653 Msr=3 Mod=0.25 Filter=5 Gain=10"
</t>
  </si>
  <si>
    <t xml:space="preserve">"15:50:19 RF#6 8071 um, Fmax=1583 Int=9 Mod=20 Filter=50"
</t>
  </si>
  <si>
    <t xml:space="preserve">"15:50:20 Fm'=1583"
</t>
  </si>
  <si>
    <t xml:space="preserve">"15:50:28 Dark#6 Fmin=487 Dur=6 FarRed=8 Pre=1 Post=4 Mod=0.25 Filter=5"
</t>
  </si>
  <si>
    <t xml:space="preserve">"15:50:28 Fo'=487"
</t>
  </si>
  <si>
    <t xml:space="preserve">15:50:28</t>
  </si>
  <si>
    <t xml:space="preserve">"15:50:29 LCF Lamp: ParIn -&gt; 250 uml, with blue = 20 percent, actinic on"
</t>
  </si>
  <si>
    <t xml:space="preserve">"15:50:29 CO2 Mixer -&gt; OFF"
</t>
  </si>
  <si>
    <t xml:space="preserve">"15:50:29 Coolers: Off"
</t>
  </si>
  <si>
    <t xml:space="preserve">"15:50:29 Flow: Fixed -&gt; 300 umol/s"
</t>
  </si>
  <si>
    <t xml:space="preserve">Bloco</t>
  </si>
  <si>
    <t xml:space="preserve">Tratamento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</si>
</sst>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4-03-23_fabricio_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filtrado"/>
      <sheetName val="medias"/>
      <sheetName val="pulso"/>
    </sheetNames>
    <sheetDataSet>
      <sheetData sheetId="0">
        <row r="11">
          <cell r="A11" t="str">
            <v>Obs</v>
          </cell>
          <cell r="B11" t="str">
            <v>HHMMSS</v>
          </cell>
          <cell r="C11" t="str">
            <v>FTime</v>
          </cell>
          <cell r="D11" t="str">
            <v>EBal?</v>
          </cell>
          <cell r="E11" t="str">
            <v>Photo</v>
          </cell>
          <cell r="F11" t="str">
            <v>Cond</v>
          </cell>
          <cell r="G11" t="str">
            <v>Ci</v>
          </cell>
          <cell r="H11" t="str">
            <v>FCnt</v>
          </cell>
          <cell r="I11" t="str">
            <v>DCnt</v>
          </cell>
          <cell r="J11" t="str">
            <v>Fo</v>
          </cell>
          <cell r="K11" t="str">
            <v>Fm</v>
          </cell>
          <cell r="L11" t="str">
            <v>Fo'</v>
          </cell>
          <cell r="M11" t="str">
            <v>Fm'</v>
          </cell>
          <cell r="N11" t="str">
            <v>Fs</v>
          </cell>
          <cell r="O11" t="str">
            <v>Fv/Fm</v>
          </cell>
          <cell r="P11" t="str">
            <v>Fv'/Fm'</v>
          </cell>
          <cell r="Q11" t="str">
            <v>PhiPS2</v>
          </cell>
          <cell r="R11" t="str">
            <v>Adark</v>
          </cell>
          <cell r="S11" t="str">
            <v>RedAbs</v>
          </cell>
          <cell r="T11" t="str">
            <v>BlueAbs</v>
          </cell>
          <cell r="U11" t="str">
            <v>%Blue</v>
          </cell>
          <cell r="V11" t="str">
            <v>LeafAbs</v>
          </cell>
          <cell r="W11" t="str">
            <v>PhiCO2</v>
          </cell>
          <cell r="X11" t="str">
            <v>qP</v>
          </cell>
          <cell r="Y11" t="str">
            <v>qN</v>
          </cell>
          <cell r="Z11" t="str">
            <v>NPQ</v>
          </cell>
          <cell r="AA11" t="str">
            <v>ParIn@Fs</v>
          </cell>
          <cell r="AB11" t="str">
            <v>PS2/1</v>
          </cell>
          <cell r="AC11" t="str">
            <v>ETR</v>
          </cell>
          <cell r="AD11" t="str">
            <v>Trmmol</v>
          </cell>
          <cell r="AE11" t="str">
            <v>VpdL</v>
          </cell>
          <cell r="AF11" t="str">
            <v>CTleaf</v>
          </cell>
          <cell r="AG11" t="str">
            <v>Area</v>
          </cell>
          <cell r="AH11" t="str">
            <v>BLC_1</v>
          </cell>
          <cell r="AI11" t="str">
            <v>StmRat</v>
          </cell>
          <cell r="AJ11" t="str">
            <v>BLCond</v>
          </cell>
          <cell r="AK11" t="str">
            <v>Tair</v>
          </cell>
          <cell r="AL11" t="str">
            <v>Tleaf</v>
          </cell>
          <cell r="AM11" t="str">
            <v>TBlk</v>
          </cell>
          <cell r="AN11" t="str">
            <v>CO2R</v>
          </cell>
          <cell r="AO11" t="str">
            <v>CO2S</v>
          </cell>
          <cell r="AP11" t="str">
            <v>H2OR</v>
          </cell>
          <cell r="AQ11" t="str">
            <v>H2OS</v>
          </cell>
          <cell r="AR11" t="str">
            <v>RH_R</v>
          </cell>
          <cell r="AS11" t="str">
            <v>RH_S</v>
          </cell>
          <cell r="AT11" t="str">
            <v>Flow</v>
          </cell>
          <cell r="AU11" t="str">
            <v>PARi</v>
          </cell>
          <cell r="AV11" t="str">
            <v>PARo</v>
          </cell>
          <cell r="AW11" t="str">
            <v>Press</v>
          </cell>
          <cell r="AX11" t="str">
            <v>CsMch</v>
          </cell>
          <cell r="AY11" t="str">
            <v>HsMch</v>
          </cell>
          <cell r="AZ11" t="str">
            <v>StableF</v>
          </cell>
          <cell r="BA11" t="str">
            <v>BLCslope</v>
          </cell>
          <cell r="BB11" t="str">
            <v>BLCoffst</v>
          </cell>
          <cell r="BC11" t="str">
            <v>f_parin</v>
          </cell>
          <cell r="BD11" t="str">
            <v>f_parout</v>
          </cell>
          <cell r="BE11" t="str">
            <v>alphaK</v>
          </cell>
          <cell r="BF11" t="str">
            <v>Status</v>
          </cell>
          <cell r="BG11" t="str">
            <v>fda</v>
          </cell>
          <cell r="BH11" t="str">
            <v>Trans</v>
          </cell>
          <cell r="BI11" t="str">
            <v>Tair_K</v>
          </cell>
          <cell r="BJ11" t="str">
            <v>Twall_K</v>
          </cell>
          <cell r="BK11" t="str">
            <v>R(W/m2)</v>
          </cell>
          <cell r="BL11" t="str">
            <v>Tl-Ta</v>
          </cell>
          <cell r="BM11" t="str">
            <v>SVTleaf</v>
          </cell>
          <cell r="BN11" t="str">
            <v>h2o_i</v>
          </cell>
          <cell r="BO11" t="str">
            <v>h20diff</v>
          </cell>
          <cell r="BP11" t="str">
            <v>CTair</v>
          </cell>
          <cell r="BQ11" t="str">
            <v>SVTair</v>
          </cell>
          <cell r="BR11" t="str">
            <v>CndTotal</v>
          </cell>
          <cell r="BS11" t="str">
            <v>vp_kPa</v>
          </cell>
          <cell r="BT11" t="str">
            <v>VpdA</v>
          </cell>
          <cell r="BU11" t="str">
            <v>CndCO2</v>
          </cell>
          <cell r="BV11" t="str">
            <v>Ci_Pa</v>
          </cell>
          <cell r="BW11" t="str">
            <v>Ci/Ca</v>
          </cell>
          <cell r="BX11" t="str">
            <v>RHsfc</v>
          </cell>
          <cell r="BY11" t="str">
            <v>C2sfc</v>
          </cell>
          <cell r="BZ11" t="str">
            <v>AHs/Cs</v>
          </cell>
          <cell r="CA11" t="str">
            <v>Fv</v>
          </cell>
          <cell r="CB11" t="str">
            <v>PARabs</v>
          </cell>
          <cell r="CC11" t="str">
            <v>Fv'</v>
          </cell>
          <cell r="CD11" t="str">
            <v>qP_Fo</v>
          </cell>
          <cell r="CE11" t="str">
            <v>qN_Fo</v>
          </cell>
        </row>
      </sheetData>
      <sheetData sheetId="1"/>
      <sheetData sheetId="2"/>
      <sheetData sheetId="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000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B139" activeCellId="0" sqref="B139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2.25"/>
    <col collapsed="false" customWidth="true" hidden="false" outlineLevel="0" max="2" min="2" style="1" width="65.75"/>
    <col collapsed="false" customWidth="true" hidden="false" outlineLevel="0" max="3" min="3" style="1" width="18.25"/>
    <col collapsed="false" customWidth="true" hidden="false" outlineLevel="0" max="4" min="4" style="1" width="17.63"/>
    <col collapsed="false" customWidth="true" hidden="false" outlineLevel="0" max="5" min="5" style="1" width="16.75"/>
    <col collapsed="false" customWidth="true" hidden="false" outlineLevel="0" max="6" min="6" style="1" width="18.63"/>
    <col collapsed="false" customWidth="true" hidden="false" outlineLevel="0" max="83" min="7" style="1" width="11.5"/>
  </cols>
  <sheetData>
    <row r="1" customFormat="false" ht="12.75" hidden="false" customHeight="true" outlineLevel="0" collapsed="false">
      <c r="A1" s="2" t="s">
        <v>0</v>
      </c>
    </row>
    <row r="2" customFormat="false" ht="12.75" hidden="false" customHeight="true" outlineLevel="0" collapsed="false">
      <c r="A2" s="2" t="s">
        <v>1</v>
      </c>
    </row>
    <row r="3" customFormat="false" ht="12.75" hidden="false" customHeight="true" outlineLevel="0" collapsed="false">
      <c r="A3" s="2" t="s">
        <v>2</v>
      </c>
      <c r="B3" s="2" t="s">
        <v>3</v>
      </c>
    </row>
    <row r="4" customFormat="false" ht="12.75" hidden="false" customHeight="true" outlineLevel="0" collapsed="false">
      <c r="A4" s="2" t="s">
        <v>4</v>
      </c>
      <c r="B4" s="2" t="s">
        <v>5</v>
      </c>
    </row>
    <row r="5" customFormat="false" ht="12.75" hidden="false" customHeight="true" outlineLevel="0" collapsed="false">
      <c r="A5" s="2" t="s">
        <v>6</v>
      </c>
      <c r="B5" s="2" t="n">
        <v>-2.02999997138977</v>
      </c>
      <c r="C5" s="2" t="n">
        <v>-0.239999994635582</v>
      </c>
      <c r="D5" s="2" t="n">
        <v>-2940</v>
      </c>
    </row>
    <row r="6" customFormat="false" ht="12.75" hidden="false" customHeight="true" outlineLevel="0" collapsed="false">
      <c r="A6" s="2" t="s">
        <v>7</v>
      </c>
      <c r="B6" s="2" t="s">
        <v>8</v>
      </c>
      <c r="C6" s="2" t="n">
        <v>1</v>
      </c>
      <c r="D6" s="2" t="n">
        <v>0.159999996423721</v>
      </c>
    </row>
    <row r="7" customFormat="false" ht="12.75" hidden="false" customHeight="true" outlineLevel="0" collapsed="false">
      <c r="A7" s="2" t="s">
        <v>9</v>
      </c>
      <c r="B7" s="2" t="n">
        <v>4</v>
      </c>
    </row>
    <row r="8" customFormat="false" ht="12.75" hidden="false" customHeight="true" outlineLevel="0" collapsed="false">
      <c r="A8" s="2" t="s">
        <v>10</v>
      </c>
      <c r="B8" s="2" t="s">
        <v>11</v>
      </c>
    </row>
    <row r="9" customFormat="false" ht="12.75" hidden="false" customHeight="true" outlineLevel="0" collapsed="false">
      <c r="A9" s="2" t="s">
        <v>12</v>
      </c>
      <c r="B9" s="3" t="s">
        <v>13</v>
      </c>
    </row>
    <row r="10" customFormat="false" ht="12.75" hidden="false" customHeight="true" outlineLevel="0" collapsed="false"/>
    <row r="11" customFormat="false" ht="12.75" hidden="false" customHeight="true" outlineLevel="0" collapsed="false">
      <c r="A11" s="4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  <c r="G11" s="4" t="s">
        <v>20</v>
      </c>
      <c r="H11" s="4" t="s">
        <v>21</v>
      </c>
      <c r="I11" s="4" t="s">
        <v>22</v>
      </c>
      <c r="J11" s="4" t="s">
        <v>23</v>
      </c>
      <c r="K11" s="4" t="s">
        <v>24</v>
      </c>
      <c r="L11" s="4" t="s">
        <v>25</v>
      </c>
      <c r="M11" s="4" t="s">
        <v>26</v>
      </c>
      <c r="N11" s="4" t="s">
        <v>27</v>
      </c>
      <c r="O11" s="4" t="s">
        <v>28</v>
      </c>
      <c r="P11" s="4" t="s">
        <v>29</v>
      </c>
      <c r="Q11" s="4" t="s">
        <v>30</v>
      </c>
      <c r="R11" s="4" t="s">
        <v>31</v>
      </c>
      <c r="S11" s="4" t="s">
        <v>32</v>
      </c>
      <c r="T11" s="4" t="s">
        <v>33</v>
      </c>
      <c r="U11" s="4" t="s">
        <v>34</v>
      </c>
      <c r="V11" s="4" t="s">
        <v>35</v>
      </c>
      <c r="W11" s="4" t="s">
        <v>36</v>
      </c>
      <c r="X11" s="4" t="s">
        <v>37</v>
      </c>
      <c r="Y11" s="4" t="s">
        <v>38</v>
      </c>
      <c r="Z11" s="4" t="s">
        <v>39</v>
      </c>
      <c r="AA11" s="4" t="s">
        <v>40</v>
      </c>
      <c r="AB11" s="4" t="s">
        <v>41</v>
      </c>
      <c r="AC11" s="4" t="s">
        <v>42</v>
      </c>
      <c r="AD11" s="4" t="s">
        <v>43</v>
      </c>
      <c r="AE11" s="4" t="s">
        <v>44</v>
      </c>
      <c r="AF11" s="4" t="s">
        <v>45</v>
      </c>
      <c r="AG11" s="4" t="s">
        <v>46</v>
      </c>
      <c r="AH11" s="4" t="s">
        <v>47</v>
      </c>
      <c r="AI11" s="4" t="s">
        <v>48</v>
      </c>
      <c r="AJ11" s="4" t="s">
        <v>49</v>
      </c>
      <c r="AK11" s="4" t="s">
        <v>50</v>
      </c>
      <c r="AL11" s="4" t="s">
        <v>51</v>
      </c>
      <c r="AM11" s="4" t="s">
        <v>52</v>
      </c>
      <c r="AN11" s="4" t="s">
        <v>53</v>
      </c>
      <c r="AO11" s="4" t="s">
        <v>54</v>
      </c>
      <c r="AP11" s="4" t="s">
        <v>55</v>
      </c>
      <c r="AQ11" s="4" t="s">
        <v>56</v>
      </c>
      <c r="AR11" s="4" t="s">
        <v>57</v>
      </c>
      <c r="AS11" s="4" t="s">
        <v>58</v>
      </c>
      <c r="AT11" s="4" t="s">
        <v>59</v>
      </c>
      <c r="AU11" s="4" t="s">
        <v>60</v>
      </c>
      <c r="AV11" s="4" t="s">
        <v>61</v>
      </c>
      <c r="AW11" s="4" t="s">
        <v>62</v>
      </c>
      <c r="AX11" s="4" t="s">
        <v>63</v>
      </c>
      <c r="AY11" s="4" t="s">
        <v>64</v>
      </c>
      <c r="AZ11" s="4" t="s">
        <v>65</v>
      </c>
      <c r="BA11" s="4" t="s">
        <v>66</v>
      </c>
      <c r="BB11" s="4" t="s">
        <v>67</v>
      </c>
      <c r="BC11" s="4" t="s">
        <v>68</v>
      </c>
      <c r="BD11" s="4" t="s">
        <v>69</v>
      </c>
      <c r="BE11" s="4" t="s">
        <v>70</v>
      </c>
      <c r="BF11" s="4" t="s">
        <v>71</v>
      </c>
      <c r="BG11" s="4" t="s">
        <v>72</v>
      </c>
      <c r="BH11" s="4" t="s">
        <v>73</v>
      </c>
      <c r="BI11" s="4" t="s">
        <v>74</v>
      </c>
      <c r="BJ11" s="4" t="s">
        <v>75</v>
      </c>
      <c r="BK11" s="4" t="s">
        <v>76</v>
      </c>
      <c r="BL11" s="4" t="s">
        <v>77</v>
      </c>
      <c r="BM11" s="4" t="s">
        <v>78</v>
      </c>
      <c r="BN11" s="4" t="s">
        <v>79</v>
      </c>
      <c r="BO11" s="4" t="s">
        <v>80</v>
      </c>
      <c r="BP11" s="4" t="s">
        <v>81</v>
      </c>
      <c r="BQ11" s="4" t="s">
        <v>82</v>
      </c>
      <c r="BR11" s="4" t="s">
        <v>83</v>
      </c>
      <c r="BS11" s="4" t="s">
        <v>84</v>
      </c>
      <c r="BT11" s="4" t="s">
        <v>85</v>
      </c>
      <c r="BU11" s="4" t="s">
        <v>86</v>
      </c>
      <c r="BV11" s="4" t="s">
        <v>87</v>
      </c>
      <c r="BW11" s="4" t="s">
        <v>88</v>
      </c>
      <c r="BX11" s="4" t="s">
        <v>89</v>
      </c>
      <c r="BY11" s="4" t="s">
        <v>90</v>
      </c>
      <c r="BZ11" s="4" t="s">
        <v>91</v>
      </c>
      <c r="CA11" s="4" t="s">
        <v>92</v>
      </c>
      <c r="CB11" s="4" t="s">
        <v>93</v>
      </c>
      <c r="CC11" s="4" t="s">
        <v>94</v>
      </c>
      <c r="CD11" s="4" t="s">
        <v>95</v>
      </c>
      <c r="CE11" s="4" t="s">
        <v>96</v>
      </c>
    </row>
    <row r="12" customFormat="false" ht="12.75" hidden="false" customHeight="true" outlineLevel="0" collapsed="false">
      <c r="A12" s="2" t="s">
        <v>97</v>
      </c>
      <c r="B12" s="2" t="s">
        <v>97</v>
      </c>
      <c r="C12" s="2" t="s">
        <v>97</v>
      </c>
      <c r="D12" s="2" t="s">
        <v>97</v>
      </c>
      <c r="E12" s="2" t="s">
        <v>98</v>
      </c>
      <c r="F12" s="2" t="s">
        <v>98</v>
      </c>
      <c r="G12" s="2" t="s">
        <v>98</v>
      </c>
      <c r="H12" s="2" t="s">
        <v>97</v>
      </c>
      <c r="I12" s="2" t="s">
        <v>97</v>
      </c>
      <c r="J12" s="2" t="s">
        <v>97</v>
      </c>
      <c r="K12" s="2" t="s">
        <v>97</v>
      </c>
      <c r="L12" s="2" t="s">
        <v>97</v>
      </c>
      <c r="M12" s="2" t="s">
        <v>97</v>
      </c>
      <c r="N12" s="2" t="s">
        <v>97</v>
      </c>
      <c r="O12" s="2" t="s">
        <v>98</v>
      </c>
      <c r="P12" s="2" t="s">
        <v>98</v>
      </c>
      <c r="Q12" s="2" t="s">
        <v>98</v>
      </c>
      <c r="R12" s="2" t="s">
        <v>97</v>
      </c>
      <c r="S12" s="2" t="s">
        <v>97</v>
      </c>
      <c r="T12" s="2" t="s">
        <v>97</v>
      </c>
      <c r="U12" s="2" t="s">
        <v>97</v>
      </c>
      <c r="V12" s="2" t="s">
        <v>98</v>
      </c>
      <c r="W12" s="2" t="s">
        <v>98</v>
      </c>
      <c r="X12" s="2" t="s">
        <v>98</v>
      </c>
      <c r="Y12" s="2" t="s">
        <v>98</v>
      </c>
      <c r="Z12" s="2" t="s">
        <v>98</v>
      </c>
      <c r="AA12" s="2" t="s">
        <v>97</v>
      </c>
      <c r="AB12" s="2" t="s">
        <v>97</v>
      </c>
      <c r="AC12" s="2" t="s">
        <v>98</v>
      </c>
      <c r="AD12" s="2" t="s">
        <v>98</v>
      </c>
      <c r="AE12" s="2" t="s">
        <v>98</v>
      </c>
      <c r="AF12" s="2" t="s">
        <v>98</v>
      </c>
      <c r="AG12" s="2" t="s">
        <v>97</v>
      </c>
      <c r="AH12" s="2" t="s">
        <v>98</v>
      </c>
      <c r="AI12" s="2" t="s">
        <v>97</v>
      </c>
      <c r="AJ12" s="2" t="s">
        <v>98</v>
      </c>
      <c r="AK12" s="2" t="s">
        <v>97</v>
      </c>
      <c r="AL12" s="2" t="s">
        <v>97</v>
      </c>
      <c r="AM12" s="2" t="s">
        <v>97</v>
      </c>
      <c r="AN12" s="2" t="s">
        <v>97</v>
      </c>
      <c r="AO12" s="2" t="s">
        <v>97</v>
      </c>
      <c r="AP12" s="2" t="s">
        <v>97</v>
      </c>
      <c r="AQ12" s="2" t="s">
        <v>97</v>
      </c>
      <c r="AR12" s="2" t="s">
        <v>97</v>
      </c>
      <c r="AS12" s="2" t="s">
        <v>97</v>
      </c>
      <c r="AT12" s="2" t="s">
        <v>97</v>
      </c>
      <c r="AU12" s="2" t="s">
        <v>97</v>
      </c>
      <c r="AV12" s="2" t="s">
        <v>97</v>
      </c>
      <c r="AW12" s="2" t="s">
        <v>97</v>
      </c>
      <c r="AX12" s="2" t="s">
        <v>97</v>
      </c>
      <c r="AY12" s="2" t="s">
        <v>97</v>
      </c>
      <c r="AZ12" s="2" t="s">
        <v>97</v>
      </c>
      <c r="BA12" s="2" t="s">
        <v>97</v>
      </c>
      <c r="BB12" s="2" t="s">
        <v>97</v>
      </c>
      <c r="BC12" s="2" t="s">
        <v>97</v>
      </c>
      <c r="BD12" s="2" t="s">
        <v>97</v>
      </c>
      <c r="BE12" s="2" t="s">
        <v>97</v>
      </c>
      <c r="BF12" s="2" t="s">
        <v>97</v>
      </c>
      <c r="BG12" s="2" t="s">
        <v>98</v>
      </c>
      <c r="BH12" s="2" t="s">
        <v>98</v>
      </c>
      <c r="BI12" s="2" t="s">
        <v>98</v>
      </c>
      <c r="BJ12" s="2" t="s">
        <v>98</v>
      </c>
      <c r="BK12" s="2" t="s">
        <v>98</v>
      </c>
      <c r="BL12" s="2" t="s">
        <v>98</v>
      </c>
      <c r="BM12" s="2" t="s">
        <v>98</v>
      </c>
      <c r="BN12" s="2" t="s">
        <v>98</v>
      </c>
      <c r="BO12" s="2" t="s">
        <v>98</v>
      </c>
      <c r="BP12" s="2" t="s">
        <v>98</v>
      </c>
      <c r="BQ12" s="2" t="s">
        <v>98</v>
      </c>
      <c r="BR12" s="2" t="s">
        <v>98</v>
      </c>
      <c r="BS12" s="2" t="s">
        <v>98</v>
      </c>
      <c r="BT12" s="2" t="s">
        <v>98</v>
      </c>
      <c r="BU12" s="2" t="s">
        <v>98</v>
      </c>
      <c r="BV12" s="2" t="s">
        <v>98</v>
      </c>
      <c r="BW12" s="2" t="s">
        <v>98</v>
      </c>
      <c r="BX12" s="2" t="s">
        <v>98</v>
      </c>
      <c r="BY12" s="2" t="s">
        <v>98</v>
      </c>
      <c r="BZ12" s="2" t="s">
        <v>98</v>
      </c>
      <c r="CA12" s="2" t="s">
        <v>98</v>
      </c>
      <c r="CB12" s="2" t="s">
        <v>98</v>
      </c>
      <c r="CC12" s="2" t="s">
        <v>98</v>
      </c>
      <c r="CD12" s="2" t="s">
        <v>98</v>
      </c>
      <c r="CE12" s="2" t="s">
        <v>98</v>
      </c>
    </row>
    <row r="13" customFormat="false" ht="23.25" hidden="false" customHeight="true" outlineLevel="0" collapsed="false">
      <c r="A13" s="2" t="s">
        <v>12</v>
      </c>
      <c r="B13" s="5" t="s">
        <v>99</v>
      </c>
    </row>
    <row r="14" customFormat="false" ht="23.25" hidden="false" customHeight="true" outlineLevel="0" collapsed="false">
      <c r="A14" s="2" t="s">
        <v>12</v>
      </c>
      <c r="B14" s="5" t="s">
        <v>100</v>
      </c>
    </row>
    <row r="15" customFormat="false" ht="23.25" hidden="false" customHeight="true" outlineLevel="0" collapsed="false">
      <c r="A15" s="2" t="s">
        <v>12</v>
      </c>
      <c r="B15" s="5" t="s">
        <v>101</v>
      </c>
    </row>
    <row r="16" customFormat="false" ht="23.25" hidden="false" customHeight="true" outlineLevel="0" collapsed="false">
      <c r="A16" s="2" t="s">
        <v>12</v>
      </c>
      <c r="B16" s="5" t="s">
        <v>102</v>
      </c>
    </row>
    <row r="17" customFormat="false" ht="23.25" hidden="false" customHeight="true" outlineLevel="0" collapsed="false">
      <c r="A17" s="2" t="s">
        <v>12</v>
      </c>
      <c r="B17" s="5" t="s">
        <v>103</v>
      </c>
    </row>
    <row r="18" customFormat="false" ht="23.25" hidden="false" customHeight="true" outlineLevel="0" collapsed="false">
      <c r="A18" s="2" t="s">
        <v>12</v>
      </c>
      <c r="B18" s="5" t="s">
        <v>104</v>
      </c>
    </row>
    <row r="19" customFormat="false" ht="23.25" hidden="false" customHeight="true" outlineLevel="0" collapsed="false">
      <c r="A19" s="2" t="s">
        <v>12</v>
      </c>
      <c r="B19" s="5" t="s">
        <v>105</v>
      </c>
    </row>
    <row r="20" customFormat="false" ht="23.25" hidden="false" customHeight="true" outlineLevel="0" collapsed="false">
      <c r="A20" s="2" t="s">
        <v>12</v>
      </c>
      <c r="B20" s="5" t="s">
        <v>106</v>
      </c>
    </row>
    <row r="21" customFormat="false" ht="23.25" hidden="false" customHeight="true" outlineLevel="0" collapsed="false">
      <c r="A21" s="2" t="s">
        <v>12</v>
      </c>
      <c r="B21" s="5" t="s">
        <v>107</v>
      </c>
    </row>
    <row r="22" customFormat="false" ht="12.75" hidden="false" customHeight="true" outlineLevel="0" collapsed="false">
      <c r="A22" s="6" t="n">
        <v>1</v>
      </c>
      <c r="B22" s="6" t="s">
        <v>108</v>
      </c>
      <c r="C22" s="6" t="n">
        <v>912.999999448657</v>
      </c>
      <c r="D22" s="6" t="n">
        <v>0</v>
      </c>
      <c r="E22" s="6" t="n">
        <f aca="false">(AN22-AO22*(1000-AP22)/(1000-AQ22))*BG22</f>
        <v>10.3501467362399</v>
      </c>
      <c r="F22" s="6" t="n">
        <f aca="false">IF(BR22&lt;&gt;0,1/(1/BR22-1/AJ22),0)</f>
        <v>0.135082138984179</v>
      </c>
      <c r="G22" s="6" t="n">
        <f aca="false">((BU22-BH22/2)*AO22-E22)/(BU22+BH22/2)</f>
        <v>788.453498859177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e">
        <f aca="false">CA22/K22</f>
        <v>#DIV/0!</v>
      </c>
      <c r="P22" s="6" t="e">
        <f aca="false">CC22/M22</f>
        <v>#DIV/0!</v>
      </c>
      <c r="Q22" s="6" t="e">
        <f aca="false">(M22-N22)/M22</f>
        <v>#DIV/0!</v>
      </c>
      <c r="R22" s="6" t="n">
        <v>-1</v>
      </c>
      <c r="S22" s="6" t="n">
        <v>0.87</v>
      </c>
      <c r="T22" s="6" t="n">
        <v>0.92</v>
      </c>
      <c r="U22" s="6" t="n">
        <v>19.9885787963867</v>
      </c>
      <c r="V22" s="6" t="n">
        <f aca="false">(U22*T22+(100-U22)*S22)/100</f>
        <v>0.879994289398193</v>
      </c>
      <c r="W22" s="6" t="n">
        <f aca="false">(E22-R22)/CB22</f>
        <v>0.0517494523242912</v>
      </c>
      <c r="X22" s="6" t="e">
        <f aca="false">(M22-N22)/(M22-L22)</f>
        <v>#DIV/0!</v>
      </c>
      <c r="Y22" s="6" t="e">
        <f aca="false">(K22-M22)/(K22-L22)</f>
        <v>#DIV/0!</v>
      </c>
      <c r="Z22" s="6" t="e">
        <f aca="false">(K22-M22)/M22</f>
        <v>#DIV/0!</v>
      </c>
      <c r="AA22" s="6" t="n">
        <v>0</v>
      </c>
      <c r="AB22" s="6" t="n">
        <v>0.5</v>
      </c>
      <c r="AC22" s="6" t="e">
        <f aca="false">Q22*AB22*V22*AA22</f>
        <v>#DIV/0!</v>
      </c>
      <c r="AD22" s="6" t="n">
        <f aca="false">BH22*1000</f>
        <v>1.67896970788593</v>
      </c>
      <c r="AE22" s="6" t="n">
        <f aca="false">(BM22-BS22)</f>
        <v>1.15495557425029</v>
      </c>
      <c r="AF22" s="6" t="n">
        <f aca="false">(AL22+BL22*D22)</f>
        <v>24.9774150848389</v>
      </c>
      <c r="AG22" s="6" t="n">
        <v>2</v>
      </c>
      <c r="AH22" s="6" t="n">
        <f aca="false">(AG22*BA22+BB22)</f>
        <v>4.644859790802</v>
      </c>
      <c r="AI22" s="6" t="n">
        <v>1</v>
      </c>
      <c r="AJ22" s="6" t="n">
        <f aca="false">AH22*(AI22+1)*(AI22+1)/(AI22*AI22+1)</f>
        <v>9.289719581604</v>
      </c>
      <c r="AK22" s="6" t="n">
        <v>26.1556377410889</v>
      </c>
      <c r="AL22" s="6" t="n">
        <v>24.9774150848389</v>
      </c>
      <c r="AM22" s="6" t="n">
        <v>26.1323585510254</v>
      </c>
      <c r="AN22" s="6" t="n">
        <v>937.79931640625</v>
      </c>
      <c r="AO22" s="6" t="n">
        <v>929.872436523438</v>
      </c>
      <c r="AP22" s="6" t="n">
        <v>20.3576965332031</v>
      </c>
      <c r="AQ22" s="6" t="n">
        <v>21.4510631561279</v>
      </c>
      <c r="AR22" s="6" t="n">
        <v>56.3054924011231</v>
      </c>
      <c r="AS22" s="6" t="n">
        <v>59.329532623291</v>
      </c>
      <c r="AT22" s="6" t="n">
        <v>300.531219482422</v>
      </c>
      <c r="AU22" s="6" t="n">
        <v>249.238922119141</v>
      </c>
      <c r="AV22" s="6" t="n">
        <v>127.131988525391</v>
      </c>
      <c r="AW22" s="6" t="n">
        <v>94.1884841918945</v>
      </c>
      <c r="AX22" s="6" t="n">
        <v>-2.80059242248535</v>
      </c>
      <c r="AY22" s="6" t="n">
        <v>-0.415243327617645</v>
      </c>
      <c r="AZ22" s="6" t="n">
        <v>0.5</v>
      </c>
      <c r="BA22" s="6" t="n">
        <v>-1.355140209198</v>
      </c>
      <c r="BB22" s="6" t="n">
        <v>7.355140209198</v>
      </c>
      <c r="BC22" s="6" t="n">
        <v>1</v>
      </c>
      <c r="BD22" s="6" t="n">
        <v>0</v>
      </c>
      <c r="BE22" s="6" t="n">
        <v>0.159999996423721</v>
      </c>
      <c r="BF22" s="6" t="n">
        <v>111105</v>
      </c>
      <c r="BG22" s="6" t="n">
        <f aca="false">AT22*0.000001/(AG22*0.0001)</f>
        <v>1.50265609741211</v>
      </c>
      <c r="BH22" s="6" t="n">
        <f aca="false">(AQ22-AP22)/(1000-AQ22)*BG22</f>
        <v>0.00167896970788593</v>
      </c>
      <c r="BI22" s="6" t="n">
        <f aca="false">(AL22+273.15)</f>
        <v>298.127415084839</v>
      </c>
      <c r="BJ22" s="6" t="n">
        <f aca="false">(AK22+273.15)</f>
        <v>299.305637741089</v>
      </c>
      <c r="BK22" s="6" t="n">
        <f aca="false">(AU22*BC22+AV22*BD22)*BE22</f>
        <v>39.8782266477146</v>
      </c>
      <c r="BL22" s="6" t="n">
        <f aca="false">((BK22+0.00000010773*(BJ22^4-BI22^4))-BH22*44100)/(AH22*51.4+0.00000043092*BI22^3)</f>
        <v>-0.0824700414569369</v>
      </c>
      <c r="BM22" s="6" t="n">
        <f aca="false">0.61365*EXP(17.502*AF22/(240.97+AF22))</f>
        <v>3.17539869723057</v>
      </c>
      <c r="BN22" s="6" t="n">
        <f aca="false">BM22*1000/AW22</f>
        <v>33.7132370743029</v>
      </c>
      <c r="BO22" s="6" t="n">
        <f aca="false">(BN22-AQ22)</f>
        <v>12.262173918175</v>
      </c>
      <c r="BP22" s="6" t="n">
        <f aca="false">IF(D22,AL22,(AK22+AL22)/2)</f>
        <v>25.5665264129639</v>
      </c>
      <c r="BQ22" s="6" t="n">
        <f aca="false">0.61365*EXP(17.502*BP22/(240.97+BP22))</f>
        <v>3.28867189462161</v>
      </c>
      <c r="BR22" s="6" t="n">
        <f aca="false">IF(BO22&lt;&gt;0,(1000-(BN22+AQ22)/2)/BO22*BH22,0)</f>
        <v>0.133146057482041</v>
      </c>
      <c r="BS22" s="6" t="n">
        <f aca="false">AQ22*AW22/1000</f>
        <v>2.02044312298028</v>
      </c>
      <c r="BT22" s="6" t="n">
        <f aca="false">(BQ22-BS22)</f>
        <v>1.26822877164132</v>
      </c>
      <c r="BU22" s="6" t="n">
        <f aca="false">1/(1.6/F22+1.37/AJ22)</f>
        <v>0.083388091636833</v>
      </c>
      <c r="BV22" s="6" t="n">
        <f aca="false">G22*AW22*0.001</f>
        <v>74.2632399133415</v>
      </c>
      <c r="BW22" s="6" t="n">
        <f aca="false">G22/AO22</f>
        <v>0.847915765529097</v>
      </c>
      <c r="BX22" s="6" t="n">
        <f aca="false">(1-BH22*AW22/BM22/F22)*100</f>
        <v>63.1324330888681</v>
      </c>
      <c r="BY22" s="6" t="n">
        <f aca="false">(AO22-E22/(AJ22/1.35))</f>
        <v>928.368333200277</v>
      </c>
      <c r="BZ22" s="6" t="n">
        <f aca="false">E22*BX22/100/BY22</f>
        <v>0.00703847732540729</v>
      </c>
      <c r="CA22" s="6" t="n">
        <f aca="false">(K22-J22)</f>
        <v>0</v>
      </c>
      <c r="CB22" s="6" t="n">
        <f aca="false">AU22*V22</f>
        <v>219.328828160605</v>
      </c>
      <c r="CC22" s="6" t="n">
        <f aca="false">(M22-L22)</f>
        <v>0</v>
      </c>
      <c r="CD22" s="6" t="e">
        <f aca="false">(M22-N22)/(M22-J22)</f>
        <v>#DIV/0!</v>
      </c>
      <c r="CE22" s="6" t="e">
        <f aca="false">(K22-M22)/(K22-J22)</f>
        <v>#DIV/0!</v>
      </c>
    </row>
    <row r="23" customFormat="false" ht="12.75" hidden="false" customHeight="true" outlineLevel="0" collapsed="false">
      <c r="A23" s="6" t="n">
        <v>2</v>
      </c>
      <c r="B23" s="6" t="s">
        <v>109</v>
      </c>
      <c r="C23" s="6" t="n">
        <v>923.999998690561</v>
      </c>
      <c r="D23" s="6" t="n">
        <v>0</v>
      </c>
      <c r="E23" s="6" t="n">
        <f aca="false">(AN23-AO23*(1000-AP23)/(1000-AQ23))*BG23</f>
        <v>10.3153336127623</v>
      </c>
      <c r="F23" s="6" t="n">
        <f aca="false">IF(BR23&lt;&gt;0,1/(1/BR23-1/AJ23),0)</f>
        <v>0.135520629748732</v>
      </c>
      <c r="G23" s="6" t="n">
        <f aca="false">((BU23-BH23/2)*AO23-E23)/(BU23+BH23/2)</f>
        <v>788.958483023984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e">
        <f aca="false">CA23/K23</f>
        <v>#DIV/0!</v>
      </c>
      <c r="P23" s="6" t="e">
        <f aca="false">CC23/M23</f>
        <v>#DIV/0!</v>
      </c>
      <c r="Q23" s="6" t="e">
        <f aca="false">(M23-N23)/M23</f>
        <v>#DIV/0!</v>
      </c>
      <c r="R23" s="6" t="n">
        <v>-1</v>
      </c>
      <c r="S23" s="6" t="n">
        <v>0.87</v>
      </c>
      <c r="T23" s="6" t="n">
        <v>0.92</v>
      </c>
      <c r="U23" s="6" t="n">
        <v>19.9885787963867</v>
      </c>
      <c r="V23" s="6" t="n">
        <f aca="false">(U23*T23+(100-U23)*S23)/100</f>
        <v>0.879994289398193</v>
      </c>
      <c r="W23" s="6" t="n">
        <f aca="false">(E23-R23)/CB23</f>
        <v>0.051584473616986</v>
      </c>
      <c r="X23" s="6" t="e">
        <f aca="false">(M23-N23)/(M23-L23)</f>
        <v>#DIV/0!</v>
      </c>
      <c r="Y23" s="6" t="e">
        <f aca="false">(K23-M23)/(K23-L23)</f>
        <v>#DIV/0!</v>
      </c>
      <c r="Z23" s="6" t="e">
        <f aca="false">(K23-M23)/M23</f>
        <v>#DIV/0!</v>
      </c>
      <c r="AA23" s="6" t="n">
        <v>0</v>
      </c>
      <c r="AB23" s="6" t="n">
        <v>0.5</v>
      </c>
      <c r="AC23" s="6" t="e">
        <f aca="false">Q23*AB23*V23*AA23</f>
        <v>#DIV/0!</v>
      </c>
      <c r="AD23" s="6" t="n">
        <f aca="false">BH23*1000</f>
        <v>1.67939139512766</v>
      </c>
      <c r="AE23" s="6" t="n">
        <f aca="false">(BM23-BS23)</f>
        <v>1.1516195988145</v>
      </c>
      <c r="AF23" s="6" t="n">
        <f aca="false">(AL23+BL23*D23)</f>
        <v>24.9469985961914</v>
      </c>
      <c r="AG23" s="6" t="n">
        <v>2</v>
      </c>
      <c r="AH23" s="6" t="n">
        <f aca="false">(AG23*BA23+BB23)</f>
        <v>4.644859790802</v>
      </c>
      <c r="AI23" s="6" t="n">
        <v>1</v>
      </c>
      <c r="AJ23" s="6" t="n">
        <f aca="false">AH23*(AI23+1)*(AI23+1)/(AI23*AI23+1)</f>
        <v>9.289719581604</v>
      </c>
      <c r="AK23" s="6" t="n">
        <v>26.1376399993897</v>
      </c>
      <c r="AL23" s="6" t="n">
        <v>24.9469985961914</v>
      </c>
      <c r="AM23" s="6" t="n">
        <v>26.1156997680664</v>
      </c>
      <c r="AN23" s="6" t="n">
        <v>937.417358398438</v>
      </c>
      <c r="AO23" s="6" t="n">
        <v>929.51513671875</v>
      </c>
      <c r="AP23" s="6" t="n">
        <v>20.3317756652832</v>
      </c>
      <c r="AQ23" s="6" t="n">
        <v>21.4252586364746</v>
      </c>
      <c r="AR23" s="6" t="n">
        <v>56.2939834594727</v>
      </c>
      <c r="AS23" s="6" t="n">
        <v>59.3215866088867</v>
      </c>
      <c r="AT23" s="6" t="n">
        <v>300.582641601563</v>
      </c>
      <c r="AU23" s="6" t="n">
        <v>249.269134521484</v>
      </c>
      <c r="AV23" s="6" t="n">
        <v>127.149658203125</v>
      </c>
      <c r="AW23" s="6" t="n">
        <v>94.1890335083008</v>
      </c>
      <c r="AX23" s="6" t="n">
        <v>-2.80059242248535</v>
      </c>
      <c r="AY23" s="6" t="n">
        <v>-0.415243327617645</v>
      </c>
      <c r="AZ23" s="6" t="n">
        <v>0.75</v>
      </c>
      <c r="BA23" s="6" t="n">
        <v>-1.355140209198</v>
      </c>
      <c r="BB23" s="6" t="n">
        <v>7.355140209198</v>
      </c>
      <c r="BC23" s="6" t="n">
        <v>1</v>
      </c>
      <c r="BD23" s="6" t="n">
        <v>0</v>
      </c>
      <c r="BE23" s="6" t="n">
        <v>0.159999996423721</v>
      </c>
      <c r="BF23" s="6" t="n">
        <v>111105</v>
      </c>
      <c r="BG23" s="6" t="n">
        <f aca="false">AT23*0.000001/(AG23*0.0001)</f>
        <v>1.50291320800782</v>
      </c>
      <c r="BH23" s="6" t="n">
        <f aca="false">(AQ23-AP23)/(1000-AQ23)*BG23</f>
        <v>0.00167939139512766</v>
      </c>
      <c r="BI23" s="6" t="n">
        <f aca="false">(AL23+273.15)</f>
        <v>298.096998596191</v>
      </c>
      <c r="BJ23" s="6" t="n">
        <f aca="false">(AK23+273.15)</f>
        <v>299.28763999939</v>
      </c>
      <c r="BK23" s="6" t="n">
        <f aca="false">(AU23*BC23+AV23*BD23)*BE23</f>
        <v>39.8830606319815</v>
      </c>
      <c r="BL23" s="6" t="n">
        <f aca="false">((BK23+0.00000010773*(BJ23^4-BI23^4))-BH23*44100)/(AH23*51.4+0.00000043092*BI23^3)</f>
        <v>-0.0819692826551203</v>
      </c>
      <c r="BM23" s="6" t="n">
        <f aca="false">0.61365*EXP(17.502*AF23/(240.97+AF23))</f>
        <v>3.16964400244942</v>
      </c>
      <c r="BN23" s="6" t="n">
        <f aca="false">BM23*1000/AW23</f>
        <v>33.6519431656561</v>
      </c>
      <c r="BO23" s="6" t="n">
        <f aca="false">(BN23-AQ23)</f>
        <v>12.2266845291815</v>
      </c>
      <c r="BP23" s="6" t="n">
        <f aca="false">IF(D23,AL23,(AK23+AL23)/2)</f>
        <v>25.5423192977906</v>
      </c>
      <c r="BQ23" s="6" t="n">
        <f aca="false">0.61365*EXP(17.502*BP23/(240.97+BP23))</f>
        <v>3.28394878343101</v>
      </c>
      <c r="BR23" s="6" t="n">
        <f aca="false">IF(BO23&lt;&gt;0,(1000-(BN23+AQ23)/2)/BO23*BH23,0)</f>
        <v>0.133572049057349</v>
      </c>
      <c r="BS23" s="6" t="n">
        <f aca="false">AQ23*AW23/1000</f>
        <v>2.01802440363492</v>
      </c>
      <c r="BT23" s="6" t="n">
        <f aca="false">(BQ23-BS23)</f>
        <v>1.26592437979609</v>
      </c>
      <c r="BU23" s="6" t="n">
        <f aca="false">1/(1.6/F23+1.37/AJ23)</f>
        <v>0.0836554386331058</v>
      </c>
      <c r="BV23" s="6" t="n">
        <f aca="false">G23*AW23*0.001</f>
        <v>74.3112369942042</v>
      </c>
      <c r="BW23" s="6" t="n">
        <f aca="false">G23/AO23</f>
        <v>0.848784976013473</v>
      </c>
      <c r="BX23" s="6" t="n">
        <f aca="false">(1-BH23*AW23/BM23/F23)*100</f>
        <v>63.1755418023771</v>
      </c>
      <c r="BY23" s="6" t="n">
        <f aca="false">(AO23-E23/(AJ23/1.35))</f>
        <v>928.016092505962</v>
      </c>
      <c r="BZ23" s="6" t="n">
        <f aca="false">E23*BX23/100/BY23</f>
        <v>0.00702225742765707</v>
      </c>
      <c r="CA23" s="6" t="n">
        <f aca="false">(K23-J23)</f>
        <v>0</v>
      </c>
      <c r="CB23" s="6" t="n">
        <f aca="false">AU23*V23</f>
        <v>219.355414902136</v>
      </c>
      <c r="CC23" s="6" t="n">
        <f aca="false">(M23-L23)</f>
        <v>0</v>
      </c>
      <c r="CD23" s="6" t="e">
        <f aca="false">(M23-N23)/(M23-J23)</f>
        <v>#DIV/0!</v>
      </c>
      <c r="CE23" s="6" t="e">
        <f aca="false">(K23-M23)/(K23-J23)</f>
        <v>#DIV/0!</v>
      </c>
    </row>
    <row r="24" customFormat="false" ht="12.75" hidden="false" customHeight="true" outlineLevel="0" collapsed="false">
      <c r="A24" s="6" t="n">
        <v>3</v>
      </c>
      <c r="B24" s="6" t="s">
        <v>110</v>
      </c>
      <c r="C24" s="6" t="n">
        <v>934.999997932464</v>
      </c>
      <c r="D24" s="6" t="n">
        <v>0</v>
      </c>
      <c r="E24" s="6" t="n">
        <f aca="false">(AN24-AO24*(1000-AP24)/(1000-AQ24))*BG24</f>
        <v>10.3881171990127</v>
      </c>
      <c r="F24" s="6" t="n">
        <f aca="false">IF(BR24&lt;&gt;0,1/(1/BR24-1/AJ24),0)</f>
        <v>0.134218488969758</v>
      </c>
      <c r="G24" s="6" t="n">
        <f aca="false">((BU24-BH24/2)*AO24-E24)/(BU24+BH24/2)</f>
        <v>786.633709218783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e">
        <f aca="false">CA24/K24</f>
        <v>#DIV/0!</v>
      </c>
      <c r="P24" s="6" t="e">
        <f aca="false">CC24/M24</f>
        <v>#DIV/0!</v>
      </c>
      <c r="Q24" s="6" t="e">
        <f aca="false">(M24-N24)/M24</f>
        <v>#DIV/0!</v>
      </c>
      <c r="R24" s="6" t="n">
        <v>-1</v>
      </c>
      <c r="S24" s="6" t="n">
        <v>0.87</v>
      </c>
      <c r="T24" s="6" t="n">
        <v>0.92</v>
      </c>
      <c r="U24" s="6" t="n">
        <v>19.9885787963867</v>
      </c>
      <c r="V24" s="6" t="n">
        <f aca="false">(U24*T24+(100-U24)*S24)/100</f>
        <v>0.879994289398193</v>
      </c>
      <c r="W24" s="6" t="n">
        <f aca="false">(E24-R24)/CB24</f>
        <v>0.0519231870033866</v>
      </c>
      <c r="X24" s="6" t="e">
        <f aca="false">(M24-N24)/(M24-L24)</f>
        <v>#DIV/0!</v>
      </c>
      <c r="Y24" s="6" t="e">
        <f aca="false">(K24-M24)/(K24-L24)</f>
        <v>#DIV/0!</v>
      </c>
      <c r="Z24" s="6" t="e">
        <f aca="false">(K24-M24)/M24</f>
        <v>#DIV/0!</v>
      </c>
      <c r="AA24" s="6" t="n">
        <v>0</v>
      </c>
      <c r="AB24" s="6" t="n">
        <v>0.5</v>
      </c>
      <c r="AC24" s="6" t="e">
        <f aca="false">Q24*AB24*V24*AA24</f>
        <v>#DIV/0!</v>
      </c>
      <c r="AD24" s="6" t="n">
        <f aca="false">BH24*1000</f>
        <v>1.66143210788413</v>
      </c>
      <c r="AE24" s="6" t="n">
        <f aca="false">(BM24-BS24)</f>
        <v>1.15022843219657</v>
      </c>
      <c r="AF24" s="6" t="n">
        <f aca="false">(AL24+BL24*D24)</f>
        <v>24.9296398162842</v>
      </c>
      <c r="AG24" s="6" t="n">
        <v>2</v>
      </c>
      <c r="AH24" s="6" t="n">
        <f aca="false">(AG24*BA24+BB24)</f>
        <v>4.644859790802</v>
      </c>
      <c r="AI24" s="6" t="n">
        <v>1</v>
      </c>
      <c r="AJ24" s="6" t="n">
        <f aca="false">AH24*(AI24+1)*(AI24+1)/(AI24*AI24+1)</f>
        <v>9.289719581604</v>
      </c>
      <c r="AK24" s="6" t="n">
        <v>26.1155948638916</v>
      </c>
      <c r="AL24" s="6" t="n">
        <v>24.9296398162842</v>
      </c>
      <c r="AM24" s="6" t="n">
        <v>26.0999660491943</v>
      </c>
      <c r="AN24" s="6" t="n">
        <v>937.143005371094</v>
      </c>
      <c r="AO24" s="6" t="n">
        <v>929.202880859375</v>
      </c>
      <c r="AP24" s="6" t="n">
        <v>20.3233108520508</v>
      </c>
      <c r="AQ24" s="6" t="n">
        <v>21.4052486419678</v>
      </c>
      <c r="AR24" s="6" t="n">
        <v>56.343807220459</v>
      </c>
      <c r="AS24" s="6" t="n">
        <v>59.3433456420898</v>
      </c>
      <c r="AT24" s="6" t="n">
        <v>300.547546386719</v>
      </c>
      <c r="AU24" s="6" t="n">
        <v>249.235977172852</v>
      </c>
      <c r="AV24" s="6" t="n">
        <v>127.148414611816</v>
      </c>
      <c r="AW24" s="6" t="n">
        <v>94.188835144043</v>
      </c>
      <c r="AX24" s="6" t="n">
        <v>-2.80059242248535</v>
      </c>
      <c r="AY24" s="6" t="n">
        <v>-0.415243327617645</v>
      </c>
      <c r="AZ24" s="6" t="n">
        <v>0.75</v>
      </c>
      <c r="BA24" s="6" t="n">
        <v>-1.355140209198</v>
      </c>
      <c r="BB24" s="6" t="n">
        <v>7.355140209198</v>
      </c>
      <c r="BC24" s="6" t="n">
        <v>1</v>
      </c>
      <c r="BD24" s="6" t="n">
        <v>0</v>
      </c>
      <c r="BE24" s="6" t="n">
        <v>0.159999996423721</v>
      </c>
      <c r="BF24" s="6" t="n">
        <v>111105</v>
      </c>
      <c r="BG24" s="6" t="n">
        <f aca="false">AT24*0.000001/(AG24*0.0001)</f>
        <v>1.50273773193359</v>
      </c>
      <c r="BH24" s="6" t="n">
        <f aca="false">(AQ24-AP24)/(1000-AQ24)*BG24</f>
        <v>0.00166143210788413</v>
      </c>
      <c r="BI24" s="6" t="n">
        <f aca="false">(AL24+273.15)</f>
        <v>298.079639816284</v>
      </c>
      <c r="BJ24" s="6" t="n">
        <f aca="false">(AK24+273.15)</f>
        <v>299.265594863892</v>
      </c>
      <c r="BK24" s="6" t="n">
        <f aca="false">(AU24*BC24+AV24*BD24)*BE24</f>
        <v>39.8777554563189</v>
      </c>
      <c r="BL24" s="6" t="n">
        <f aca="false">((BK24+0.00000010773*(BJ24^4-BI24^4))-BH24*44100)/(AH24*51.4+0.00000043092*BI24^3)</f>
        <v>-0.0790510323959324</v>
      </c>
      <c r="BM24" s="6" t="n">
        <f aca="false">0.61365*EXP(17.502*AF24/(240.97+AF24))</f>
        <v>3.16636386775212</v>
      </c>
      <c r="BN24" s="6" t="n">
        <f aca="false">BM24*1000/AW24</f>
        <v>33.6171889471804</v>
      </c>
      <c r="BO24" s="6" t="n">
        <f aca="false">(BN24-AQ24)</f>
        <v>12.2119403052126</v>
      </c>
      <c r="BP24" s="6" t="n">
        <f aca="false">IF(D24,AL24,(AK24+AL24)/2)</f>
        <v>25.5226173400879</v>
      </c>
      <c r="BQ24" s="6" t="n">
        <f aca="false">0.61365*EXP(17.502*BP24/(240.97+BP24))</f>
        <v>3.28010906018675</v>
      </c>
      <c r="BR24" s="6" t="n">
        <f aca="false">IF(BO24&lt;&gt;0,(1000-(BN24+AQ24)/2)/BO24*BH24,0)</f>
        <v>0.132306909898841</v>
      </c>
      <c r="BS24" s="6" t="n">
        <f aca="false">AQ24*AW24/1000</f>
        <v>2.01613543555556</v>
      </c>
      <c r="BT24" s="6" t="n">
        <f aca="false">(BQ24-BS24)</f>
        <v>1.26397362463119</v>
      </c>
      <c r="BU24" s="6" t="n">
        <f aca="false">1/(1.6/F24+1.37/AJ24)</f>
        <v>0.0828614634173009</v>
      </c>
      <c r="BV24" s="6" t="n">
        <f aca="false">G24*AW24*0.001</f>
        <v>74.092112756355</v>
      </c>
      <c r="BW24" s="6" t="n">
        <f aca="false">G24/AO24</f>
        <v>0.846568306472816</v>
      </c>
      <c r="BX24" s="6" t="n">
        <f aca="false">(1-BH24*AW24/BM24/F24)*100</f>
        <v>63.1778740833172</v>
      </c>
      <c r="BY24" s="6" t="n">
        <f aca="false">(AO24-E24/(AJ24/1.35))</f>
        <v>927.693259595194</v>
      </c>
      <c r="BZ24" s="6" t="n">
        <f aca="false">E24*BX24/100/BY24</f>
        <v>0.00707452763695133</v>
      </c>
      <c r="CA24" s="6" t="n">
        <f aca="false">(K24-J24)</f>
        <v>0</v>
      </c>
      <c r="CB24" s="6" t="n">
        <f aca="false">AU24*V24</f>
        <v>219.326236624688</v>
      </c>
      <c r="CC24" s="6" t="n">
        <f aca="false">(M24-L24)</f>
        <v>0</v>
      </c>
      <c r="CD24" s="6" t="e">
        <f aca="false">(M24-N24)/(M24-J24)</f>
        <v>#DIV/0!</v>
      </c>
      <c r="CE24" s="6" t="e">
        <f aca="false">(K24-M24)/(K24-J24)</f>
        <v>#DIV/0!</v>
      </c>
    </row>
    <row r="25" customFormat="false" ht="12.75" hidden="false" customHeight="true" outlineLevel="0" collapsed="false">
      <c r="A25" s="6" t="n">
        <v>4</v>
      </c>
      <c r="B25" s="6" t="s">
        <v>111</v>
      </c>
      <c r="C25" s="6" t="n">
        <v>945.999997174367</v>
      </c>
      <c r="D25" s="6" t="n">
        <v>0</v>
      </c>
      <c r="E25" s="6" t="n">
        <f aca="false">(AN25-AO25*(1000-AP25)/(1000-AQ25))*BG25</f>
        <v>10.1195153880187</v>
      </c>
      <c r="F25" s="6" t="n">
        <f aca="false">IF(BR25&lt;&gt;0,1/(1/BR25-1/AJ25),0)</f>
        <v>0.135869923939383</v>
      </c>
      <c r="G25" s="6" t="n">
        <f aca="false">((BU25-BH25/2)*AO25-E25)/(BU25+BH25/2)</f>
        <v>791.081101497803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e">
        <f aca="false">CA25/K25</f>
        <v>#DIV/0!</v>
      </c>
      <c r="P25" s="6" t="e">
        <f aca="false">CC25/M25</f>
        <v>#DIV/0!</v>
      </c>
      <c r="Q25" s="6" t="e">
        <f aca="false">(M25-N25)/M25</f>
        <v>#DIV/0!</v>
      </c>
      <c r="R25" s="6" t="n">
        <v>-1</v>
      </c>
      <c r="S25" s="6" t="n">
        <v>0.87</v>
      </c>
      <c r="T25" s="6" t="n">
        <v>0.92</v>
      </c>
      <c r="U25" s="6" t="n">
        <v>19.9885787963867</v>
      </c>
      <c r="V25" s="6" t="n">
        <f aca="false">(U25*T25+(100-U25)*S25)/100</f>
        <v>0.879994289398193</v>
      </c>
      <c r="W25" s="6" t="n">
        <f aca="false">(E25-R25)/CB25</f>
        <v>0.0506734862372339</v>
      </c>
      <c r="X25" s="6" t="e">
        <f aca="false">(M25-N25)/(M25-L25)</f>
        <v>#DIV/0!</v>
      </c>
      <c r="Y25" s="6" t="e">
        <f aca="false">(K25-M25)/(K25-L25)</f>
        <v>#DIV/0!</v>
      </c>
      <c r="Z25" s="6" t="e">
        <f aca="false">(K25-M25)/M25</f>
        <v>#DIV/0!</v>
      </c>
      <c r="AA25" s="6" t="n">
        <v>0</v>
      </c>
      <c r="AB25" s="6" t="n">
        <v>0.5</v>
      </c>
      <c r="AC25" s="6" t="e">
        <f aca="false">Q25*AB25*V25*AA25</f>
        <v>#DIV/0!</v>
      </c>
      <c r="AD25" s="6" t="n">
        <f aca="false">BH25*1000</f>
        <v>1.67347290008772</v>
      </c>
      <c r="AE25" s="6" t="n">
        <f aca="false">(BM25-BS25)</f>
        <v>1.1447327247687</v>
      </c>
      <c r="AF25" s="6" t="n">
        <f aca="false">(AL25+BL25*D25)</f>
        <v>24.8907012939453</v>
      </c>
      <c r="AG25" s="6" t="n">
        <v>2</v>
      </c>
      <c r="AH25" s="6" t="n">
        <f aca="false">(AG25*BA25+BB25)</f>
        <v>4.644859790802</v>
      </c>
      <c r="AI25" s="6" t="n">
        <v>1</v>
      </c>
      <c r="AJ25" s="6" t="n">
        <f aca="false">AH25*(AI25+1)*(AI25+1)/(AI25*AI25+1)</f>
        <v>9.289719581604</v>
      </c>
      <c r="AK25" s="6" t="n">
        <v>26.096773147583</v>
      </c>
      <c r="AL25" s="6" t="n">
        <v>24.8907012939453</v>
      </c>
      <c r="AM25" s="6" t="n">
        <v>26.0818500518799</v>
      </c>
      <c r="AN25" s="6" t="n">
        <v>936.669128417969</v>
      </c>
      <c r="AO25" s="6" t="n">
        <v>928.900451660156</v>
      </c>
      <c r="AP25" s="6" t="n">
        <v>20.2959098815918</v>
      </c>
      <c r="AQ25" s="6" t="n">
        <v>21.3857364654541</v>
      </c>
      <c r="AR25" s="6" t="n">
        <v>56.3301162719727</v>
      </c>
      <c r="AS25" s="6" t="n">
        <v>59.3548622131348</v>
      </c>
      <c r="AT25" s="6" t="n">
        <v>300.540374755859</v>
      </c>
      <c r="AU25" s="6" t="n">
        <v>249.359100341797</v>
      </c>
      <c r="AV25" s="6" t="n">
        <v>127.125694274902</v>
      </c>
      <c r="AW25" s="6" t="n">
        <v>94.1882019042969</v>
      </c>
      <c r="AX25" s="6" t="n">
        <v>-2.80059242248535</v>
      </c>
      <c r="AY25" s="6" t="n">
        <v>-0.415243327617645</v>
      </c>
      <c r="AZ25" s="6" t="n">
        <v>0.75</v>
      </c>
      <c r="BA25" s="6" t="n">
        <v>-1.355140209198</v>
      </c>
      <c r="BB25" s="6" t="n">
        <v>7.355140209198</v>
      </c>
      <c r="BC25" s="6" t="n">
        <v>1</v>
      </c>
      <c r="BD25" s="6" t="n">
        <v>0</v>
      </c>
      <c r="BE25" s="6" t="n">
        <v>0.159999996423721</v>
      </c>
      <c r="BF25" s="6" t="n">
        <v>111105</v>
      </c>
      <c r="BG25" s="6" t="n">
        <f aca="false">AT25*0.000001/(AG25*0.0001)</f>
        <v>1.50270187377929</v>
      </c>
      <c r="BH25" s="6" t="n">
        <f aca="false">(AQ25-AP25)/(1000-AQ25)*BG25</f>
        <v>0.00167347290008772</v>
      </c>
      <c r="BI25" s="6" t="n">
        <f aca="false">(AL25+273.15)</f>
        <v>298.040701293945</v>
      </c>
      <c r="BJ25" s="6" t="n">
        <f aca="false">(AK25+273.15)</f>
        <v>299.246773147583</v>
      </c>
      <c r="BK25" s="6" t="n">
        <f aca="false">(AU25*BC25+AV25*BD25)*BE25</f>
        <v>39.8974551629098</v>
      </c>
      <c r="BL25" s="6" t="n">
        <f aca="false">((BK25+0.00000010773*(BJ25^4-BI25^4))-BH25*44100)/(AH25*51.4+0.00000043092*BI25^3)</f>
        <v>-0.0801891452608807</v>
      </c>
      <c r="BM25" s="6" t="n">
        <f aca="false">0.61365*EXP(17.502*AF25/(240.97+AF25))</f>
        <v>3.15901678884898</v>
      </c>
      <c r="BN25" s="6" t="n">
        <f aca="false">BM25*1000/AW25</f>
        <v>33.5394107221497</v>
      </c>
      <c r="BO25" s="6" t="n">
        <f aca="false">(BN25-AQ25)</f>
        <v>12.1536742566956</v>
      </c>
      <c r="BP25" s="6" t="n">
        <f aca="false">IF(D25,AL25,(AK25+AL25)/2)</f>
        <v>25.4937372207642</v>
      </c>
      <c r="BQ25" s="6" t="n">
        <f aca="false">0.61365*EXP(17.502*BP25/(240.97+BP25))</f>
        <v>3.27448768956488</v>
      </c>
      <c r="BR25" s="6" t="n">
        <f aca="false">IF(BO25&lt;&gt;0,(1000-(BN25+AQ25)/2)/BO25*BH25,0)</f>
        <v>0.133911358247504</v>
      </c>
      <c r="BS25" s="6" t="n">
        <f aca="false">AQ25*AW25/1000</f>
        <v>2.01428406408028</v>
      </c>
      <c r="BT25" s="6" t="n">
        <f aca="false">(BQ25-BS25)</f>
        <v>1.2602036254846</v>
      </c>
      <c r="BU25" s="6" t="n">
        <f aca="false">1/(1.6/F25+1.37/AJ25)</f>
        <v>0.0838683873732733</v>
      </c>
      <c r="BV25" s="6" t="n">
        <f aca="false">G25*AW25*0.001</f>
        <v>74.5105065105486</v>
      </c>
      <c r="BW25" s="6" t="n">
        <f aca="false">G25/AO25</f>
        <v>0.851631733071032</v>
      </c>
      <c r="BX25" s="6" t="n">
        <f aca="false">(1-BH25*AW25/BM25/F25)*100</f>
        <v>63.2768502460245</v>
      </c>
      <c r="BY25" s="6" t="n">
        <f aca="false">(AO25-E25/(AJ25/1.35))</f>
        <v>927.429864130164</v>
      </c>
      <c r="BZ25" s="6" t="n">
        <f aca="false">E25*BX25/100/BY25</f>
        <v>0.00690436101462579</v>
      </c>
      <c r="CA25" s="6" t="n">
        <f aca="false">(K25-J25)</f>
        <v>0</v>
      </c>
      <c r="CB25" s="6" t="n">
        <f aca="false">AU25*V25</f>
        <v>219.434584310252</v>
      </c>
      <c r="CC25" s="6" t="n">
        <f aca="false">(M25-L25)</f>
        <v>0</v>
      </c>
      <c r="CD25" s="6" t="e">
        <f aca="false">(M25-N25)/(M25-J25)</f>
        <v>#DIV/0!</v>
      </c>
      <c r="CE25" s="6" t="e">
        <f aca="false">(K25-M25)/(K25-J25)</f>
        <v>#DIV/0!</v>
      </c>
    </row>
    <row r="26" customFormat="false" ht="12.75" hidden="false" customHeight="true" outlineLevel="0" collapsed="false">
      <c r="A26" s="6" t="n">
        <v>5</v>
      </c>
      <c r="B26" s="6" t="s">
        <v>112</v>
      </c>
      <c r="C26" s="6" t="n">
        <v>956.999996416271</v>
      </c>
      <c r="D26" s="6" t="n">
        <v>0</v>
      </c>
      <c r="E26" s="6" t="n">
        <f aca="false">(AN26-AO26*(1000-AP26)/(1000-AQ26))*BG26</f>
        <v>10.2214576706177</v>
      </c>
      <c r="F26" s="6" t="n">
        <f aca="false">IF(BR26&lt;&gt;0,1/(1/BR26-1/AJ26),0)</f>
        <v>0.133637051441634</v>
      </c>
      <c r="G26" s="6" t="n">
        <f aca="false">((BU26-BH26/2)*AO26-E26)/(BU26+BH26/2)</f>
        <v>787.544287407751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e">
        <f aca="false">CA26/K26</f>
        <v>#DIV/0!</v>
      </c>
      <c r="P26" s="6" t="e">
        <f aca="false">CC26/M26</f>
        <v>#DIV/0!</v>
      </c>
      <c r="Q26" s="6" t="e">
        <f aca="false">(M26-N26)/M26</f>
        <v>#DIV/0!</v>
      </c>
      <c r="R26" s="6" t="n">
        <v>-1</v>
      </c>
      <c r="S26" s="6" t="n">
        <v>0.87</v>
      </c>
      <c r="T26" s="6" t="n">
        <v>0.92</v>
      </c>
      <c r="U26" s="6" t="n">
        <v>19.9885787963867</v>
      </c>
      <c r="V26" s="6" t="n">
        <f aca="false">(U26*T26+(100-U26)*S26)/100</f>
        <v>0.879994289398193</v>
      </c>
      <c r="W26" s="6" t="n">
        <f aca="false">(E26-R26)/CB26</f>
        <v>0.0511410428219411</v>
      </c>
      <c r="X26" s="6" t="e">
        <f aca="false">(M26-N26)/(M26-L26)</f>
        <v>#DIV/0!</v>
      </c>
      <c r="Y26" s="6" t="e">
        <f aca="false">(K26-M26)/(K26-L26)</f>
        <v>#DIV/0!</v>
      </c>
      <c r="Z26" s="6" t="e">
        <f aca="false">(K26-M26)/M26</f>
        <v>#DIV/0!</v>
      </c>
      <c r="AA26" s="6" t="n">
        <v>0</v>
      </c>
      <c r="AB26" s="6" t="n">
        <v>0.5</v>
      </c>
      <c r="AC26" s="6" t="e">
        <f aca="false">Q26*AB26*V26*AA26</f>
        <v>#DIV/0!</v>
      </c>
      <c r="AD26" s="6" t="n">
        <f aca="false">BH26*1000</f>
        <v>1.64328836084664</v>
      </c>
      <c r="AE26" s="6" t="n">
        <f aca="false">(BM26-BS26)</f>
        <v>1.14261970290694</v>
      </c>
      <c r="AF26" s="6" t="n">
        <f aca="false">(AL26+BL26*D26)</f>
        <v>24.8696327209473</v>
      </c>
      <c r="AG26" s="6" t="n">
        <v>2</v>
      </c>
      <c r="AH26" s="6" t="n">
        <f aca="false">(AG26*BA26+BB26)</f>
        <v>4.644859790802</v>
      </c>
      <c r="AI26" s="6" t="n">
        <v>1</v>
      </c>
      <c r="AJ26" s="6" t="n">
        <f aca="false">AH26*(AI26+1)*(AI26+1)/(AI26*AI26+1)</f>
        <v>9.289719581604</v>
      </c>
      <c r="AK26" s="6" t="n">
        <v>26.0791091918945</v>
      </c>
      <c r="AL26" s="6" t="n">
        <v>24.8696327209473</v>
      </c>
      <c r="AM26" s="6" t="n">
        <v>26.0669460296631</v>
      </c>
      <c r="AN26" s="6" t="n">
        <v>936.3369140625</v>
      </c>
      <c r="AO26" s="6" t="n">
        <v>928.519836425781</v>
      </c>
      <c r="AP26" s="6" t="n">
        <v>20.29612159729</v>
      </c>
      <c r="AQ26" s="6" t="n">
        <v>21.3662624359131</v>
      </c>
      <c r="AR26" s="6" t="n">
        <v>56.3889617919922</v>
      </c>
      <c r="AS26" s="6" t="n">
        <v>59.3621482849121</v>
      </c>
      <c r="AT26" s="6" t="n">
        <v>300.554351806641</v>
      </c>
      <c r="AU26" s="6" t="n">
        <v>249.344528198242</v>
      </c>
      <c r="AV26" s="6" t="n">
        <v>127.149391174316</v>
      </c>
      <c r="AW26" s="6" t="n">
        <v>94.1871795654297</v>
      </c>
      <c r="AX26" s="6" t="n">
        <v>-2.80059242248535</v>
      </c>
      <c r="AY26" s="6" t="n">
        <v>-0.415243327617645</v>
      </c>
      <c r="AZ26" s="6" t="n">
        <v>0.75</v>
      </c>
      <c r="BA26" s="6" t="n">
        <v>-1.355140209198</v>
      </c>
      <c r="BB26" s="6" t="n">
        <v>7.355140209198</v>
      </c>
      <c r="BC26" s="6" t="n">
        <v>1</v>
      </c>
      <c r="BD26" s="6" t="n">
        <v>0</v>
      </c>
      <c r="BE26" s="6" t="n">
        <v>0.159999996423721</v>
      </c>
      <c r="BF26" s="6" t="n">
        <v>111105</v>
      </c>
      <c r="BG26" s="6" t="n">
        <f aca="false">AT26*0.000001/(AG26*0.0001)</f>
        <v>1.50277175903321</v>
      </c>
      <c r="BH26" s="6" t="n">
        <f aca="false">(AQ26-AP26)/(1000-AQ26)*BG26</f>
        <v>0.00164328836084664</v>
      </c>
      <c r="BI26" s="6" t="n">
        <f aca="false">(AL26+273.15)</f>
        <v>298.019632720947</v>
      </c>
      <c r="BJ26" s="6" t="n">
        <f aca="false">(AK26+273.15)</f>
        <v>299.229109191894</v>
      </c>
      <c r="BK26" s="6" t="n">
        <f aca="false">(AU26*BC26+AV26*BD26)*BE26</f>
        <v>39.8951236199931</v>
      </c>
      <c r="BL26" s="6" t="n">
        <f aca="false">((BK26+0.00000010773*(BJ26^4-BI26^4))-BH26*44100)/(AH26*51.4+0.00000043092*BI26^3)</f>
        <v>-0.0747324971778511</v>
      </c>
      <c r="BM26" s="6" t="n">
        <f aca="false">0.61365*EXP(17.502*AF26/(240.97+AF26))</f>
        <v>3.15504769960038</v>
      </c>
      <c r="BN26" s="6" t="n">
        <f aca="false">BM26*1000/AW26</f>
        <v>33.4976343294008</v>
      </c>
      <c r="BO26" s="6" t="n">
        <f aca="false">(BN26-AQ26)</f>
        <v>12.1313718934877</v>
      </c>
      <c r="BP26" s="6" t="n">
        <f aca="false">IF(D26,AL26,(AK26+AL26)/2)</f>
        <v>25.4743709564209</v>
      </c>
      <c r="BQ26" s="6" t="n">
        <f aca="false">0.61365*EXP(17.502*BP26/(240.97+BP26))</f>
        <v>3.27072285907906</v>
      </c>
      <c r="BR26" s="6" t="n">
        <f aca="false">IF(BO26&lt;&gt;0,(1000-(BN26+AQ26)/2)/BO26*BH26,0)</f>
        <v>0.131741881576642</v>
      </c>
      <c r="BS26" s="6" t="n">
        <f aca="false">AQ26*AW26/1000</f>
        <v>2.01242799669344</v>
      </c>
      <c r="BT26" s="6" t="n">
        <f aca="false">(BQ26-BS26)</f>
        <v>1.25829486238562</v>
      </c>
      <c r="BU26" s="6" t="n">
        <f aca="false">1/(1.6/F26+1.37/AJ26)</f>
        <v>0.0825068733707233</v>
      </c>
      <c r="BV26" s="6" t="n">
        <f aca="false">G26*AW26*0.001</f>
        <v>74.1765752138022</v>
      </c>
      <c r="BW26" s="6" t="n">
        <f aca="false">G26/AO26</f>
        <v>0.848171742285337</v>
      </c>
      <c r="BX26" s="6" t="n">
        <f aca="false">(1-BH26*AW26/BM26/F26)*100</f>
        <v>63.2909828331919</v>
      </c>
      <c r="BY26" s="6" t="n">
        <f aca="false">(AO26-E26/(AJ26/1.35))</f>
        <v>927.034434446301</v>
      </c>
      <c r="BZ26" s="6" t="n">
        <f aca="false">E26*BX26/100/BY26</f>
        <v>0.00697844737933237</v>
      </c>
      <c r="CA26" s="6" t="n">
        <f aca="false">(K26-J26)</f>
        <v>0</v>
      </c>
      <c r="CB26" s="6" t="n">
        <f aca="false">AU26*V26</f>
        <v>219.42176090714</v>
      </c>
      <c r="CC26" s="6" t="n">
        <f aca="false">(M26-L26)</f>
        <v>0</v>
      </c>
      <c r="CD26" s="6" t="e">
        <f aca="false">(M26-N26)/(M26-J26)</f>
        <v>#DIV/0!</v>
      </c>
      <c r="CE26" s="6" t="e">
        <f aca="false">(K26-M26)/(K26-J26)</f>
        <v>#DIV/0!</v>
      </c>
    </row>
    <row r="27" customFormat="false" ht="12.75" hidden="false" customHeight="true" outlineLevel="0" collapsed="false">
      <c r="A27" s="6" t="n">
        <v>6</v>
      </c>
      <c r="B27" s="6" t="s">
        <v>113</v>
      </c>
      <c r="C27" s="6" t="n">
        <v>963.499995968305</v>
      </c>
      <c r="D27" s="6" t="n">
        <v>0</v>
      </c>
      <c r="E27" s="6" t="n">
        <f aca="false">(AN27-AO27*(1000-AP27)/(1000-AQ27))*BG27</f>
        <v>10.3990952050476</v>
      </c>
      <c r="F27" s="6" t="n">
        <f aca="false">IF(BR27&lt;&gt;0,1/(1/BR27-1/AJ27),0)</f>
        <v>0.132748572723517</v>
      </c>
      <c r="G27" s="6" t="n">
        <f aca="false">((BU27-BH27/2)*AO27-E27)/(BU27+BH27/2)</f>
        <v>784.317859628705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e">
        <f aca="false">CA27/K27</f>
        <v>#DIV/0!</v>
      </c>
      <c r="P27" s="6" t="e">
        <f aca="false">CC27/M27</f>
        <v>#DIV/0!</v>
      </c>
      <c r="Q27" s="6" t="e">
        <f aca="false">(M27-N27)/M27</f>
        <v>#DIV/0!</v>
      </c>
      <c r="R27" s="6" t="n">
        <v>-1</v>
      </c>
      <c r="S27" s="6" t="n">
        <v>0.87</v>
      </c>
      <c r="T27" s="6" t="n">
        <v>0.92</v>
      </c>
      <c r="U27" s="6" t="n">
        <v>19.9885787963867</v>
      </c>
      <c r="V27" s="6" t="n">
        <f aca="false">(U27*T27+(100-U27)*S27)/100</f>
        <v>0.879994289398193</v>
      </c>
      <c r="W27" s="6" t="n">
        <f aca="false">(E27-R27)/CB27</f>
        <v>0.0519655348567089</v>
      </c>
      <c r="X27" s="6" t="e">
        <f aca="false">(M27-N27)/(M27-L27)</f>
        <v>#DIV/0!</v>
      </c>
      <c r="Y27" s="6" t="e">
        <f aca="false">(K27-M27)/(K27-L27)</f>
        <v>#DIV/0!</v>
      </c>
      <c r="Z27" s="6" t="e">
        <f aca="false">(K27-M27)/M27</f>
        <v>#DIV/0!</v>
      </c>
      <c r="AA27" s="6" t="n">
        <v>0</v>
      </c>
      <c r="AB27" s="6" t="n">
        <v>0.5</v>
      </c>
      <c r="AC27" s="6" t="e">
        <f aca="false">Q27*AB27*V27*AA27</f>
        <v>#DIV/0!</v>
      </c>
      <c r="AD27" s="6" t="n">
        <f aca="false">BH27*1000</f>
        <v>1.63035120150843</v>
      </c>
      <c r="AE27" s="6" t="n">
        <f aca="false">(BM27-BS27)</f>
        <v>1.14113710106655</v>
      </c>
      <c r="AF27" s="6" t="n">
        <f aca="false">(AL27+BL27*D27)</f>
        <v>24.8569869995117</v>
      </c>
      <c r="AG27" s="6" t="n">
        <v>2</v>
      </c>
      <c r="AH27" s="6" t="n">
        <f aca="false">(AG27*BA27+BB27)</f>
        <v>4.644859790802</v>
      </c>
      <c r="AI27" s="6" t="n">
        <v>1</v>
      </c>
      <c r="AJ27" s="6" t="n">
        <f aca="false">AH27*(AI27+1)*(AI27+1)/(AI27*AI27+1)</f>
        <v>9.289719581604</v>
      </c>
      <c r="AK27" s="6" t="n">
        <v>26.0736598968506</v>
      </c>
      <c r="AL27" s="6" t="n">
        <v>24.8569869995117</v>
      </c>
      <c r="AM27" s="6" t="n">
        <v>26.0573635101318</v>
      </c>
      <c r="AN27" s="6" t="n">
        <v>936.148620605469</v>
      </c>
      <c r="AO27" s="6" t="n">
        <v>928.222229003906</v>
      </c>
      <c r="AP27" s="6" t="n">
        <v>20.294849395752</v>
      </c>
      <c r="AQ27" s="6" t="n">
        <v>21.3564987182617</v>
      </c>
      <c r="AR27" s="6" t="n">
        <v>56.4042205810547</v>
      </c>
      <c r="AS27" s="6" t="n">
        <v>59.3547973632813</v>
      </c>
      <c r="AT27" s="6" t="n">
        <v>300.576202392578</v>
      </c>
      <c r="AU27" s="6" t="n">
        <v>249.272933959961</v>
      </c>
      <c r="AV27" s="6" t="n">
        <v>127.08715057373</v>
      </c>
      <c r="AW27" s="6" t="n">
        <v>94.1882095336914</v>
      </c>
      <c r="AX27" s="6" t="n">
        <v>-2.80059242248535</v>
      </c>
      <c r="AY27" s="6" t="n">
        <v>-0.415243327617645</v>
      </c>
      <c r="AZ27" s="6" t="n">
        <v>0.25</v>
      </c>
      <c r="BA27" s="6" t="n">
        <v>-1.355140209198</v>
      </c>
      <c r="BB27" s="6" t="n">
        <v>7.355140209198</v>
      </c>
      <c r="BC27" s="6" t="n">
        <v>1</v>
      </c>
      <c r="BD27" s="6" t="n">
        <v>0</v>
      </c>
      <c r="BE27" s="6" t="n">
        <v>0.159999996423721</v>
      </c>
      <c r="BF27" s="6" t="n">
        <v>111105</v>
      </c>
      <c r="BG27" s="6" t="n">
        <f aca="false">AT27*0.000001/(AG27*0.0001)</f>
        <v>1.50288101196289</v>
      </c>
      <c r="BH27" s="6" t="n">
        <f aca="false">(AQ27-AP27)/(1000-AQ27)*BG27</f>
        <v>0.00163035120150843</v>
      </c>
      <c r="BI27" s="6" t="n">
        <f aca="false">(AL27+273.15)</f>
        <v>298.006986999512</v>
      </c>
      <c r="BJ27" s="6" t="n">
        <f aca="false">(AK27+273.15)</f>
        <v>299.223659896851</v>
      </c>
      <c r="BK27" s="6" t="n">
        <f aca="false">(AU27*BC27+AV27*BD27)*BE27</f>
        <v>39.8836685421242</v>
      </c>
      <c r="BL27" s="6" t="n">
        <f aca="false">((BK27+0.00000010773*(BJ27^4-BI27^4))-BH27*44100)/(AH27*51.4+0.00000043092*BI27^3)</f>
        <v>-0.0721729161975236</v>
      </c>
      <c r="BM27" s="6" t="n">
        <f aca="false">0.61365*EXP(17.502*AF27/(240.97+AF27))</f>
        <v>3.15266747724819</v>
      </c>
      <c r="BN27" s="6" t="n">
        <f aca="false">BM27*1000/AW27</f>
        <v>33.4719971093672</v>
      </c>
      <c r="BO27" s="6" t="n">
        <f aca="false">(BN27-AQ27)</f>
        <v>12.1154983911055</v>
      </c>
      <c r="BP27" s="6" t="n">
        <f aca="false">IF(D27,AL27,(AK27+AL27)/2)</f>
        <v>25.4653234481812</v>
      </c>
      <c r="BQ27" s="6" t="n">
        <f aca="false">0.61365*EXP(17.502*BP27/(240.97+BP27))</f>
        <v>3.26896530649783</v>
      </c>
      <c r="BR27" s="6" t="n">
        <f aca="false">IF(BO27&lt;&gt;0,(1000-(BN27+AQ27)/2)/BO27*BH27,0)</f>
        <v>0.130878342623345</v>
      </c>
      <c r="BS27" s="6" t="n">
        <f aca="false">AQ27*AW27/1000</f>
        <v>2.01153037618165</v>
      </c>
      <c r="BT27" s="6" t="n">
        <f aca="false">(BQ27-BS27)</f>
        <v>1.25743493031618</v>
      </c>
      <c r="BU27" s="6" t="n">
        <f aca="false">1/(1.6/F27+1.37/AJ27)</f>
        <v>0.0819649615354002</v>
      </c>
      <c r="BV27" s="6" t="n">
        <f aca="false">G27*AW27*0.001</f>
        <v>73.8734949037249</v>
      </c>
      <c r="BW27" s="6" t="n">
        <f aca="false">G27/AO27</f>
        <v>0.844967762160116</v>
      </c>
      <c r="BX27" s="6" t="n">
        <f aca="false">(1-BH27*AW27/BM27/F27)*100</f>
        <v>63.3081438526795</v>
      </c>
      <c r="BY27" s="6" t="n">
        <f aca="false">(AO27-E27/(AJ27/1.35))</f>
        <v>926.711012394675</v>
      </c>
      <c r="BZ27" s="6" t="n">
        <f aca="false">E27*BX27/100/BY27</f>
        <v>0.0071041285403273</v>
      </c>
      <c r="CA27" s="6" t="n">
        <f aca="false">(K27-J27)</f>
        <v>0</v>
      </c>
      <c r="CB27" s="6" t="n">
        <f aca="false">AU27*V27</f>
        <v>219.358758386299</v>
      </c>
      <c r="CC27" s="6" t="n">
        <f aca="false">(M27-L27)</f>
        <v>0</v>
      </c>
      <c r="CD27" s="6" t="e">
        <f aca="false">(M27-N27)/(M27-J27)</f>
        <v>#DIV/0!</v>
      </c>
      <c r="CE27" s="6" t="e">
        <f aca="false">(K27-M27)/(K27-J27)</f>
        <v>#DIV/0!</v>
      </c>
    </row>
    <row r="28" customFormat="false" ht="23.25" hidden="false" customHeight="true" outlineLevel="0" collapsed="false">
      <c r="A28" s="2" t="s">
        <v>12</v>
      </c>
      <c r="B28" s="5" t="s">
        <v>114</v>
      </c>
    </row>
    <row r="29" customFormat="false" ht="23.25" hidden="false" customHeight="true" outlineLevel="0" collapsed="false">
      <c r="A29" s="2" t="s">
        <v>12</v>
      </c>
      <c r="B29" s="5" t="s">
        <v>115</v>
      </c>
    </row>
    <row r="30" customFormat="false" ht="23.25" hidden="false" customHeight="true" outlineLevel="0" collapsed="false">
      <c r="A30" s="2" t="s">
        <v>12</v>
      </c>
      <c r="B30" s="5" t="s">
        <v>116</v>
      </c>
    </row>
    <row r="31" customFormat="false" ht="23.25" hidden="false" customHeight="true" outlineLevel="0" collapsed="false">
      <c r="A31" s="2" t="s">
        <v>12</v>
      </c>
      <c r="B31" s="5" t="s">
        <v>117</v>
      </c>
    </row>
    <row r="32" customFormat="false" ht="23.25" hidden="false" customHeight="true" outlineLevel="0" collapsed="false">
      <c r="A32" s="2" t="s">
        <v>12</v>
      </c>
      <c r="B32" s="5" t="s">
        <v>118</v>
      </c>
    </row>
    <row r="33" customFormat="false" ht="12.75" hidden="false" customHeight="true" outlineLevel="0" collapsed="false">
      <c r="A33" s="3" t="n">
        <v>7</v>
      </c>
      <c r="B33" s="3" t="s">
        <v>119</v>
      </c>
      <c r="C33" s="3" t="n">
        <v>963.499995968305</v>
      </c>
      <c r="D33" s="3" t="n">
        <v>0</v>
      </c>
      <c r="E33" s="3" t="n">
        <f aca="false">(AN33-AO33*(1000-AP33)/(1000-AQ33))*BG33</f>
        <v>10.3990952050476</v>
      </c>
      <c r="F33" s="3" t="n">
        <f aca="false">IF(BR33&lt;&gt;0,1/(1/BR33-1/AJ33),0)</f>
        <v>0.132748572723517</v>
      </c>
      <c r="G33" s="3" t="n">
        <f aca="false">((BU33-BH33/2)*AO33-E33)/(BU33+BH33/2)</f>
        <v>784.317859628705</v>
      </c>
      <c r="H33" s="3" t="n">
        <v>1</v>
      </c>
      <c r="I33" s="3" t="n">
        <v>1</v>
      </c>
      <c r="J33" s="3" t="n">
        <v>0</v>
      </c>
      <c r="K33" s="3" t="n">
        <v>0</v>
      </c>
      <c r="L33" s="3" t="n">
        <v>485.87939453125</v>
      </c>
      <c r="M33" s="3" t="n">
        <v>1560.55163574219</v>
      </c>
      <c r="N33" s="3" t="n">
        <v>793.863037109375</v>
      </c>
      <c r="O33" s="3" t="e">
        <f aca="false">CA33/K33</f>
        <v>#DIV/0!</v>
      </c>
      <c r="P33" s="3" t="n">
        <f aca="false">CC33/M33</f>
        <v>0.688648947331904</v>
      </c>
      <c r="Q33" s="3" t="n">
        <f aca="false">(M33-N33)/M33</f>
        <v>0.491293322869244</v>
      </c>
      <c r="R33" s="3" t="n">
        <v>-1</v>
      </c>
      <c r="S33" s="3" t="n">
        <v>0.87</v>
      </c>
      <c r="T33" s="3" t="n">
        <v>0.92</v>
      </c>
      <c r="U33" s="3" t="n">
        <v>19.9885787963867</v>
      </c>
      <c r="V33" s="3" t="n">
        <f aca="false">(U33*T33+(100-U33)*S33)/100</f>
        <v>0.879994289398193</v>
      </c>
      <c r="W33" s="3" t="n">
        <f aca="false">(E33-R33)/CB33</f>
        <v>0.0519655348567089</v>
      </c>
      <c r="X33" s="3" t="n">
        <f aca="false">(M33-N33)/(M33-L33)</f>
        <v>0.713416211224467</v>
      </c>
      <c r="Y33" s="3" t="n">
        <f aca="false">(K33-M33)/(K33-L33)</f>
        <v>3.21180863668385</v>
      </c>
      <c r="Z33" s="3" t="n">
        <f aca="false">(K33-M33)/M33</f>
        <v>-1</v>
      </c>
      <c r="AA33" s="3" t="n">
        <v>249.272933959961</v>
      </c>
      <c r="AB33" s="3" t="n">
        <v>0.5</v>
      </c>
      <c r="AC33" s="3" t="n">
        <f aca="false">Q33*AB33*V33*AA33</f>
        <v>53.8847466540382</v>
      </c>
      <c r="AD33" s="3" t="n">
        <f aca="false">BH33*1000</f>
        <v>1.63035120150843</v>
      </c>
      <c r="AE33" s="3" t="n">
        <f aca="false">(BM33-BS33)</f>
        <v>1.14113710106655</v>
      </c>
      <c r="AF33" s="3" t="n">
        <f aca="false">(AL33+BL33*D33)</f>
        <v>24.8569869995117</v>
      </c>
      <c r="AG33" s="3" t="n">
        <v>2</v>
      </c>
      <c r="AH33" s="3" t="n">
        <f aca="false">(AG33*BA33+BB33)</f>
        <v>4.644859790802</v>
      </c>
      <c r="AI33" s="3" t="n">
        <v>1</v>
      </c>
      <c r="AJ33" s="3" t="n">
        <f aca="false">AH33*(AI33+1)*(AI33+1)/(AI33*AI33+1)</f>
        <v>9.289719581604</v>
      </c>
      <c r="AK33" s="3" t="n">
        <v>26.0736598968506</v>
      </c>
      <c r="AL33" s="3" t="n">
        <v>24.8569869995117</v>
      </c>
      <c r="AM33" s="3" t="n">
        <v>26.0573635101318</v>
      </c>
      <c r="AN33" s="3" t="n">
        <v>936.148620605469</v>
      </c>
      <c r="AO33" s="3" t="n">
        <v>928.222229003906</v>
      </c>
      <c r="AP33" s="3" t="n">
        <v>20.294849395752</v>
      </c>
      <c r="AQ33" s="3" t="n">
        <v>21.3564987182617</v>
      </c>
      <c r="AR33" s="3" t="n">
        <v>56.4042205810547</v>
      </c>
      <c r="AS33" s="3" t="n">
        <v>59.3547973632813</v>
      </c>
      <c r="AT33" s="3" t="n">
        <v>300.576202392578</v>
      </c>
      <c r="AU33" s="3" t="n">
        <v>249.272933959961</v>
      </c>
      <c r="AV33" s="3" t="n">
        <v>127.08715057373</v>
      </c>
      <c r="AW33" s="3" t="n">
        <v>94.1882095336914</v>
      </c>
      <c r="AX33" s="3" t="n">
        <v>-2.80059242248535</v>
      </c>
      <c r="AY33" s="3" t="n">
        <v>-0.415243327617645</v>
      </c>
      <c r="AZ33" s="3" t="n">
        <v>0.25</v>
      </c>
      <c r="BA33" s="3" t="n">
        <v>-1.355140209198</v>
      </c>
      <c r="BB33" s="3" t="n">
        <v>7.355140209198</v>
      </c>
      <c r="BC33" s="3" t="n">
        <v>1</v>
      </c>
      <c r="BD33" s="3" t="n">
        <v>0</v>
      </c>
      <c r="BE33" s="3" t="n">
        <v>0.159999996423721</v>
      </c>
      <c r="BF33" s="3" t="n">
        <v>111105</v>
      </c>
      <c r="BG33" s="3" t="n">
        <f aca="false">AT33*0.000001/(AG33*0.0001)</f>
        <v>1.50288101196289</v>
      </c>
      <c r="BH33" s="3" t="n">
        <f aca="false">(AQ33-AP33)/(1000-AQ33)*BG33</f>
        <v>0.00163035120150843</v>
      </c>
      <c r="BI33" s="3" t="n">
        <f aca="false">(AL33+273.15)</f>
        <v>298.006986999512</v>
      </c>
      <c r="BJ33" s="3" t="n">
        <f aca="false">(AK33+273.15)</f>
        <v>299.223659896851</v>
      </c>
      <c r="BK33" s="3" t="n">
        <f aca="false">(AU33*BC33+AV33*BD33)*BE33</f>
        <v>39.8836685421242</v>
      </c>
      <c r="BL33" s="3" t="n">
        <f aca="false">((BK33+0.00000010773*(BJ33^4-BI33^4))-BH33*44100)/(AH33*51.4+0.00000043092*BI33^3)</f>
        <v>-0.0721729161975236</v>
      </c>
      <c r="BM33" s="3" t="n">
        <f aca="false">0.61365*EXP(17.502*AF33/(240.97+AF33))</f>
        <v>3.15266747724819</v>
      </c>
      <c r="BN33" s="3" t="n">
        <f aca="false">BM33*1000/AW33</f>
        <v>33.4719971093672</v>
      </c>
      <c r="BO33" s="3" t="n">
        <f aca="false">(BN33-AQ33)</f>
        <v>12.1154983911055</v>
      </c>
      <c r="BP33" s="3" t="n">
        <f aca="false">IF(D33,AL33,(AK33+AL33)/2)</f>
        <v>25.4653234481812</v>
      </c>
      <c r="BQ33" s="3" t="n">
        <f aca="false">0.61365*EXP(17.502*BP33/(240.97+BP33))</f>
        <v>3.26896530649783</v>
      </c>
      <c r="BR33" s="3" t="n">
        <f aca="false">IF(BO33&lt;&gt;0,(1000-(BN33+AQ33)/2)/BO33*BH33,0)</f>
        <v>0.130878342623345</v>
      </c>
      <c r="BS33" s="3" t="n">
        <f aca="false">AQ33*AW33/1000</f>
        <v>2.01153037618165</v>
      </c>
      <c r="BT33" s="3" t="n">
        <f aca="false">(BQ33-BS33)</f>
        <v>1.25743493031618</v>
      </c>
      <c r="BU33" s="3" t="n">
        <f aca="false">1/(1.6/F33+1.37/AJ33)</f>
        <v>0.0819649615354002</v>
      </c>
      <c r="BV33" s="3" t="n">
        <f aca="false">G33*AW33*0.001</f>
        <v>73.8734949037249</v>
      </c>
      <c r="BW33" s="3" t="n">
        <f aca="false">G33/AO33</f>
        <v>0.844967762160116</v>
      </c>
      <c r="BX33" s="3" t="n">
        <f aca="false">(1-BH33*AW33/BM33/F33)*100</f>
        <v>63.3081438526795</v>
      </c>
      <c r="BY33" s="3" t="n">
        <f aca="false">(AO33-E33/(AJ33/1.35))</f>
        <v>926.711012394675</v>
      </c>
      <c r="BZ33" s="3" t="n">
        <f aca="false">E33*BX33/100/BY33</f>
        <v>0.0071041285403273</v>
      </c>
      <c r="CA33" s="3" t="n">
        <f aca="false">(K33-J33)</f>
        <v>0</v>
      </c>
      <c r="CB33" s="3" t="n">
        <f aca="false">AU33*V33</f>
        <v>219.358758386299</v>
      </c>
      <c r="CC33" s="3" t="n">
        <f aca="false">(M33-L33)</f>
        <v>1074.67224121094</v>
      </c>
      <c r="CD33" s="3" t="n">
        <f aca="false">(M33-N33)/(M33-J33)</f>
        <v>0.491293322869244</v>
      </c>
      <c r="CE33" s="3" t="e">
        <f aca="false">(K33-M33)/(K33-J33)</f>
        <v>#DIV/0!</v>
      </c>
    </row>
    <row r="34" customFormat="false" ht="23.25" hidden="false" customHeight="true" outlineLevel="0" collapsed="false">
      <c r="A34" s="2" t="s">
        <v>12</v>
      </c>
      <c r="B34" s="5" t="s">
        <v>120</v>
      </c>
    </row>
    <row r="35" customFormat="false" ht="23.25" hidden="false" customHeight="true" outlineLevel="0" collapsed="false">
      <c r="A35" s="2" t="s">
        <v>12</v>
      </c>
      <c r="B35" s="5" t="s">
        <v>121</v>
      </c>
    </row>
    <row r="36" customFormat="false" ht="23.25" hidden="false" customHeight="true" outlineLevel="0" collapsed="false">
      <c r="A36" s="2" t="s">
        <v>12</v>
      </c>
      <c r="B36" s="5" t="s">
        <v>122</v>
      </c>
    </row>
    <row r="37" customFormat="false" ht="23.25" hidden="false" customHeight="true" outlineLevel="0" collapsed="false">
      <c r="A37" s="2" t="s">
        <v>12</v>
      </c>
      <c r="B37" s="5" t="s">
        <v>123</v>
      </c>
    </row>
    <row r="38" customFormat="false" ht="23.25" hidden="false" customHeight="true" outlineLevel="0" collapsed="false">
      <c r="A38" s="2" t="s">
        <v>12</v>
      </c>
      <c r="B38" s="5" t="s">
        <v>124</v>
      </c>
    </row>
    <row r="39" customFormat="false" ht="23.25" hidden="false" customHeight="true" outlineLevel="0" collapsed="false">
      <c r="A39" s="2" t="s">
        <v>12</v>
      </c>
      <c r="B39" s="7" t="s">
        <v>125</v>
      </c>
    </row>
    <row r="40" customFormat="false" ht="23.25" hidden="false" customHeight="true" outlineLevel="0" collapsed="false">
      <c r="A40" s="2" t="s">
        <v>12</v>
      </c>
      <c r="B40" s="5" t="s">
        <v>126</v>
      </c>
    </row>
    <row r="41" customFormat="false" ht="23.25" hidden="false" customHeight="true" outlineLevel="0" collapsed="false">
      <c r="A41" s="2" t="s">
        <v>12</v>
      </c>
      <c r="B41" s="5" t="s">
        <v>127</v>
      </c>
    </row>
    <row r="42" customFormat="false" ht="23.25" hidden="false" customHeight="true" outlineLevel="0" collapsed="false">
      <c r="A42" s="2" t="s">
        <v>12</v>
      </c>
      <c r="B42" s="5" t="s">
        <v>128</v>
      </c>
    </row>
    <row r="43" customFormat="false" ht="23.25" hidden="false" customHeight="true" outlineLevel="0" collapsed="false">
      <c r="A43" s="2" t="s">
        <v>12</v>
      </c>
      <c r="B43" s="5" t="s">
        <v>129</v>
      </c>
    </row>
    <row r="44" customFormat="false" ht="23.25" hidden="false" customHeight="true" outlineLevel="0" collapsed="false">
      <c r="A44" s="2" t="s">
        <v>12</v>
      </c>
      <c r="B44" s="5" t="s">
        <v>130</v>
      </c>
    </row>
    <row r="45" customFormat="false" ht="12.75" hidden="false" customHeight="true" outlineLevel="0" collapsed="false">
      <c r="A45" s="6" t="n">
        <v>8</v>
      </c>
      <c r="B45" s="6" t="s">
        <v>131</v>
      </c>
      <c r="C45" s="6" t="n">
        <v>1581.99999944866</v>
      </c>
      <c r="D45" s="6" t="n">
        <v>0</v>
      </c>
      <c r="E45" s="6" t="n">
        <f aca="false">(AN45-AO45*(1000-AP45)/(1000-AQ45))*BG45</f>
        <v>14.7286306556561</v>
      </c>
      <c r="F45" s="6" t="n">
        <f aca="false">IF(BR45&lt;&gt;0,1/(1/BR45-1/AJ45),0)</f>
        <v>0.108149688699154</v>
      </c>
      <c r="G45" s="6" t="n">
        <f aca="false">((BU45-BH45/2)*AO45-E45)/(BU45+BH45/2)</f>
        <v>719.8566466929</v>
      </c>
      <c r="H45" s="6" t="n">
        <v>1</v>
      </c>
      <c r="I45" s="6" t="n">
        <v>1</v>
      </c>
      <c r="J45" s="6" t="n">
        <v>0</v>
      </c>
      <c r="K45" s="6" t="n">
        <v>0</v>
      </c>
      <c r="L45" s="6" t="n">
        <v>485.87939453125</v>
      </c>
      <c r="M45" s="6" t="n">
        <v>1560.55163574219</v>
      </c>
      <c r="N45" s="6" t="n">
        <v>793.863037109375</v>
      </c>
      <c r="O45" s="6" t="e">
        <f aca="false">CA45/K45</f>
        <v>#DIV/0!</v>
      </c>
      <c r="P45" s="6" t="n">
        <f aca="false">CC45/M45</f>
        <v>0.688648947331904</v>
      </c>
      <c r="Q45" s="6" t="n">
        <f aca="false">(M45-N45)/M45</f>
        <v>0.491293322869244</v>
      </c>
      <c r="R45" s="6" t="n">
        <v>-1</v>
      </c>
      <c r="S45" s="6" t="n">
        <v>0.87</v>
      </c>
      <c r="T45" s="6" t="n">
        <v>0.92</v>
      </c>
      <c r="U45" s="6" t="n">
        <v>19.9885787963867</v>
      </c>
      <c r="V45" s="6" t="n">
        <f aca="false">(U45*T45+(100-U45)*S45)/100</f>
        <v>0.879994289398193</v>
      </c>
      <c r="W45" s="6" t="n">
        <f aca="false">(E45-R45)/CB45</f>
        <v>0.0717506132160465</v>
      </c>
      <c r="X45" s="6" t="n">
        <f aca="false">(M45-N45)/(M45-L45)</f>
        <v>0.713416211224467</v>
      </c>
      <c r="Y45" s="6" t="n">
        <f aca="false">(K45-M45)/(K45-L45)</f>
        <v>3.21180863668385</v>
      </c>
      <c r="Z45" s="6" t="n">
        <f aca="false">(K45-M45)/M45</f>
        <v>-1</v>
      </c>
      <c r="AA45" s="6" t="n">
        <v>249.272933959961</v>
      </c>
      <c r="AB45" s="6" t="n">
        <v>0.5</v>
      </c>
      <c r="AC45" s="6" t="n">
        <f aca="false">Q45*AB45*V45*AA45</f>
        <v>53.8847466540382</v>
      </c>
      <c r="AD45" s="6" t="n">
        <f aca="false">BH45*1000</f>
        <v>1.38477385917472</v>
      </c>
      <c r="AE45" s="6" t="n">
        <f aca="false">(BM45-BS45)</f>
        <v>1.18761962770448</v>
      </c>
      <c r="AF45" s="6" t="n">
        <f aca="false">(AL45+BL45*D45)</f>
        <v>24.5822696685791</v>
      </c>
      <c r="AG45" s="6" t="n">
        <v>2</v>
      </c>
      <c r="AH45" s="6" t="n">
        <f aca="false">(AG45*BA45+BB45)</f>
        <v>4.644859790802</v>
      </c>
      <c r="AI45" s="6" t="n">
        <v>1</v>
      </c>
      <c r="AJ45" s="6" t="n">
        <f aca="false">AH45*(AI45+1)*(AI45+1)/(AI45*AI45+1)</f>
        <v>9.289719581604</v>
      </c>
      <c r="AK45" s="6" t="n">
        <v>25.5033493041992</v>
      </c>
      <c r="AL45" s="6" t="n">
        <v>24.5822696685791</v>
      </c>
      <c r="AM45" s="6" t="n">
        <v>25.4725933074951</v>
      </c>
      <c r="AN45" s="6" t="n">
        <v>967.962341308594</v>
      </c>
      <c r="AO45" s="6" t="n">
        <v>957.279479980469</v>
      </c>
      <c r="AP45" s="6" t="n">
        <v>19.4144878387451</v>
      </c>
      <c r="AQ45" s="6" t="n">
        <v>20.3172264099121</v>
      </c>
      <c r="AR45" s="6" t="n">
        <v>55.8148612976074</v>
      </c>
      <c r="AS45" s="6" t="n">
        <v>58.4101524353027</v>
      </c>
      <c r="AT45" s="6" t="n">
        <v>300.560791015625</v>
      </c>
      <c r="AU45" s="6" t="n">
        <v>249.106719970703</v>
      </c>
      <c r="AV45" s="6" t="n">
        <v>130.174880981445</v>
      </c>
      <c r="AW45" s="6" t="n">
        <v>94.1922607421875</v>
      </c>
      <c r="AX45" s="6" t="n">
        <v>-2.34871864318848</v>
      </c>
      <c r="AY45" s="6" t="n">
        <v>-0.424953997135162</v>
      </c>
      <c r="AZ45" s="6" t="n">
        <v>0.5</v>
      </c>
      <c r="BA45" s="6" t="n">
        <v>-1.355140209198</v>
      </c>
      <c r="BB45" s="6" t="n">
        <v>7.355140209198</v>
      </c>
      <c r="BC45" s="6" t="n">
        <v>1</v>
      </c>
      <c r="BD45" s="6" t="n">
        <v>0</v>
      </c>
      <c r="BE45" s="6" t="n">
        <v>0.159999996423721</v>
      </c>
      <c r="BF45" s="6" t="n">
        <v>111105</v>
      </c>
      <c r="BG45" s="6" t="n">
        <f aca="false">AT45*0.000001/(AG45*0.0001)</f>
        <v>1.50280395507812</v>
      </c>
      <c r="BH45" s="6" t="n">
        <f aca="false">(AQ45-AP45)/(1000-AQ45)*BG45</f>
        <v>0.00138477385917472</v>
      </c>
      <c r="BI45" s="6" t="n">
        <f aca="false">(AL45+273.15)</f>
        <v>297.732269668579</v>
      </c>
      <c r="BJ45" s="6" t="n">
        <f aca="false">(AK45+273.15)</f>
        <v>298.653349304199</v>
      </c>
      <c r="BK45" s="6" t="n">
        <f aca="false">(AU45*BC45+AV45*BD45)*BE45</f>
        <v>39.8570743044374</v>
      </c>
      <c r="BL45" s="6" t="n">
        <f aca="false">((BK45+0.00000010773*(BJ45^4-BI45^4))-BH45*44100)/(AH45*51.4+0.00000043092*BI45^3)</f>
        <v>-0.0427289749645654</v>
      </c>
      <c r="BM45" s="6" t="n">
        <f aca="false">0.61365*EXP(17.502*AF45/(240.97+AF45))</f>
        <v>3.10134511526498</v>
      </c>
      <c r="BN45" s="6" t="n">
        <f aca="false">BM45*1000/AW45</f>
        <v>32.9256893382529</v>
      </c>
      <c r="BO45" s="6" t="n">
        <f aca="false">(BN45-AQ45)</f>
        <v>12.6084629283408</v>
      </c>
      <c r="BP45" s="6" t="n">
        <f aca="false">IF(D45,AL45,(AK45+AL45)/2)</f>
        <v>25.0428094863892</v>
      </c>
      <c r="BQ45" s="6" t="n">
        <f aca="false">0.61365*EXP(17.502*BP45/(240.97+BP45))</f>
        <v>3.18780201813692</v>
      </c>
      <c r="BR45" s="6" t="n">
        <f aca="false">IF(BO45&lt;&gt;0,(1000-(BN45+AQ45)/2)/BO45*BH45,0)</f>
        <v>0.106905113484357</v>
      </c>
      <c r="BS45" s="6" t="n">
        <f aca="false">AQ45*AW45/1000</f>
        <v>1.9137254875605</v>
      </c>
      <c r="BT45" s="6" t="n">
        <f aca="false">(BQ45-BS45)</f>
        <v>1.27407653057642</v>
      </c>
      <c r="BU45" s="6" t="n">
        <f aca="false">1/(1.6/F45+1.37/AJ45)</f>
        <v>0.0669264095996087</v>
      </c>
      <c r="BV45" s="6" t="n">
        <f aca="false">G45*AW45*0.001</f>
        <v>67.8049249622943</v>
      </c>
      <c r="BW45" s="6" t="n">
        <f aca="false">G45/AO45</f>
        <v>0.75198169578187</v>
      </c>
      <c r="BX45" s="6" t="n">
        <f aca="false">(1-BH45*AW45/BM45/F45)*100</f>
        <v>61.1117225350001</v>
      </c>
      <c r="BY45" s="6" t="n">
        <f aca="false">(AO45-E45/(AJ45/1.35))</f>
        <v>955.139086913652</v>
      </c>
      <c r="BZ45" s="6" t="n">
        <f aca="false">E45*BX45/100/BY45</f>
        <v>0.00942367454416953</v>
      </c>
      <c r="CA45" s="6" t="n">
        <f aca="false">(K45-J45)</f>
        <v>0</v>
      </c>
      <c r="CB45" s="6" t="n">
        <f aca="false">AU45*V45</f>
        <v>219.212491024934</v>
      </c>
      <c r="CC45" s="6" t="n">
        <f aca="false">(M45-L45)</f>
        <v>1074.67224121094</v>
      </c>
      <c r="CD45" s="6" t="n">
        <f aca="false">(M45-N45)/(M45-J45)</f>
        <v>0.491293322869244</v>
      </c>
      <c r="CE45" s="6" t="e">
        <f aca="false">(K45-M45)/(K45-J45)</f>
        <v>#DIV/0!</v>
      </c>
    </row>
    <row r="46" customFormat="false" ht="12.75" hidden="false" customHeight="true" outlineLevel="0" collapsed="false">
      <c r="A46" s="6" t="n">
        <v>9</v>
      </c>
      <c r="B46" s="6" t="s">
        <v>132</v>
      </c>
      <c r="C46" s="6" t="n">
        <v>1592.99999869056</v>
      </c>
      <c r="D46" s="6" t="n">
        <v>0</v>
      </c>
      <c r="E46" s="6" t="n">
        <f aca="false">(AN46-AO46*(1000-AP46)/(1000-AQ46))*BG46</f>
        <v>14.9278876555188</v>
      </c>
      <c r="F46" s="6" t="n">
        <f aca="false">IF(BR46&lt;&gt;0,1/(1/BR46-1/AJ46),0)</f>
        <v>0.107858867687443</v>
      </c>
      <c r="G46" s="6" t="n">
        <f aca="false">((BU46-BH46/2)*AO46-E46)/(BU46+BH46/2)</f>
        <v>717.367005825445</v>
      </c>
      <c r="H46" s="6" t="n">
        <v>1</v>
      </c>
      <c r="I46" s="6" t="n">
        <v>1</v>
      </c>
      <c r="J46" s="6" t="n">
        <v>0</v>
      </c>
      <c r="K46" s="6" t="n">
        <v>0</v>
      </c>
      <c r="L46" s="6" t="n">
        <v>485.87939453125</v>
      </c>
      <c r="M46" s="6" t="n">
        <v>1560.55163574219</v>
      </c>
      <c r="N46" s="6" t="n">
        <v>793.863037109375</v>
      </c>
      <c r="O46" s="6" t="e">
        <f aca="false">CA46/K46</f>
        <v>#DIV/0!</v>
      </c>
      <c r="P46" s="6" t="n">
        <f aca="false">CC46/M46</f>
        <v>0.688648947331904</v>
      </c>
      <c r="Q46" s="6" t="n">
        <f aca="false">(M46-N46)/M46</f>
        <v>0.491293322869244</v>
      </c>
      <c r="R46" s="6" t="n">
        <v>-1</v>
      </c>
      <c r="S46" s="6" t="n">
        <v>0.87</v>
      </c>
      <c r="T46" s="6" t="n">
        <v>0.92</v>
      </c>
      <c r="U46" s="6" t="n">
        <v>19.9885787963867</v>
      </c>
      <c r="V46" s="6" t="n">
        <f aca="false">(U46*T46+(100-U46)*S46)/100</f>
        <v>0.879994289398193</v>
      </c>
      <c r="W46" s="6" t="n">
        <f aca="false">(E46-R46)/CB46</f>
        <v>0.0726386683483279</v>
      </c>
      <c r="X46" s="6" t="n">
        <f aca="false">(M46-N46)/(M46-L46)</f>
        <v>0.713416211224467</v>
      </c>
      <c r="Y46" s="6" t="n">
        <f aca="false">(K46-M46)/(K46-L46)</f>
        <v>3.21180863668385</v>
      </c>
      <c r="Z46" s="6" t="n">
        <f aca="false">(K46-M46)/M46</f>
        <v>-1</v>
      </c>
      <c r="AA46" s="6" t="n">
        <v>249.272933959961</v>
      </c>
      <c r="AB46" s="6" t="n">
        <v>0.5</v>
      </c>
      <c r="AC46" s="6" t="n">
        <f aca="false">Q46*AB46*V46*AA46</f>
        <v>53.8847466540382</v>
      </c>
      <c r="AD46" s="6" t="n">
        <f aca="false">BH46*1000</f>
        <v>1.38476589763852</v>
      </c>
      <c r="AE46" s="6" t="n">
        <f aca="false">(BM46-BS46)</f>
        <v>1.19075451306245</v>
      </c>
      <c r="AF46" s="6" t="n">
        <f aca="false">(AL46+BL46*D46)</f>
        <v>24.5959091186523</v>
      </c>
      <c r="AG46" s="6" t="n">
        <v>2</v>
      </c>
      <c r="AH46" s="6" t="n">
        <f aca="false">(AG46*BA46+BB46)</f>
        <v>4.644859790802</v>
      </c>
      <c r="AI46" s="6" t="n">
        <v>1</v>
      </c>
      <c r="AJ46" s="6" t="n">
        <f aca="false">AH46*(AI46+1)*(AI46+1)/(AI46*AI46+1)</f>
        <v>9.289719581604</v>
      </c>
      <c r="AK46" s="6" t="n">
        <v>25.5134811401367</v>
      </c>
      <c r="AL46" s="6" t="n">
        <v>24.5959091186523</v>
      </c>
      <c r="AM46" s="6" t="n">
        <v>25.4789505004883</v>
      </c>
      <c r="AN46" s="6" t="n">
        <v>969.210998535156</v>
      </c>
      <c r="AO46" s="6" t="n">
        <v>958.39453125</v>
      </c>
      <c r="AP46" s="6" t="n">
        <v>19.4082584381104</v>
      </c>
      <c r="AQ46" s="6" t="n">
        <v>20.3109970092773</v>
      </c>
      <c r="AR46" s="6" t="n">
        <v>55.762882232666</v>
      </c>
      <c r="AS46" s="6" t="n">
        <v>58.3565902709961</v>
      </c>
      <c r="AT46" s="6" t="n">
        <v>300.560974121094</v>
      </c>
      <c r="AU46" s="6" t="n">
        <v>249.178436279297</v>
      </c>
      <c r="AV46" s="6" t="n">
        <v>130.159103393555</v>
      </c>
      <c r="AW46" s="6" t="n">
        <v>94.19140625</v>
      </c>
      <c r="AX46" s="6" t="n">
        <v>-2.34871864318848</v>
      </c>
      <c r="AY46" s="6" t="n">
        <v>-0.424953997135162</v>
      </c>
      <c r="AZ46" s="6" t="n">
        <v>0.5</v>
      </c>
      <c r="BA46" s="6" t="n">
        <v>-1.355140209198</v>
      </c>
      <c r="BB46" s="6" t="n">
        <v>7.355140209198</v>
      </c>
      <c r="BC46" s="6" t="n">
        <v>1</v>
      </c>
      <c r="BD46" s="6" t="n">
        <v>0</v>
      </c>
      <c r="BE46" s="6" t="n">
        <v>0.159999996423721</v>
      </c>
      <c r="BF46" s="6" t="n">
        <v>111105</v>
      </c>
      <c r="BG46" s="6" t="n">
        <f aca="false">AT46*0.000001/(AG46*0.0001)</f>
        <v>1.50280487060547</v>
      </c>
      <c r="BH46" s="6" t="n">
        <f aca="false">(AQ46-AP46)/(1000-AQ46)*BG46</f>
        <v>0.00138476589763853</v>
      </c>
      <c r="BI46" s="6" t="n">
        <f aca="false">(AL46+273.15)</f>
        <v>297.745909118652</v>
      </c>
      <c r="BJ46" s="6" t="n">
        <f aca="false">(AK46+273.15)</f>
        <v>298.663481140137</v>
      </c>
      <c r="BK46" s="6" t="n">
        <f aca="false">(AU46*BC46+AV46*BD46)*BE46</f>
        <v>39.8685489135559</v>
      </c>
      <c r="BL46" s="6" t="n">
        <f aca="false">((BK46+0.00000010773*(BJ46^4-BI46^4))-BH46*44100)/(AH46*51.4+0.00000043092*BI46^3)</f>
        <v>-0.0428366492345989</v>
      </c>
      <c r="BM46" s="6" t="n">
        <f aca="false">0.61365*EXP(17.502*AF46/(240.97+AF46))</f>
        <v>3.10387588370583</v>
      </c>
      <c r="BN46" s="6" t="n">
        <f aca="false">BM46*1000/AW46</f>
        <v>32.952856394007</v>
      </c>
      <c r="BO46" s="6" t="n">
        <f aca="false">(BN46-AQ46)</f>
        <v>12.6418593847297</v>
      </c>
      <c r="BP46" s="6" t="n">
        <f aca="false">IF(D46,AL46,(AK46+AL46)/2)</f>
        <v>25.0546951293945</v>
      </c>
      <c r="BQ46" s="6" t="n">
        <f aca="false">0.61365*EXP(17.502*BP46/(240.97+BP46))</f>
        <v>3.19006090251344</v>
      </c>
      <c r="BR46" s="6" t="n">
        <f aca="false">IF(BO46&lt;&gt;0,(1000-(BN46+AQ46)/2)/BO46*BH46,0)</f>
        <v>0.106620938639913</v>
      </c>
      <c r="BS46" s="6" t="n">
        <f aca="false">AQ46*AW46/1000</f>
        <v>1.91312137064337</v>
      </c>
      <c r="BT46" s="6" t="n">
        <f aca="false">(BQ46-BS46)</f>
        <v>1.27693953187007</v>
      </c>
      <c r="BU46" s="6" t="n">
        <f aca="false">1/(1.6/F46+1.37/AJ46)</f>
        <v>0.0667482120215883</v>
      </c>
      <c r="BV46" s="6" t="n">
        <f aca="false">G46*AW46*0.001</f>
        <v>67.5698070760506</v>
      </c>
      <c r="BW46" s="6" t="n">
        <f aca="false">G46/AO46</f>
        <v>0.748509076830612</v>
      </c>
      <c r="BX46" s="6" t="n">
        <f aca="false">(1-BH46*AW46/BM46/F46)*100</f>
        <v>61.0392384503673</v>
      </c>
      <c r="BY46" s="6" t="n">
        <f aca="false">(AO46-E46/(AJ46/1.35))</f>
        <v>956.225181770942</v>
      </c>
      <c r="BZ46" s="6" t="n">
        <f aca="false">E46*BX46/100/BY46</f>
        <v>0.00952899914722989</v>
      </c>
      <c r="CA46" s="6" t="n">
        <f aca="false">(K46-J46)</f>
        <v>0</v>
      </c>
      <c r="CB46" s="6" t="n">
        <f aca="false">AU46*V46</f>
        <v>219.275600966953</v>
      </c>
      <c r="CC46" s="6" t="n">
        <f aca="false">(M46-L46)</f>
        <v>1074.67224121094</v>
      </c>
      <c r="CD46" s="6" t="n">
        <f aca="false">(M46-N46)/(M46-J46)</f>
        <v>0.491293322869244</v>
      </c>
      <c r="CE46" s="6" t="e">
        <f aca="false">(K46-M46)/(K46-J46)</f>
        <v>#DIV/0!</v>
      </c>
    </row>
    <row r="47" customFormat="false" ht="12.75" hidden="false" customHeight="true" outlineLevel="0" collapsed="false">
      <c r="A47" s="6" t="n">
        <v>10</v>
      </c>
      <c r="B47" s="6" t="s">
        <v>133</v>
      </c>
      <c r="C47" s="6" t="n">
        <v>1603.99999793246</v>
      </c>
      <c r="D47" s="6" t="n">
        <v>0</v>
      </c>
      <c r="E47" s="6" t="n">
        <f aca="false">(AN47-AO47*(1000-AP47)/(1000-AQ47))*BG47</f>
        <v>15.6059649067709</v>
      </c>
      <c r="F47" s="6" t="n">
        <f aca="false">IF(BR47&lt;&gt;0,1/(1/BR47-1/AJ47),0)</f>
        <v>0.107459723333888</v>
      </c>
      <c r="G47" s="6" t="n">
        <f aca="false">((BU47-BH47/2)*AO47-E47)/(BU47+BH47/2)</f>
        <v>707.225501602494</v>
      </c>
      <c r="H47" s="6" t="n">
        <v>1</v>
      </c>
      <c r="I47" s="6" t="n">
        <v>1</v>
      </c>
      <c r="J47" s="6" t="n">
        <v>0</v>
      </c>
      <c r="K47" s="6" t="n">
        <v>0</v>
      </c>
      <c r="L47" s="6" t="n">
        <v>485.87939453125</v>
      </c>
      <c r="M47" s="6" t="n">
        <v>1560.55163574219</v>
      </c>
      <c r="N47" s="6" t="n">
        <v>793.863037109375</v>
      </c>
      <c r="O47" s="6" t="e">
        <f aca="false">CA47/K47</f>
        <v>#DIV/0!</v>
      </c>
      <c r="P47" s="6" t="n">
        <f aca="false">CC47/M47</f>
        <v>0.688648947331904</v>
      </c>
      <c r="Q47" s="6" t="n">
        <f aca="false">(M47-N47)/M47</f>
        <v>0.491293322869244</v>
      </c>
      <c r="R47" s="6" t="n">
        <v>-1</v>
      </c>
      <c r="S47" s="6" t="n">
        <v>0.87</v>
      </c>
      <c r="T47" s="6" t="n">
        <v>0.92</v>
      </c>
      <c r="U47" s="6" t="n">
        <v>19.9885787963867</v>
      </c>
      <c r="V47" s="6" t="n">
        <f aca="false">(U47*T47+(100-U47)*S47)/100</f>
        <v>0.879994289398193</v>
      </c>
      <c r="W47" s="6" t="n">
        <f aca="false">(E47-R47)/CB47</f>
        <v>0.0757517923260567</v>
      </c>
      <c r="X47" s="6" t="n">
        <f aca="false">(M47-N47)/(M47-L47)</f>
        <v>0.713416211224467</v>
      </c>
      <c r="Y47" s="6" t="n">
        <f aca="false">(K47-M47)/(K47-L47)</f>
        <v>3.21180863668385</v>
      </c>
      <c r="Z47" s="6" t="n">
        <f aca="false">(K47-M47)/M47</f>
        <v>-1</v>
      </c>
      <c r="AA47" s="6" t="n">
        <v>249.272933959961</v>
      </c>
      <c r="AB47" s="6" t="n">
        <v>0.5</v>
      </c>
      <c r="AC47" s="6" t="n">
        <f aca="false">Q47*AB47*V47*AA47</f>
        <v>53.8847466540382</v>
      </c>
      <c r="AD47" s="6" t="n">
        <f aca="false">BH47*1000</f>
        <v>1.38536791222322</v>
      </c>
      <c r="AE47" s="6" t="n">
        <f aca="false">(BM47-BS47)</f>
        <v>1.19562813768982</v>
      </c>
      <c r="AF47" s="6" t="n">
        <f aca="false">(AL47+BL47*D47)</f>
        <v>24.6205177307129</v>
      </c>
      <c r="AG47" s="6" t="n">
        <v>2</v>
      </c>
      <c r="AH47" s="6" t="n">
        <f aca="false">(AG47*BA47+BB47)</f>
        <v>4.644859790802</v>
      </c>
      <c r="AI47" s="6" t="n">
        <v>1</v>
      </c>
      <c r="AJ47" s="6" t="n">
        <f aca="false">AH47*(AI47+1)*(AI47+1)/(AI47*AI47+1)</f>
        <v>9.289719581604</v>
      </c>
      <c r="AK47" s="6" t="n">
        <v>25.5197944641113</v>
      </c>
      <c r="AL47" s="6" t="n">
        <v>24.6205177307129</v>
      </c>
      <c r="AM47" s="6" t="n">
        <v>25.4857597351074</v>
      </c>
      <c r="AN47" s="6" t="n">
        <v>970.515686035156</v>
      </c>
      <c r="AO47" s="6" t="n">
        <v>959.246398925781</v>
      </c>
      <c r="AP47" s="6" t="n">
        <v>19.4044494628906</v>
      </c>
      <c r="AQ47" s="6" t="n">
        <v>20.3076190948486</v>
      </c>
      <c r="AR47" s="6" t="n">
        <v>55.7314796447754</v>
      </c>
      <c r="AS47" s="6" t="n">
        <v>58.3254737854004</v>
      </c>
      <c r="AT47" s="6" t="n">
        <v>300.549163818359</v>
      </c>
      <c r="AU47" s="6" t="n">
        <v>249.110107421875</v>
      </c>
      <c r="AV47" s="6" t="n">
        <v>130.298751831055</v>
      </c>
      <c r="AW47" s="6" t="n">
        <v>94.1921539306641</v>
      </c>
      <c r="AX47" s="6" t="n">
        <v>-2.34871864318848</v>
      </c>
      <c r="AY47" s="6" t="n">
        <v>-0.424953997135162</v>
      </c>
      <c r="AZ47" s="6" t="n">
        <v>0.5</v>
      </c>
      <c r="BA47" s="6" t="n">
        <v>-1.355140209198</v>
      </c>
      <c r="BB47" s="6" t="n">
        <v>7.355140209198</v>
      </c>
      <c r="BC47" s="6" t="n">
        <v>1</v>
      </c>
      <c r="BD47" s="6" t="n">
        <v>0</v>
      </c>
      <c r="BE47" s="6" t="n">
        <v>0.159999996423721</v>
      </c>
      <c r="BF47" s="6" t="n">
        <v>111105</v>
      </c>
      <c r="BG47" s="6" t="n">
        <f aca="false">AT47*0.000001/(AG47*0.0001)</f>
        <v>1.50274581909179</v>
      </c>
      <c r="BH47" s="6" t="n">
        <f aca="false">(AQ47-AP47)/(1000-AQ47)*BG47</f>
        <v>0.00138536791222322</v>
      </c>
      <c r="BI47" s="6" t="n">
        <f aca="false">(AL47+273.15)</f>
        <v>297.770517730713</v>
      </c>
      <c r="BJ47" s="6" t="n">
        <f aca="false">(AK47+273.15)</f>
        <v>298.669794464111</v>
      </c>
      <c r="BK47" s="6" t="n">
        <f aca="false">(AU47*BC47+AV47*BD47)*BE47</f>
        <v>39.8576162966128</v>
      </c>
      <c r="BL47" s="6" t="n">
        <f aca="false">((BK47+0.00000010773*(BJ47^4-BI47^4))-BH47*44100)/(AH47*51.4+0.00000043092*BI47^3)</f>
        <v>-0.043815477739561</v>
      </c>
      <c r="BM47" s="6" t="n">
        <f aca="false">0.61365*EXP(17.502*AF47/(240.97+AF47))</f>
        <v>3.10844652143709</v>
      </c>
      <c r="BN47" s="6" t="n">
        <f aca="false">BM47*1000/AW47</f>
        <v>33.0011194321478</v>
      </c>
      <c r="BO47" s="6" t="n">
        <f aca="false">(BN47-AQ47)</f>
        <v>12.6935003372992</v>
      </c>
      <c r="BP47" s="6" t="n">
        <f aca="false">IF(D47,AL47,(AK47+AL47)/2)</f>
        <v>25.0701560974121</v>
      </c>
      <c r="BQ47" s="6" t="n">
        <f aca="false">0.61365*EXP(17.502*BP47/(240.97+BP47))</f>
        <v>3.19300137585357</v>
      </c>
      <c r="BR47" s="6" t="n">
        <f aca="false">IF(BO47&lt;&gt;0,(1000-(BN47+AQ47)/2)/BO47*BH47,0)</f>
        <v>0.106230887343398</v>
      </c>
      <c r="BS47" s="6" t="n">
        <f aca="false">AQ47*AW47/1000</f>
        <v>1.91281838374727</v>
      </c>
      <c r="BT47" s="6" t="n">
        <f aca="false">(BQ47-BS47)</f>
        <v>1.2801829921063</v>
      </c>
      <c r="BU47" s="6" t="n">
        <f aca="false">1/(1.6/F47+1.37/AJ47)</f>
        <v>0.0665036250310541</v>
      </c>
      <c r="BV47" s="6" t="n">
        <f aca="false">G47*AW47*0.001</f>
        <v>66.6150933106332</v>
      </c>
      <c r="BW47" s="6" t="n">
        <f aca="false">G47/AO47</f>
        <v>0.737271990173208</v>
      </c>
      <c r="BX47" s="6" t="n">
        <f aca="false">(1-BH47*AW47/BM47/F47)*100</f>
        <v>60.9347386269133</v>
      </c>
      <c r="BY47" s="6" t="n">
        <f aca="false">(AO47-E47/(AJ47/1.35))</f>
        <v>956.978509950331</v>
      </c>
      <c r="BZ47" s="6" t="n">
        <f aca="false">E47*BX47/100/BY47</f>
        <v>0.0099369566058931</v>
      </c>
      <c r="CA47" s="6" t="n">
        <f aca="false">(K47-J47)</f>
        <v>0</v>
      </c>
      <c r="CB47" s="6" t="n">
        <f aca="false">AU47*V47</f>
        <v>219.215471962621</v>
      </c>
      <c r="CC47" s="6" t="n">
        <f aca="false">(M47-L47)</f>
        <v>1074.67224121094</v>
      </c>
      <c r="CD47" s="6" t="n">
        <f aca="false">(M47-N47)/(M47-J47)</f>
        <v>0.491293322869244</v>
      </c>
      <c r="CE47" s="6" t="e">
        <f aca="false">(K47-M47)/(K47-J47)</f>
        <v>#DIV/0!</v>
      </c>
    </row>
    <row r="48" customFormat="false" ht="12.75" hidden="false" customHeight="true" outlineLevel="0" collapsed="false">
      <c r="A48" s="6" t="n">
        <v>11</v>
      </c>
      <c r="B48" s="6" t="s">
        <v>134</v>
      </c>
      <c r="C48" s="6" t="n">
        <v>1614.99999717437</v>
      </c>
      <c r="D48" s="6" t="n">
        <v>0</v>
      </c>
      <c r="E48" s="6" t="n">
        <f aca="false">(AN48-AO48*(1000-AP48)/(1000-AQ48))*BG48</f>
        <v>15.0367662545837</v>
      </c>
      <c r="F48" s="6" t="n">
        <f aca="false">IF(BR48&lt;&gt;0,1/(1/BR48-1/AJ48),0)</f>
        <v>0.106892228074688</v>
      </c>
      <c r="G48" s="6" t="n">
        <f aca="false">((BU48-BH48/2)*AO48-E48)/(BU48+BH48/2)</f>
        <v>715.781172615124</v>
      </c>
      <c r="H48" s="6" t="n">
        <v>1</v>
      </c>
      <c r="I48" s="6" t="n">
        <v>1</v>
      </c>
      <c r="J48" s="6" t="n">
        <v>0</v>
      </c>
      <c r="K48" s="6" t="n">
        <v>0</v>
      </c>
      <c r="L48" s="6" t="n">
        <v>485.87939453125</v>
      </c>
      <c r="M48" s="6" t="n">
        <v>1560.55163574219</v>
      </c>
      <c r="N48" s="6" t="n">
        <v>793.863037109375</v>
      </c>
      <c r="O48" s="6" t="e">
        <f aca="false">CA48/K48</f>
        <v>#DIV/0!</v>
      </c>
      <c r="P48" s="6" t="n">
        <f aca="false">CC48/M48</f>
        <v>0.688648947331904</v>
      </c>
      <c r="Q48" s="6" t="n">
        <f aca="false">(M48-N48)/M48</f>
        <v>0.491293322869244</v>
      </c>
      <c r="R48" s="6" t="n">
        <v>-1</v>
      </c>
      <c r="S48" s="6" t="n">
        <v>0.87</v>
      </c>
      <c r="T48" s="6" t="n">
        <v>0.92</v>
      </c>
      <c r="U48" s="6" t="n">
        <v>19.9885787963867</v>
      </c>
      <c r="V48" s="6" t="n">
        <f aca="false">(U48*T48+(100-U48)*S48)/100</f>
        <v>0.879994289398193</v>
      </c>
      <c r="W48" s="6" t="n">
        <f aca="false">(E48-R48)/CB48</f>
        <v>0.0731541730728808</v>
      </c>
      <c r="X48" s="6" t="n">
        <f aca="false">(M48-N48)/(M48-L48)</f>
        <v>0.713416211224467</v>
      </c>
      <c r="Y48" s="6" t="n">
        <f aca="false">(K48-M48)/(K48-L48)</f>
        <v>3.21180863668385</v>
      </c>
      <c r="Z48" s="6" t="n">
        <f aca="false">(K48-M48)/M48</f>
        <v>-1</v>
      </c>
      <c r="AA48" s="6" t="n">
        <v>249.272933959961</v>
      </c>
      <c r="AB48" s="6" t="n">
        <v>0.5</v>
      </c>
      <c r="AC48" s="6" t="n">
        <f aca="false">Q48*AB48*V48*AA48</f>
        <v>53.8847466540382</v>
      </c>
      <c r="AD48" s="6" t="n">
        <f aca="false">BH48*1000</f>
        <v>1.37868018741332</v>
      </c>
      <c r="AE48" s="6" t="n">
        <f aca="false">(BM48-BS48)</f>
        <v>1.19610041478834</v>
      </c>
      <c r="AF48" s="6" t="n">
        <f aca="false">(AL48+BL48*D48)</f>
        <v>24.6208896636963</v>
      </c>
      <c r="AG48" s="6" t="n">
        <v>2</v>
      </c>
      <c r="AH48" s="6" t="n">
        <f aca="false">(AG48*BA48+BB48)</f>
        <v>4.644859790802</v>
      </c>
      <c r="AI48" s="6" t="n">
        <v>1</v>
      </c>
      <c r="AJ48" s="6" t="n">
        <f aca="false">AH48*(AI48+1)*(AI48+1)/(AI48*AI48+1)</f>
        <v>9.289719581604</v>
      </c>
      <c r="AK48" s="6" t="n">
        <v>25.5223503112793</v>
      </c>
      <c r="AL48" s="6" t="n">
        <v>24.6208896636963</v>
      </c>
      <c r="AM48" s="6" t="n">
        <v>25.4890670776367</v>
      </c>
      <c r="AN48" s="6" t="n">
        <v>971.427856445313</v>
      </c>
      <c r="AO48" s="6" t="n">
        <v>960.541442871094</v>
      </c>
      <c r="AP48" s="6" t="n">
        <v>19.4046573638916</v>
      </c>
      <c r="AQ48" s="6" t="n">
        <v>20.3033866882324</v>
      </c>
      <c r="AR48" s="6" t="n">
        <v>55.7234878540039</v>
      </c>
      <c r="AS48" s="6" t="n">
        <v>58.304328918457</v>
      </c>
      <c r="AT48" s="6" t="n">
        <v>300.577331542969</v>
      </c>
      <c r="AU48" s="6" t="n">
        <v>249.113830566406</v>
      </c>
      <c r="AV48" s="6" t="n">
        <v>130.292602539063</v>
      </c>
      <c r="AW48" s="6" t="n">
        <v>94.1919326782227</v>
      </c>
      <c r="AX48" s="6" t="n">
        <v>-2.34871864318848</v>
      </c>
      <c r="AY48" s="6" t="n">
        <v>-0.424953997135162</v>
      </c>
      <c r="AZ48" s="6" t="n">
        <v>0.75</v>
      </c>
      <c r="BA48" s="6" t="n">
        <v>-1.355140209198</v>
      </c>
      <c r="BB48" s="6" t="n">
        <v>7.355140209198</v>
      </c>
      <c r="BC48" s="6" t="n">
        <v>1</v>
      </c>
      <c r="BD48" s="6" t="n">
        <v>0</v>
      </c>
      <c r="BE48" s="6" t="n">
        <v>0.159999996423721</v>
      </c>
      <c r="BF48" s="6" t="n">
        <v>111105</v>
      </c>
      <c r="BG48" s="6" t="n">
        <f aca="false">AT48*0.000001/(AG48*0.0001)</f>
        <v>1.50288665771484</v>
      </c>
      <c r="BH48" s="6" t="n">
        <f aca="false">(AQ48-AP48)/(1000-AQ48)*BG48</f>
        <v>0.00137868018741332</v>
      </c>
      <c r="BI48" s="6" t="n">
        <f aca="false">(AL48+273.15)</f>
        <v>297.770889663696</v>
      </c>
      <c r="BJ48" s="6" t="n">
        <f aca="false">(AK48+273.15)</f>
        <v>298.672350311279</v>
      </c>
      <c r="BK48" s="6" t="n">
        <f aca="false">(AU48*BC48+AV48*BD48)*BE48</f>
        <v>39.8582119997244</v>
      </c>
      <c r="BL48" s="6" t="n">
        <f aca="false">((BK48+0.00000010773*(BJ48^4-BI48^4))-BH48*44100)/(AH48*51.4+0.00000043092*BI48^3)</f>
        <v>-0.0425335572856225</v>
      </c>
      <c r="BM48" s="6" t="n">
        <f aca="false">0.61365*EXP(17.502*AF48/(240.97+AF48))</f>
        <v>3.10851564686625</v>
      </c>
      <c r="BN48" s="6" t="n">
        <f aca="false">BM48*1000/AW48</f>
        <v>33.0019308286785</v>
      </c>
      <c r="BO48" s="6" t="n">
        <f aca="false">(BN48-AQ48)</f>
        <v>12.6985441404461</v>
      </c>
      <c r="BP48" s="6" t="n">
        <f aca="false">IF(D48,AL48,(AK48+AL48)/2)</f>
        <v>25.0716199874878</v>
      </c>
      <c r="BQ48" s="6" t="n">
        <f aca="false">0.61365*EXP(17.502*BP48/(240.97+BP48))</f>
        <v>3.19327991125003</v>
      </c>
      <c r="BR48" s="6" t="n">
        <f aca="false">IF(BO48&lt;&gt;0,(1000-(BN48+AQ48)/2)/BO48*BH48,0)</f>
        <v>0.105676263357384</v>
      </c>
      <c r="BS48" s="6" t="n">
        <f aca="false">AQ48*AW48/1000</f>
        <v>1.91241523207791</v>
      </c>
      <c r="BT48" s="6" t="n">
        <f aca="false">(BQ48-BS48)</f>
        <v>1.28086467917212</v>
      </c>
      <c r="BU48" s="6" t="n">
        <f aca="false">1/(1.6/F48+1.37/AJ48)</f>
        <v>0.066155845581032</v>
      </c>
      <c r="BV48" s="6" t="n">
        <f aca="false">G48*AW48*0.001</f>
        <v>67.4208120233031</v>
      </c>
      <c r="BW48" s="6" t="n">
        <f aca="false">G48/AO48</f>
        <v>0.745185101514858</v>
      </c>
      <c r="BX48" s="6" t="n">
        <f aca="false">(1-BH48*AW48/BM48/F48)*100</f>
        <v>60.9178852824343</v>
      </c>
      <c r="BY48" s="6" t="n">
        <f aca="false">(AO48-E48/(AJ48/1.35))</f>
        <v>958.356270943635</v>
      </c>
      <c r="BZ48" s="6" t="n">
        <f aca="false">E48*BX48/100/BY48</f>
        <v>0.00955811559320807</v>
      </c>
      <c r="CA48" s="6" t="n">
        <f aca="false">(K48-J48)</f>
        <v>0</v>
      </c>
      <c r="CB48" s="6" t="n">
        <f aca="false">AU48*V48</f>
        <v>219.218748308546</v>
      </c>
      <c r="CC48" s="6" t="n">
        <f aca="false">(M48-L48)</f>
        <v>1074.67224121094</v>
      </c>
      <c r="CD48" s="6" t="n">
        <f aca="false">(M48-N48)/(M48-J48)</f>
        <v>0.491293322869244</v>
      </c>
      <c r="CE48" s="6" t="e">
        <f aca="false">(K48-M48)/(K48-J48)</f>
        <v>#DIV/0!</v>
      </c>
    </row>
    <row r="49" customFormat="false" ht="12.75" hidden="false" customHeight="true" outlineLevel="0" collapsed="false">
      <c r="A49" s="6" t="n">
        <v>12</v>
      </c>
      <c r="B49" s="6" t="s">
        <v>135</v>
      </c>
      <c r="C49" s="6" t="n">
        <v>1625.99999641627</v>
      </c>
      <c r="D49" s="6" t="n">
        <v>0</v>
      </c>
      <c r="E49" s="6" t="n">
        <f aca="false">(AN49-AO49*(1000-AP49)/(1000-AQ49))*BG49</f>
        <v>14.9389012750857</v>
      </c>
      <c r="F49" s="6" t="n">
        <f aca="false">IF(BR49&lt;&gt;0,1/(1/BR49-1/AJ49),0)</f>
        <v>0.106491023263661</v>
      </c>
      <c r="G49" s="6" t="n">
        <f aca="false">((BU49-BH49/2)*AO49-E49)/(BU49+BH49/2)</f>
        <v>717.289926045454</v>
      </c>
      <c r="H49" s="6" t="n">
        <v>1</v>
      </c>
      <c r="I49" s="6" t="n">
        <v>1</v>
      </c>
      <c r="J49" s="6" t="n">
        <v>0</v>
      </c>
      <c r="K49" s="6" t="n">
        <v>0</v>
      </c>
      <c r="L49" s="6" t="n">
        <v>485.87939453125</v>
      </c>
      <c r="M49" s="6" t="n">
        <v>1560.55163574219</v>
      </c>
      <c r="N49" s="6" t="n">
        <v>793.863037109375</v>
      </c>
      <c r="O49" s="6" t="e">
        <f aca="false">CA49/K49</f>
        <v>#DIV/0!</v>
      </c>
      <c r="P49" s="6" t="n">
        <f aca="false">CC49/M49</f>
        <v>0.688648947331904</v>
      </c>
      <c r="Q49" s="6" t="n">
        <f aca="false">(M49-N49)/M49</f>
        <v>0.491293322869244</v>
      </c>
      <c r="R49" s="6" t="n">
        <v>-1</v>
      </c>
      <c r="S49" s="6" t="n">
        <v>0.87</v>
      </c>
      <c r="T49" s="6" t="n">
        <v>0.92</v>
      </c>
      <c r="U49" s="6" t="n">
        <v>19.9885787963867</v>
      </c>
      <c r="V49" s="6" t="n">
        <f aca="false">(U49*T49+(100-U49)*S49)/100</f>
        <v>0.879994289398193</v>
      </c>
      <c r="W49" s="6" t="n">
        <f aca="false">(E49-R49)/CB49</f>
        <v>0.0727182142003187</v>
      </c>
      <c r="X49" s="6" t="n">
        <f aca="false">(M49-N49)/(M49-L49)</f>
        <v>0.713416211224467</v>
      </c>
      <c r="Y49" s="6" t="n">
        <f aca="false">(K49-M49)/(K49-L49)</f>
        <v>3.21180863668385</v>
      </c>
      <c r="Z49" s="6" t="n">
        <f aca="false">(K49-M49)/M49</f>
        <v>-1</v>
      </c>
      <c r="AA49" s="6" t="n">
        <v>249.272933959961</v>
      </c>
      <c r="AB49" s="6" t="n">
        <v>0.5</v>
      </c>
      <c r="AC49" s="6" t="n">
        <f aca="false">Q49*AB49*V49*AA49</f>
        <v>53.8847466540382</v>
      </c>
      <c r="AD49" s="6" t="n">
        <f aca="false">BH49*1000</f>
        <v>1.37959372500966</v>
      </c>
      <c r="AE49" s="6" t="n">
        <f aca="false">(BM49-BS49)</f>
        <v>1.2013300112329</v>
      </c>
      <c r="AF49" s="6" t="n">
        <f aca="false">(AL49+BL49*D49)</f>
        <v>24.6490440368652</v>
      </c>
      <c r="AG49" s="6" t="n">
        <v>2</v>
      </c>
      <c r="AH49" s="6" t="n">
        <f aca="false">(AG49*BA49+BB49)</f>
        <v>4.644859790802</v>
      </c>
      <c r="AI49" s="6" t="n">
        <v>1</v>
      </c>
      <c r="AJ49" s="6" t="n">
        <f aca="false">AH49*(AI49+1)*(AI49+1)/(AI49*AI49+1)</f>
        <v>9.289719581604</v>
      </c>
      <c r="AK49" s="6" t="n">
        <v>25.5365695953369</v>
      </c>
      <c r="AL49" s="6" t="n">
        <v>24.6490440368652</v>
      </c>
      <c r="AM49" s="6" t="n">
        <v>25.4969844818115</v>
      </c>
      <c r="AN49" s="6" t="n">
        <v>972.339477539063</v>
      </c>
      <c r="AO49" s="6" t="n">
        <v>961.51611328125</v>
      </c>
      <c r="AP49" s="6" t="n">
        <v>19.403865814209</v>
      </c>
      <c r="AQ49" s="6" t="n">
        <v>20.3032398223877</v>
      </c>
      <c r="AR49" s="6" t="n">
        <v>55.6747856140137</v>
      </c>
      <c r="AS49" s="6" t="n">
        <v>58.2553253173828</v>
      </c>
      <c r="AT49" s="6" t="n">
        <v>300.560943603516</v>
      </c>
      <c r="AU49" s="6" t="n">
        <v>249.077972412109</v>
      </c>
      <c r="AV49" s="6" t="n">
        <v>130.244338989258</v>
      </c>
      <c r="AW49" s="6" t="n">
        <v>94.1929550170898</v>
      </c>
      <c r="AX49" s="6" t="n">
        <v>-2.34871864318848</v>
      </c>
      <c r="AY49" s="6" t="n">
        <v>-0.424953997135162</v>
      </c>
      <c r="AZ49" s="6" t="n">
        <v>0.5</v>
      </c>
      <c r="BA49" s="6" t="n">
        <v>-1.355140209198</v>
      </c>
      <c r="BB49" s="6" t="n">
        <v>7.355140209198</v>
      </c>
      <c r="BC49" s="6" t="n">
        <v>1</v>
      </c>
      <c r="BD49" s="6" t="n">
        <v>0</v>
      </c>
      <c r="BE49" s="6" t="n">
        <v>0.159999996423721</v>
      </c>
      <c r="BF49" s="6" t="n">
        <v>111105</v>
      </c>
      <c r="BG49" s="6" t="n">
        <f aca="false">AT49*0.000001/(AG49*0.0001)</f>
        <v>1.50280471801758</v>
      </c>
      <c r="BH49" s="6" t="n">
        <f aca="false">(AQ49-AP49)/(1000-AQ49)*BG49</f>
        <v>0.00137959372500966</v>
      </c>
      <c r="BI49" s="6" t="n">
        <f aca="false">(AL49+273.15)</f>
        <v>297.799044036865</v>
      </c>
      <c r="BJ49" s="6" t="n">
        <f aca="false">(AK49+273.15)</f>
        <v>298.686569595337</v>
      </c>
      <c r="BK49" s="6" t="n">
        <f aca="false">(AU49*BC49+AV49*BD49)*BE49</f>
        <v>39.8524746951651</v>
      </c>
      <c r="BL49" s="6" t="n">
        <f aca="false">((BK49+0.00000010773*(BJ49^4-BI49^4))-BH49*44100)/(AH49*51.4+0.00000043092*BI49^3)</f>
        <v>-0.0433451159666833</v>
      </c>
      <c r="BM49" s="6" t="n">
        <f aca="false">0.61365*EXP(17.502*AF49/(240.97+AF49))</f>
        <v>3.11375216652425</v>
      </c>
      <c r="BN49" s="6" t="n">
        <f aca="false">BM49*1000/AW49</f>
        <v>33.0571661751063</v>
      </c>
      <c r="BO49" s="6" t="n">
        <f aca="false">(BN49-AQ49)</f>
        <v>12.7539263527186</v>
      </c>
      <c r="BP49" s="6" t="n">
        <f aca="false">IF(D49,AL49,(AK49+AL49)/2)</f>
        <v>25.0928068161011</v>
      </c>
      <c r="BQ49" s="6" t="n">
        <f aca="false">0.61365*EXP(17.502*BP49/(240.97+BP49))</f>
        <v>3.19731352207708</v>
      </c>
      <c r="BR49" s="6" t="n">
        <f aca="false">IF(BO49&lt;&gt;0,(1000-(BN49+AQ49)/2)/BO49*BH49,0)</f>
        <v>0.105284117787334</v>
      </c>
      <c r="BS49" s="6" t="n">
        <f aca="false">AQ49*AW49/1000</f>
        <v>1.91242215529135</v>
      </c>
      <c r="BT49" s="6" t="n">
        <f aca="false">(BQ49-BS49)</f>
        <v>1.28489136678573</v>
      </c>
      <c r="BU49" s="6" t="n">
        <f aca="false">1/(1.6/F49+1.37/AJ49)</f>
        <v>0.065909952556505</v>
      </c>
      <c r="BV49" s="6" t="n">
        <f aca="false">G49*AW49*0.001</f>
        <v>67.5636577382112</v>
      </c>
      <c r="BW49" s="6" t="n">
        <f aca="false">G49/AO49</f>
        <v>0.745998861732692</v>
      </c>
      <c r="BX49" s="6" t="n">
        <f aca="false">(1-BH49*AW49/BM49/F49)*100</f>
        <v>60.8102413181223</v>
      </c>
      <c r="BY49" s="6" t="n">
        <f aca="false">(AO49-E49/(AJ49/1.35))</f>
        <v>959.345163281715</v>
      </c>
      <c r="BZ49" s="6" t="n">
        <f aca="false">E49*BX49/100/BY49</f>
        <v>0.00946935708163671</v>
      </c>
      <c r="CA49" s="6" t="n">
        <f aca="false">(K49-J49)</f>
        <v>0</v>
      </c>
      <c r="CB49" s="6" t="n">
        <f aca="false">AU49*V49</f>
        <v>219.187193337537</v>
      </c>
      <c r="CC49" s="6" t="n">
        <f aca="false">(M49-L49)</f>
        <v>1074.67224121094</v>
      </c>
      <c r="CD49" s="6" t="n">
        <f aca="false">(M49-N49)/(M49-J49)</f>
        <v>0.491293322869244</v>
      </c>
      <c r="CE49" s="6" t="e">
        <f aca="false">(K49-M49)/(K49-J49)</f>
        <v>#DIV/0!</v>
      </c>
    </row>
    <row r="50" customFormat="false" ht="12.75" hidden="false" customHeight="true" outlineLevel="0" collapsed="false">
      <c r="A50" s="6" t="n">
        <v>13</v>
      </c>
      <c r="B50" s="6" t="s">
        <v>136</v>
      </c>
      <c r="C50" s="6" t="n">
        <v>1631.99999600276</v>
      </c>
      <c r="D50" s="6" t="n">
        <v>0</v>
      </c>
      <c r="E50" s="6" t="n">
        <f aca="false">(AN50-AO50*(1000-AP50)/(1000-AQ50))*BG50</f>
        <v>14.739401540452</v>
      </c>
      <c r="F50" s="6" t="n">
        <f aca="false">IF(BR50&lt;&gt;0,1/(1/BR50-1/AJ50),0)</f>
        <v>0.106102337225302</v>
      </c>
      <c r="G50" s="6" t="n">
        <f aca="false">((BU50-BH50/2)*AO50-E50)/(BU50+BH50/2)</f>
        <v>720.096033871547</v>
      </c>
      <c r="H50" s="6" t="n">
        <v>1</v>
      </c>
      <c r="I50" s="6" t="n">
        <v>1</v>
      </c>
      <c r="J50" s="6" t="n">
        <v>0</v>
      </c>
      <c r="K50" s="6" t="n">
        <v>0</v>
      </c>
      <c r="L50" s="6" t="n">
        <v>485.87939453125</v>
      </c>
      <c r="M50" s="6" t="n">
        <v>1560.55163574219</v>
      </c>
      <c r="N50" s="6" t="n">
        <v>793.863037109375</v>
      </c>
      <c r="O50" s="6" t="e">
        <f aca="false">CA50/K50</f>
        <v>#DIV/0!</v>
      </c>
      <c r="P50" s="6" t="n">
        <f aca="false">CC50/M50</f>
        <v>0.688648947331904</v>
      </c>
      <c r="Q50" s="6" t="n">
        <f aca="false">(M50-N50)/M50</f>
        <v>0.491293322869244</v>
      </c>
      <c r="R50" s="6" t="n">
        <v>-1</v>
      </c>
      <c r="S50" s="6" t="n">
        <v>0.87</v>
      </c>
      <c r="T50" s="6" t="n">
        <v>0.92</v>
      </c>
      <c r="U50" s="6" t="n">
        <v>19.9885787963867</v>
      </c>
      <c r="V50" s="6" t="n">
        <f aca="false">(U50*T50+(100-U50)*S50)/100</f>
        <v>0.879994289398193</v>
      </c>
      <c r="W50" s="6" t="n">
        <f aca="false">(E50-R50)/CB50</f>
        <v>0.0718129529590436</v>
      </c>
      <c r="X50" s="6" t="n">
        <f aca="false">(M50-N50)/(M50-L50)</f>
        <v>0.713416211224467</v>
      </c>
      <c r="Y50" s="6" t="n">
        <f aca="false">(K50-M50)/(K50-L50)</f>
        <v>3.21180863668385</v>
      </c>
      <c r="Z50" s="6" t="n">
        <f aca="false">(K50-M50)/M50</f>
        <v>-1</v>
      </c>
      <c r="AA50" s="6" t="n">
        <v>249.272933959961</v>
      </c>
      <c r="AB50" s="6" t="n">
        <v>0.5</v>
      </c>
      <c r="AC50" s="6" t="n">
        <f aca="false">Q50*AB50*V50*AA50</f>
        <v>53.8847466540382</v>
      </c>
      <c r="AD50" s="6" t="n">
        <f aca="false">BH50*1000</f>
        <v>1.37550960131117</v>
      </c>
      <c r="AE50" s="6" t="n">
        <f aca="false">(BM50-BS50)</f>
        <v>1.20209792759671</v>
      </c>
      <c r="AF50" s="6" t="n">
        <f aca="false">(AL50+BL50*D50)</f>
        <v>24.6522026062012</v>
      </c>
      <c r="AG50" s="6" t="n">
        <v>2</v>
      </c>
      <c r="AH50" s="6" t="n">
        <f aca="false">(AG50*BA50+BB50)</f>
        <v>4.644859790802</v>
      </c>
      <c r="AI50" s="6" t="n">
        <v>1</v>
      </c>
      <c r="AJ50" s="6" t="n">
        <f aca="false">AH50*(AI50+1)*(AI50+1)/(AI50*AI50+1)</f>
        <v>9.289719581604</v>
      </c>
      <c r="AK50" s="6" t="n">
        <v>25.5452556610107</v>
      </c>
      <c r="AL50" s="6" t="n">
        <v>24.6522026062012</v>
      </c>
      <c r="AM50" s="6" t="n">
        <v>25.5008125305176</v>
      </c>
      <c r="AN50" s="6" t="n">
        <v>972.843139648438</v>
      </c>
      <c r="AO50" s="6" t="n">
        <v>962.154235839844</v>
      </c>
      <c r="AP50" s="6" t="n">
        <v>19.4047718048096</v>
      </c>
      <c r="AQ50" s="6" t="n">
        <v>20.3015117645264</v>
      </c>
      <c r="AR50" s="6" t="n">
        <v>55.6481819152832</v>
      </c>
      <c r="AS50" s="6" t="n">
        <v>58.2198143005371</v>
      </c>
      <c r="AT50" s="6" t="n">
        <v>300.551940917969</v>
      </c>
      <c r="AU50" s="6" t="n">
        <v>249.060913085938</v>
      </c>
      <c r="AV50" s="6" t="n">
        <v>130.247955322266</v>
      </c>
      <c r="AW50" s="6" t="n">
        <v>94.1921081542969</v>
      </c>
      <c r="AX50" s="6" t="n">
        <v>-2.34871864318848</v>
      </c>
      <c r="AY50" s="6" t="n">
        <v>-0.424953997135162</v>
      </c>
      <c r="AZ50" s="6" t="n">
        <v>0.5</v>
      </c>
      <c r="BA50" s="6" t="n">
        <v>-1.355140209198</v>
      </c>
      <c r="BB50" s="6" t="n">
        <v>7.355140209198</v>
      </c>
      <c r="BC50" s="6" t="n">
        <v>1</v>
      </c>
      <c r="BD50" s="6" t="n">
        <v>0</v>
      </c>
      <c r="BE50" s="6" t="n">
        <v>0.159999996423721</v>
      </c>
      <c r="BF50" s="6" t="n">
        <v>111105</v>
      </c>
      <c r="BG50" s="6" t="n">
        <f aca="false">AT50*0.000001/(AG50*0.0001)</f>
        <v>1.50275970458984</v>
      </c>
      <c r="BH50" s="6" t="n">
        <f aca="false">(AQ50-AP50)/(1000-AQ50)*BG50</f>
        <v>0.00137550960131117</v>
      </c>
      <c r="BI50" s="6" t="n">
        <f aca="false">(AL50+273.15)</f>
        <v>297.802202606201</v>
      </c>
      <c r="BJ50" s="6" t="n">
        <f aca="false">(AK50+273.15)</f>
        <v>298.695255661011</v>
      </c>
      <c r="BK50" s="6" t="n">
        <f aca="false">(AU50*BC50+AV50*BD50)*BE50</f>
        <v>39.8497452030388</v>
      </c>
      <c r="BL50" s="6" t="n">
        <f aca="false">((BK50+0.00000010773*(BJ50^4-BI50^4))-BH50*44100)/(AH50*51.4+0.00000043092*BI50^3)</f>
        <v>-0.0423808340963783</v>
      </c>
      <c r="BM50" s="6" t="n">
        <f aca="false">0.61365*EXP(17.502*AF50/(240.97+AF50))</f>
        <v>3.11434011941671</v>
      </c>
      <c r="BN50" s="6" t="n">
        <f aca="false">BM50*1000/AW50</f>
        <v>33.0637054466929</v>
      </c>
      <c r="BO50" s="6" t="n">
        <f aca="false">(BN50-AQ50)</f>
        <v>12.7621936821665</v>
      </c>
      <c r="BP50" s="6" t="n">
        <f aca="false">IF(D50,AL50,(AK50+AL50)/2)</f>
        <v>25.098729133606</v>
      </c>
      <c r="BQ50" s="6" t="n">
        <f aca="false">0.61365*EXP(17.502*BP50/(240.97+BP50))</f>
        <v>3.19844182622052</v>
      </c>
      <c r="BR50" s="6" t="n">
        <f aca="false">IF(BO50&lt;&gt;0,(1000-(BN50+AQ50)/2)/BO50*BH50,0)</f>
        <v>0.104904176376584</v>
      </c>
      <c r="BS50" s="6" t="n">
        <f aca="false">AQ50*AW50/1000</f>
        <v>1.91224219182</v>
      </c>
      <c r="BT50" s="6" t="n">
        <f aca="false">(BQ50-BS50)</f>
        <v>1.28619963440052</v>
      </c>
      <c r="BU50" s="6" t="n">
        <f aca="false">1/(1.6/F50+1.37/AJ50)</f>
        <v>0.0656717149433015</v>
      </c>
      <c r="BV50" s="6" t="n">
        <f aca="false">G50*AW50*0.001</f>
        <v>67.827363503909</v>
      </c>
      <c r="BW50" s="6" t="n">
        <f aca="false">G50/AO50</f>
        <v>0.748420582738473</v>
      </c>
      <c r="BX50" s="6" t="n">
        <f aca="false">(1-BH50*AW50/BM50/F50)*100</f>
        <v>60.7908748524882</v>
      </c>
      <c r="BY50" s="6" t="n">
        <f aca="false">(AO50-E50/(AJ50/1.35))</f>
        <v>960.012277527236</v>
      </c>
      <c r="BZ50" s="6" t="n">
        <f aca="false">E50*BX50/100/BY50</f>
        <v>0.0093334339093467</v>
      </c>
      <c r="CA50" s="6" t="n">
        <f aca="false">(K50-J50)</f>
        <v>0</v>
      </c>
      <c r="CB50" s="6" t="n">
        <f aca="false">AU50*V50</f>
        <v>219.172181227925</v>
      </c>
      <c r="CC50" s="6" t="n">
        <f aca="false">(M50-L50)</f>
        <v>1074.67224121094</v>
      </c>
      <c r="CD50" s="6" t="n">
        <f aca="false">(M50-N50)/(M50-J50)</f>
        <v>0.491293322869244</v>
      </c>
      <c r="CE50" s="6" t="e">
        <f aca="false">(K50-M50)/(K50-J50)</f>
        <v>#DIV/0!</v>
      </c>
    </row>
    <row r="51" customFormat="false" ht="23.25" hidden="false" customHeight="true" outlineLevel="0" collapsed="false">
      <c r="A51" s="2" t="s">
        <v>12</v>
      </c>
      <c r="B51" s="5" t="s">
        <v>137</v>
      </c>
    </row>
    <row r="52" customFormat="false" ht="23.25" hidden="false" customHeight="true" outlineLevel="0" collapsed="false">
      <c r="A52" s="2" t="s">
        <v>12</v>
      </c>
      <c r="B52" s="5" t="s">
        <v>138</v>
      </c>
    </row>
    <row r="53" customFormat="false" ht="23.25" hidden="false" customHeight="true" outlineLevel="0" collapsed="false">
      <c r="A53" s="2" t="s">
        <v>12</v>
      </c>
      <c r="B53" s="5" t="s">
        <v>139</v>
      </c>
    </row>
    <row r="54" customFormat="false" ht="23.25" hidden="false" customHeight="true" outlineLevel="0" collapsed="false">
      <c r="A54" s="2" t="s">
        <v>12</v>
      </c>
      <c r="B54" s="5" t="s">
        <v>140</v>
      </c>
    </row>
    <row r="55" customFormat="false" ht="23.25" hidden="false" customHeight="true" outlineLevel="0" collapsed="false">
      <c r="A55" s="2" t="s">
        <v>12</v>
      </c>
      <c r="B55" s="5" t="s">
        <v>141</v>
      </c>
    </row>
    <row r="56" customFormat="false" ht="12.75" hidden="false" customHeight="true" outlineLevel="0" collapsed="false">
      <c r="A56" s="3" t="n">
        <v>14</v>
      </c>
      <c r="B56" s="3" t="s">
        <v>142</v>
      </c>
      <c r="C56" s="3" t="n">
        <v>1631.99999600276</v>
      </c>
      <c r="D56" s="3" t="n">
        <v>0</v>
      </c>
      <c r="E56" s="3" t="n">
        <f aca="false">(AN56-AO56*(1000-AP56)/(1000-AQ56))*BG56</f>
        <v>14.739401540452</v>
      </c>
      <c r="F56" s="3" t="n">
        <f aca="false">IF(BR56&lt;&gt;0,1/(1/BR56-1/AJ56),0)</f>
        <v>0.106102337225302</v>
      </c>
      <c r="G56" s="3" t="n">
        <f aca="false">((BU56-BH56/2)*AO56-E56)/(BU56+BH56/2)</f>
        <v>720.096033871547</v>
      </c>
      <c r="H56" s="3" t="n">
        <v>2</v>
      </c>
      <c r="I56" s="3" t="n">
        <v>2</v>
      </c>
      <c r="J56" s="3" t="n">
        <v>0</v>
      </c>
      <c r="K56" s="3" t="n">
        <v>0</v>
      </c>
      <c r="L56" s="3" t="n">
        <v>502.533447265625</v>
      </c>
      <c r="M56" s="3" t="n">
        <v>1766.46398925781</v>
      </c>
      <c r="N56" s="3" t="n">
        <v>713.79541015625</v>
      </c>
      <c r="O56" s="3" t="e">
        <f aca="false">CA56/K56</f>
        <v>#DIV/0!</v>
      </c>
      <c r="P56" s="3" t="n">
        <f aca="false">CC56/M56</f>
        <v>0.715514468270159</v>
      </c>
      <c r="Q56" s="3" t="n">
        <f aca="false">(M56-N56)/M56</f>
        <v>0.595918504709425</v>
      </c>
      <c r="R56" s="3" t="n">
        <v>-1</v>
      </c>
      <c r="S56" s="3" t="n">
        <v>0.87</v>
      </c>
      <c r="T56" s="3" t="n">
        <v>0.92</v>
      </c>
      <c r="U56" s="3" t="n">
        <v>19.9885787963867</v>
      </c>
      <c r="V56" s="3" t="n">
        <f aca="false">(U56*T56+(100-U56)*S56)/100</f>
        <v>0.879994289398193</v>
      </c>
      <c r="W56" s="3" t="n">
        <f aca="false">(E56-R56)/CB56</f>
        <v>0.0718129529590436</v>
      </c>
      <c r="X56" s="3" t="n">
        <f aca="false">(M56-N56)/(M56-L56)</f>
        <v>0.832853186253702</v>
      </c>
      <c r="Y56" s="3" t="n">
        <f aca="false">(K56-M56)/(K56-L56)</f>
        <v>3.51511725014416</v>
      </c>
      <c r="Z56" s="3" t="n">
        <f aca="false">(K56-M56)/M56</f>
        <v>-1</v>
      </c>
      <c r="AA56" s="3" t="n">
        <v>249.060913085938</v>
      </c>
      <c r="AB56" s="3" t="n">
        <v>0.5</v>
      </c>
      <c r="AC56" s="3" t="n">
        <f aca="false">Q56*AB56*V56*AA56</f>
        <v>65.3043792556242</v>
      </c>
      <c r="AD56" s="3" t="n">
        <f aca="false">BH56*1000</f>
        <v>1.37550960131117</v>
      </c>
      <c r="AE56" s="3" t="n">
        <f aca="false">(BM56-BS56)</f>
        <v>1.20209792759671</v>
      </c>
      <c r="AF56" s="3" t="n">
        <f aca="false">(AL56+BL56*D56)</f>
        <v>24.6522026062012</v>
      </c>
      <c r="AG56" s="3" t="n">
        <v>2</v>
      </c>
      <c r="AH56" s="3" t="n">
        <f aca="false">(AG56*BA56+BB56)</f>
        <v>4.644859790802</v>
      </c>
      <c r="AI56" s="3" t="n">
        <v>1</v>
      </c>
      <c r="AJ56" s="3" t="n">
        <f aca="false">AH56*(AI56+1)*(AI56+1)/(AI56*AI56+1)</f>
        <v>9.289719581604</v>
      </c>
      <c r="AK56" s="3" t="n">
        <v>25.5452556610107</v>
      </c>
      <c r="AL56" s="3" t="n">
        <v>24.6522026062012</v>
      </c>
      <c r="AM56" s="3" t="n">
        <v>25.5008125305176</v>
      </c>
      <c r="AN56" s="3" t="n">
        <v>972.843139648438</v>
      </c>
      <c r="AO56" s="3" t="n">
        <v>962.154235839844</v>
      </c>
      <c r="AP56" s="3" t="n">
        <v>19.4047718048096</v>
      </c>
      <c r="AQ56" s="3" t="n">
        <v>20.3015117645264</v>
      </c>
      <c r="AR56" s="3" t="n">
        <v>55.6481819152832</v>
      </c>
      <c r="AS56" s="3" t="n">
        <v>58.2198143005371</v>
      </c>
      <c r="AT56" s="3" t="n">
        <v>300.551940917969</v>
      </c>
      <c r="AU56" s="3" t="n">
        <v>249.060913085938</v>
      </c>
      <c r="AV56" s="3" t="n">
        <v>130.247955322266</v>
      </c>
      <c r="AW56" s="3" t="n">
        <v>94.1921081542969</v>
      </c>
      <c r="AX56" s="3" t="n">
        <v>-2.34871864318848</v>
      </c>
      <c r="AY56" s="3" t="n">
        <v>-0.424953997135162</v>
      </c>
      <c r="AZ56" s="3" t="n">
        <v>0.5</v>
      </c>
      <c r="BA56" s="3" t="n">
        <v>-1.355140209198</v>
      </c>
      <c r="BB56" s="3" t="n">
        <v>7.355140209198</v>
      </c>
      <c r="BC56" s="3" t="n">
        <v>1</v>
      </c>
      <c r="BD56" s="3" t="n">
        <v>0</v>
      </c>
      <c r="BE56" s="3" t="n">
        <v>0.159999996423721</v>
      </c>
      <c r="BF56" s="3" t="n">
        <v>111105</v>
      </c>
      <c r="BG56" s="3" t="n">
        <f aca="false">AT56*0.000001/(AG56*0.0001)</f>
        <v>1.50275970458984</v>
      </c>
      <c r="BH56" s="3" t="n">
        <f aca="false">(AQ56-AP56)/(1000-AQ56)*BG56</f>
        <v>0.00137550960131117</v>
      </c>
      <c r="BI56" s="3" t="n">
        <f aca="false">(AL56+273.15)</f>
        <v>297.802202606201</v>
      </c>
      <c r="BJ56" s="3" t="n">
        <f aca="false">(AK56+273.15)</f>
        <v>298.695255661011</v>
      </c>
      <c r="BK56" s="3" t="n">
        <f aca="false">(AU56*BC56+AV56*BD56)*BE56</f>
        <v>39.8497452030388</v>
      </c>
      <c r="BL56" s="3" t="n">
        <f aca="false">((BK56+0.00000010773*(BJ56^4-BI56^4))-BH56*44100)/(AH56*51.4+0.00000043092*BI56^3)</f>
        <v>-0.0423808340963783</v>
      </c>
      <c r="BM56" s="3" t="n">
        <f aca="false">0.61365*EXP(17.502*AF56/(240.97+AF56))</f>
        <v>3.11434011941671</v>
      </c>
      <c r="BN56" s="3" t="n">
        <f aca="false">BM56*1000/AW56</f>
        <v>33.0637054466929</v>
      </c>
      <c r="BO56" s="3" t="n">
        <f aca="false">(BN56-AQ56)</f>
        <v>12.7621936821665</v>
      </c>
      <c r="BP56" s="3" t="n">
        <f aca="false">IF(D56,AL56,(AK56+AL56)/2)</f>
        <v>25.098729133606</v>
      </c>
      <c r="BQ56" s="3" t="n">
        <f aca="false">0.61365*EXP(17.502*BP56/(240.97+BP56))</f>
        <v>3.19844182622052</v>
      </c>
      <c r="BR56" s="3" t="n">
        <f aca="false">IF(BO56&lt;&gt;0,(1000-(BN56+AQ56)/2)/BO56*BH56,0)</f>
        <v>0.104904176376584</v>
      </c>
      <c r="BS56" s="3" t="n">
        <f aca="false">AQ56*AW56/1000</f>
        <v>1.91224219182</v>
      </c>
      <c r="BT56" s="3" t="n">
        <f aca="false">(BQ56-BS56)</f>
        <v>1.28619963440052</v>
      </c>
      <c r="BU56" s="3" t="n">
        <f aca="false">1/(1.6/F56+1.37/AJ56)</f>
        <v>0.0656717149433015</v>
      </c>
      <c r="BV56" s="3" t="n">
        <f aca="false">G56*AW56*0.001</f>
        <v>67.827363503909</v>
      </c>
      <c r="BW56" s="3" t="n">
        <f aca="false">G56/AO56</f>
        <v>0.748420582738473</v>
      </c>
      <c r="BX56" s="3" t="n">
        <f aca="false">(1-BH56*AW56/BM56/F56)*100</f>
        <v>60.7908748524882</v>
      </c>
      <c r="BY56" s="3" t="n">
        <f aca="false">(AO56-E56/(AJ56/1.35))</f>
        <v>960.012277527236</v>
      </c>
      <c r="BZ56" s="3" t="n">
        <f aca="false">E56*BX56/100/BY56</f>
        <v>0.0093334339093467</v>
      </c>
      <c r="CA56" s="3" t="n">
        <f aca="false">(K56-J56)</f>
        <v>0</v>
      </c>
      <c r="CB56" s="3" t="n">
        <f aca="false">AU56*V56</f>
        <v>219.172181227925</v>
      </c>
      <c r="CC56" s="3" t="n">
        <f aca="false">(M56-L56)</f>
        <v>1263.93054199219</v>
      </c>
      <c r="CD56" s="3" t="n">
        <f aca="false">(M56-N56)/(M56-J56)</f>
        <v>0.595918504709425</v>
      </c>
      <c r="CE56" s="3" t="e">
        <f aca="false">(K56-M56)/(K56-J56)</f>
        <v>#DIV/0!</v>
      </c>
    </row>
    <row r="57" customFormat="false" ht="23.25" hidden="false" customHeight="true" outlineLevel="0" collapsed="false">
      <c r="A57" s="2" t="s">
        <v>12</v>
      </c>
      <c r="B57" s="5" t="s">
        <v>143</v>
      </c>
    </row>
    <row r="58" customFormat="false" ht="23.25" hidden="false" customHeight="true" outlineLevel="0" collapsed="false">
      <c r="A58" s="2" t="s">
        <v>12</v>
      </c>
      <c r="B58" s="5" t="s">
        <v>144</v>
      </c>
    </row>
    <row r="59" customFormat="false" ht="23.25" hidden="false" customHeight="true" outlineLevel="0" collapsed="false">
      <c r="A59" s="2" t="s">
        <v>12</v>
      </c>
      <c r="B59" s="5" t="s">
        <v>145</v>
      </c>
    </row>
    <row r="60" customFormat="false" ht="23.25" hidden="false" customHeight="true" outlineLevel="0" collapsed="false">
      <c r="A60" s="2" t="s">
        <v>12</v>
      </c>
      <c r="B60" s="5" t="s">
        <v>146</v>
      </c>
    </row>
    <row r="61" customFormat="false" ht="23.25" hidden="false" customHeight="true" outlineLevel="0" collapsed="false">
      <c r="A61" s="2" t="s">
        <v>12</v>
      </c>
      <c r="B61" s="5" t="s">
        <v>147</v>
      </c>
    </row>
    <row r="62" customFormat="false" ht="23.25" hidden="false" customHeight="true" outlineLevel="0" collapsed="false">
      <c r="A62" s="2" t="s">
        <v>12</v>
      </c>
      <c r="B62" s="7" t="s">
        <v>148</v>
      </c>
    </row>
    <row r="63" customFormat="false" ht="23.25" hidden="false" customHeight="true" outlineLevel="0" collapsed="false">
      <c r="A63" s="2" t="s">
        <v>12</v>
      </c>
      <c r="B63" s="5" t="s">
        <v>149</v>
      </c>
    </row>
    <row r="64" customFormat="false" ht="23.25" hidden="false" customHeight="true" outlineLevel="0" collapsed="false">
      <c r="A64" s="2" t="s">
        <v>12</v>
      </c>
      <c r="B64" s="5" t="s">
        <v>150</v>
      </c>
    </row>
    <row r="65" customFormat="false" ht="23.25" hidden="false" customHeight="true" outlineLevel="0" collapsed="false">
      <c r="A65" s="2" t="s">
        <v>12</v>
      </c>
      <c r="B65" s="5" t="s">
        <v>151</v>
      </c>
    </row>
    <row r="66" customFormat="false" ht="23.25" hidden="false" customHeight="true" outlineLevel="0" collapsed="false">
      <c r="A66" s="2" t="s">
        <v>12</v>
      </c>
      <c r="B66" s="5" t="s">
        <v>152</v>
      </c>
    </row>
    <row r="67" customFormat="false" ht="23.25" hidden="false" customHeight="true" outlineLevel="0" collapsed="false">
      <c r="A67" s="2" t="s">
        <v>12</v>
      </c>
      <c r="B67" s="5" t="s">
        <v>153</v>
      </c>
    </row>
    <row r="68" customFormat="false" ht="12.75" hidden="false" customHeight="true" outlineLevel="0" collapsed="false">
      <c r="A68" s="6" t="n">
        <v>15</v>
      </c>
      <c r="B68" s="6" t="s">
        <v>154</v>
      </c>
      <c r="C68" s="6" t="n">
        <v>2462.99999944866</v>
      </c>
      <c r="D68" s="6" t="n">
        <v>0</v>
      </c>
      <c r="E68" s="6" t="n">
        <f aca="false">(AN68-AO68*(1000-AP68)/(1000-AQ68))*BG68</f>
        <v>5.29175720434597</v>
      </c>
      <c r="F68" s="6" t="n">
        <f aca="false">IF(BR68&lt;&gt;0,1/(1/BR68-1/AJ68),0)</f>
        <v>0.0325110878872743</v>
      </c>
      <c r="G68" s="6" t="n">
        <f aca="false">((BU68-BH68/2)*AO68-E68)/(BU68+BH68/2)</f>
        <v>694.507405473676</v>
      </c>
      <c r="H68" s="6" t="n">
        <v>2</v>
      </c>
      <c r="I68" s="6" t="n">
        <v>2</v>
      </c>
      <c r="J68" s="6" t="n">
        <v>0</v>
      </c>
      <c r="K68" s="6" t="n">
        <v>0</v>
      </c>
      <c r="L68" s="6" t="n">
        <v>502.533447265625</v>
      </c>
      <c r="M68" s="6" t="n">
        <v>1766.46398925781</v>
      </c>
      <c r="N68" s="6" t="n">
        <v>713.79541015625</v>
      </c>
      <c r="O68" s="6" t="e">
        <f aca="false">CA68/K68</f>
        <v>#DIV/0!</v>
      </c>
      <c r="P68" s="6" t="n">
        <f aca="false">CC68/M68</f>
        <v>0.715514468270159</v>
      </c>
      <c r="Q68" s="6" t="n">
        <f aca="false">(M68-N68)/M68</f>
        <v>0.595918504709425</v>
      </c>
      <c r="R68" s="6" t="n">
        <v>-1</v>
      </c>
      <c r="S68" s="6" t="n">
        <v>0.87</v>
      </c>
      <c r="T68" s="6" t="n">
        <v>0.92</v>
      </c>
      <c r="U68" s="6" t="n">
        <v>19.9885787963867</v>
      </c>
      <c r="V68" s="6" t="n">
        <f aca="false">(U68*T68+(100-U68)*S68)/100</f>
        <v>0.879994289398193</v>
      </c>
      <c r="W68" s="6" t="n">
        <f aca="false">(E68-R68)/CB68</f>
        <v>0.0286871517379386</v>
      </c>
      <c r="X68" s="6" t="n">
        <f aca="false">(M68-N68)/(M68-L68)</f>
        <v>0.832853186253702</v>
      </c>
      <c r="Y68" s="6" t="n">
        <f aca="false">(K68-M68)/(K68-L68)</f>
        <v>3.51511725014416</v>
      </c>
      <c r="Z68" s="6" t="n">
        <f aca="false">(K68-M68)/M68</f>
        <v>-1</v>
      </c>
      <c r="AA68" s="6" t="n">
        <v>249.060913085938</v>
      </c>
      <c r="AB68" s="6" t="n">
        <v>0.5</v>
      </c>
      <c r="AC68" s="6" t="n">
        <f aca="false">Q68*AB68*V68*AA68</f>
        <v>65.3043792556242</v>
      </c>
      <c r="AD68" s="6" t="n">
        <f aca="false">BH68*1000</f>
        <v>0.472420925089562</v>
      </c>
      <c r="AE68" s="6" t="n">
        <f aca="false">(BM68-BS68)</f>
        <v>1.33581553984052</v>
      </c>
      <c r="AF68" s="6" t="n">
        <f aca="false">(AL68+BL68*D68)</f>
        <v>25.3485908508301</v>
      </c>
      <c r="AG68" s="6" t="n">
        <v>2</v>
      </c>
      <c r="AH68" s="6" t="n">
        <f aca="false">(AG68*BA68+BB68)</f>
        <v>4.644859790802</v>
      </c>
      <c r="AI68" s="6" t="n">
        <v>1</v>
      </c>
      <c r="AJ68" s="6" t="n">
        <f aca="false">AH68*(AI68+1)*(AI68+1)/(AI68*AI68+1)</f>
        <v>9.289719581604</v>
      </c>
      <c r="AK68" s="6" t="n">
        <v>26.028564453125</v>
      </c>
      <c r="AL68" s="6" t="n">
        <v>25.3485908508301</v>
      </c>
      <c r="AM68" s="6" t="n">
        <v>25.9724979400635</v>
      </c>
      <c r="AN68" s="6" t="n">
        <v>979.012573242188</v>
      </c>
      <c r="AO68" s="6" t="n">
        <v>975.184326171875</v>
      </c>
      <c r="AP68" s="6" t="n">
        <v>19.9767990112305</v>
      </c>
      <c r="AQ68" s="6" t="n">
        <v>20.2848167419434</v>
      </c>
      <c r="AR68" s="6" t="n">
        <v>55.6673202514648</v>
      </c>
      <c r="AS68" s="6" t="n">
        <v>56.5256385803223</v>
      </c>
      <c r="AT68" s="6" t="n">
        <v>300.526824951172</v>
      </c>
      <c r="AU68" s="6" t="n">
        <v>249.232498168945</v>
      </c>
      <c r="AV68" s="6" t="n">
        <v>123.518669128418</v>
      </c>
      <c r="AW68" s="6" t="n">
        <v>94.1860809326172</v>
      </c>
      <c r="AX68" s="6" t="n">
        <v>-2.48535203933716</v>
      </c>
      <c r="AY68" s="6" t="n">
        <v>-0.405969768762589</v>
      </c>
      <c r="AZ68" s="6" t="n">
        <v>0.75</v>
      </c>
      <c r="BA68" s="6" t="n">
        <v>-1.355140209198</v>
      </c>
      <c r="BB68" s="6" t="n">
        <v>7.355140209198</v>
      </c>
      <c r="BC68" s="6" t="n">
        <v>1</v>
      </c>
      <c r="BD68" s="6" t="n">
        <v>0</v>
      </c>
      <c r="BE68" s="6" t="n">
        <v>0.159999996423721</v>
      </c>
      <c r="BF68" s="6" t="n">
        <v>111105</v>
      </c>
      <c r="BG68" s="6" t="n">
        <f aca="false">AT68*0.000001/(AG68*0.0001)</f>
        <v>1.50263412475586</v>
      </c>
      <c r="BH68" s="6" t="n">
        <f aca="false">(AQ68-AP68)/(1000-AQ68)*BG68</f>
        <v>0.000472420925089562</v>
      </c>
      <c r="BI68" s="6" t="n">
        <f aca="false">(AL68+273.15)</f>
        <v>298.49859085083</v>
      </c>
      <c r="BJ68" s="6" t="n">
        <f aca="false">(AK68+273.15)</f>
        <v>299.178564453125</v>
      </c>
      <c r="BK68" s="6" t="n">
        <f aca="false">(AU68*BC68+AV68*BD68)*BE68</f>
        <v>39.8771988157063</v>
      </c>
      <c r="BL68" s="6" t="n">
        <f aca="false">((BK68+0.00000010773*(BJ68^4-BI68^4))-BH68*44100)/(AH68*51.4+0.00000043092*BI68^3)</f>
        <v>0.107364383367397</v>
      </c>
      <c r="BM68" s="6" t="n">
        <f aca="false">0.61365*EXP(17.502*AF68/(240.97+AF68))</f>
        <v>3.24636293120051</v>
      </c>
      <c r="BN68" s="6" t="n">
        <f aca="false">BM68*1000/AW68</f>
        <v>34.4675444508943</v>
      </c>
      <c r="BO68" s="6" t="n">
        <f aca="false">(BN68-AQ68)</f>
        <v>14.1827277089509</v>
      </c>
      <c r="BP68" s="6" t="n">
        <f aca="false">IF(D68,AL68,(AK68+AL68)/2)</f>
        <v>25.6885776519776</v>
      </c>
      <c r="BQ68" s="6" t="n">
        <f aca="false">0.61365*EXP(17.502*BP68/(240.97+BP68))</f>
        <v>3.31257612215206</v>
      </c>
      <c r="BR68" s="6" t="n">
        <f aca="false">IF(BO68&lt;&gt;0,(1000-(BN68+AQ68)/2)/BO68*BH68,0)</f>
        <v>0.0323977061363729</v>
      </c>
      <c r="BS68" s="6" t="n">
        <f aca="false">AQ68*AW68/1000</f>
        <v>1.91054739135999</v>
      </c>
      <c r="BT68" s="6" t="n">
        <f aca="false">(BQ68-BS68)</f>
        <v>1.40202873079207</v>
      </c>
      <c r="BU68" s="6" t="n">
        <f aca="false">1/(1.6/F68+1.37/AJ68)</f>
        <v>0.0202587225427746</v>
      </c>
      <c r="BV68" s="6" t="n">
        <f aca="false">G68*AW68*0.001</f>
        <v>65.4129307002456</v>
      </c>
      <c r="BW68" s="6" t="n">
        <f aca="false">G68/AO68</f>
        <v>0.712180648144738</v>
      </c>
      <c r="BX68" s="6" t="n">
        <f aca="false">(1-BH68*AW68/BM68/F68)*100</f>
        <v>57.8412933329338</v>
      </c>
      <c r="BY68" s="6" t="n">
        <f aca="false">(AO68-E68/(AJ68/1.35))</f>
        <v>974.415317789748</v>
      </c>
      <c r="BZ68" s="6" t="n">
        <f aca="false">E68*BX68/100/BY68</f>
        <v>0.00314118708024339</v>
      </c>
      <c r="CA68" s="6" t="n">
        <f aca="false">(K68-J68)</f>
        <v>0</v>
      </c>
      <c r="CB68" s="6" t="n">
        <f aca="false">AU68*V68</f>
        <v>219.323175121117</v>
      </c>
      <c r="CC68" s="6" t="n">
        <f aca="false">(M68-L68)</f>
        <v>1263.93054199219</v>
      </c>
      <c r="CD68" s="6" t="n">
        <f aca="false">(M68-N68)/(M68-J68)</f>
        <v>0.595918504709425</v>
      </c>
      <c r="CE68" s="6" t="e">
        <f aca="false">(K68-M68)/(K68-J68)</f>
        <v>#DIV/0!</v>
      </c>
    </row>
    <row r="69" customFormat="false" ht="12.75" hidden="false" customHeight="true" outlineLevel="0" collapsed="false">
      <c r="A69" s="6" t="n">
        <v>16</v>
      </c>
      <c r="B69" s="6" t="s">
        <v>155</v>
      </c>
      <c r="C69" s="6" t="n">
        <v>2473.99999869056</v>
      </c>
      <c r="D69" s="6" t="n">
        <v>0</v>
      </c>
      <c r="E69" s="6" t="n">
        <f aca="false">(AN69-AO69*(1000-AP69)/(1000-AQ69))*BG69</f>
        <v>5.23443540851103</v>
      </c>
      <c r="F69" s="6" t="n">
        <f aca="false">IF(BR69&lt;&gt;0,1/(1/BR69-1/AJ69),0)</f>
        <v>0.0317136395387616</v>
      </c>
      <c r="G69" s="6" t="n">
        <f aca="false">((BU69-BH69/2)*AO69-E69)/(BU69+BH69/2)</f>
        <v>691.038683596376</v>
      </c>
      <c r="H69" s="6" t="n">
        <v>2</v>
      </c>
      <c r="I69" s="6" t="n">
        <v>2</v>
      </c>
      <c r="J69" s="6" t="n">
        <v>0</v>
      </c>
      <c r="K69" s="6" t="n">
        <v>0</v>
      </c>
      <c r="L69" s="6" t="n">
        <v>502.533447265625</v>
      </c>
      <c r="M69" s="6" t="n">
        <v>1766.46398925781</v>
      </c>
      <c r="N69" s="6" t="n">
        <v>713.79541015625</v>
      </c>
      <c r="O69" s="6" t="e">
        <f aca="false">CA69/K69</f>
        <v>#DIV/0!</v>
      </c>
      <c r="P69" s="6" t="n">
        <f aca="false">CC69/M69</f>
        <v>0.715514468270159</v>
      </c>
      <c r="Q69" s="6" t="n">
        <f aca="false">(M69-N69)/M69</f>
        <v>0.595918504709425</v>
      </c>
      <c r="R69" s="6" t="n">
        <v>-1</v>
      </c>
      <c r="S69" s="6" t="n">
        <v>0.87</v>
      </c>
      <c r="T69" s="6" t="n">
        <v>0.92</v>
      </c>
      <c r="U69" s="6" t="n">
        <v>19.9885787963867</v>
      </c>
      <c r="V69" s="6" t="n">
        <f aca="false">(U69*T69+(100-U69)*S69)/100</f>
        <v>0.879994289398193</v>
      </c>
      <c r="W69" s="6" t="n">
        <f aca="false">(E69-R69)/CB69</f>
        <v>0.0284248543203577</v>
      </c>
      <c r="X69" s="6" t="n">
        <f aca="false">(M69-N69)/(M69-L69)</f>
        <v>0.832853186253702</v>
      </c>
      <c r="Y69" s="6" t="n">
        <f aca="false">(K69-M69)/(K69-L69)</f>
        <v>3.51511725014416</v>
      </c>
      <c r="Z69" s="6" t="n">
        <f aca="false">(K69-M69)/M69</f>
        <v>-1</v>
      </c>
      <c r="AA69" s="6" t="n">
        <v>249.060913085938</v>
      </c>
      <c r="AB69" s="6" t="n">
        <v>0.5</v>
      </c>
      <c r="AC69" s="6" t="n">
        <f aca="false">Q69*AB69*V69*AA69</f>
        <v>65.3043792556242</v>
      </c>
      <c r="AD69" s="6" t="n">
        <f aca="false">BH69*1000</f>
        <v>0.459399452479002</v>
      </c>
      <c r="AE69" s="6" t="n">
        <f aca="false">(BM69-BS69)</f>
        <v>1.33159531418974</v>
      </c>
      <c r="AF69" s="6" t="n">
        <f aca="false">(AL69+BL69*D69)</f>
        <v>25.3189563751221</v>
      </c>
      <c r="AG69" s="6" t="n">
        <v>2</v>
      </c>
      <c r="AH69" s="6" t="n">
        <f aca="false">(AG69*BA69+BB69)</f>
        <v>4.644859790802</v>
      </c>
      <c r="AI69" s="6" t="n">
        <v>1</v>
      </c>
      <c r="AJ69" s="6" t="n">
        <f aca="false">AH69*(AI69+1)*(AI69+1)/(AI69*AI69+1)</f>
        <v>9.289719581604</v>
      </c>
      <c r="AK69" s="6" t="n">
        <v>26.0162544250488</v>
      </c>
      <c r="AL69" s="6" t="n">
        <v>25.3189563751221</v>
      </c>
      <c r="AM69" s="6" t="n">
        <v>25.9601554870605</v>
      </c>
      <c r="AN69" s="6" t="n">
        <v>979.0439453125</v>
      </c>
      <c r="AO69" s="6" t="n">
        <v>975.262329101563</v>
      </c>
      <c r="AP69" s="6" t="n">
        <v>19.9694480895996</v>
      </c>
      <c r="AQ69" s="6" t="n">
        <v>20.2689762115479</v>
      </c>
      <c r="AR69" s="6" t="n">
        <v>55.687255859375</v>
      </c>
      <c r="AS69" s="6" t="n">
        <v>56.5225296020508</v>
      </c>
      <c r="AT69" s="6" t="n">
        <v>300.531311035156</v>
      </c>
      <c r="AU69" s="6" t="n">
        <v>249.240737915039</v>
      </c>
      <c r="AV69" s="6" t="n">
        <v>123.50040435791</v>
      </c>
      <c r="AW69" s="6" t="n">
        <v>94.1858825683594</v>
      </c>
      <c r="AX69" s="6" t="n">
        <v>-2.48535203933716</v>
      </c>
      <c r="AY69" s="6" t="n">
        <v>-0.405969768762589</v>
      </c>
      <c r="AZ69" s="6" t="n">
        <v>1</v>
      </c>
      <c r="BA69" s="6" t="n">
        <v>-1.355140209198</v>
      </c>
      <c r="BB69" s="6" t="n">
        <v>7.355140209198</v>
      </c>
      <c r="BC69" s="6" t="n">
        <v>1</v>
      </c>
      <c r="BD69" s="6" t="n">
        <v>0</v>
      </c>
      <c r="BE69" s="6" t="n">
        <v>0.159999996423721</v>
      </c>
      <c r="BF69" s="6" t="n">
        <v>111105</v>
      </c>
      <c r="BG69" s="6" t="n">
        <f aca="false">AT69*0.000001/(AG69*0.0001)</f>
        <v>1.50265655517578</v>
      </c>
      <c r="BH69" s="6" t="n">
        <f aca="false">(AQ69-AP69)/(1000-AQ69)*BG69</f>
        <v>0.000459399452479002</v>
      </c>
      <c r="BI69" s="6" t="n">
        <f aca="false">(AL69+273.15)</f>
        <v>298.468956375122</v>
      </c>
      <c r="BJ69" s="6" t="n">
        <f aca="false">(AK69+273.15)</f>
        <v>299.166254425049</v>
      </c>
      <c r="BK69" s="6" t="n">
        <f aca="false">(AU69*BC69+AV69*BD69)*BE69</f>
        <v>39.8785171750518</v>
      </c>
      <c r="BL69" s="6" t="n">
        <f aca="false">((BK69+0.00000010773*(BJ69^4-BI69^4))-BH69*44100)/(AH69*51.4+0.00000043092*BI69^3)</f>
        <v>0.110455786228063</v>
      </c>
      <c r="BM69" s="6" t="n">
        <f aca="false">0.61365*EXP(17.502*AF69/(240.97+AF69))</f>
        <v>3.24064672743146</v>
      </c>
      <c r="BN69" s="6" t="n">
        <f aca="false">BM69*1000/AW69</f>
        <v>34.4069263785836</v>
      </c>
      <c r="BO69" s="6" t="n">
        <f aca="false">(BN69-AQ69)</f>
        <v>14.1379501670357</v>
      </c>
      <c r="BP69" s="6" t="n">
        <f aca="false">IF(D69,AL69,(AK69+AL69)/2)</f>
        <v>25.6676054000855</v>
      </c>
      <c r="BQ69" s="6" t="n">
        <f aca="false">0.61365*EXP(17.502*BP69/(240.97+BP69))</f>
        <v>3.30845785487898</v>
      </c>
      <c r="BR69" s="6" t="n">
        <f aca="false">IF(BO69&lt;&gt;0,(1000-(BN69+AQ69)/2)/BO69*BH69,0)</f>
        <v>0.0316057425116699</v>
      </c>
      <c r="BS69" s="6" t="n">
        <f aca="false">AQ69*AW69/1000</f>
        <v>1.90905141324172</v>
      </c>
      <c r="BT69" s="6" t="n">
        <f aca="false">(BQ69-BS69)</f>
        <v>1.39940644163726</v>
      </c>
      <c r="BU69" s="6" t="n">
        <f aca="false">1/(1.6/F69+1.37/AJ69)</f>
        <v>0.0197632546897223</v>
      </c>
      <c r="BV69" s="6" t="n">
        <f aca="false">G69*AW69*0.001</f>
        <v>65.086088303402</v>
      </c>
      <c r="BW69" s="6" t="n">
        <f aca="false">G69/AO69</f>
        <v>0.708566980366174</v>
      </c>
      <c r="BX69" s="6" t="n">
        <f aca="false">(1-BH69*AW69/BM69/F69)*100</f>
        <v>57.8984088549597</v>
      </c>
      <c r="BY69" s="6" t="n">
        <f aca="false">(AO69-E69/(AJ69/1.35))</f>
        <v>974.501650833568</v>
      </c>
      <c r="BZ69" s="6" t="n">
        <f aca="false">E69*BX69/100/BY69</f>
        <v>0.0031099534941538</v>
      </c>
      <c r="CA69" s="6" t="n">
        <f aca="false">(K69-J69)</f>
        <v>0</v>
      </c>
      <c r="CB69" s="6" t="n">
        <f aca="false">AU69*V69</f>
        <v>219.330426050626</v>
      </c>
      <c r="CC69" s="6" t="n">
        <f aca="false">(M69-L69)</f>
        <v>1263.93054199219</v>
      </c>
      <c r="CD69" s="6" t="n">
        <f aca="false">(M69-N69)/(M69-J69)</f>
        <v>0.595918504709425</v>
      </c>
      <c r="CE69" s="6" t="e">
        <f aca="false">(K69-M69)/(K69-J69)</f>
        <v>#DIV/0!</v>
      </c>
    </row>
    <row r="70" customFormat="false" ht="12.75" hidden="false" customHeight="true" outlineLevel="0" collapsed="false">
      <c r="A70" s="6" t="n">
        <v>17</v>
      </c>
      <c r="B70" s="6" t="s">
        <v>156</v>
      </c>
      <c r="C70" s="6" t="n">
        <v>2485.49999789801</v>
      </c>
      <c r="D70" s="6" t="n">
        <v>0</v>
      </c>
      <c r="E70" s="6" t="n">
        <f aca="false">(AN70-AO70*(1000-AP70)/(1000-AQ70))*BG70</f>
        <v>5.446243375334</v>
      </c>
      <c r="F70" s="6" t="n">
        <f aca="false">IF(BR70&lt;&gt;0,1/(1/BR70-1/AJ70),0)</f>
        <v>0.0336465891090539</v>
      </c>
      <c r="G70" s="6" t="n">
        <f aca="false">((BU70-BH70/2)*AO70-E70)/(BU70+BH70/2)</f>
        <v>695.96629771042</v>
      </c>
      <c r="H70" s="6" t="n">
        <v>2</v>
      </c>
      <c r="I70" s="6" t="n">
        <v>2</v>
      </c>
      <c r="J70" s="6" t="n">
        <v>0</v>
      </c>
      <c r="K70" s="6" t="n">
        <v>0</v>
      </c>
      <c r="L70" s="6" t="n">
        <v>502.533447265625</v>
      </c>
      <c r="M70" s="6" t="n">
        <v>1766.46398925781</v>
      </c>
      <c r="N70" s="6" t="n">
        <v>713.79541015625</v>
      </c>
      <c r="O70" s="6" t="e">
        <f aca="false">CA70/K70</f>
        <v>#DIV/0!</v>
      </c>
      <c r="P70" s="6" t="n">
        <f aca="false">CC70/M70</f>
        <v>0.715514468270159</v>
      </c>
      <c r="Q70" s="6" t="n">
        <f aca="false">(M70-N70)/M70</f>
        <v>0.595918504709425</v>
      </c>
      <c r="R70" s="6" t="n">
        <v>-1</v>
      </c>
      <c r="S70" s="6" t="n">
        <v>0.87</v>
      </c>
      <c r="T70" s="6" t="n">
        <v>0.92</v>
      </c>
      <c r="U70" s="6" t="n">
        <v>19.9885787963867</v>
      </c>
      <c r="V70" s="6" t="n">
        <f aca="false">(U70*T70+(100-U70)*S70)/100</f>
        <v>0.879994289398193</v>
      </c>
      <c r="W70" s="6" t="n">
        <f aca="false">(E70-R70)/CB70</f>
        <v>0.0293897958457347</v>
      </c>
      <c r="X70" s="6" t="n">
        <f aca="false">(M70-N70)/(M70-L70)</f>
        <v>0.832853186253702</v>
      </c>
      <c r="Y70" s="6" t="n">
        <f aca="false">(K70-M70)/(K70-L70)</f>
        <v>3.51511725014416</v>
      </c>
      <c r="Z70" s="6" t="n">
        <f aca="false">(K70-M70)/M70</f>
        <v>-1</v>
      </c>
      <c r="AA70" s="6" t="n">
        <v>249.060913085938</v>
      </c>
      <c r="AB70" s="6" t="n">
        <v>0.5</v>
      </c>
      <c r="AC70" s="6" t="n">
        <f aca="false">Q70*AB70*V70*AA70</f>
        <v>65.3043792556242</v>
      </c>
      <c r="AD70" s="6" t="n">
        <f aca="false">BH70*1000</f>
        <v>0.485663409274918</v>
      </c>
      <c r="AE70" s="6" t="n">
        <f aca="false">(BM70-BS70)</f>
        <v>1.32718739171587</v>
      </c>
      <c r="AF70" s="6" t="n">
        <f aca="false">(AL70+BL70*D70)</f>
        <v>25.2939414978027</v>
      </c>
      <c r="AG70" s="6" t="n">
        <v>2</v>
      </c>
      <c r="AH70" s="6" t="n">
        <f aca="false">(AG70*BA70+BB70)</f>
        <v>4.644859790802</v>
      </c>
      <c r="AI70" s="6" t="n">
        <v>1</v>
      </c>
      <c r="AJ70" s="6" t="n">
        <f aca="false">AH70*(AI70+1)*(AI70+1)/(AI70*AI70+1)</f>
        <v>9.289719581604</v>
      </c>
      <c r="AK70" s="6" t="n">
        <v>26.0060844421387</v>
      </c>
      <c r="AL70" s="6" t="n">
        <v>25.2939414978027</v>
      </c>
      <c r="AM70" s="6" t="n">
        <v>25.9468231201172</v>
      </c>
      <c r="AN70" s="6" t="n">
        <v>979.051330566406</v>
      </c>
      <c r="AO70" s="6" t="n">
        <v>975.111755371094</v>
      </c>
      <c r="AP70" s="6" t="n">
        <v>19.9476203918457</v>
      </c>
      <c r="AQ70" s="6" t="n">
        <v>20.264274597168</v>
      </c>
      <c r="AR70" s="6" t="n">
        <v>55.660816192627</v>
      </c>
      <c r="AS70" s="6" t="n">
        <v>56.5443916320801</v>
      </c>
      <c r="AT70" s="6" t="n">
        <v>300.530853271484</v>
      </c>
      <c r="AU70" s="6" t="n">
        <v>249.247192382813</v>
      </c>
      <c r="AV70" s="6" t="n">
        <v>123.465675354004</v>
      </c>
      <c r="AW70" s="6" t="n">
        <v>94.1874847412109</v>
      </c>
      <c r="AX70" s="6" t="n">
        <v>-2.48535203933716</v>
      </c>
      <c r="AY70" s="6" t="n">
        <v>-0.405969768762589</v>
      </c>
      <c r="AZ70" s="6" t="n">
        <v>0.75</v>
      </c>
      <c r="BA70" s="6" t="n">
        <v>-1.355140209198</v>
      </c>
      <c r="BB70" s="6" t="n">
        <v>7.355140209198</v>
      </c>
      <c r="BC70" s="6" t="n">
        <v>1</v>
      </c>
      <c r="BD70" s="6" t="n">
        <v>0</v>
      </c>
      <c r="BE70" s="6" t="n">
        <v>0.159999996423721</v>
      </c>
      <c r="BF70" s="6" t="n">
        <v>111105</v>
      </c>
      <c r="BG70" s="6" t="n">
        <f aca="false">AT70*0.000001/(AG70*0.0001)</f>
        <v>1.50265426635742</v>
      </c>
      <c r="BH70" s="6" t="n">
        <f aca="false">(AQ70-AP70)/(1000-AQ70)*BG70</f>
        <v>0.000485663409274918</v>
      </c>
      <c r="BI70" s="6" t="n">
        <f aca="false">(AL70+273.15)</f>
        <v>298.443941497803</v>
      </c>
      <c r="BJ70" s="6" t="n">
        <f aca="false">(AK70+273.15)</f>
        <v>299.156084442139</v>
      </c>
      <c r="BK70" s="6" t="n">
        <f aca="false">(AU70*BC70+AV70*BD70)*BE70</f>
        <v>39.8795498898726</v>
      </c>
      <c r="BL70" s="6" t="n">
        <f aca="false">((BK70+0.00000010773*(BJ70^4-BI70^4))-BH70*44100)/(AH70*51.4+0.00000043092*BI70^3)</f>
        <v>0.106508347723261</v>
      </c>
      <c r="BM70" s="6" t="n">
        <f aca="false">0.61365*EXP(17.502*AF70/(240.97+AF70))</f>
        <v>3.23582844612834</v>
      </c>
      <c r="BN70" s="6" t="n">
        <f aca="false">BM70*1000/AW70</f>
        <v>34.3551848212009</v>
      </c>
      <c r="BO70" s="6" t="n">
        <f aca="false">(BN70-AQ70)</f>
        <v>14.0909102240329</v>
      </c>
      <c r="BP70" s="6" t="n">
        <f aca="false">IF(D70,AL70,(AK70+AL70)/2)</f>
        <v>25.6500129699707</v>
      </c>
      <c r="BQ70" s="6" t="n">
        <f aca="false">0.61365*EXP(17.502*BP70/(240.97+BP70))</f>
        <v>3.30500672468915</v>
      </c>
      <c r="BR70" s="6" t="n">
        <f aca="false">IF(BO70&lt;&gt;0,(1000-(BN70+AQ70)/2)/BO70*BH70,0)</f>
        <v>0.0335251637635354</v>
      </c>
      <c r="BS70" s="6" t="n">
        <f aca="false">AQ70*AW70/1000</f>
        <v>1.90864105441247</v>
      </c>
      <c r="BT70" s="6" t="n">
        <f aca="false">(BQ70-BS70)</f>
        <v>1.39636567027668</v>
      </c>
      <c r="BU70" s="6" t="n">
        <f aca="false">1/(1.6/F70+1.37/AJ70)</f>
        <v>0.0209641029325281</v>
      </c>
      <c r="BV70" s="6" t="n">
        <f aca="false">G70*AW70*0.001</f>
        <v>65.5513150459972</v>
      </c>
      <c r="BW70" s="6" t="n">
        <f aca="false">G70/AO70</f>
        <v>0.713729779050361</v>
      </c>
      <c r="BX70" s="6" t="n">
        <f aca="false">(1-BH70*AW70/BM70/F70)*100</f>
        <v>57.9852242055467</v>
      </c>
      <c r="BY70" s="6" t="n">
        <f aca="false">(AO70-E70/(AJ70/1.35))</f>
        <v>974.320296760087</v>
      </c>
      <c r="BZ70" s="6" t="n">
        <f aca="false">E70*BX70/100/BY70</f>
        <v>0.00324125079039052</v>
      </c>
      <c r="CA70" s="6" t="n">
        <f aca="false">(K70-J70)</f>
        <v>0</v>
      </c>
      <c r="CB70" s="6" t="n">
        <f aca="false">AU70*V70</f>
        <v>219.336105945408</v>
      </c>
      <c r="CC70" s="6" t="n">
        <f aca="false">(M70-L70)</f>
        <v>1263.93054199219</v>
      </c>
      <c r="CD70" s="6" t="n">
        <f aca="false">(M70-N70)/(M70-J70)</f>
        <v>0.595918504709425</v>
      </c>
      <c r="CE70" s="6" t="e">
        <f aca="false">(K70-M70)/(K70-J70)</f>
        <v>#DIV/0!</v>
      </c>
    </row>
    <row r="71" customFormat="false" ht="12.75" hidden="false" customHeight="true" outlineLevel="0" collapsed="false">
      <c r="A71" s="6" t="n">
        <v>18</v>
      </c>
      <c r="B71" s="6" t="s">
        <v>157</v>
      </c>
      <c r="C71" s="6" t="n">
        <v>2496.49999713991</v>
      </c>
      <c r="D71" s="6" t="n">
        <v>0</v>
      </c>
      <c r="E71" s="6" t="n">
        <f aca="false">(AN71-AO71*(1000-AP71)/(1000-AQ71))*BG71</f>
        <v>4.91587174348953</v>
      </c>
      <c r="F71" s="6" t="n">
        <f aca="false">IF(BR71&lt;&gt;0,1/(1/BR71-1/AJ71),0)</f>
        <v>0.0333733372943716</v>
      </c>
      <c r="G71" s="6" t="n">
        <f aca="false">((BU71-BH71/2)*AO71-E71)/(BU71+BH71/2)</f>
        <v>719.610223634395</v>
      </c>
      <c r="H71" s="6" t="n">
        <v>2</v>
      </c>
      <c r="I71" s="6" t="n">
        <v>2</v>
      </c>
      <c r="J71" s="6" t="n">
        <v>0</v>
      </c>
      <c r="K71" s="6" t="n">
        <v>0</v>
      </c>
      <c r="L71" s="6" t="n">
        <v>502.533447265625</v>
      </c>
      <c r="M71" s="6" t="n">
        <v>1766.46398925781</v>
      </c>
      <c r="N71" s="6" t="n">
        <v>713.79541015625</v>
      </c>
      <c r="O71" s="6" t="e">
        <f aca="false">CA71/K71</f>
        <v>#DIV/0!</v>
      </c>
      <c r="P71" s="6" t="n">
        <f aca="false">CC71/M71</f>
        <v>0.715514468270159</v>
      </c>
      <c r="Q71" s="6" t="n">
        <f aca="false">(M71-N71)/M71</f>
        <v>0.595918504709425</v>
      </c>
      <c r="R71" s="6" t="n">
        <v>-1</v>
      </c>
      <c r="S71" s="6" t="n">
        <v>0.87</v>
      </c>
      <c r="T71" s="6" t="n">
        <v>0.92</v>
      </c>
      <c r="U71" s="6" t="n">
        <v>19.9885787963867</v>
      </c>
      <c r="V71" s="6" t="n">
        <f aca="false">(U71*T71+(100-U71)*S71)/100</f>
        <v>0.879994289398193</v>
      </c>
      <c r="W71" s="6" t="n">
        <f aca="false">(E71-R71)/CB71</f>
        <v>0.026971198552435</v>
      </c>
      <c r="X71" s="6" t="n">
        <f aca="false">(M71-N71)/(M71-L71)</f>
        <v>0.832853186253702</v>
      </c>
      <c r="Y71" s="6" t="n">
        <f aca="false">(K71-M71)/(K71-L71)</f>
        <v>3.51511725014416</v>
      </c>
      <c r="Z71" s="6" t="n">
        <f aca="false">(K71-M71)/M71</f>
        <v>-1</v>
      </c>
      <c r="AA71" s="6" t="n">
        <v>249.060913085938</v>
      </c>
      <c r="AB71" s="6" t="n">
        <v>0.5</v>
      </c>
      <c r="AC71" s="6" t="n">
        <f aca="false">Q71*AB71*V71*AA71</f>
        <v>65.3043792556242</v>
      </c>
      <c r="AD71" s="6" t="n">
        <f aca="false">BH71*1000</f>
        <v>0.479934358385729</v>
      </c>
      <c r="AE71" s="6" t="n">
        <f aca="false">(BM71-BS71)</f>
        <v>1.32227687271559</v>
      </c>
      <c r="AF71" s="6" t="n">
        <f aca="false">(AL71+BL71*D71)</f>
        <v>25.2622833251953</v>
      </c>
      <c r="AG71" s="6" t="n">
        <v>2</v>
      </c>
      <c r="AH71" s="6" t="n">
        <f aca="false">(AG71*BA71+BB71)</f>
        <v>4.644859790802</v>
      </c>
      <c r="AI71" s="6" t="n">
        <v>1</v>
      </c>
      <c r="AJ71" s="6" t="n">
        <f aca="false">AH71*(AI71+1)*(AI71+1)/(AI71*AI71+1)</f>
        <v>9.289719581604</v>
      </c>
      <c r="AK71" s="6" t="n">
        <v>25.9827976226807</v>
      </c>
      <c r="AL71" s="6" t="n">
        <v>25.2622833251953</v>
      </c>
      <c r="AM71" s="6" t="n">
        <v>25.9351634979248</v>
      </c>
      <c r="AN71" s="6" t="n">
        <v>979.159301757813</v>
      </c>
      <c r="AO71" s="6" t="n">
        <v>975.57666015625</v>
      </c>
      <c r="AP71" s="6" t="n">
        <v>19.9389762878418</v>
      </c>
      <c r="AQ71" s="6" t="n">
        <v>20.2518634796143</v>
      </c>
      <c r="AR71" s="6" t="n">
        <v>55.7131423950195</v>
      </c>
      <c r="AS71" s="6" t="n">
        <v>56.5874099731445</v>
      </c>
      <c r="AT71" s="6" t="n">
        <v>300.565063476563</v>
      </c>
      <c r="AU71" s="6" t="n">
        <v>249.251998901367</v>
      </c>
      <c r="AV71" s="6" t="n">
        <v>123.664131164551</v>
      </c>
      <c r="AW71" s="6" t="n">
        <v>94.1870193481445</v>
      </c>
      <c r="AX71" s="6" t="n">
        <v>-2.48535203933716</v>
      </c>
      <c r="AY71" s="6" t="n">
        <v>-0.405969768762589</v>
      </c>
      <c r="AZ71" s="6" t="n">
        <v>0.5</v>
      </c>
      <c r="BA71" s="6" t="n">
        <v>-1.355140209198</v>
      </c>
      <c r="BB71" s="6" t="n">
        <v>7.355140209198</v>
      </c>
      <c r="BC71" s="6" t="n">
        <v>1</v>
      </c>
      <c r="BD71" s="6" t="n">
        <v>0</v>
      </c>
      <c r="BE71" s="6" t="n">
        <v>0.159999996423721</v>
      </c>
      <c r="BF71" s="6" t="n">
        <v>111105</v>
      </c>
      <c r="BG71" s="6" t="n">
        <f aca="false">AT71*0.000001/(AG71*0.0001)</f>
        <v>1.50282531738282</v>
      </c>
      <c r="BH71" s="6" t="n">
        <f aca="false">(AQ71-AP71)/(1000-AQ71)*BG71</f>
        <v>0.000479934358385729</v>
      </c>
      <c r="BI71" s="6" t="n">
        <f aca="false">(AL71+273.15)</f>
        <v>298.412283325195</v>
      </c>
      <c r="BJ71" s="6" t="n">
        <f aca="false">(AK71+273.15)</f>
        <v>299.132797622681</v>
      </c>
      <c r="BK71" s="6" t="n">
        <f aca="false">(AU71*BC71+AV71*BD71)*BE71</f>
        <v>39.880318932824</v>
      </c>
      <c r="BL71" s="6" t="n">
        <f aca="false">((BK71+0.00000010773*(BJ71^4-BI71^4))-BH71*44100)/(AH71*51.4+0.00000043092*BI71^3)</f>
        <v>0.107898291565096</v>
      </c>
      <c r="BM71" s="6" t="n">
        <f aca="false">0.61365*EXP(17.502*AF71/(240.97+AF71))</f>
        <v>3.229739530106</v>
      </c>
      <c r="BN71" s="6" t="n">
        <f aca="false">BM71*1000/AW71</f>
        <v>34.2907074930133</v>
      </c>
      <c r="BO71" s="6" t="n">
        <f aca="false">(BN71-AQ71)</f>
        <v>14.038844013399</v>
      </c>
      <c r="BP71" s="6" t="n">
        <f aca="false">IF(D71,AL71,(AK71+AL71)/2)</f>
        <v>25.622540473938</v>
      </c>
      <c r="BQ71" s="6" t="n">
        <f aca="false">0.61365*EXP(17.502*BP71/(240.97+BP71))</f>
        <v>3.29962369881956</v>
      </c>
      <c r="BR71" s="6" t="n">
        <f aca="false">IF(BO71&lt;&gt;0,(1000-(BN71+AQ71)/2)/BO71*BH71,0)</f>
        <v>0.0332538726862364</v>
      </c>
      <c r="BS71" s="6" t="n">
        <f aca="false">AQ71*AW71/1000</f>
        <v>1.90746265739041</v>
      </c>
      <c r="BT71" s="6" t="n">
        <f aca="false">(BQ71-BS71)</f>
        <v>1.39216104142915</v>
      </c>
      <c r="BU71" s="6" t="n">
        <f aca="false">1/(1.6/F71+1.37/AJ71)</f>
        <v>0.0207943706625109</v>
      </c>
      <c r="BV71" s="6" t="n">
        <f aca="false">G71*AW71*0.001</f>
        <v>67.7779420565754</v>
      </c>
      <c r="BW71" s="6" t="n">
        <f aca="false">G71/AO71</f>
        <v>0.737625501945835</v>
      </c>
      <c r="BX71" s="6" t="n">
        <f aca="false">(1-BH71*AW71/BM71/F71)*100</f>
        <v>58.0621889499395</v>
      </c>
      <c r="BY71" s="6" t="n">
        <f aca="false">(AO71-E71/(AJ71/1.35))</f>
        <v>974.862276175613</v>
      </c>
      <c r="BZ71" s="6" t="n">
        <f aca="false">E71*BX71/100/BY71</f>
        <v>0.00292786254017219</v>
      </c>
      <c r="CA71" s="6" t="n">
        <f aca="false">(K71-J71)</f>
        <v>0</v>
      </c>
      <c r="CB71" s="6" t="n">
        <f aca="false">AU71*V71</f>
        <v>219.340335654288</v>
      </c>
      <c r="CC71" s="6" t="n">
        <f aca="false">(M71-L71)</f>
        <v>1263.93054199219</v>
      </c>
      <c r="CD71" s="6" t="n">
        <f aca="false">(M71-N71)/(M71-J71)</f>
        <v>0.595918504709425</v>
      </c>
      <c r="CE71" s="6" t="e">
        <f aca="false">(K71-M71)/(K71-J71)</f>
        <v>#DIV/0!</v>
      </c>
    </row>
    <row r="72" customFormat="false" ht="12.75" hidden="false" customHeight="true" outlineLevel="0" collapsed="false">
      <c r="A72" s="6" t="n">
        <v>19</v>
      </c>
      <c r="B72" s="6" t="s">
        <v>158</v>
      </c>
      <c r="C72" s="6" t="n">
        <v>2507.49999638181</v>
      </c>
      <c r="D72" s="6" t="n">
        <v>0</v>
      </c>
      <c r="E72" s="6" t="n">
        <f aca="false">(AN72-AO72*(1000-AP72)/(1000-AQ72))*BG72</f>
        <v>4.92917152516915</v>
      </c>
      <c r="F72" s="6" t="n">
        <f aca="false">IF(BR72&lt;&gt;0,1/(1/BR72-1/AJ72),0)</f>
        <v>0.0333355998297572</v>
      </c>
      <c r="G72" s="6" t="n">
        <f aca="false">((BU72-BH72/2)*AO72-E72)/(BU72+BH72/2)</f>
        <v>718.679691687748</v>
      </c>
      <c r="H72" s="6" t="n">
        <v>2</v>
      </c>
      <c r="I72" s="6" t="n">
        <v>2</v>
      </c>
      <c r="J72" s="6" t="n">
        <v>0</v>
      </c>
      <c r="K72" s="6" t="n">
        <v>0</v>
      </c>
      <c r="L72" s="6" t="n">
        <v>502.533447265625</v>
      </c>
      <c r="M72" s="6" t="n">
        <v>1766.46398925781</v>
      </c>
      <c r="N72" s="6" t="n">
        <v>713.79541015625</v>
      </c>
      <c r="O72" s="6" t="e">
        <f aca="false">CA72/K72</f>
        <v>#DIV/0!</v>
      </c>
      <c r="P72" s="6" t="n">
        <f aca="false">CC72/M72</f>
        <v>0.715514468270159</v>
      </c>
      <c r="Q72" s="6" t="n">
        <f aca="false">(M72-N72)/M72</f>
        <v>0.595918504709425</v>
      </c>
      <c r="R72" s="6" t="n">
        <v>-1</v>
      </c>
      <c r="S72" s="6" t="n">
        <v>0.87</v>
      </c>
      <c r="T72" s="6" t="n">
        <v>0.92</v>
      </c>
      <c r="U72" s="6" t="n">
        <v>19.9885787963867</v>
      </c>
      <c r="V72" s="6" t="n">
        <f aca="false">(U72*T72+(100-U72)*S72)/100</f>
        <v>0.879994289398193</v>
      </c>
      <c r="W72" s="6" t="n">
        <f aca="false">(E72-R72)/CB72</f>
        <v>0.0270271730287362</v>
      </c>
      <c r="X72" s="6" t="n">
        <f aca="false">(M72-N72)/(M72-L72)</f>
        <v>0.832853186253702</v>
      </c>
      <c r="Y72" s="6" t="n">
        <f aca="false">(K72-M72)/(K72-L72)</f>
        <v>3.51511725014416</v>
      </c>
      <c r="Z72" s="6" t="n">
        <f aca="false">(K72-M72)/M72</f>
        <v>-1</v>
      </c>
      <c r="AA72" s="6" t="n">
        <v>249.060913085938</v>
      </c>
      <c r="AB72" s="6" t="n">
        <v>0.5</v>
      </c>
      <c r="AC72" s="6" t="n">
        <f aca="false">Q72*AB72*V72*AA72</f>
        <v>65.3043792556242</v>
      </c>
      <c r="AD72" s="6" t="n">
        <f aca="false">BH72*1000</f>
        <v>0.478407002151067</v>
      </c>
      <c r="AE72" s="6" t="n">
        <f aca="false">(BM72-BS72)</f>
        <v>1.31957933732979</v>
      </c>
      <c r="AF72" s="6" t="n">
        <f aca="false">(AL72+BL72*D72)</f>
        <v>25.2448139190674</v>
      </c>
      <c r="AG72" s="6" t="n">
        <v>2</v>
      </c>
      <c r="AH72" s="6" t="n">
        <f aca="false">(AG72*BA72+BB72)</f>
        <v>4.644859790802</v>
      </c>
      <c r="AI72" s="6" t="n">
        <v>1</v>
      </c>
      <c r="AJ72" s="6" t="n">
        <f aca="false">AH72*(AI72+1)*(AI72+1)/(AI72*AI72+1)</f>
        <v>9.289719581604</v>
      </c>
      <c r="AK72" s="6" t="n">
        <v>25.9664325714111</v>
      </c>
      <c r="AL72" s="6" t="n">
        <v>25.2448139190674</v>
      </c>
      <c r="AM72" s="6" t="n">
        <v>25.9235610961914</v>
      </c>
      <c r="AN72" s="6" t="n">
        <v>979.092163085938</v>
      </c>
      <c r="AO72" s="6" t="n">
        <v>975.501403808594</v>
      </c>
      <c r="AP72" s="6" t="n">
        <v>19.9330348968506</v>
      </c>
      <c r="AQ72" s="6" t="n">
        <v>20.2449531555176</v>
      </c>
      <c r="AR72" s="6" t="n">
        <v>55.750301361084</v>
      </c>
      <c r="AS72" s="6" t="n">
        <v>56.6226997375488</v>
      </c>
      <c r="AT72" s="6" t="n">
        <v>300.541351318359</v>
      </c>
      <c r="AU72" s="6" t="n">
        <v>249.294982910156</v>
      </c>
      <c r="AV72" s="6" t="n">
        <v>123.548461914063</v>
      </c>
      <c r="AW72" s="6" t="n">
        <v>94.1866607666016</v>
      </c>
      <c r="AX72" s="6" t="n">
        <v>-2.48535203933716</v>
      </c>
      <c r="AY72" s="6" t="n">
        <v>-0.405969768762589</v>
      </c>
      <c r="AZ72" s="6" t="n">
        <v>1</v>
      </c>
      <c r="BA72" s="6" t="n">
        <v>-1.355140209198</v>
      </c>
      <c r="BB72" s="6" t="n">
        <v>7.355140209198</v>
      </c>
      <c r="BC72" s="6" t="n">
        <v>1</v>
      </c>
      <c r="BD72" s="6" t="n">
        <v>0</v>
      </c>
      <c r="BE72" s="6" t="n">
        <v>0.159999996423721</v>
      </c>
      <c r="BF72" s="6" t="n">
        <v>111105</v>
      </c>
      <c r="BG72" s="6" t="n">
        <f aca="false">AT72*0.000001/(AG72*0.0001)</f>
        <v>1.50270675659179</v>
      </c>
      <c r="BH72" s="6" t="n">
        <f aca="false">(AQ72-AP72)/(1000-AQ72)*BG72</f>
        <v>0.000478407002151067</v>
      </c>
      <c r="BI72" s="6" t="n">
        <f aca="false">(AL72+273.15)</f>
        <v>298.394813919067</v>
      </c>
      <c r="BJ72" s="6" t="n">
        <f aca="false">(AK72+273.15)</f>
        <v>299.116432571411</v>
      </c>
      <c r="BK72" s="6" t="n">
        <f aca="false">(AU72*BC72+AV72*BD72)*BE72</f>
        <v>39.8871963740766</v>
      </c>
      <c r="BL72" s="6" t="n">
        <f aca="false">((BK72+0.00000010773*(BJ72^4-BI72^4))-BH72*44100)/(AH72*51.4+0.00000043092*BI72^3)</f>
        <v>0.108240960973272</v>
      </c>
      <c r="BM72" s="6" t="n">
        <f aca="false">0.61365*EXP(17.502*AF72/(240.97+AF72))</f>
        <v>3.22638387242426</v>
      </c>
      <c r="BN72" s="6" t="n">
        <f aca="false">BM72*1000/AW72</f>
        <v>34.2552103043485</v>
      </c>
      <c r="BO72" s="6" t="n">
        <f aca="false">(BN72-AQ72)</f>
        <v>14.0102571488309</v>
      </c>
      <c r="BP72" s="6" t="n">
        <f aca="false">IF(D72,AL72,(AK72+AL72)/2)</f>
        <v>25.6056232452393</v>
      </c>
      <c r="BQ72" s="6" t="n">
        <f aca="false">0.61365*EXP(17.502*BP72/(240.97+BP72))</f>
        <v>3.29631270874505</v>
      </c>
      <c r="BR72" s="6" t="n">
        <f aca="false">IF(BO72&lt;&gt;0,(1000-(BN72+AQ72)/2)/BO72*BH72,0)</f>
        <v>0.0332164047596452</v>
      </c>
      <c r="BS72" s="6" t="n">
        <f aca="false">AQ72*AW72/1000</f>
        <v>1.90680453509448</v>
      </c>
      <c r="BT72" s="6" t="n">
        <f aca="false">(BQ72-BS72)</f>
        <v>1.38950817365058</v>
      </c>
      <c r="BU72" s="6" t="n">
        <f aca="false">1/(1.6/F72+1.37/AJ72)</f>
        <v>0.0207709291033687</v>
      </c>
      <c r="BV72" s="6" t="n">
        <f aca="false">G72*AW72*0.001</f>
        <v>67.6900403208398</v>
      </c>
      <c r="BW72" s="6" t="n">
        <f aca="false">G72/AO72</f>
        <v>0.736728505855397</v>
      </c>
      <c r="BX72" s="6" t="n">
        <f aca="false">(1-BH72*AW72/BM72/F72)*100</f>
        <v>58.1049594313051</v>
      </c>
      <c r="BY72" s="6" t="n">
        <f aca="false">(AO72-E72/(AJ72/1.35))</f>
        <v>974.785087077984</v>
      </c>
      <c r="BZ72" s="6" t="n">
        <f aca="false">E72*BX72/100/BY72</f>
        <v>0.00293817904373607</v>
      </c>
      <c r="CA72" s="6" t="n">
        <f aca="false">(K72-J72)</f>
        <v>0</v>
      </c>
      <c r="CB72" s="6" t="n">
        <f aca="false">AU72*V72</f>
        <v>219.378161336557</v>
      </c>
      <c r="CC72" s="6" t="n">
        <f aca="false">(M72-L72)</f>
        <v>1263.93054199219</v>
      </c>
      <c r="CD72" s="6" t="n">
        <f aca="false">(M72-N72)/(M72-J72)</f>
        <v>0.595918504709425</v>
      </c>
      <c r="CE72" s="6" t="e">
        <f aca="false">(K72-M72)/(K72-J72)</f>
        <v>#DIV/0!</v>
      </c>
    </row>
    <row r="73" customFormat="false" ht="12.75" hidden="false" customHeight="true" outlineLevel="0" collapsed="false">
      <c r="A73" s="6" t="n">
        <v>20</v>
      </c>
      <c r="B73" s="6" t="s">
        <v>159</v>
      </c>
      <c r="C73" s="6" t="n">
        <v>2513.4999959683</v>
      </c>
      <c r="D73" s="6" t="n">
        <v>0</v>
      </c>
      <c r="E73" s="6" t="n">
        <f aca="false">(AN73-AO73*(1000-AP73)/(1000-AQ73))*BG73</f>
        <v>5.20405785743851</v>
      </c>
      <c r="F73" s="6" t="n">
        <f aca="false">IF(BR73&lt;&gt;0,1/(1/BR73-1/AJ73),0)</f>
        <v>0.0322627301560021</v>
      </c>
      <c r="G73" s="6" t="n">
        <f aca="false">((BU73-BH73/2)*AO73-E73)/(BU73+BH73/2)</f>
        <v>697.256038375071</v>
      </c>
      <c r="H73" s="6" t="n">
        <v>2</v>
      </c>
      <c r="I73" s="6" t="n">
        <v>2</v>
      </c>
      <c r="J73" s="6" t="n">
        <v>0</v>
      </c>
      <c r="K73" s="6" t="n">
        <v>0</v>
      </c>
      <c r="L73" s="6" t="n">
        <v>502.533447265625</v>
      </c>
      <c r="M73" s="6" t="n">
        <v>1766.46398925781</v>
      </c>
      <c r="N73" s="6" t="n">
        <v>713.79541015625</v>
      </c>
      <c r="O73" s="6" t="e">
        <f aca="false">CA73/K73</f>
        <v>#DIV/0!</v>
      </c>
      <c r="P73" s="6" t="n">
        <f aca="false">CC73/M73</f>
        <v>0.715514468270159</v>
      </c>
      <c r="Q73" s="6" t="n">
        <f aca="false">(M73-N73)/M73</f>
        <v>0.595918504709425</v>
      </c>
      <c r="R73" s="6" t="n">
        <v>-1</v>
      </c>
      <c r="S73" s="6" t="n">
        <v>0.87</v>
      </c>
      <c r="T73" s="6" t="n">
        <v>0.92</v>
      </c>
      <c r="U73" s="6" t="n">
        <v>19.9885787963867</v>
      </c>
      <c r="V73" s="6" t="n">
        <f aca="false">(U73*T73+(100-U73)*S73)/100</f>
        <v>0.879994289398193</v>
      </c>
      <c r="W73" s="6" t="n">
        <f aca="false">(E73-R73)/CB73</f>
        <v>0.0282781816482393</v>
      </c>
      <c r="X73" s="6" t="n">
        <f aca="false">(M73-N73)/(M73-L73)</f>
        <v>0.832853186253702</v>
      </c>
      <c r="Y73" s="6" t="n">
        <f aca="false">(K73-M73)/(K73-L73)</f>
        <v>3.51511725014416</v>
      </c>
      <c r="Z73" s="6" t="n">
        <f aca="false">(K73-M73)/M73</f>
        <v>-1</v>
      </c>
      <c r="AA73" s="6" t="n">
        <v>249.060913085938</v>
      </c>
      <c r="AB73" s="6" t="n">
        <v>0.5</v>
      </c>
      <c r="AC73" s="6" t="n">
        <f aca="false">Q73*AB73*V73*AA73</f>
        <v>65.3043792556242</v>
      </c>
      <c r="AD73" s="6" t="n">
        <f aca="false">BH73*1000</f>
        <v>0.463273772176469</v>
      </c>
      <c r="AE73" s="6" t="n">
        <f aca="false">(BM73-BS73)</f>
        <v>1.32019839415338</v>
      </c>
      <c r="AF73" s="6" t="n">
        <f aca="false">(AL73+BL73*D73)</f>
        <v>25.2406234741211</v>
      </c>
      <c r="AG73" s="6" t="n">
        <v>2</v>
      </c>
      <c r="AH73" s="6" t="n">
        <f aca="false">(AG73*BA73+BB73)</f>
        <v>4.644859790802</v>
      </c>
      <c r="AI73" s="6" t="n">
        <v>1</v>
      </c>
      <c r="AJ73" s="6" t="n">
        <f aca="false">AH73*(AI73+1)*(AI73+1)/(AI73*AI73+1)</f>
        <v>9.289719581604</v>
      </c>
      <c r="AK73" s="6" t="n">
        <v>25.957239151001</v>
      </c>
      <c r="AL73" s="6" t="n">
        <v>25.2406234741211</v>
      </c>
      <c r="AM73" s="6" t="n">
        <v>25.9161396026611</v>
      </c>
      <c r="AN73" s="6" t="n">
        <v>979.142272949219</v>
      </c>
      <c r="AO73" s="6" t="n">
        <v>975.379028320313</v>
      </c>
      <c r="AP73" s="6" t="n">
        <v>19.9277820587158</v>
      </c>
      <c r="AQ73" s="6" t="n">
        <v>20.2297916412354</v>
      </c>
      <c r="AR73" s="6" t="n">
        <v>55.7660751342773</v>
      </c>
      <c r="AS73" s="6" t="n">
        <v>56.6112251281738</v>
      </c>
      <c r="AT73" s="6" t="n">
        <v>300.587707519531</v>
      </c>
      <c r="AU73" s="6" t="n">
        <v>249.312759399414</v>
      </c>
      <c r="AV73" s="6" t="n">
        <v>123.571388244629</v>
      </c>
      <c r="AW73" s="6" t="n">
        <v>94.186882019043</v>
      </c>
      <c r="AX73" s="6" t="n">
        <v>-2.48535203933716</v>
      </c>
      <c r="AY73" s="6" t="n">
        <v>-0.405969768762589</v>
      </c>
      <c r="AZ73" s="6" t="n">
        <v>1</v>
      </c>
      <c r="BA73" s="6" t="n">
        <v>-1.355140209198</v>
      </c>
      <c r="BB73" s="6" t="n">
        <v>7.355140209198</v>
      </c>
      <c r="BC73" s="6" t="n">
        <v>1</v>
      </c>
      <c r="BD73" s="6" t="n">
        <v>0</v>
      </c>
      <c r="BE73" s="6" t="n">
        <v>0.159999996423721</v>
      </c>
      <c r="BF73" s="6" t="n">
        <v>111105</v>
      </c>
      <c r="BG73" s="6" t="n">
        <f aca="false">AT73*0.000001/(AG73*0.0001)</f>
        <v>1.50293853759766</v>
      </c>
      <c r="BH73" s="6" t="n">
        <f aca="false">(AQ73-AP73)/(1000-AQ73)*BG73</f>
        <v>0.000463273772176469</v>
      </c>
      <c r="BI73" s="6" t="n">
        <f aca="false">(AL73+273.15)</f>
        <v>298.390623474121</v>
      </c>
      <c r="BJ73" s="6" t="n">
        <f aca="false">(AK73+273.15)</f>
        <v>299.107239151001</v>
      </c>
      <c r="BK73" s="6" t="n">
        <f aca="false">(AU73*BC73+AV73*BD73)*BE73</f>
        <v>39.8900406122943</v>
      </c>
      <c r="BL73" s="6" t="n">
        <f aca="false">((BK73+0.00000010773*(BJ73^4-BI73^4))-BH73*44100)/(AH73*51.4+0.00000043092*BI73^3)</f>
        <v>0.110687981629129</v>
      </c>
      <c r="BM73" s="6" t="n">
        <f aca="false">0.61365*EXP(17.502*AF73/(240.97+AF73))</f>
        <v>3.22557939273624</v>
      </c>
      <c r="BN73" s="6" t="n">
        <f aca="false">BM73*1000/AW73</f>
        <v>34.2465885226361</v>
      </c>
      <c r="BO73" s="6" t="n">
        <f aca="false">(BN73-AQ73)</f>
        <v>14.0167968814007</v>
      </c>
      <c r="BP73" s="6" t="n">
        <f aca="false">IF(D73,AL73,(AK73+AL73)/2)</f>
        <v>25.5989313125611</v>
      </c>
      <c r="BQ73" s="6" t="n">
        <f aca="false">0.61365*EXP(17.502*BP73/(240.97+BP73))</f>
        <v>3.2950037847764</v>
      </c>
      <c r="BR73" s="6" t="n">
        <f aca="false">IF(BO73&lt;&gt;0,(1000-(BN73+AQ73)/2)/BO73*BH73,0)</f>
        <v>0.0321510710986999</v>
      </c>
      <c r="BS73" s="6" t="n">
        <f aca="false">AQ73*AW73/1000</f>
        <v>1.90538099858286</v>
      </c>
      <c r="BT73" s="6" t="n">
        <f aca="false">(BQ73-BS73)</f>
        <v>1.38962278619354</v>
      </c>
      <c r="BU73" s="6" t="n">
        <f aca="false">1/(1.6/F73+1.37/AJ73)</f>
        <v>0.0201044215616648</v>
      </c>
      <c r="BV73" s="6" t="n">
        <f aca="false">G73*AW73*0.001</f>
        <v>65.6723722234981</v>
      </c>
      <c r="BW73" s="6" t="n">
        <f aca="false">G73/AO73</f>
        <v>0.71485650001703</v>
      </c>
      <c r="BX73" s="6" t="n">
        <f aca="false">(1-BH73*AW73/BM73/F73)*100</f>
        <v>58.0705387426887</v>
      </c>
      <c r="BY73" s="6" t="n">
        <f aca="false">(AO73-E73/(AJ73/1.35))</f>
        <v>974.622764576738</v>
      </c>
      <c r="BZ73" s="6" t="n">
        <f aca="false">E73*BX73/100/BY73</f>
        <v>0.00310071193094713</v>
      </c>
      <c r="CA73" s="6" t="n">
        <f aca="false">(K73-J73)</f>
        <v>0</v>
      </c>
      <c r="CB73" s="6" t="n">
        <f aca="false">AU73*V73</f>
        <v>219.39380454559</v>
      </c>
      <c r="CC73" s="6" t="n">
        <f aca="false">(M73-L73)</f>
        <v>1263.93054199219</v>
      </c>
      <c r="CD73" s="6" t="n">
        <f aca="false">(M73-N73)/(M73-J73)</f>
        <v>0.595918504709425</v>
      </c>
      <c r="CE73" s="6" t="e">
        <f aca="false">(K73-M73)/(K73-J73)</f>
        <v>#DIV/0!</v>
      </c>
    </row>
    <row r="74" customFormat="false" ht="23.25" hidden="false" customHeight="true" outlineLevel="0" collapsed="false">
      <c r="A74" s="2" t="s">
        <v>12</v>
      </c>
      <c r="B74" s="5" t="s">
        <v>160</v>
      </c>
    </row>
    <row r="75" customFormat="false" ht="23.25" hidden="false" customHeight="true" outlineLevel="0" collapsed="false">
      <c r="A75" s="2" t="s">
        <v>12</v>
      </c>
      <c r="B75" s="5" t="s">
        <v>161</v>
      </c>
    </row>
    <row r="76" customFormat="false" ht="23.25" hidden="false" customHeight="true" outlineLevel="0" collapsed="false">
      <c r="A76" s="2" t="s">
        <v>12</v>
      </c>
      <c r="B76" s="5" t="s">
        <v>162</v>
      </c>
    </row>
    <row r="77" customFormat="false" ht="23.25" hidden="false" customHeight="true" outlineLevel="0" collapsed="false">
      <c r="A77" s="2" t="s">
        <v>12</v>
      </c>
      <c r="B77" s="5" t="s">
        <v>163</v>
      </c>
    </row>
    <row r="78" customFormat="false" ht="23.25" hidden="false" customHeight="true" outlineLevel="0" collapsed="false">
      <c r="A78" s="2" t="s">
        <v>12</v>
      </c>
      <c r="B78" s="5" t="s">
        <v>164</v>
      </c>
    </row>
    <row r="79" customFormat="false" ht="12.75" hidden="false" customHeight="true" outlineLevel="0" collapsed="false">
      <c r="A79" s="3" t="n">
        <v>21</v>
      </c>
      <c r="B79" s="3" t="s">
        <v>165</v>
      </c>
      <c r="C79" s="3" t="n">
        <v>2513.4999959683</v>
      </c>
      <c r="D79" s="3" t="n">
        <v>0</v>
      </c>
      <c r="E79" s="3" t="n">
        <f aca="false">(AN79-AO79*(1000-AP79)/(1000-AQ79))*BG79</f>
        <v>5.20405785743851</v>
      </c>
      <c r="F79" s="3" t="n">
        <f aca="false">IF(BR79&lt;&gt;0,1/(1/BR79-1/AJ79),0)</f>
        <v>0.0322627301560021</v>
      </c>
      <c r="G79" s="3" t="n">
        <f aca="false">((BU79-BH79/2)*AO79-E79)/(BU79+BH79/2)</f>
        <v>697.256038375071</v>
      </c>
      <c r="H79" s="3" t="n">
        <v>3</v>
      </c>
      <c r="I79" s="3" t="n">
        <v>3</v>
      </c>
      <c r="J79" s="3" t="n">
        <v>0</v>
      </c>
      <c r="K79" s="3" t="n">
        <v>0</v>
      </c>
      <c r="L79" s="3" t="n">
        <v>461.487060546875</v>
      </c>
      <c r="M79" s="3" t="n">
        <v>1126.67358398438</v>
      </c>
      <c r="N79" s="3" t="n">
        <v>642.397033691406</v>
      </c>
      <c r="O79" s="3" t="e">
        <f aca="false">CA79/K79</f>
        <v>#DIV/0!</v>
      </c>
      <c r="P79" s="3" t="n">
        <f aca="false">CC79/M79</f>
        <v>0.590398614907729</v>
      </c>
      <c r="Q79" s="3" t="n">
        <f aca="false">(M79-N79)/M79</f>
        <v>0.429828618667328</v>
      </c>
      <c r="R79" s="3" t="n">
        <v>-1</v>
      </c>
      <c r="S79" s="3" t="n">
        <v>0.87</v>
      </c>
      <c r="T79" s="3" t="n">
        <v>0.92</v>
      </c>
      <c r="U79" s="3" t="n">
        <v>19.9885787963867</v>
      </c>
      <c r="V79" s="3" t="n">
        <f aca="false">(U79*T79+(100-U79)*S79)/100</f>
        <v>0.879994289398193</v>
      </c>
      <c r="W79" s="3" t="n">
        <f aca="false">(E79-R79)/CB79</f>
        <v>0.0282781816482393</v>
      </c>
      <c r="X79" s="3" t="n">
        <f aca="false">(M79-N79)/(M79-L79)</f>
        <v>0.728031211141144</v>
      </c>
      <c r="Y79" s="3" t="n">
        <f aca="false">(K79-M79)/(K79-L79)</f>
        <v>2.44139799423464</v>
      </c>
      <c r="Z79" s="3" t="n">
        <f aca="false">(K79-M79)/M79</f>
        <v>-1</v>
      </c>
      <c r="AA79" s="3" t="n">
        <v>249.312759399414</v>
      </c>
      <c r="AB79" s="3" t="n">
        <v>0.5</v>
      </c>
      <c r="AC79" s="3" t="n">
        <f aca="false">Q79*AB79*V79*AA79</f>
        <v>47.1508679760004</v>
      </c>
      <c r="AD79" s="3" t="n">
        <f aca="false">BH79*1000</f>
        <v>0.463273772176469</v>
      </c>
      <c r="AE79" s="3" t="n">
        <f aca="false">(BM79-BS79)</f>
        <v>1.32019839415338</v>
      </c>
      <c r="AF79" s="3" t="n">
        <f aca="false">(AL79+BL79*D79)</f>
        <v>25.2406234741211</v>
      </c>
      <c r="AG79" s="3" t="n">
        <v>2</v>
      </c>
      <c r="AH79" s="3" t="n">
        <f aca="false">(AG79*BA79+BB79)</f>
        <v>4.644859790802</v>
      </c>
      <c r="AI79" s="3" t="n">
        <v>1</v>
      </c>
      <c r="AJ79" s="3" t="n">
        <f aca="false">AH79*(AI79+1)*(AI79+1)/(AI79*AI79+1)</f>
        <v>9.289719581604</v>
      </c>
      <c r="AK79" s="3" t="n">
        <v>25.957239151001</v>
      </c>
      <c r="AL79" s="3" t="n">
        <v>25.2406234741211</v>
      </c>
      <c r="AM79" s="3" t="n">
        <v>25.9161396026611</v>
      </c>
      <c r="AN79" s="3" t="n">
        <v>979.142272949219</v>
      </c>
      <c r="AO79" s="3" t="n">
        <v>975.379028320313</v>
      </c>
      <c r="AP79" s="3" t="n">
        <v>19.9277820587158</v>
      </c>
      <c r="AQ79" s="3" t="n">
        <v>20.2297916412354</v>
      </c>
      <c r="AR79" s="3" t="n">
        <v>55.7660751342773</v>
      </c>
      <c r="AS79" s="3" t="n">
        <v>56.6112251281738</v>
      </c>
      <c r="AT79" s="3" t="n">
        <v>300.587707519531</v>
      </c>
      <c r="AU79" s="3" t="n">
        <v>249.312759399414</v>
      </c>
      <c r="AV79" s="3" t="n">
        <v>123.571388244629</v>
      </c>
      <c r="AW79" s="3" t="n">
        <v>94.186882019043</v>
      </c>
      <c r="AX79" s="3" t="n">
        <v>-2.48535203933716</v>
      </c>
      <c r="AY79" s="3" t="n">
        <v>-0.405969768762589</v>
      </c>
      <c r="AZ79" s="3" t="n">
        <v>1</v>
      </c>
      <c r="BA79" s="3" t="n">
        <v>-1.355140209198</v>
      </c>
      <c r="BB79" s="3" t="n">
        <v>7.355140209198</v>
      </c>
      <c r="BC79" s="3" t="n">
        <v>1</v>
      </c>
      <c r="BD79" s="3" t="n">
        <v>0</v>
      </c>
      <c r="BE79" s="3" t="n">
        <v>0.159999996423721</v>
      </c>
      <c r="BF79" s="3" t="n">
        <v>111105</v>
      </c>
      <c r="BG79" s="3" t="n">
        <f aca="false">AT79*0.000001/(AG79*0.0001)</f>
        <v>1.50293853759766</v>
      </c>
      <c r="BH79" s="3" t="n">
        <f aca="false">(AQ79-AP79)/(1000-AQ79)*BG79</f>
        <v>0.000463273772176469</v>
      </c>
      <c r="BI79" s="3" t="n">
        <f aca="false">(AL79+273.15)</f>
        <v>298.390623474121</v>
      </c>
      <c r="BJ79" s="3" t="n">
        <f aca="false">(AK79+273.15)</f>
        <v>299.107239151001</v>
      </c>
      <c r="BK79" s="3" t="n">
        <f aca="false">(AU79*BC79+AV79*BD79)*BE79</f>
        <v>39.8900406122943</v>
      </c>
      <c r="BL79" s="3" t="n">
        <f aca="false">((BK79+0.00000010773*(BJ79^4-BI79^4))-BH79*44100)/(AH79*51.4+0.00000043092*BI79^3)</f>
        <v>0.110687981629129</v>
      </c>
      <c r="BM79" s="3" t="n">
        <f aca="false">0.61365*EXP(17.502*AF79/(240.97+AF79))</f>
        <v>3.22557939273624</v>
      </c>
      <c r="BN79" s="3" t="n">
        <f aca="false">BM79*1000/AW79</f>
        <v>34.2465885226361</v>
      </c>
      <c r="BO79" s="3" t="n">
        <f aca="false">(BN79-AQ79)</f>
        <v>14.0167968814007</v>
      </c>
      <c r="BP79" s="3" t="n">
        <f aca="false">IF(D79,AL79,(AK79+AL79)/2)</f>
        <v>25.5989313125611</v>
      </c>
      <c r="BQ79" s="3" t="n">
        <f aca="false">0.61365*EXP(17.502*BP79/(240.97+BP79))</f>
        <v>3.2950037847764</v>
      </c>
      <c r="BR79" s="3" t="n">
        <f aca="false">IF(BO79&lt;&gt;0,(1000-(BN79+AQ79)/2)/BO79*BH79,0)</f>
        <v>0.0321510710986999</v>
      </c>
      <c r="BS79" s="3" t="n">
        <f aca="false">AQ79*AW79/1000</f>
        <v>1.90538099858286</v>
      </c>
      <c r="BT79" s="3" t="n">
        <f aca="false">(BQ79-BS79)</f>
        <v>1.38962278619354</v>
      </c>
      <c r="BU79" s="3" t="n">
        <f aca="false">1/(1.6/F79+1.37/AJ79)</f>
        <v>0.0201044215616648</v>
      </c>
      <c r="BV79" s="3" t="n">
        <f aca="false">G79*AW79*0.001</f>
        <v>65.6723722234981</v>
      </c>
      <c r="BW79" s="3" t="n">
        <f aca="false">G79/AO79</f>
        <v>0.71485650001703</v>
      </c>
      <c r="BX79" s="3" t="n">
        <f aca="false">(1-BH79*AW79/BM79/F79)*100</f>
        <v>58.0705387426887</v>
      </c>
      <c r="BY79" s="3" t="n">
        <f aca="false">(AO79-E79/(AJ79/1.35))</f>
        <v>974.622764576738</v>
      </c>
      <c r="BZ79" s="3" t="n">
        <f aca="false">E79*BX79/100/BY79</f>
        <v>0.00310071193094713</v>
      </c>
      <c r="CA79" s="3" t="n">
        <f aca="false">(K79-J79)</f>
        <v>0</v>
      </c>
      <c r="CB79" s="3" t="n">
        <f aca="false">AU79*V79</f>
        <v>219.39380454559</v>
      </c>
      <c r="CC79" s="3" t="n">
        <f aca="false">(M79-L79)</f>
        <v>665.186523437505</v>
      </c>
      <c r="CD79" s="3" t="n">
        <f aca="false">(M79-N79)/(M79-J79)</f>
        <v>0.429828618667328</v>
      </c>
      <c r="CE79" s="3" t="e">
        <f aca="false">(K79-M79)/(K79-J79)</f>
        <v>#DIV/0!</v>
      </c>
    </row>
    <row r="80" customFormat="false" ht="23.25" hidden="false" customHeight="true" outlineLevel="0" collapsed="false">
      <c r="A80" s="2" t="s">
        <v>12</v>
      </c>
      <c r="B80" s="5" t="s">
        <v>166</v>
      </c>
    </row>
    <row r="81" customFormat="false" ht="23.25" hidden="false" customHeight="true" outlineLevel="0" collapsed="false">
      <c r="A81" s="2" t="s">
        <v>12</v>
      </c>
      <c r="B81" s="5" t="s">
        <v>167</v>
      </c>
    </row>
    <row r="82" customFormat="false" ht="23.25" hidden="false" customHeight="true" outlineLevel="0" collapsed="false">
      <c r="A82" s="2" t="s">
        <v>12</v>
      </c>
      <c r="B82" s="5" t="s">
        <v>168</v>
      </c>
    </row>
    <row r="83" customFormat="false" ht="23.25" hidden="false" customHeight="true" outlineLevel="0" collapsed="false">
      <c r="A83" s="2" t="s">
        <v>12</v>
      </c>
      <c r="B83" s="5" t="s">
        <v>169</v>
      </c>
    </row>
    <row r="84" customFormat="false" ht="23.25" hidden="false" customHeight="true" outlineLevel="0" collapsed="false">
      <c r="A84" s="2" t="s">
        <v>12</v>
      </c>
      <c r="B84" s="5" t="s">
        <v>170</v>
      </c>
    </row>
    <row r="85" customFormat="false" ht="23.25" hidden="false" customHeight="true" outlineLevel="0" collapsed="false">
      <c r="A85" s="2" t="s">
        <v>12</v>
      </c>
      <c r="B85" s="7" t="s">
        <v>171</v>
      </c>
    </row>
    <row r="86" customFormat="false" ht="23.25" hidden="false" customHeight="true" outlineLevel="0" collapsed="false">
      <c r="A86" s="2" t="s">
        <v>12</v>
      </c>
      <c r="B86" s="5" t="s">
        <v>172</v>
      </c>
    </row>
    <row r="87" customFormat="false" ht="23.25" hidden="false" customHeight="true" outlineLevel="0" collapsed="false">
      <c r="A87" s="2" t="s">
        <v>12</v>
      </c>
      <c r="B87" s="5" t="s">
        <v>173</v>
      </c>
    </row>
    <row r="88" customFormat="false" ht="23.25" hidden="false" customHeight="true" outlineLevel="0" collapsed="false">
      <c r="A88" s="2" t="s">
        <v>12</v>
      </c>
      <c r="B88" s="5" t="s">
        <v>174</v>
      </c>
    </row>
    <row r="89" customFormat="false" ht="23.25" hidden="false" customHeight="true" outlineLevel="0" collapsed="false">
      <c r="A89" s="2" t="s">
        <v>12</v>
      </c>
      <c r="B89" s="5" t="s">
        <v>175</v>
      </c>
    </row>
    <row r="90" customFormat="false" ht="23.25" hidden="false" customHeight="true" outlineLevel="0" collapsed="false">
      <c r="A90" s="2" t="s">
        <v>12</v>
      </c>
      <c r="B90" s="5" t="s">
        <v>176</v>
      </c>
    </row>
    <row r="91" customFormat="false" ht="12.75" hidden="false" customHeight="true" outlineLevel="0" collapsed="false">
      <c r="A91" s="6" t="n">
        <v>22</v>
      </c>
      <c r="B91" s="6" t="s">
        <v>177</v>
      </c>
      <c r="C91" s="6" t="n">
        <v>3242.99999944866</v>
      </c>
      <c r="D91" s="6" t="n">
        <v>0</v>
      </c>
      <c r="E91" s="6" t="n">
        <f aca="false">(AN91-AO91*(1000-AP91)/(1000-AQ91))*BG91</f>
        <v>13.0346863278158</v>
      </c>
      <c r="F91" s="6" t="n">
        <f aca="false">IF(BR91&lt;&gt;0,1/(1/BR91-1/AJ91),0)</f>
        <v>0.119685733151306</v>
      </c>
      <c r="G91" s="6" t="n">
        <f aca="false">((BU91-BH91/2)*AO91-E91)/(BU91+BH91/2)</f>
        <v>815.296299653189</v>
      </c>
      <c r="H91" s="6" t="n">
        <v>3</v>
      </c>
      <c r="I91" s="6" t="n">
        <v>3</v>
      </c>
      <c r="J91" s="6" t="n">
        <v>0</v>
      </c>
      <c r="K91" s="6" t="n">
        <v>0</v>
      </c>
      <c r="L91" s="6" t="n">
        <v>461.487060546875</v>
      </c>
      <c r="M91" s="6" t="n">
        <v>1126.67358398438</v>
      </c>
      <c r="N91" s="6" t="n">
        <v>642.397033691406</v>
      </c>
      <c r="O91" s="6" t="e">
        <f aca="false">CA91/K91</f>
        <v>#DIV/0!</v>
      </c>
      <c r="P91" s="6" t="n">
        <f aca="false">CC91/M91</f>
        <v>0.590398614907729</v>
      </c>
      <c r="Q91" s="6" t="n">
        <f aca="false">(M91-N91)/M91</f>
        <v>0.429828618667328</v>
      </c>
      <c r="R91" s="6" t="n">
        <v>-1</v>
      </c>
      <c r="S91" s="6" t="n">
        <v>0.87</v>
      </c>
      <c r="T91" s="6" t="n">
        <v>0.92</v>
      </c>
      <c r="U91" s="6" t="n">
        <v>19.9885787963867</v>
      </c>
      <c r="V91" s="6" t="n">
        <f aca="false">(U91*T91+(100-U91)*S91)/100</f>
        <v>0.879994289398193</v>
      </c>
      <c r="W91" s="6" t="n">
        <f aca="false">(E91-R91)/CB91</f>
        <v>0.0638292714616069</v>
      </c>
      <c r="X91" s="6" t="n">
        <f aca="false">(M91-N91)/(M91-L91)</f>
        <v>0.728031211141144</v>
      </c>
      <c r="Y91" s="6" t="n">
        <f aca="false">(K91-M91)/(K91-L91)</f>
        <v>2.44139799423464</v>
      </c>
      <c r="Z91" s="6" t="n">
        <f aca="false">(K91-M91)/M91</f>
        <v>-1</v>
      </c>
      <c r="AA91" s="6" t="n">
        <v>249.312759399414</v>
      </c>
      <c r="AB91" s="6" t="n">
        <v>0.5</v>
      </c>
      <c r="AC91" s="6" t="n">
        <f aca="false">Q91*AB91*V91*AA91</f>
        <v>47.1508679760004</v>
      </c>
      <c r="AD91" s="6" t="n">
        <f aca="false">BH91*1000</f>
        <v>1.43874527541064</v>
      </c>
      <c r="AE91" s="6" t="n">
        <f aca="false">(BM91-BS91)</f>
        <v>1.11734537102296</v>
      </c>
      <c r="AF91" s="6" t="n">
        <f aca="false">(AL91+BL91*D91)</f>
        <v>23.895788192749</v>
      </c>
      <c r="AG91" s="6" t="n">
        <v>2</v>
      </c>
      <c r="AH91" s="6" t="n">
        <f aca="false">(AG91*BA91+BB91)</f>
        <v>4.644859790802</v>
      </c>
      <c r="AI91" s="6" t="n">
        <v>1</v>
      </c>
      <c r="AJ91" s="6" t="n">
        <f aca="false">AH91*(AI91+1)*(AI91+1)/(AI91*AI91+1)</f>
        <v>9.289719581604</v>
      </c>
      <c r="AK91" s="6" t="n">
        <v>25.0717086791992</v>
      </c>
      <c r="AL91" s="6" t="n">
        <v>23.895788192749</v>
      </c>
      <c r="AM91" s="6" t="n">
        <v>25.0144729614258</v>
      </c>
      <c r="AN91" s="6" t="n">
        <v>1018.85009765625</v>
      </c>
      <c r="AO91" s="6" t="n">
        <v>1009.21026611328</v>
      </c>
      <c r="AP91" s="6" t="n">
        <v>18.7986335754395</v>
      </c>
      <c r="AQ91" s="6" t="n">
        <v>19.737117767334</v>
      </c>
      <c r="AR91" s="6" t="n">
        <v>55.445556640625</v>
      </c>
      <c r="AS91" s="6" t="n">
        <v>58.2135620117188</v>
      </c>
      <c r="AT91" s="6" t="n">
        <v>300.558837890625</v>
      </c>
      <c r="AU91" s="6" t="n">
        <v>249.863586425781</v>
      </c>
      <c r="AV91" s="6" t="n">
        <v>114.694076538086</v>
      </c>
      <c r="AW91" s="6" t="n">
        <v>94.1845626831055</v>
      </c>
      <c r="AX91" s="6" t="n">
        <v>-2.64719581604004</v>
      </c>
      <c r="AY91" s="6" t="n">
        <v>-0.422027558088303</v>
      </c>
      <c r="AZ91" s="6" t="n">
        <v>0.5</v>
      </c>
      <c r="BA91" s="6" t="n">
        <v>-1.355140209198</v>
      </c>
      <c r="BB91" s="6" t="n">
        <v>7.355140209198</v>
      </c>
      <c r="BC91" s="6" t="n">
        <v>1</v>
      </c>
      <c r="BD91" s="6" t="n">
        <v>0</v>
      </c>
      <c r="BE91" s="6" t="n">
        <v>0.159999996423721</v>
      </c>
      <c r="BF91" s="6" t="n">
        <v>111105</v>
      </c>
      <c r="BG91" s="6" t="n">
        <f aca="false">AT91*0.000001/(AG91*0.0001)</f>
        <v>1.50279418945312</v>
      </c>
      <c r="BH91" s="6" t="n">
        <f aca="false">(AQ91-AP91)/(1000-AQ91)*BG91</f>
        <v>0.00143874527541064</v>
      </c>
      <c r="BI91" s="6" t="n">
        <f aca="false">(AL91+273.15)</f>
        <v>297.045788192749</v>
      </c>
      <c r="BJ91" s="6" t="n">
        <f aca="false">(AK91+273.15)</f>
        <v>298.221708679199</v>
      </c>
      <c r="BK91" s="6" t="n">
        <f aca="false">(AU91*BC91+AV91*BD91)*BE91</f>
        <v>39.9781729345431</v>
      </c>
      <c r="BL91" s="6" t="n">
        <f aca="false">((BK91+0.00000010773*(BJ91^4-BI91^4))-BH91*44100)/(AH91*51.4+0.00000043092*BI91^3)</f>
        <v>-0.0404334448437808</v>
      </c>
      <c r="BM91" s="6" t="n">
        <f aca="false">0.61365*EXP(17.502*AF91/(240.97+AF91))</f>
        <v>2.97627717656426</v>
      </c>
      <c r="BN91" s="6" t="n">
        <f aca="false">BM91*1000/AW91</f>
        <v>31.6004777404794</v>
      </c>
      <c r="BO91" s="6" t="n">
        <f aca="false">(BN91-AQ91)</f>
        <v>11.8633599731454</v>
      </c>
      <c r="BP91" s="6" t="n">
        <f aca="false">IF(D91,AL91,(AK91+AL91)/2)</f>
        <v>24.4837484359741</v>
      </c>
      <c r="BQ91" s="6" t="n">
        <f aca="false">0.61365*EXP(17.502*BP91/(240.97+BP91))</f>
        <v>3.08311823331407</v>
      </c>
      <c r="BR91" s="6" t="n">
        <f aca="false">IF(BO91&lt;&gt;0,(1000-(BN91+AQ91)/2)/BO91*BH91,0)</f>
        <v>0.118163354824431</v>
      </c>
      <c r="BS91" s="6" t="n">
        <f aca="false">AQ91*AW91/1000</f>
        <v>1.8589318055413</v>
      </c>
      <c r="BT91" s="6" t="n">
        <f aca="false">(BQ91-BS91)</f>
        <v>1.22418642777277</v>
      </c>
      <c r="BU91" s="6" t="n">
        <f aca="false">1/(1.6/F91+1.37/AJ91)</f>
        <v>0.0739873805401979</v>
      </c>
      <c r="BV91" s="6" t="n">
        <f aca="false">G91*AW91*0.001</f>
        <v>76.7883254399898</v>
      </c>
      <c r="BW91" s="6" t="n">
        <f aca="false">G91/AO91</f>
        <v>0.807855733367733</v>
      </c>
      <c r="BX91" s="6" t="n">
        <f aca="false">(1-BH91*AW91/BM91/F91)*100</f>
        <v>61.9593545091947</v>
      </c>
      <c r="BY91" s="6" t="n">
        <f aca="false">(AO91-E91/(AJ91/1.35))</f>
        <v>1007.31604030937</v>
      </c>
      <c r="BZ91" s="6" t="n">
        <f aca="false">E91*BX91/100/BY91</f>
        <v>0.0080175507862781</v>
      </c>
      <c r="CA91" s="6" t="n">
        <f aca="false">(K91-J91)</f>
        <v>0</v>
      </c>
      <c r="CB91" s="6" t="n">
        <f aca="false">AU91*V91</f>
        <v>219.878529183239</v>
      </c>
      <c r="CC91" s="6" t="n">
        <f aca="false">(M91-L91)</f>
        <v>665.186523437505</v>
      </c>
      <c r="CD91" s="6" t="n">
        <f aca="false">(M91-N91)/(M91-J91)</f>
        <v>0.429828618667328</v>
      </c>
      <c r="CE91" s="6" t="e">
        <f aca="false">(K91-M91)/(K91-J91)</f>
        <v>#DIV/0!</v>
      </c>
    </row>
    <row r="92" customFormat="false" ht="12.75" hidden="false" customHeight="true" outlineLevel="0" collapsed="false">
      <c r="A92" s="6" t="n">
        <v>23</v>
      </c>
      <c r="B92" s="6" t="s">
        <v>178</v>
      </c>
      <c r="C92" s="6" t="n">
        <v>3253.99999869056</v>
      </c>
      <c r="D92" s="6" t="n">
        <v>0</v>
      </c>
      <c r="E92" s="6" t="n">
        <f aca="false">(AN92-AO92*(1000-AP92)/(1000-AQ92))*BG92</f>
        <v>12.7252612101396</v>
      </c>
      <c r="F92" s="6" t="n">
        <f aca="false">IF(BR92&lt;&gt;0,1/(1/BR92-1/AJ92),0)</f>
        <v>0.118741639849123</v>
      </c>
      <c r="G92" s="6" t="n">
        <f aca="false">((BU92-BH92/2)*AO92-E92)/(BU92+BH92/2)</f>
        <v>819.472385860706</v>
      </c>
      <c r="H92" s="6" t="n">
        <v>3</v>
      </c>
      <c r="I92" s="6" t="n">
        <v>3</v>
      </c>
      <c r="J92" s="6" t="n">
        <v>0</v>
      </c>
      <c r="K92" s="6" t="n">
        <v>0</v>
      </c>
      <c r="L92" s="6" t="n">
        <v>461.487060546875</v>
      </c>
      <c r="M92" s="6" t="n">
        <v>1126.67358398438</v>
      </c>
      <c r="N92" s="6" t="n">
        <v>642.397033691406</v>
      </c>
      <c r="O92" s="6" t="e">
        <f aca="false">CA92/K92</f>
        <v>#DIV/0!</v>
      </c>
      <c r="P92" s="6" t="n">
        <f aca="false">CC92/M92</f>
        <v>0.590398614907729</v>
      </c>
      <c r="Q92" s="6" t="n">
        <f aca="false">(M92-N92)/M92</f>
        <v>0.429828618667328</v>
      </c>
      <c r="R92" s="6" t="n">
        <v>-1</v>
      </c>
      <c r="S92" s="6" t="n">
        <v>0.87</v>
      </c>
      <c r="T92" s="6" t="n">
        <v>0.92</v>
      </c>
      <c r="U92" s="6" t="n">
        <v>19.9885787963867</v>
      </c>
      <c r="V92" s="6" t="n">
        <f aca="false">(U92*T92+(100-U92)*S92)/100</f>
        <v>0.879994289398193</v>
      </c>
      <c r="W92" s="6" t="n">
        <f aca="false">(E92-R92)/CB92</f>
        <v>0.0624420056472791</v>
      </c>
      <c r="X92" s="6" t="n">
        <f aca="false">(M92-N92)/(M92-L92)</f>
        <v>0.728031211141144</v>
      </c>
      <c r="Y92" s="6" t="n">
        <f aca="false">(K92-M92)/(K92-L92)</f>
        <v>2.44139799423464</v>
      </c>
      <c r="Z92" s="6" t="n">
        <f aca="false">(K92-M92)/M92</f>
        <v>-1</v>
      </c>
      <c r="AA92" s="6" t="n">
        <v>249.312759399414</v>
      </c>
      <c r="AB92" s="6" t="n">
        <v>0.5</v>
      </c>
      <c r="AC92" s="6" t="n">
        <f aca="false">Q92*AB92*V92*AA92</f>
        <v>47.1508679760004</v>
      </c>
      <c r="AD92" s="6" t="n">
        <f aca="false">BH92*1000</f>
        <v>1.43319891067851</v>
      </c>
      <c r="AE92" s="6" t="n">
        <f aca="false">(BM92-BS92)</f>
        <v>1.12177904754847</v>
      </c>
      <c r="AF92" s="6" t="n">
        <f aca="false">(AL92+BL92*D92)</f>
        <v>23.9051322937012</v>
      </c>
      <c r="AG92" s="6" t="n">
        <v>2</v>
      </c>
      <c r="AH92" s="6" t="n">
        <f aca="false">(AG92*BA92+BB92)</f>
        <v>4.644859790802</v>
      </c>
      <c r="AI92" s="6" t="n">
        <v>1</v>
      </c>
      <c r="AJ92" s="6" t="n">
        <f aca="false">AH92*(AI92+1)*(AI92+1)/(AI92*AI92+1)</f>
        <v>9.289719581604</v>
      </c>
      <c r="AK92" s="6" t="n">
        <v>25.0875835418701</v>
      </c>
      <c r="AL92" s="6" t="n">
        <v>23.9051322937012</v>
      </c>
      <c r="AM92" s="6" t="n">
        <v>25.0141887664795</v>
      </c>
      <c r="AN92" s="6" t="n">
        <v>1020.11364746094</v>
      </c>
      <c r="AO92" s="6" t="n">
        <v>1010.68249511719</v>
      </c>
      <c r="AP92" s="6" t="n">
        <v>18.7729949951172</v>
      </c>
      <c r="AQ92" s="6" t="n">
        <v>19.7078437805176</v>
      </c>
      <c r="AR92" s="6" t="n">
        <v>55.3174629211426</v>
      </c>
      <c r="AS92" s="6" t="n">
        <v>58.0721321105957</v>
      </c>
      <c r="AT92" s="6" t="n">
        <v>300.573455810547</v>
      </c>
      <c r="AU92" s="6" t="n">
        <v>249.783599853516</v>
      </c>
      <c r="AV92" s="6" t="n">
        <v>114.672500610352</v>
      </c>
      <c r="AW92" s="6" t="n">
        <v>94.1843490600586</v>
      </c>
      <c r="AX92" s="6" t="n">
        <v>-2.64719581604004</v>
      </c>
      <c r="AY92" s="6" t="n">
        <v>-0.422027558088303</v>
      </c>
      <c r="AZ92" s="6" t="n">
        <v>0.5</v>
      </c>
      <c r="BA92" s="6" t="n">
        <v>-1.355140209198</v>
      </c>
      <c r="BB92" s="6" t="n">
        <v>7.355140209198</v>
      </c>
      <c r="BC92" s="6" t="n">
        <v>1</v>
      </c>
      <c r="BD92" s="6" t="n">
        <v>0</v>
      </c>
      <c r="BE92" s="6" t="n">
        <v>0.159999996423721</v>
      </c>
      <c r="BF92" s="6" t="n">
        <v>111105</v>
      </c>
      <c r="BG92" s="6" t="n">
        <f aca="false">AT92*0.000001/(AG92*0.0001)</f>
        <v>1.50286727905273</v>
      </c>
      <c r="BH92" s="6" t="n">
        <f aca="false">(AQ92-AP92)/(1000-AQ92)*BG92</f>
        <v>0.00143319891067851</v>
      </c>
      <c r="BI92" s="6" t="n">
        <f aca="false">(AL92+273.15)</f>
        <v>297.055132293701</v>
      </c>
      <c r="BJ92" s="6" t="n">
        <f aca="false">(AK92+273.15)</f>
        <v>298.23758354187</v>
      </c>
      <c r="BK92" s="6" t="n">
        <f aca="false">(AU92*BC92+AV92*BD92)*BE92</f>
        <v>39.9653750832667</v>
      </c>
      <c r="BL92" s="6" t="n">
        <f aca="false">((BK92+0.00000010773*(BJ92^4-BI92^4))-BH92*44100)/(AH92*51.4+0.00000043092*BI92^3)</f>
        <v>-0.0392026527686408</v>
      </c>
      <c r="BM92" s="6" t="n">
        <f aca="false">0.61365*EXP(17.502*AF92/(240.97+AF92))</f>
        <v>2.97794948539385</v>
      </c>
      <c r="BN92" s="6" t="n">
        <f aca="false">BM92*1000/AW92</f>
        <v>31.6183051124014</v>
      </c>
      <c r="BO92" s="6" t="n">
        <f aca="false">(BN92-AQ92)</f>
        <v>11.9104613318838</v>
      </c>
      <c r="BP92" s="6" t="n">
        <f aca="false">IF(D92,AL92,(AK92+AL92)/2)</f>
        <v>24.4963579177857</v>
      </c>
      <c r="BQ92" s="6" t="n">
        <f aca="false">0.61365*EXP(17.502*BP92/(240.97+BP92))</f>
        <v>3.08544580788836</v>
      </c>
      <c r="BR92" s="6" t="n">
        <f aca="false">IF(BO92&lt;&gt;0,(1000-(BN92+AQ92)/2)/BO92*BH92,0)</f>
        <v>0.117243033785688</v>
      </c>
      <c r="BS92" s="6" t="n">
        <f aca="false">AQ92*AW92/1000</f>
        <v>1.85617043784537</v>
      </c>
      <c r="BT92" s="6" t="n">
        <f aca="false">(BQ92-BS92)</f>
        <v>1.22927537004298</v>
      </c>
      <c r="BU92" s="6" t="n">
        <f aca="false">1/(1.6/F92+1.37/AJ92)</f>
        <v>0.0734100788688232</v>
      </c>
      <c r="BV92" s="6" t="n">
        <f aca="false">G92*AW92*0.001</f>
        <v>77.1814732349838</v>
      </c>
      <c r="BW92" s="6" t="n">
        <f aca="false">G92/AO92</f>
        <v>0.810810902355331</v>
      </c>
      <c r="BX92" s="6" t="n">
        <f aca="false">(1-BH92*AW92/BM92/F92)*100</f>
        <v>61.8262485884245</v>
      </c>
      <c r="BY92" s="6" t="n">
        <f aca="false">(AO92-E92/(AJ92/1.35))</f>
        <v>1008.83323556928</v>
      </c>
      <c r="BZ92" s="6" t="n">
        <f aca="false">E92*BX92/100/BY92</f>
        <v>0.00779866419137908</v>
      </c>
      <c r="CA92" s="6" t="n">
        <f aca="false">(K92-J92)</f>
        <v>0</v>
      </c>
      <c r="CB92" s="6" t="n">
        <f aca="false">AU92*V92</f>
        <v>219.808141456417</v>
      </c>
      <c r="CC92" s="6" t="n">
        <f aca="false">(M92-L92)</f>
        <v>665.186523437505</v>
      </c>
      <c r="CD92" s="6" t="n">
        <f aca="false">(M92-N92)/(M92-J92)</f>
        <v>0.429828618667328</v>
      </c>
      <c r="CE92" s="6" t="e">
        <f aca="false">(K92-M92)/(K92-J92)</f>
        <v>#DIV/0!</v>
      </c>
    </row>
    <row r="93" customFormat="false" ht="12.75" hidden="false" customHeight="true" outlineLevel="0" collapsed="false">
      <c r="A93" s="6" t="n">
        <v>24</v>
      </c>
      <c r="B93" s="6" t="s">
        <v>179</v>
      </c>
      <c r="C93" s="6" t="n">
        <v>3264.99999793246</v>
      </c>
      <c r="D93" s="6" t="n">
        <v>0</v>
      </c>
      <c r="E93" s="6" t="n">
        <f aca="false">(AN93-AO93*(1000-AP93)/(1000-AQ93))*BG93</f>
        <v>13.1515717770531</v>
      </c>
      <c r="F93" s="6" t="n">
        <f aca="false">IF(BR93&lt;&gt;0,1/(1/BR93-1/AJ93),0)</f>
        <v>0.118239704806888</v>
      </c>
      <c r="G93" s="6" t="n">
        <f aca="false">((BU93-BH93/2)*AO93-E93)/(BU93+BH93/2)</f>
        <v>814.1206736167</v>
      </c>
      <c r="H93" s="6" t="n">
        <v>3</v>
      </c>
      <c r="I93" s="6" t="n">
        <v>3</v>
      </c>
      <c r="J93" s="6" t="n">
        <v>0</v>
      </c>
      <c r="K93" s="6" t="n">
        <v>0</v>
      </c>
      <c r="L93" s="6" t="n">
        <v>461.487060546875</v>
      </c>
      <c r="M93" s="6" t="n">
        <v>1126.67358398438</v>
      </c>
      <c r="N93" s="6" t="n">
        <v>642.397033691406</v>
      </c>
      <c r="O93" s="6" t="e">
        <f aca="false">CA93/K93</f>
        <v>#DIV/0!</v>
      </c>
      <c r="P93" s="6" t="n">
        <f aca="false">CC93/M93</f>
        <v>0.590398614907729</v>
      </c>
      <c r="Q93" s="6" t="n">
        <f aca="false">(M93-N93)/M93</f>
        <v>0.429828618667328</v>
      </c>
      <c r="R93" s="6" t="n">
        <v>-1</v>
      </c>
      <c r="S93" s="6" t="n">
        <v>0.87</v>
      </c>
      <c r="T93" s="6" t="n">
        <v>0.92</v>
      </c>
      <c r="U93" s="6" t="n">
        <v>19.9885787963867</v>
      </c>
      <c r="V93" s="6" t="n">
        <f aca="false">(U93*T93+(100-U93)*S93)/100</f>
        <v>0.879994289398193</v>
      </c>
      <c r="W93" s="6" t="n">
        <f aca="false">(E93-R93)/CB93</f>
        <v>0.0643775396325192</v>
      </c>
      <c r="X93" s="6" t="n">
        <f aca="false">(M93-N93)/(M93-L93)</f>
        <v>0.728031211141144</v>
      </c>
      <c r="Y93" s="6" t="n">
        <f aca="false">(K93-M93)/(K93-L93)</f>
        <v>2.44139799423464</v>
      </c>
      <c r="Z93" s="6" t="n">
        <f aca="false">(K93-M93)/M93</f>
        <v>-1</v>
      </c>
      <c r="AA93" s="6" t="n">
        <v>249.312759399414</v>
      </c>
      <c r="AB93" s="6" t="n">
        <v>0.5</v>
      </c>
      <c r="AC93" s="6" t="n">
        <f aca="false">Q93*AB93*V93*AA93</f>
        <v>47.1508679760004</v>
      </c>
      <c r="AD93" s="6" t="n">
        <f aca="false">BH93*1000</f>
        <v>1.43682332748637</v>
      </c>
      <c r="AE93" s="6" t="n">
        <f aca="false">(BM93-BS93)</f>
        <v>1.1293108497871</v>
      </c>
      <c r="AF93" s="6" t="n">
        <f aca="false">(AL93+BL93*D93)</f>
        <v>23.9356517791748</v>
      </c>
      <c r="AG93" s="6" t="n">
        <v>2</v>
      </c>
      <c r="AH93" s="6" t="n">
        <f aca="false">(AG93*BA93+BB93)</f>
        <v>4.644859790802</v>
      </c>
      <c r="AI93" s="6" t="n">
        <v>1</v>
      </c>
      <c r="AJ93" s="6" t="n">
        <f aca="false">AH93*(AI93+1)*(AI93+1)/(AI93*AI93+1)</f>
        <v>9.289719581604</v>
      </c>
      <c r="AK93" s="6" t="n">
        <v>25.0824337005615</v>
      </c>
      <c r="AL93" s="6" t="n">
        <v>23.9356517791748</v>
      </c>
      <c r="AM93" s="6" t="n">
        <v>25.0150852203369</v>
      </c>
      <c r="AN93" s="6" t="n">
        <v>1021.68963623047</v>
      </c>
      <c r="AO93" s="6" t="n">
        <v>1011.97076416016</v>
      </c>
      <c r="AP93" s="6" t="n">
        <v>18.7486228942871</v>
      </c>
      <c r="AQ93" s="6" t="n">
        <v>19.6858940124512</v>
      </c>
      <c r="AR93" s="6" t="n">
        <v>55.2626991271973</v>
      </c>
      <c r="AS93" s="6" t="n">
        <v>58.0253601074219</v>
      </c>
      <c r="AT93" s="6" t="n">
        <v>300.5615234375</v>
      </c>
      <c r="AU93" s="6" t="n">
        <v>249.798858642578</v>
      </c>
      <c r="AV93" s="6" t="n">
        <v>114.895629882813</v>
      </c>
      <c r="AW93" s="6" t="n">
        <v>94.1845169067383</v>
      </c>
      <c r="AX93" s="6" t="n">
        <v>-2.64719581604004</v>
      </c>
      <c r="AY93" s="6" t="n">
        <v>-0.422027558088303</v>
      </c>
      <c r="AZ93" s="6" t="n">
        <v>0.5</v>
      </c>
      <c r="BA93" s="6" t="n">
        <v>-1.355140209198</v>
      </c>
      <c r="BB93" s="6" t="n">
        <v>7.355140209198</v>
      </c>
      <c r="BC93" s="6" t="n">
        <v>1</v>
      </c>
      <c r="BD93" s="6" t="n">
        <v>0</v>
      </c>
      <c r="BE93" s="6" t="n">
        <v>0.159999996423721</v>
      </c>
      <c r="BF93" s="6" t="n">
        <v>111105</v>
      </c>
      <c r="BG93" s="6" t="n">
        <f aca="false">AT93*0.000001/(AG93*0.0001)</f>
        <v>1.5028076171875</v>
      </c>
      <c r="BH93" s="6" t="n">
        <f aca="false">(AQ93-AP93)/(1000-AQ93)*BG93</f>
        <v>0.00143682332748637</v>
      </c>
      <c r="BI93" s="6" t="n">
        <f aca="false">(AL93+273.15)</f>
        <v>297.085651779175</v>
      </c>
      <c r="BJ93" s="6" t="n">
        <f aca="false">(AK93+273.15)</f>
        <v>298.232433700562</v>
      </c>
      <c r="BK93" s="6" t="n">
        <f aca="false">(AU93*BC93+AV93*BD93)*BE93</f>
        <v>39.9678164894621</v>
      </c>
      <c r="BL93" s="6" t="n">
        <f aca="false">((BK93+0.00000010773*(BJ93^4-BI93^4))-BH93*44100)/(AH93*51.4+0.00000043092*BI93^3)</f>
        <v>-0.0414459023955903</v>
      </c>
      <c r="BM93" s="6" t="n">
        <f aca="false">0.61365*EXP(17.502*AF93/(240.97+AF93))</f>
        <v>2.98341726722707</v>
      </c>
      <c r="BN93" s="6" t="n">
        <f aca="false">BM93*1000/AW93</f>
        <v>31.6763027003818</v>
      </c>
      <c r="BO93" s="6" t="n">
        <f aca="false">(BN93-AQ93)</f>
        <v>11.9904086879306</v>
      </c>
      <c r="BP93" s="6" t="n">
        <f aca="false">IF(D93,AL93,(AK93+AL93)/2)</f>
        <v>24.5090427398682</v>
      </c>
      <c r="BQ93" s="6" t="n">
        <f aca="false">0.61365*EXP(17.502*BP93/(240.97+BP93))</f>
        <v>3.08778883908582</v>
      </c>
      <c r="BR93" s="6" t="n">
        <f aca="false">IF(BO93&lt;&gt;0,(1000-(BN93+AQ93)/2)/BO93*BH93,0)</f>
        <v>0.116753662258531</v>
      </c>
      <c r="BS93" s="6" t="n">
        <f aca="false">AQ93*AW93/1000</f>
        <v>1.85410641743997</v>
      </c>
      <c r="BT93" s="6" t="n">
        <f aca="false">(BQ93-BS93)</f>
        <v>1.23368242164585</v>
      </c>
      <c r="BU93" s="6" t="n">
        <f aca="false">1/(1.6/F93+1.37/AJ93)</f>
        <v>0.0731031111751576</v>
      </c>
      <c r="BV93" s="6" t="n">
        <f aca="false">G93*AW93*0.001</f>
        <v>76.6775623483772</v>
      </c>
      <c r="BW93" s="6" t="n">
        <f aca="false">G93/AO93</f>
        <v>0.804490309848371</v>
      </c>
      <c r="BX93" s="6" t="n">
        <f aca="false">(1-BH93*AW93/BM93/F93)*100</f>
        <v>61.6376194568907</v>
      </c>
      <c r="BY93" s="6" t="n">
        <f aca="false">(AO93-E93/(AJ93/1.35))</f>
        <v>1010.05955233691</v>
      </c>
      <c r="BZ93" s="6" t="n">
        <f aca="false">E93*BX93/100/BY93</f>
        <v>0.008025582002353</v>
      </c>
      <c r="CA93" s="6" t="n">
        <f aca="false">(K93-J93)</f>
        <v>0</v>
      </c>
      <c r="CB93" s="6" t="n">
        <f aca="false">AU93*V93</f>
        <v>219.821569103655</v>
      </c>
      <c r="CC93" s="6" t="n">
        <f aca="false">(M93-L93)</f>
        <v>665.186523437505</v>
      </c>
      <c r="CD93" s="6" t="n">
        <f aca="false">(M93-N93)/(M93-J93)</f>
        <v>0.429828618667328</v>
      </c>
      <c r="CE93" s="6" t="e">
        <f aca="false">(K93-M93)/(K93-J93)</f>
        <v>#DIV/0!</v>
      </c>
    </row>
    <row r="94" customFormat="false" ht="12.75" hidden="false" customHeight="true" outlineLevel="0" collapsed="false">
      <c r="A94" s="6" t="n">
        <v>25</v>
      </c>
      <c r="B94" s="6" t="s">
        <v>180</v>
      </c>
      <c r="C94" s="6" t="n">
        <v>3275.99999717437</v>
      </c>
      <c r="D94" s="6" t="n">
        <v>0</v>
      </c>
      <c r="E94" s="6" t="n">
        <f aca="false">(AN94-AO94*(1000-AP94)/(1000-AQ94))*BG94</f>
        <v>12.9788654132941</v>
      </c>
      <c r="F94" s="6" t="n">
        <f aca="false">IF(BR94&lt;&gt;0,1/(1/BR94-1/AJ94),0)</f>
        <v>0.11850611318401</v>
      </c>
      <c r="G94" s="6" t="n">
        <f aca="false">((BU94-BH94/2)*AO94-E94)/(BU94+BH94/2)</f>
        <v>818.288118798678</v>
      </c>
      <c r="H94" s="6" t="n">
        <v>3</v>
      </c>
      <c r="I94" s="6" t="n">
        <v>3</v>
      </c>
      <c r="J94" s="6" t="n">
        <v>0</v>
      </c>
      <c r="K94" s="6" t="n">
        <v>0</v>
      </c>
      <c r="L94" s="6" t="n">
        <v>461.487060546875</v>
      </c>
      <c r="M94" s="6" t="n">
        <v>1126.67358398438</v>
      </c>
      <c r="N94" s="6" t="n">
        <v>642.397033691406</v>
      </c>
      <c r="O94" s="6" t="e">
        <f aca="false">CA94/K94</f>
        <v>#DIV/0!</v>
      </c>
      <c r="P94" s="6" t="n">
        <f aca="false">CC94/M94</f>
        <v>0.590398614907729</v>
      </c>
      <c r="Q94" s="6" t="n">
        <f aca="false">(M94-N94)/M94</f>
        <v>0.429828618667328</v>
      </c>
      <c r="R94" s="6" t="n">
        <v>-1</v>
      </c>
      <c r="S94" s="6" t="n">
        <v>0.87</v>
      </c>
      <c r="T94" s="6" t="n">
        <v>0.92</v>
      </c>
      <c r="U94" s="6" t="n">
        <v>19.9885787963867</v>
      </c>
      <c r="V94" s="6" t="n">
        <f aca="false">(U94*T94+(100-U94)*S94)/100</f>
        <v>0.879994289398193</v>
      </c>
      <c r="W94" s="6" t="n">
        <f aca="false">(E94-R94)/CB94</f>
        <v>0.0635996122886057</v>
      </c>
      <c r="X94" s="6" t="n">
        <f aca="false">(M94-N94)/(M94-L94)</f>
        <v>0.728031211141144</v>
      </c>
      <c r="Y94" s="6" t="n">
        <f aca="false">(K94-M94)/(K94-L94)</f>
        <v>2.44139799423464</v>
      </c>
      <c r="Z94" s="6" t="n">
        <f aca="false">(K94-M94)/M94</f>
        <v>-1</v>
      </c>
      <c r="AA94" s="6" t="n">
        <v>249.312759399414</v>
      </c>
      <c r="AB94" s="6" t="n">
        <v>0.5</v>
      </c>
      <c r="AC94" s="6" t="n">
        <f aca="false">Q94*AB94*V94*AA94</f>
        <v>47.1508679760004</v>
      </c>
      <c r="AD94" s="6" t="n">
        <f aca="false">BH94*1000</f>
        <v>1.44668567657701</v>
      </c>
      <c r="AE94" s="6" t="n">
        <f aca="false">(BM94-BS94)</f>
        <v>1.13454274542041</v>
      </c>
      <c r="AF94" s="6" t="n">
        <f aca="false">(AL94+BL94*D94)</f>
        <v>23.9520950317383</v>
      </c>
      <c r="AG94" s="6" t="n">
        <v>2</v>
      </c>
      <c r="AH94" s="6" t="n">
        <f aca="false">(AG94*BA94+BB94)</f>
        <v>4.644859790802</v>
      </c>
      <c r="AI94" s="6" t="n">
        <v>1</v>
      </c>
      <c r="AJ94" s="6" t="n">
        <f aca="false">AH94*(AI94+1)*(AI94+1)/(AI94*AI94+1)</f>
        <v>9.289719581604</v>
      </c>
      <c r="AK94" s="6" t="n">
        <v>25.0699787139893</v>
      </c>
      <c r="AL94" s="6" t="n">
        <v>23.9520950317383</v>
      </c>
      <c r="AM94" s="6" t="n">
        <v>25.0178737640381</v>
      </c>
      <c r="AN94" s="6" t="n">
        <v>1023.13232421875</v>
      </c>
      <c r="AO94" s="6" t="n">
        <v>1013.52032470703</v>
      </c>
      <c r="AP94" s="6" t="n">
        <v>18.7177982330322</v>
      </c>
      <c r="AQ94" s="6" t="n">
        <v>19.6615180969238</v>
      </c>
      <c r="AR94" s="6" t="n">
        <v>55.2132034301758</v>
      </c>
      <c r="AS94" s="6" t="n">
        <v>57.996955871582</v>
      </c>
      <c r="AT94" s="6" t="n">
        <v>300.564117431641</v>
      </c>
      <c r="AU94" s="6" t="n">
        <v>249.768463134766</v>
      </c>
      <c r="AV94" s="6" t="n">
        <v>114.593063354492</v>
      </c>
      <c r="AW94" s="6" t="n">
        <v>94.1852035522461</v>
      </c>
      <c r="AX94" s="6" t="n">
        <v>-2.64719581604004</v>
      </c>
      <c r="AY94" s="6" t="n">
        <v>-0.422027558088303</v>
      </c>
      <c r="AZ94" s="6" t="n">
        <v>0.75</v>
      </c>
      <c r="BA94" s="6" t="n">
        <v>-1.355140209198</v>
      </c>
      <c r="BB94" s="6" t="n">
        <v>7.355140209198</v>
      </c>
      <c r="BC94" s="6" t="n">
        <v>1</v>
      </c>
      <c r="BD94" s="6" t="n">
        <v>0</v>
      </c>
      <c r="BE94" s="6" t="n">
        <v>0.159999996423721</v>
      </c>
      <c r="BF94" s="6" t="n">
        <v>111105</v>
      </c>
      <c r="BG94" s="6" t="n">
        <f aca="false">AT94*0.000001/(AG94*0.0001)</f>
        <v>1.50282058715821</v>
      </c>
      <c r="BH94" s="6" t="n">
        <f aca="false">(AQ94-AP94)/(1000-AQ94)*BG94</f>
        <v>0.00144668567657701</v>
      </c>
      <c r="BI94" s="6" t="n">
        <f aca="false">(AL94+273.15)</f>
        <v>297.102095031738</v>
      </c>
      <c r="BJ94" s="6" t="n">
        <f aca="false">(AK94+273.15)</f>
        <v>298.219978713989</v>
      </c>
      <c r="BK94" s="6" t="n">
        <f aca="false">(AU94*BC94+AV94*BD94)*BE94</f>
        <v>39.9629532083209</v>
      </c>
      <c r="BL94" s="6" t="n">
        <f aca="false">((BK94+0.00000010773*(BJ94^4-BI94^4))-BH94*44100)/(AH94*51.4+0.00000043092*BI94^3)</f>
        <v>-0.0445168488764678</v>
      </c>
      <c r="BM94" s="6" t="n">
        <f aca="false">0.61365*EXP(17.502*AF94/(240.97+AF94))</f>
        <v>2.98636682952535</v>
      </c>
      <c r="BN94" s="6" t="n">
        <f aca="false">BM94*1000/AW94</f>
        <v>31.7073883889709</v>
      </c>
      <c r="BO94" s="6" t="n">
        <f aca="false">(BN94-AQ94)</f>
        <v>12.0458702920471</v>
      </c>
      <c r="BP94" s="6" t="n">
        <f aca="false">IF(D94,AL94,(AK94+AL94)/2)</f>
        <v>24.5110368728638</v>
      </c>
      <c r="BQ94" s="6" t="n">
        <f aca="false">0.61365*EXP(17.502*BP94/(240.97+BP94))</f>
        <v>3.08815731960588</v>
      </c>
      <c r="BR94" s="6" t="n">
        <f aca="false">IF(BO94&lt;&gt;0,(1000-(BN94+AQ94)/2)/BO94*BH94,0)</f>
        <v>0.117013408893363</v>
      </c>
      <c r="BS94" s="6" t="n">
        <f aca="false">AQ94*AW94/1000</f>
        <v>1.85182408410494</v>
      </c>
      <c r="BT94" s="6" t="n">
        <f aca="false">(BQ94-BS94)</f>
        <v>1.23633323550094</v>
      </c>
      <c r="BU94" s="6" t="n">
        <f aca="false">1/(1.6/F94+1.37/AJ94)</f>
        <v>0.0732660416628957</v>
      </c>
      <c r="BV94" s="6" t="n">
        <f aca="false">G94*AW94*0.001</f>
        <v>77.070633033438</v>
      </c>
      <c r="BW94" s="6" t="n">
        <f aca="false">G94/AO94</f>
        <v>0.807372184702081</v>
      </c>
      <c r="BX94" s="6" t="n">
        <f aca="false">(1-BH94*AW94/BM94/F94)*100</f>
        <v>61.4989161983231</v>
      </c>
      <c r="BY94" s="6" t="n">
        <f aca="false">(AO94-E94/(AJ94/1.35))</f>
        <v>1011.63421090628</v>
      </c>
      <c r="BZ94" s="6" t="n">
        <f aca="false">E94*BX94/100/BY94</f>
        <v>0.00789006686207683</v>
      </c>
      <c r="CA94" s="6" t="n">
        <f aca="false">(K94-J94)</f>
        <v>0</v>
      </c>
      <c r="CB94" s="6" t="n">
        <f aca="false">AU94*V94</f>
        <v>219.794821230357</v>
      </c>
      <c r="CC94" s="6" t="n">
        <f aca="false">(M94-L94)</f>
        <v>665.186523437505</v>
      </c>
      <c r="CD94" s="6" t="n">
        <f aca="false">(M94-N94)/(M94-J94)</f>
        <v>0.429828618667328</v>
      </c>
      <c r="CE94" s="6" t="e">
        <f aca="false">(K94-M94)/(K94-J94)</f>
        <v>#DIV/0!</v>
      </c>
    </row>
    <row r="95" customFormat="false" ht="12.75" hidden="false" customHeight="true" outlineLevel="0" collapsed="false">
      <c r="A95" s="6" t="n">
        <v>26</v>
      </c>
      <c r="B95" s="6" t="s">
        <v>181</v>
      </c>
      <c r="C95" s="6" t="n">
        <v>3286.99999641627</v>
      </c>
      <c r="D95" s="6" t="n">
        <v>0</v>
      </c>
      <c r="E95" s="6" t="n">
        <f aca="false">(AN95-AO95*(1000-AP95)/(1000-AQ95))*BG95</f>
        <v>13.0598159808904</v>
      </c>
      <c r="F95" s="6" t="n">
        <f aca="false">IF(BR95&lt;&gt;0,1/(1/BR95-1/AJ95),0)</f>
        <v>0.117988378721828</v>
      </c>
      <c r="G95" s="6" t="n">
        <f aca="false">((BU95-BH95/2)*AO95-E95)/(BU95+BH95/2)</f>
        <v>817.805065599758</v>
      </c>
      <c r="H95" s="6" t="n">
        <v>3</v>
      </c>
      <c r="I95" s="6" t="n">
        <v>3</v>
      </c>
      <c r="J95" s="6" t="n">
        <v>0</v>
      </c>
      <c r="K95" s="6" t="n">
        <v>0</v>
      </c>
      <c r="L95" s="6" t="n">
        <v>461.487060546875</v>
      </c>
      <c r="M95" s="6" t="n">
        <v>1126.67358398438</v>
      </c>
      <c r="N95" s="6" t="n">
        <v>642.397033691406</v>
      </c>
      <c r="O95" s="6" t="e">
        <f aca="false">CA95/K95</f>
        <v>#DIV/0!</v>
      </c>
      <c r="P95" s="6" t="n">
        <f aca="false">CC95/M95</f>
        <v>0.590398614907729</v>
      </c>
      <c r="Q95" s="6" t="n">
        <f aca="false">(M95-N95)/M95</f>
        <v>0.429828618667328</v>
      </c>
      <c r="R95" s="6" t="n">
        <v>-1</v>
      </c>
      <c r="S95" s="6" t="n">
        <v>0.87</v>
      </c>
      <c r="T95" s="6" t="n">
        <v>0.92</v>
      </c>
      <c r="U95" s="6" t="n">
        <v>19.9885787963867</v>
      </c>
      <c r="V95" s="6" t="n">
        <f aca="false">(U95*T95+(100-U95)*S95)/100</f>
        <v>0.879994289398193</v>
      </c>
      <c r="W95" s="6" t="n">
        <f aca="false">(E95-R95)/CB95</f>
        <v>0.0639722470693168</v>
      </c>
      <c r="X95" s="6" t="n">
        <f aca="false">(M95-N95)/(M95-L95)</f>
        <v>0.728031211141144</v>
      </c>
      <c r="Y95" s="6" t="n">
        <f aca="false">(K95-M95)/(K95-L95)</f>
        <v>2.44139799423464</v>
      </c>
      <c r="Z95" s="6" t="n">
        <f aca="false">(K95-M95)/M95</f>
        <v>-1</v>
      </c>
      <c r="AA95" s="6" t="n">
        <v>249.312759399414</v>
      </c>
      <c r="AB95" s="6" t="n">
        <v>0.5</v>
      </c>
      <c r="AC95" s="6" t="n">
        <f aca="false">Q95*AB95*V95*AA95</f>
        <v>47.1508679760004</v>
      </c>
      <c r="AD95" s="6" t="n">
        <f aca="false">BH95*1000</f>
        <v>1.44285408650167</v>
      </c>
      <c r="AE95" s="6" t="n">
        <f aca="false">(BM95-BS95)</f>
        <v>1.13645449258274</v>
      </c>
      <c r="AF95" s="6" t="n">
        <f aca="false">(AL95+BL95*D95)</f>
        <v>23.9491004943848</v>
      </c>
      <c r="AG95" s="6" t="n">
        <v>2</v>
      </c>
      <c r="AH95" s="6" t="n">
        <f aca="false">(AG95*BA95+BB95)</f>
        <v>4.644859790802</v>
      </c>
      <c r="AI95" s="6" t="n">
        <v>1</v>
      </c>
      <c r="AJ95" s="6" t="n">
        <f aca="false">AH95*(AI95+1)*(AI95+1)/(AI95*AI95+1)</f>
        <v>9.289719581604</v>
      </c>
      <c r="AK95" s="6" t="n">
        <v>25.0942058563232</v>
      </c>
      <c r="AL95" s="6" t="n">
        <v>23.9491004943848</v>
      </c>
      <c r="AM95" s="6" t="n">
        <v>25.0170669555664</v>
      </c>
      <c r="AN95" s="6" t="n">
        <v>1024.62072753906</v>
      </c>
      <c r="AO95" s="6" t="n">
        <v>1014.95568847656</v>
      </c>
      <c r="AP95" s="6" t="n">
        <v>18.6943092346191</v>
      </c>
      <c r="AQ95" s="6" t="n">
        <v>19.635591506958</v>
      </c>
      <c r="AR95" s="6" t="n">
        <v>55.0641555786133</v>
      </c>
      <c r="AS95" s="6" t="n">
        <v>57.8367080688477</v>
      </c>
      <c r="AT95" s="6" t="n">
        <v>300.552307128906</v>
      </c>
      <c r="AU95" s="6" t="n">
        <v>249.751541137695</v>
      </c>
      <c r="AV95" s="6" t="n">
        <v>114.515380859375</v>
      </c>
      <c r="AW95" s="6" t="n">
        <v>94.1848373413086</v>
      </c>
      <c r="AX95" s="6" t="n">
        <v>-2.64719581604004</v>
      </c>
      <c r="AY95" s="6" t="n">
        <v>-0.422027558088303</v>
      </c>
      <c r="AZ95" s="6" t="n">
        <v>0.5</v>
      </c>
      <c r="BA95" s="6" t="n">
        <v>-1.355140209198</v>
      </c>
      <c r="BB95" s="6" t="n">
        <v>7.355140209198</v>
      </c>
      <c r="BC95" s="6" t="n">
        <v>1</v>
      </c>
      <c r="BD95" s="6" t="n">
        <v>0</v>
      </c>
      <c r="BE95" s="6" t="n">
        <v>0.159999996423721</v>
      </c>
      <c r="BF95" s="6" t="n">
        <v>111105</v>
      </c>
      <c r="BG95" s="6" t="n">
        <f aca="false">AT95*0.000001/(AG95*0.0001)</f>
        <v>1.50276153564453</v>
      </c>
      <c r="BH95" s="6" t="n">
        <f aca="false">(AQ95-AP95)/(1000-AQ95)*BG95</f>
        <v>0.00144285408650167</v>
      </c>
      <c r="BI95" s="6" t="n">
        <f aca="false">(AL95+273.15)</f>
        <v>297.099100494385</v>
      </c>
      <c r="BJ95" s="6" t="n">
        <f aca="false">(AK95+273.15)</f>
        <v>298.244205856323</v>
      </c>
      <c r="BK95" s="6" t="n">
        <f aca="false">(AU95*BC95+AV95*BD95)*BE95</f>
        <v>39.96024568885</v>
      </c>
      <c r="BL95" s="6" t="n">
        <f aca="false">((BK95+0.00000010773*(BJ95^4-BI95^4))-BH95*44100)/(AH95*51.4+0.00000043092*BI95^3)</f>
        <v>-0.0426091396035447</v>
      </c>
      <c r="BM95" s="6" t="n">
        <f aca="false">0.61365*EXP(17.502*AF95/(240.97+AF95))</f>
        <v>2.98582948476596</v>
      </c>
      <c r="BN95" s="6" t="n">
        <f aca="false">BM95*1000/AW95</f>
        <v>31.7018064589936</v>
      </c>
      <c r="BO95" s="6" t="n">
        <f aca="false">(BN95-AQ95)</f>
        <v>12.0662149520356</v>
      </c>
      <c r="BP95" s="6" t="n">
        <f aca="false">IF(D95,AL95,(AK95+AL95)/2)</f>
        <v>24.521653175354</v>
      </c>
      <c r="BQ95" s="6" t="n">
        <f aca="false">0.61365*EXP(17.502*BP95/(240.97+BP95))</f>
        <v>3.09011967168353</v>
      </c>
      <c r="BR95" s="6" t="n">
        <f aca="false">IF(BO95&lt;&gt;0,(1000-(BN95+AQ95)/2)/BO95*BH95,0)</f>
        <v>0.116508607286308</v>
      </c>
      <c r="BS95" s="6" t="n">
        <f aca="false">AQ95*AW95/1000</f>
        <v>1.84937499218322</v>
      </c>
      <c r="BT95" s="6" t="n">
        <f aca="false">(BQ95-BS95)</f>
        <v>1.24074467950031</v>
      </c>
      <c r="BU95" s="6" t="n">
        <f aca="false">1/(1.6/F95+1.37/AJ95)</f>
        <v>0.072949397485176</v>
      </c>
      <c r="BV95" s="6" t="n">
        <f aca="false">G95*AW95*0.001</f>
        <v>77.0248370804114</v>
      </c>
      <c r="BW95" s="6" t="n">
        <f aca="false">G95/AO95</f>
        <v>0.80575445301191</v>
      </c>
      <c r="BX95" s="6" t="n">
        <f aca="false">(1-BH95*AW95/BM95/F95)*100</f>
        <v>61.4256008515038</v>
      </c>
      <c r="BY95" s="6" t="n">
        <f aca="false">(AO95-E95/(AJ95/1.35))</f>
        <v>1013.05781078291</v>
      </c>
      <c r="BZ95" s="6" t="n">
        <f aca="false">E95*BX95/100/BY95</f>
        <v>0.0079186699425999</v>
      </c>
      <c r="CA95" s="6" t="n">
        <f aca="false">(K95-J95)</f>
        <v>0</v>
      </c>
      <c r="CB95" s="6" t="n">
        <f aca="false">AU95*V95</f>
        <v>219.77992996957</v>
      </c>
      <c r="CC95" s="6" t="n">
        <f aca="false">(M95-L95)</f>
        <v>665.186523437505</v>
      </c>
      <c r="CD95" s="6" t="n">
        <f aca="false">(M95-N95)/(M95-J95)</f>
        <v>0.429828618667328</v>
      </c>
      <c r="CE95" s="6" t="e">
        <f aca="false">(K95-M95)/(K95-J95)</f>
        <v>#DIV/0!</v>
      </c>
    </row>
    <row r="96" customFormat="false" ht="12.75" hidden="false" customHeight="true" outlineLevel="0" collapsed="false">
      <c r="A96" s="6" t="n">
        <v>27</v>
      </c>
      <c r="B96" s="6" t="s">
        <v>182</v>
      </c>
      <c r="C96" s="6" t="n">
        <v>3292.99999600276</v>
      </c>
      <c r="D96" s="6" t="n">
        <v>0</v>
      </c>
      <c r="E96" s="6" t="n">
        <f aca="false">(AN96-AO96*(1000-AP96)/(1000-AQ96))*BG96</f>
        <v>13.6948630660889</v>
      </c>
      <c r="F96" s="6" t="n">
        <f aca="false">IF(BR96&lt;&gt;0,1/(1/BR96-1/AJ96),0)</f>
        <v>0.118709000908182</v>
      </c>
      <c r="G96" s="6" t="n">
        <f aca="false">((BU96-BH96/2)*AO96-E96)/(BU96+BH96/2)</f>
        <v>810.918678917689</v>
      </c>
      <c r="H96" s="6" t="n">
        <v>3</v>
      </c>
      <c r="I96" s="6" t="n">
        <v>3</v>
      </c>
      <c r="J96" s="6" t="n">
        <v>0</v>
      </c>
      <c r="K96" s="6" t="n">
        <v>0</v>
      </c>
      <c r="L96" s="6" t="n">
        <v>461.487060546875</v>
      </c>
      <c r="M96" s="6" t="n">
        <v>1126.67358398438</v>
      </c>
      <c r="N96" s="6" t="n">
        <v>642.397033691406</v>
      </c>
      <c r="O96" s="6" t="e">
        <f aca="false">CA96/K96</f>
        <v>#DIV/0!</v>
      </c>
      <c r="P96" s="6" t="n">
        <f aca="false">CC96/M96</f>
        <v>0.590398614907729</v>
      </c>
      <c r="Q96" s="6" t="n">
        <f aca="false">(M96-N96)/M96</f>
        <v>0.429828618667328</v>
      </c>
      <c r="R96" s="6" t="n">
        <v>-1</v>
      </c>
      <c r="S96" s="6" t="n">
        <v>0.87</v>
      </c>
      <c r="T96" s="6" t="n">
        <v>0.92</v>
      </c>
      <c r="U96" s="6" t="n">
        <v>19.9885787963867</v>
      </c>
      <c r="V96" s="6" t="n">
        <f aca="false">(U96*T96+(100-U96)*S96)/100</f>
        <v>0.879994289398193</v>
      </c>
      <c r="W96" s="6" t="n">
        <f aca="false">(E96-R96)/CB96</f>
        <v>0.0668828288483067</v>
      </c>
      <c r="X96" s="6" t="n">
        <f aca="false">(M96-N96)/(M96-L96)</f>
        <v>0.728031211141144</v>
      </c>
      <c r="Y96" s="6" t="n">
        <f aca="false">(K96-M96)/(K96-L96)</f>
        <v>2.44139799423464</v>
      </c>
      <c r="Z96" s="6" t="n">
        <f aca="false">(K96-M96)/M96</f>
        <v>-1</v>
      </c>
      <c r="AA96" s="6" t="n">
        <v>249.312759399414</v>
      </c>
      <c r="AB96" s="6" t="n">
        <v>0.5</v>
      </c>
      <c r="AC96" s="6" t="n">
        <f aca="false">Q96*AB96*V96*AA96</f>
        <v>47.1508679760004</v>
      </c>
      <c r="AD96" s="6" t="n">
        <f aca="false">BH96*1000</f>
        <v>1.45489847975819</v>
      </c>
      <c r="AE96" s="6" t="n">
        <f aca="false">(BM96-BS96)</f>
        <v>1.13907836193777</v>
      </c>
      <c r="AF96" s="6" t="n">
        <f aca="false">(AL96+BL96*D96)</f>
        <v>23.9604816436768</v>
      </c>
      <c r="AG96" s="6" t="n">
        <v>2</v>
      </c>
      <c r="AH96" s="6" t="n">
        <f aca="false">(AG96*BA96+BB96)</f>
        <v>4.644859790802</v>
      </c>
      <c r="AI96" s="6" t="n">
        <v>1</v>
      </c>
      <c r="AJ96" s="6" t="n">
        <f aca="false">AH96*(AI96+1)*(AI96+1)/(AI96*AI96+1)</f>
        <v>9.289719581604</v>
      </c>
      <c r="AK96" s="6" t="n">
        <v>25.109447479248</v>
      </c>
      <c r="AL96" s="6" t="n">
        <v>23.9604816436768</v>
      </c>
      <c r="AM96" s="6" t="n">
        <v>25.0188694000244</v>
      </c>
      <c r="AN96" s="6" t="n">
        <v>1025.72314453125</v>
      </c>
      <c r="AO96" s="6" t="n">
        <v>1015.62719726563</v>
      </c>
      <c r="AP96" s="6" t="n">
        <v>18.6800594329834</v>
      </c>
      <c r="AQ96" s="6" t="n">
        <v>19.6291618347168</v>
      </c>
      <c r="AR96" s="6" t="n">
        <v>54.9729728698731</v>
      </c>
      <c r="AS96" s="6" t="n">
        <v>57.766056060791</v>
      </c>
      <c r="AT96" s="6" t="n">
        <v>300.566101074219</v>
      </c>
      <c r="AU96" s="6" t="n">
        <v>249.672698974609</v>
      </c>
      <c r="AV96" s="6" t="n">
        <v>114.534606933594</v>
      </c>
      <c r="AW96" s="6" t="n">
        <v>94.1860809326172</v>
      </c>
      <c r="AX96" s="6" t="n">
        <v>-2.64719581604004</v>
      </c>
      <c r="AY96" s="6" t="n">
        <v>-0.422027558088303</v>
      </c>
      <c r="AZ96" s="6" t="n">
        <v>0.5</v>
      </c>
      <c r="BA96" s="6" t="n">
        <v>-1.355140209198</v>
      </c>
      <c r="BB96" s="6" t="n">
        <v>7.355140209198</v>
      </c>
      <c r="BC96" s="6" t="n">
        <v>1</v>
      </c>
      <c r="BD96" s="6" t="n">
        <v>0</v>
      </c>
      <c r="BE96" s="6" t="n">
        <v>0.159999996423721</v>
      </c>
      <c r="BF96" s="6" t="n">
        <v>111105</v>
      </c>
      <c r="BG96" s="6" t="n">
        <f aca="false">AT96*0.000001/(AG96*0.0001)</f>
        <v>1.50283050537109</v>
      </c>
      <c r="BH96" s="6" t="n">
        <f aca="false">(AQ96-AP96)/(1000-AQ96)*BG96</f>
        <v>0.00145489847975819</v>
      </c>
      <c r="BI96" s="6" t="n">
        <f aca="false">(AL96+273.15)</f>
        <v>297.110481643677</v>
      </c>
      <c r="BJ96" s="6" t="n">
        <f aca="false">(AK96+273.15)</f>
        <v>298.259447479248</v>
      </c>
      <c r="BK96" s="6" t="n">
        <f aca="false">(AU96*BC96+AV96*BD96)*BE96</f>
        <v>39.9476309430382</v>
      </c>
      <c r="BL96" s="6" t="n">
        <f aca="false">((BK96+0.00000010773*(BJ96^4-BI96^4))-BH96*44100)/(AH96*51.4+0.00000043092*BI96^3)</f>
        <v>-0.0446011051190497</v>
      </c>
      <c r="BM96" s="6" t="n">
        <f aca="false">0.61365*EXP(17.502*AF96/(240.97+AF96))</f>
        <v>2.98787218714184</v>
      </c>
      <c r="BN96" s="6" t="n">
        <f aca="false">BM96*1000/AW96</f>
        <v>31.7230758256035</v>
      </c>
      <c r="BO96" s="6" t="n">
        <f aca="false">(BN96-AQ96)</f>
        <v>12.0939139908867</v>
      </c>
      <c r="BP96" s="6" t="n">
        <f aca="false">IF(D96,AL96,(AK96+AL96)/2)</f>
        <v>24.5349645614624</v>
      </c>
      <c r="BQ96" s="6" t="n">
        <f aca="false">0.61365*EXP(17.502*BP96/(240.97+BP96))</f>
        <v>3.09258173191837</v>
      </c>
      <c r="BR96" s="6" t="n">
        <f aca="false">IF(BO96&lt;&gt;0,(1000-(BN96+AQ96)/2)/BO96*BH96,0)</f>
        <v>0.117211213389997</v>
      </c>
      <c r="BS96" s="6" t="n">
        <f aca="false">AQ96*AW96/1000</f>
        <v>1.84879382520408</v>
      </c>
      <c r="BT96" s="6" t="n">
        <f aca="false">(BQ96-BS96)</f>
        <v>1.24378790671429</v>
      </c>
      <c r="BU96" s="6" t="n">
        <f aca="false">1/(1.6/F96+1.37/AJ96)</f>
        <v>0.0733901187726214</v>
      </c>
      <c r="BV96" s="6" t="n">
        <f aca="false">G96*AW96*0.001</f>
        <v>76.3772523223125</v>
      </c>
      <c r="BW96" s="6" t="n">
        <f aca="false">G96/AO96</f>
        <v>0.798441279537337</v>
      </c>
      <c r="BX96" s="6" t="n">
        <f aca="false">(1-BH96*AW96/BM96/F96)*100</f>
        <v>61.3656374515462</v>
      </c>
      <c r="BY96" s="6" t="n">
        <f aca="false">(AO96-E96/(AJ96/1.35))</f>
        <v>1013.63703330246</v>
      </c>
      <c r="BZ96" s="6" t="n">
        <f aca="false">E96*BX96/100/BY96</f>
        <v>0.00829087705215493</v>
      </c>
      <c r="CA96" s="6" t="n">
        <f aca="false">(K96-J96)</f>
        <v>0</v>
      </c>
      <c r="CB96" s="6" t="n">
        <f aca="false">AU96*V96</f>
        <v>219.71054931629</v>
      </c>
      <c r="CC96" s="6" t="n">
        <f aca="false">(M96-L96)</f>
        <v>665.186523437505</v>
      </c>
      <c r="CD96" s="6" t="n">
        <f aca="false">(M96-N96)/(M96-J96)</f>
        <v>0.429828618667328</v>
      </c>
      <c r="CE96" s="6" t="e">
        <f aca="false">(K96-M96)/(K96-J96)</f>
        <v>#DIV/0!</v>
      </c>
    </row>
    <row r="97" customFormat="false" ht="23.25" hidden="false" customHeight="true" outlineLevel="0" collapsed="false">
      <c r="A97" s="2" t="s">
        <v>12</v>
      </c>
      <c r="B97" s="5" t="s">
        <v>183</v>
      </c>
    </row>
    <row r="98" customFormat="false" ht="23.25" hidden="false" customHeight="true" outlineLevel="0" collapsed="false">
      <c r="A98" s="2" t="s">
        <v>12</v>
      </c>
      <c r="B98" s="5" t="s">
        <v>184</v>
      </c>
    </row>
    <row r="99" customFormat="false" ht="23.25" hidden="false" customHeight="true" outlineLevel="0" collapsed="false">
      <c r="A99" s="2" t="s">
        <v>12</v>
      </c>
      <c r="B99" s="5" t="s">
        <v>185</v>
      </c>
    </row>
    <row r="100" customFormat="false" ht="23.25" hidden="false" customHeight="true" outlineLevel="0" collapsed="false">
      <c r="A100" s="2" t="s">
        <v>12</v>
      </c>
      <c r="B100" s="5" t="s">
        <v>186</v>
      </c>
    </row>
    <row r="101" customFormat="false" ht="23.25" hidden="false" customHeight="true" outlineLevel="0" collapsed="false">
      <c r="A101" s="2" t="s">
        <v>12</v>
      </c>
      <c r="B101" s="5" t="s">
        <v>187</v>
      </c>
    </row>
    <row r="102" customFormat="false" ht="12.75" hidden="false" customHeight="true" outlineLevel="0" collapsed="false">
      <c r="A102" s="3" t="n">
        <v>28</v>
      </c>
      <c r="B102" s="3" t="s">
        <v>188</v>
      </c>
      <c r="C102" s="3" t="n">
        <v>3292.99999600276</v>
      </c>
      <c r="D102" s="3" t="n">
        <v>0</v>
      </c>
      <c r="E102" s="3" t="n">
        <f aca="false">(AN102-AO102*(1000-AP102)/(1000-AQ102))*BG102</f>
        <v>13.6948630660889</v>
      </c>
      <c r="F102" s="3" t="n">
        <f aca="false">IF(BR102&lt;&gt;0,1/(1/BR102-1/AJ102),0)</f>
        <v>0.118709000908182</v>
      </c>
      <c r="G102" s="3" t="n">
        <f aca="false">((BU102-BH102/2)*AO102-E102)/(BU102+BH102/2)</f>
        <v>810.918678917689</v>
      </c>
      <c r="H102" s="3" t="n">
        <v>4</v>
      </c>
      <c r="I102" s="3" t="n">
        <v>4</v>
      </c>
      <c r="J102" s="3" t="n">
        <v>0</v>
      </c>
      <c r="K102" s="3" t="n">
        <v>0</v>
      </c>
      <c r="L102" s="3" t="n">
        <v>482.286865234375</v>
      </c>
      <c r="M102" s="3" t="n">
        <v>1479.29821777344</v>
      </c>
      <c r="N102" s="3" t="n">
        <v>624.784729003906</v>
      </c>
      <c r="O102" s="3" t="e">
        <f aca="false">CA102/K102</f>
        <v>#DIV/0!</v>
      </c>
      <c r="P102" s="3" t="n">
        <f aca="false">CC102/M102</f>
        <v>0.673975903276428</v>
      </c>
      <c r="Q102" s="3" t="n">
        <f aca="false">(M102-N102)/M102</f>
        <v>0.577647886344176</v>
      </c>
      <c r="R102" s="3" t="n">
        <v>-1</v>
      </c>
      <c r="S102" s="3" t="n">
        <v>0.87</v>
      </c>
      <c r="T102" s="3" t="n">
        <v>0.92</v>
      </c>
      <c r="U102" s="3" t="n">
        <v>19.9885787963867</v>
      </c>
      <c r="V102" s="3" t="n">
        <f aca="false">(U102*T102+(100-U102)*S102)/100</f>
        <v>0.879994289398193</v>
      </c>
      <c r="W102" s="3" t="n">
        <f aca="false">(E102-R102)/CB102</f>
        <v>0.0668828288483067</v>
      </c>
      <c r="X102" s="3" t="n">
        <f aca="false">(M102-N102)/(M102-L102)</f>
        <v>0.85707498374353</v>
      </c>
      <c r="Y102" s="3" t="n">
        <f aca="false">(K102-M102)/(K102-L102)</f>
        <v>3.06725794212652</v>
      </c>
      <c r="Z102" s="3" t="n">
        <f aca="false">(K102-M102)/M102</f>
        <v>-1</v>
      </c>
      <c r="AA102" s="3" t="n">
        <v>249.672698974609</v>
      </c>
      <c r="AB102" s="3" t="n">
        <v>0.5</v>
      </c>
      <c r="AC102" s="3" t="n">
        <f aca="false">Q102*AB102*V102*AA102</f>
        <v>63.4576672100364</v>
      </c>
      <c r="AD102" s="3" t="n">
        <f aca="false">BH102*1000</f>
        <v>1.45489847975819</v>
      </c>
      <c r="AE102" s="3" t="n">
        <f aca="false">(BM102-BS102)</f>
        <v>1.13907836193777</v>
      </c>
      <c r="AF102" s="3" t="n">
        <f aca="false">(AL102+BL102*D102)</f>
        <v>23.9604816436768</v>
      </c>
      <c r="AG102" s="3" t="n">
        <v>2</v>
      </c>
      <c r="AH102" s="3" t="n">
        <f aca="false">(AG102*BA102+BB102)</f>
        <v>4.644859790802</v>
      </c>
      <c r="AI102" s="3" t="n">
        <v>1</v>
      </c>
      <c r="AJ102" s="3" t="n">
        <f aca="false">AH102*(AI102+1)*(AI102+1)/(AI102*AI102+1)</f>
        <v>9.289719581604</v>
      </c>
      <c r="AK102" s="3" t="n">
        <v>25.109447479248</v>
      </c>
      <c r="AL102" s="3" t="n">
        <v>23.9604816436768</v>
      </c>
      <c r="AM102" s="3" t="n">
        <v>25.0188694000244</v>
      </c>
      <c r="AN102" s="3" t="n">
        <v>1025.72314453125</v>
      </c>
      <c r="AO102" s="3" t="n">
        <v>1015.62719726563</v>
      </c>
      <c r="AP102" s="3" t="n">
        <v>18.6800594329834</v>
      </c>
      <c r="AQ102" s="3" t="n">
        <v>19.6291618347168</v>
      </c>
      <c r="AR102" s="3" t="n">
        <v>54.9729728698731</v>
      </c>
      <c r="AS102" s="3" t="n">
        <v>57.766056060791</v>
      </c>
      <c r="AT102" s="3" t="n">
        <v>300.566101074219</v>
      </c>
      <c r="AU102" s="3" t="n">
        <v>249.672698974609</v>
      </c>
      <c r="AV102" s="3" t="n">
        <v>114.534606933594</v>
      </c>
      <c r="AW102" s="3" t="n">
        <v>94.1860809326172</v>
      </c>
      <c r="AX102" s="3" t="n">
        <v>-2.64719581604004</v>
      </c>
      <c r="AY102" s="3" t="n">
        <v>-0.422027558088303</v>
      </c>
      <c r="AZ102" s="3" t="n">
        <v>0.5</v>
      </c>
      <c r="BA102" s="3" t="n">
        <v>-1.355140209198</v>
      </c>
      <c r="BB102" s="3" t="n">
        <v>7.355140209198</v>
      </c>
      <c r="BC102" s="3" t="n">
        <v>1</v>
      </c>
      <c r="BD102" s="3" t="n">
        <v>0</v>
      </c>
      <c r="BE102" s="3" t="n">
        <v>0.159999996423721</v>
      </c>
      <c r="BF102" s="3" t="n">
        <v>111105</v>
      </c>
      <c r="BG102" s="3" t="n">
        <f aca="false">AT102*0.000001/(AG102*0.0001)</f>
        <v>1.50283050537109</v>
      </c>
      <c r="BH102" s="3" t="n">
        <f aca="false">(AQ102-AP102)/(1000-AQ102)*BG102</f>
        <v>0.00145489847975819</v>
      </c>
      <c r="BI102" s="3" t="n">
        <f aca="false">(AL102+273.15)</f>
        <v>297.110481643677</v>
      </c>
      <c r="BJ102" s="3" t="n">
        <f aca="false">(AK102+273.15)</f>
        <v>298.259447479248</v>
      </c>
      <c r="BK102" s="3" t="n">
        <f aca="false">(AU102*BC102+AV102*BD102)*BE102</f>
        <v>39.9476309430382</v>
      </c>
      <c r="BL102" s="3" t="n">
        <f aca="false">((BK102+0.00000010773*(BJ102^4-BI102^4))-BH102*44100)/(AH102*51.4+0.00000043092*BI102^3)</f>
        <v>-0.0446011051190497</v>
      </c>
      <c r="BM102" s="3" t="n">
        <f aca="false">0.61365*EXP(17.502*AF102/(240.97+AF102))</f>
        <v>2.98787218714184</v>
      </c>
      <c r="BN102" s="3" t="n">
        <f aca="false">BM102*1000/AW102</f>
        <v>31.7230758256035</v>
      </c>
      <c r="BO102" s="3" t="n">
        <f aca="false">(BN102-AQ102)</f>
        <v>12.0939139908867</v>
      </c>
      <c r="BP102" s="3" t="n">
        <f aca="false">IF(D102,AL102,(AK102+AL102)/2)</f>
        <v>24.5349645614624</v>
      </c>
      <c r="BQ102" s="3" t="n">
        <f aca="false">0.61365*EXP(17.502*BP102/(240.97+BP102))</f>
        <v>3.09258173191837</v>
      </c>
      <c r="BR102" s="3" t="n">
        <f aca="false">IF(BO102&lt;&gt;0,(1000-(BN102+AQ102)/2)/BO102*BH102,0)</f>
        <v>0.117211213389997</v>
      </c>
      <c r="BS102" s="3" t="n">
        <f aca="false">AQ102*AW102/1000</f>
        <v>1.84879382520408</v>
      </c>
      <c r="BT102" s="3" t="n">
        <f aca="false">(BQ102-BS102)</f>
        <v>1.24378790671429</v>
      </c>
      <c r="BU102" s="3" t="n">
        <f aca="false">1/(1.6/F102+1.37/AJ102)</f>
        <v>0.0733901187726214</v>
      </c>
      <c r="BV102" s="3" t="n">
        <f aca="false">G102*AW102*0.001</f>
        <v>76.3772523223125</v>
      </c>
      <c r="BW102" s="3" t="n">
        <f aca="false">G102/AO102</f>
        <v>0.798441279537337</v>
      </c>
      <c r="BX102" s="3" t="n">
        <f aca="false">(1-BH102*AW102/BM102/F102)*100</f>
        <v>61.3656374515462</v>
      </c>
      <c r="BY102" s="3" t="n">
        <f aca="false">(AO102-E102/(AJ102/1.35))</f>
        <v>1013.63703330246</v>
      </c>
      <c r="BZ102" s="3" t="n">
        <f aca="false">E102*BX102/100/BY102</f>
        <v>0.00829087705215493</v>
      </c>
      <c r="CA102" s="3" t="n">
        <f aca="false">(K102-J102)</f>
        <v>0</v>
      </c>
      <c r="CB102" s="3" t="n">
        <f aca="false">AU102*V102</f>
        <v>219.71054931629</v>
      </c>
      <c r="CC102" s="3" t="n">
        <f aca="false">(M102-L102)</f>
        <v>997.011352539065</v>
      </c>
      <c r="CD102" s="3" t="n">
        <f aca="false">(M102-N102)/(M102-J102)</f>
        <v>0.577647886344176</v>
      </c>
      <c r="CE102" s="3" t="e">
        <f aca="false">(K102-M102)/(K102-J102)</f>
        <v>#DIV/0!</v>
      </c>
    </row>
    <row r="103" customFormat="false" ht="23.25" hidden="false" customHeight="true" outlineLevel="0" collapsed="false">
      <c r="A103" s="2" t="s">
        <v>12</v>
      </c>
      <c r="B103" s="5" t="s">
        <v>189</v>
      </c>
    </row>
    <row r="104" customFormat="false" ht="23.25" hidden="false" customHeight="true" outlineLevel="0" collapsed="false">
      <c r="A104" s="2" t="s">
        <v>12</v>
      </c>
      <c r="B104" s="5" t="s">
        <v>190</v>
      </c>
    </row>
    <row r="105" customFormat="false" ht="23.25" hidden="false" customHeight="true" outlineLevel="0" collapsed="false">
      <c r="A105" s="2" t="s">
        <v>12</v>
      </c>
      <c r="B105" s="5" t="s">
        <v>191</v>
      </c>
    </row>
    <row r="106" customFormat="false" ht="23.25" hidden="false" customHeight="true" outlineLevel="0" collapsed="false">
      <c r="A106" s="2" t="s">
        <v>12</v>
      </c>
      <c r="B106" s="5" t="s">
        <v>192</v>
      </c>
    </row>
    <row r="107" customFormat="false" ht="23.25" hidden="false" customHeight="true" outlineLevel="0" collapsed="false">
      <c r="A107" s="2" t="s">
        <v>12</v>
      </c>
      <c r="B107" s="5" t="s">
        <v>193</v>
      </c>
    </row>
    <row r="108" customFormat="false" ht="23.25" hidden="false" customHeight="true" outlineLevel="0" collapsed="false">
      <c r="A108" s="2" t="s">
        <v>12</v>
      </c>
      <c r="B108" s="7" t="s">
        <v>194</v>
      </c>
    </row>
    <row r="109" customFormat="false" ht="23.25" hidden="false" customHeight="true" outlineLevel="0" collapsed="false">
      <c r="A109" s="2" t="s">
        <v>12</v>
      </c>
      <c r="B109" s="5" t="s">
        <v>195</v>
      </c>
    </row>
    <row r="110" customFormat="false" ht="23.25" hidden="false" customHeight="true" outlineLevel="0" collapsed="false">
      <c r="A110" s="2" t="s">
        <v>12</v>
      </c>
      <c r="B110" s="5" t="s">
        <v>196</v>
      </c>
    </row>
    <row r="111" customFormat="false" ht="23.25" hidden="false" customHeight="true" outlineLevel="0" collapsed="false">
      <c r="A111" s="2" t="s">
        <v>12</v>
      </c>
      <c r="B111" s="5" t="s">
        <v>197</v>
      </c>
    </row>
    <row r="112" customFormat="false" ht="23.25" hidden="false" customHeight="true" outlineLevel="0" collapsed="false">
      <c r="A112" s="2" t="s">
        <v>12</v>
      </c>
      <c r="B112" s="5" t="s">
        <v>198</v>
      </c>
    </row>
    <row r="113" customFormat="false" ht="23.25" hidden="false" customHeight="true" outlineLevel="0" collapsed="false">
      <c r="A113" s="2" t="s">
        <v>12</v>
      </c>
      <c r="B113" s="5" t="s">
        <v>199</v>
      </c>
    </row>
    <row r="114" customFormat="false" ht="23.25" hidden="false" customHeight="true" outlineLevel="0" collapsed="false">
      <c r="A114" s="2" t="s">
        <v>12</v>
      </c>
      <c r="B114" s="5" t="s">
        <v>200</v>
      </c>
    </row>
    <row r="115" customFormat="false" ht="23.25" hidden="false" customHeight="true" outlineLevel="0" collapsed="false">
      <c r="A115" s="2" t="s">
        <v>12</v>
      </c>
      <c r="B115" s="5" t="s">
        <v>201</v>
      </c>
    </row>
    <row r="116" customFormat="false" ht="12.75" hidden="false" customHeight="true" outlineLevel="0" collapsed="false">
      <c r="A116" s="6" t="n">
        <v>29</v>
      </c>
      <c r="B116" s="6" t="s">
        <v>202</v>
      </c>
      <c r="C116" s="6" t="n">
        <v>4230.4999994142</v>
      </c>
      <c r="D116" s="6" t="n">
        <v>0</v>
      </c>
      <c r="E116" s="6" t="n">
        <f aca="false">(AN116-AO116*(1000-AP116)/(1000-AQ116))*BG116</f>
        <v>12.2226927684915</v>
      </c>
      <c r="F116" s="6" t="n">
        <f aca="false">IF(BR116&lt;&gt;0,1/(1/BR116-1/AJ116),0)</f>
        <v>0.0795105115039346</v>
      </c>
      <c r="G116" s="6" t="n">
        <f aca="false">((BU116-BH116/2)*AO116-E116)/(BU116+BH116/2)</f>
        <v>813.903386082856</v>
      </c>
      <c r="H116" s="6" t="n">
        <v>4</v>
      </c>
      <c r="I116" s="6" t="n">
        <v>4</v>
      </c>
      <c r="J116" s="6" t="n">
        <v>0</v>
      </c>
      <c r="K116" s="6" t="n">
        <v>0</v>
      </c>
      <c r="L116" s="6" t="n">
        <v>482.286865234375</v>
      </c>
      <c r="M116" s="6" t="n">
        <v>1479.29821777344</v>
      </c>
      <c r="N116" s="6" t="n">
        <v>624.784729003906</v>
      </c>
      <c r="O116" s="6" t="e">
        <f aca="false">CA116/K116</f>
        <v>#DIV/0!</v>
      </c>
      <c r="P116" s="6" t="n">
        <f aca="false">CC116/M116</f>
        <v>0.673975903276428</v>
      </c>
      <c r="Q116" s="6" t="n">
        <f aca="false">(M116-N116)/M116</f>
        <v>0.577647886344176</v>
      </c>
      <c r="R116" s="6" t="n">
        <v>-1</v>
      </c>
      <c r="S116" s="6" t="n">
        <v>0.87</v>
      </c>
      <c r="T116" s="6" t="n">
        <v>0.92</v>
      </c>
      <c r="U116" s="6" t="n">
        <v>19.9885787963867</v>
      </c>
      <c r="V116" s="6" t="n">
        <f aca="false">(U116*T116+(100-U116)*S116)/100</f>
        <v>0.879994289398193</v>
      </c>
      <c r="W116" s="6" t="n">
        <f aca="false">(E116-R116)/CB116</f>
        <v>0.0602878503885977</v>
      </c>
      <c r="X116" s="6" t="n">
        <f aca="false">(M116-N116)/(M116-L116)</f>
        <v>0.85707498374353</v>
      </c>
      <c r="Y116" s="6" t="n">
        <f aca="false">(K116-M116)/(K116-L116)</f>
        <v>3.06725794212652</v>
      </c>
      <c r="Z116" s="6" t="n">
        <f aca="false">(K116-M116)/M116</f>
        <v>-1</v>
      </c>
      <c r="AA116" s="6" t="n">
        <v>249.672698974609</v>
      </c>
      <c r="AB116" s="6" t="n">
        <v>0.5</v>
      </c>
      <c r="AC116" s="6" t="n">
        <f aca="false">Q116*AB116*V116*AA116</f>
        <v>63.4576672100364</v>
      </c>
      <c r="AD116" s="6" t="n">
        <f aca="false">BH116*1000</f>
        <v>1.10859234158802</v>
      </c>
      <c r="AE116" s="6" t="n">
        <f aca="false">(BM116-BS116)</f>
        <v>1.28895523027863</v>
      </c>
      <c r="AF116" s="6" t="n">
        <f aca="false">(AL116+BL116*D116)</f>
        <v>24.9746685028076</v>
      </c>
      <c r="AG116" s="6" t="n">
        <v>2</v>
      </c>
      <c r="AH116" s="6" t="n">
        <f aca="false">(AG116*BA116+BB116)</f>
        <v>4.644859790802</v>
      </c>
      <c r="AI116" s="6" t="n">
        <v>1</v>
      </c>
      <c r="AJ116" s="6" t="n">
        <f aca="false">AH116*(AI116+1)*(AI116+1)/(AI116*AI116+1)</f>
        <v>9.289719581604</v>
      </c>
      <c r="AK116" s="6" t="n">
        <v>25.8705596923828</v>
      </c>
      <c r="AL116" s="6" t="n">
        <v>24.9746685028076</v>
      </c>
      <c r="AM116" s="6" t="n">
        <v>25.7992458343506</v>
      </c>
      <c r="AN116" s="6" t="n">
        <v>1091.91040039063</v>
      </c>
      <c r="AO116" s="6" t="n">
        <v>1082.97790527344</v>
      </c>
      <c r="AP116" s="6" t="n">
        <v>19.2990989685059</v>
      </c>
      <c r="AQ116" s="6" t="n">
        <v>20.0220394134522</v>
      </c>
      <c r="AR116" s="6" t="n">
        <v>54.2878303527832</v>
      </c>
      <c r="AS116" s="6" t="n">
        <v>56.3214416503906</v>
      </c>
      <c r="AT116" s="6" t="n">
        <v>300.549255371094</v>
      </c>
      <c r="AU116" s="6" t="n">
        <v>249.235702514648</v>
      </c>
      <c r="AV116" s="6" t="n">
        <v>115.567680358887</v>
      </c>
      <c r="AW116" s="6" t="n">
        <v>94.1923751831055</v>
      </c>
      <c r="AX116" s="6" t="n">
        <v>-3.62439918518066</v>
      </c>
      <c r="AY116" s="6" t="n">
        <v>-0.394737392663956</v>
      </c>
      <c r="AZ116" s="6" t="n">
        <v>0.25</v>
      </c>
      <c r="BA116" s="6" t="n">
        <v>-1.355140209198</v>
      </c>
      <c r="BB116" s="6" t="n">
        <v>7.355140209198</v>
      </c>
      <c r="BC116" s="6" t="n">
        <v>1</v>
      </c>
      <c r="BD116" s="6" t="n">
        <v>0</v>
      </c>
      <c r="BE116" s="6" t="n">
        <v>0.159999996423721</v>
      </c>
      <c r="BF116" s="6" t="n">
        <v>111105</v>
      </c>
      <c r="BG116" s="6" t="n">
        <f aca="false">AT116*0.000001/(AG116*0.0001)</f>
        <v>1.50274627685547</v>
      </c>
      <c r="BH116" s="6" t="n">
        <f aca="false">(AQ116-AP116)/(1000-AQ116)*BG116</f>
        <v>0.00110859234158802</v>
      </c>
      <c r="BI116" s="6" t="n">
        <f aca="false">(AL116+273.15)</f>
        <v>298.124668502808</v>
      </c>
      <c r="BJ116" s="6" t="n">
        <f aca="false">(AK116+273.15)</f>
        <v>299.020559692383</v>
      </c>
      <c r="BK116" s="6" t="n">
        <f aca="false">(AU116*BC116+AV116*BD116)*BE116</f>
        <v>39.8777115110073</v>
      </c>
      <c r="BL116" s="6" t="n">
        <f aca="false">((BK116+0.00000010773*(BJ116^4-BI116^4))-BH116*44100)/(AH116*51.4+0.00000043092*BI116^3)</f>
        <v>0.00505383074829209</v>
      </c>
      <c r="BM116" s="6" t="n">
        <f aca="false">0.61365*EXP(17.502*AF116/(240.97+AF116))</f>
        <v>3.17487867864145</v>
      </c>
      <c r="BN116" s="6" t="n">
        <f aca="false">BM116*1000/AW116</f>
        <v>33.7063236007122</v>
      </c>
      <c r="BO116" s="6" t="n">
        <f aca="false">(BN116-AQ116)</f>
        <v>13.68428418726</v>
      </c>
      <c r="BP116" s="6" t="n">
        <f aca="false">IF(D116,AL116,(AK116+AL116)/2)</f>
        <v>25.4226140975952</v>
      </c>
      <c r="BQ116" s="6" t="n">
        <f aca="false">0.61365*EXP(17.502*BP116/(240.97+BP116))</f>
        <v>3.26067980133812</v>
      </c>
      <c r="BR116" s="6" t="n">
        <f aca="false">IF(BO116&lt;&gt;0,(1000-(BN116+AQ116)/2)/BO116*BH116,0)</f>
        <v>0.0788357579354138</v>
      </c>
      <c r="BS116" s="6" t="n">
        <f aca="false">AQ116*AW116/1000</f>
        <v>1.88592344836282</v>
      </c>
      <c r="BT116" s="6" t="n">
        <f aca="false">(BQ116-BS116)</f>
        <v>1.3747563529753</v>
      </c>
      <c r="BU116" s="6" t="n">
        <f aca="false">1/(1.6/F116+1.37/AJ116)</f>
        <v>0.0493325300540225</v>
      </c>
      <c r="BV116" s="6" t="n">
        <f aca="false">G116*AW116*0.001</f>
        <v>76.6634931047163</v>
      </c>
      <c r="BW116" s="6" t="n">
        <f aca="false">G116/AO116</f>
        <v>0.751542004799585</v>
      </c>
      <c r="BX116" s="6" t="n">
        <f aca="false">(1-BH116*AW116/BM116/F116)*100</f>
        <v>58.6347226328537</v>
      </c>
      <c r="BY116" s="6" t="n">
        <f aca="false">(AO116-E116/(AJ116/1.35))</f>
        <v>1081.20167994258</v>
      </c>
      <c r="BZ116" s="6" t="n">
        <f aca="false">E116*BX116/100/BY116</f>
        <v>0.00662849691784749</v>
      </c>
      <c r="CA116" s="6" t="n">
        <f aca="false">(K116-J116)</f>
        <v>0</v>
      </c>
      <c r="CB116" s="6" t="n">
        <f aca="false">AU116*V116</f>
        <v>219.325994927037</v>
      </c>
      <c r="CC116" s="6" t="n">
        <f aca="false">(M116-L116)</f>
        <v>997.011352539065</v>
      </c>
      <c r="CD116" s="6" t="n">
        <f aca="false">(M116-N116)/(M116-J116)</f>
        <v>0.577647886344176</v>
      </c>
      <c r="CE116" s="6" t="e">
        <f aca="false">(K116-M116)/(K116-J116)</f>
        <v>#DIV/0!</v>
      </c>
    </row>
    <row r="117" customFormat="false" ht="12.75" hidden="false" customHeight="true" outlineLevel="0" collapsed="false">
      <c r="A117" s="6" t="n">
        <v>30</v>
      </c>
      <c r="B117" s="6" t="s">
        <v>203</v>
      </c>
      <c r="C117" s="6" t="n">
        <v>4241.4999986561</v>
      </c>
      <c r="D117" s="6" t="n">
        <v>0</v>
      </c>
      <c r="E117" s="6" t="n">
        <f aca="false">(AN117-AO117*(1000-AP117)/(1000-AQ117))*BG117</f>
        <v>11.9067037553564</v>
      </c>
      <c r="F117" s="6" t="n">
        <f aca="false">IF(BR117&lt;&gt;0,1/(1/BR117-1/AJ117),0)</f>
        <v>0.0802218019864463</v>
      </c>
      <c r="G117" s="6" t="n">
        <f aca="false">((BU117-BH117/2)*AO117-E117)/(BU117+BH117/2)</f>
        <v>822.670125830289</v>
      </c>
      <c r="H117" s="6" t="n">
        <v>4</v>
      </c>
      <c r="I117" s="6" t="n">
        <v>4</v>
      </c>
      <c r="J117" s="6" t="n">
        <v>0</v>
      </c>
      <c r="K117" s="6" t="n">
        <v>0</v>
      </c>
      <c r="L117" s="6" t="n">
        <v>482.286865234375</v>
      </c>
      <c r="M117" s="6" t="n">
        <v>1479.29821777344</v>
      </c>
      <c r="N117" s="6" t="n">
        <v>624.784729003906</v>
      </c>
      <c r="O117" s="6" t="e">
        <f aca="false">CA117/K117</f>
        <v>#DIV/0!</v>
      </c>
      <c r="P117" s="6" t="n">
        <f aca="false">CC117/M117</f>
        <v>0.673975903276428</v>
      </c>
      <c r="Q117" s="6" t="n">
        <f aca="false">(M117-N117)/M117</f>
        <v>0.577647886344176</v>
      </c>
      <c r="R117" s="6" t="n">
        <v>-1</v>
      </c>
      <c r="S117" s="6" t="n">
        <v>0.87</v>
      </c>
      <c r="T117" s="6" t="n">
        <v>0.92</v>
      </c>
      <c r="U117" s="6" t="n">
        <v>19.9885787963867</v>
      </c>
      <c r="V117" s="6" t="n">
        <f aca="false">(U117*T117+(100-U117)*S117)/100</f>
        <v>0.879994289398193</v>
      </c>
      <c r="W117" s="6" t="n">
        <f aca="false">(E117-R117)/CB117</f>
        <v>0.0588421838276773</v>
      </c>
      <c r="X117" s="6" t="n">
        <f aca="false">(M117-N117)/(M117-L117)</f>
        <v>0.85707498374353</v>
      </c>
      <c r="Y117" s="6" t="n">
        <f aca="false">(K117-M117)/(K117-L117)</f>
        <v>3.06725794212652</v>
      </c>
      <c r="Z117" s="6" t="n">
        <f aca="false">(K117-M117)/M117</f>
        <v>-1</v>
      </c>
      <c r="AA117" s="6" t="n">
        <v>249.672698974609</v>
      </c>
      <c r="AB117" s="6" t="n">
        <v>0.5</v>
      </c>
      <c r="AC117" s="6" t="n">
        <f aca="false">Q117*AB117*V117*AA117</f>
        <v>63.4576672100364</v>
      </c>
      <c r="AD117" s="6" t="n">
        <f aca="false">BH117*1000</f>
        <v>1.1148633118049</v>
      </c>
      <c r="AE117" s="6" t="n">
        <f aca="false">(BM117-BS117)</f>
        <v>1.28488320774766</v>
      </c>
      <c r="AF117" s="6" t="n">
        <f aca="false">(AL117+BL117*D117)</f>
        <v>24.9534492492676</v>
      </c>
      <c r="AG117" s="6" t="n">
        <v>2</v>
      </c>
      <c r="AH117" s="6" t="n">
        <f aca="false">(AG117*BA117+BB117)</f>
        <v>4.644859790802</v>
      </c>
      <c r="AI117" s="6" t="n">
        <v>1</v>
      </c>
      <c r="AJ117" s="6" t="n">
        <f aca="false">AH117*(AI117+1)*(AI117+1)/(AI117*AI117+1)</f>
        <v>9.289719581604</v>
      </c>
      <c r="AK117" s="6" t="n">
        <v>25.8720722198486</v>
      </c>
      <c r="AL117" s="6" t="n">
        <v>24.9534492492676</v>
      </c>
      <c r="AM117" s="6" t="n">
        <v>25.7908935546875</v>
      </c>
      <c r="AN117" s="6" t="n">
        <v>1091.97485351563</v>
      </c>
      <c r="AO117" s="6" t="n">
        <v>1083.248046875</v>
      </c>
      <c r="AP117" s="6" t="n">
        <v>19.2955551147461</v>
      </c>
      <c r="AQ117" s="6" t="n">
        <v>20.0225734710693</v>
      </c>
      <c r="AR117" s="6" t="n">
        <v>54.273193359375</v>
      </c>
      <c r="AS117" s="6" t="n">
        <v>56.3180999755859</v>
      </c>
      <c r="AT117" s="6" t="n">
        <v>300.553863525391</v>
      </c>
      <c r="AU117" s="6" t="n">
        <v>249.256622314453</v>
      </c>
      <c r="AV117" s="6" t="n">
        <v>115.530548095703</v>
      </c>
      <c r="AW117" s="6" t="n">
        <v>94.1927108764648</v>
      </c>
      <c r="AX117" s="6" t="n">
        <v>-3.62439918518066</v>
      </c>
      <c r="AY117" s="6" t="n">
        <v>-0.394737392663956</v>
      </c>
      <c r="AZ117" s="6" t="n">
        <v>0.75</v>
      </c>
      <c r="BA117" s="6" t="n">
        <v>-1.355140209198</v>
      </c>
      <c r="BB117" s="6" t="n">
        <v>7.355140209198</v>
      </c>
      <c r="BC117" s="6" t="n">
        <v>1</v>
      </c>
      <c r="BD117" s="6" t="n">
        <v>0</v>
      </c>
      <c r="BE117" s="6" t="n">
        <v>0.159999996423721</v>
      </c>
      <c r="BF117" s="6" t="n">
        <v>111105</v>
      </c>
      <c r="BG117" s="6" t="n">
        <f aca="false">AT117*0.000001/(AG117*0.0001)</f>
        <v>1.50276931762696</v>
      </c>
      <c r="BH117" s="6" t="n">
        <f aca="false">(AQ117-AP117)/(1000-AQ117)*BG117</f>
        <v>0.0011148633118049</v>
      </c>
      <c r="BI117" s="6" t="n">
        <f aca="false">(AL117+273.15)</f>
        <v>298.103449249268</v>
      </c>
      <c r="BJ117" s="6" t="n">
        <f aca="false">(AK117+273.15)</f>
        <v>299.022072219849</v>
      </c>
      <c r="BK117" s="6" t="n">
        <f aca="false">(AU117*BC117+AV117*BD117)*BE117</f>
        <v>39.8810586789013</v>
      </c>
      <c r="BL117" s="6" t="n">
        <f aca="false">((BK117+0.00000010773*(BJ117^4-BI117^4))-BH117*44100)/(AH117*51.4+0.00000043092*BI117^3)</f>
        <v>0.00499983287162165</v>
      </c>
      <c r="BM117" s="6" t="n">
        <f aca="false">0.61365*EXP(17.502*AF117/(240.97+AF117))</f>
        <v>3.17086368171086</v>
      </c>
      <c r="BN117" s="6" t="n">
        <f aca="false">BM117*1000/AW117</f>
        <v>33.663578128349</v>
      </c>
      <c r="BO117" s="6" t="n">
        <f aca="false">(BN117-AQ117)</f>
        <v>13.6410046572797</v>
      </c>
      <c r="BP117" s="6" t="n">
        <f aca="false">IF(D117,AL117,(AK117+AL117)/2)</f>
        <v>25.4127607345581</v>
      </c>
      <c r="BQ117" s="6" t="n">
        <f aca="false">0.61365*EXP(17.502*BP117/(240.97+BP117))</f>
        <v>3.25877088083525</v>
      </c>
      <c r="BR117" s="6" t="n">
        <f aca="false">IF(BO117&lt;&gt;0,(1000-(BN117+AQ117)/2)/BO117*BH117,0)</f>
        <v>0.0795349740490568</v>
      </c>
      <c r="BS117" s="6" t="n">
        <f aca="false">AQ117*AW117/1000</f>
        <v>1.88598047396321</v>
      </c>
      <c r="BT117" s="6" t="n">
        <f aca="false">(BQ117-BS117)</f>
        <v>1.37279040687204</v>
      </c>
      <c r="BU117" s="6" t="n">
        <f aca="false">1/(1.6/F117+1.37/AJ117)</f>
        <v>0.049770613052657</v>
      </c>
      <c r="BV117" s="6" t="n">
        <f aca="false">G117*AW117*0.001</f>
        <v>77.4895293090373</v>
      </c>
      <c r="BW117" s="6" t="n">
        <f aca="false">G117/AO117</f>
        <v>0.759447596701017</v>
      </c>
      <c r="BX117" s="6" t="n">
        <f aca="false">(1-BH117*AW117/BM117/F117)*100</f>
        <v>58.7172200065537</v>
      </c>
      <c r="BY117" s="6" t="n">
        <f aca="false">(AO117-E117/(AJ117/1.35))</f>
        <v>1081.51774167811</v>
      </c>
      <c r="BZ117" s="6" t="n">
        <f aca="false">E117*BX117/100/BY117</f>
        <v>0.00646432801806229</v>
      </c>
      <c r="CA117" s="6" t="n">
        <f aca="false">(K117-J117)</f>
        <v>0</v>
      </c>
      <c r="CB117" s="6" t="n">
        <f aca="false">AU117*V117</f>
        <v>219.344404231401</v>
      </c>
      <c r="CC117" s="6" t="n">
        <f aca="false">(M117-L117)</f>
        <v>997.011352539065</v>
      </c>
      <c r="CD117" s="6" t="n">
        <f aca="false">(M117-N117)/(M117-J117)</f>
        <v>0.577647886344176</v>
      </c>
      <c r="CE117" s="6" t="e">
        <f aca="false">(K117-M117)/(K117-J117)</f>
        <v>#DIV/0!</v>
      </c>
    </row>
    <row r="118" customFormat="false" ht="12.75" hidden="false" customHeight="true" outlineLevel="0" collapsed="false">
      <c r="A118" s="6" t="n">
        <v>31</v>
      </c>
      <c r="B118" s="6" t="s">
        <v>204</v>
      </c>
      <c r="C118" s="6" t="n">
        <v>4252.49999789801</v>
      </c>
      <c r="D118" s="6" t="n">
        <v>0</v>
      </c>
      <c r="E118" s="6" t="n">
        <f aca="false">(AN118-AO118*(1000-AP118)/(1000-AQ118))*BG118</f>
        <v>12.1835775926484</v>
      </c>
      <c r="F118" s="6" t="n">
        <f aca="false">IF(BR118&lt;&gt;0,1/(1/BR118-1/AJ118),0)</f>
        <v>0.0806502402781459</v>
      </c>
      <c r="G118" s="6" t="n">
        <f aca="false">((BU118-BH118/2)*AO118-E118)/(BU118+BH118/2)</f>
        <v>818.318954037943</v>
      </c>
      <c r="H118" s="6" t="n">
        <v>4</v>
      </c>
      <c r="I118" s="6" t="n">
        <v>4</v>
      </c>
      <c r="J118" s="6" t="n">
        <v>0</v>
      </c>
      <c r="K118" s="6" t="n">
        <v>0</v>
      </c>
      <c r="L118" s="6" t="n">
        <v>482.286865234375</v>
      </c>
      <c r="M118" s="6" t="n">
        <v>1479.29821777344</v>
      </c>
      <c r="N118" s="6" t="n">
        <v>624.784729003906</v>
      </c>
      <c r="O118" s="6" t="e">
        <f aca="false">CA118/K118</f>
        <v>#DIV/0!</v>
      </c>
      <c r="P118" s="6" t="n">
        <f aca="false">CC118/M118</f>
        <v>0.673975903276428</v>
      </c>
      <c r="Q118" s="6" t="n">
        <f aca="false">(M118-N118)/M118</f>
        <v>0.577647886344176</v>
      </c>
      <c r="R118" s="6" t="n">
        <v>-1</v>
      </c>
      <c r="S118" s="6" t="n">
        <v>0.87</v>
      </c>
      <c r="T118" s="6" t="n">
        <v>0.92</v>
      </c>
      <c r="U118" s="6" t="n">
        <v>19.9885787963867</v>
      </c>
      <c r="V118" s="6" t="n">
        <f aca="false">(U118*T118+(100-U118)*S118)/100</f>
        <v>0.879994289398193</v>
      </c>
      <c r="W118" s="6" t="n">
        <f aca="false">(E118-R118)/CB118</f>
        <v>0.0601005224300842</v>
      </c>
      <c r="X118" s="6" t="n">
        <f aca="false">(M118-N118)/(M118-L118)</f>
        <v>0.85707498374353</v>
      </c>
      <c r="Y118" s="6" t="n">
        <f aca="false">(K118-M118)/(K118-L118)</f>
        <v>3.06725794212652</v>
      </c>
      <c r="Z118" s="6" t="n">
        <f aca="false">(K118-M118)/M118</f>
        <v>-1</v>
      </c>
      <c r="AA118" s="6" t="n">
        <v>249.672698974609</v>
      </c>
      <c r="AB118" s="6" t="n">
        <v>0.5</v>
      </c>
      <c r="AC118" s="6" t="n">
        <f aca="false">Q118*AB118*V118*AA118</f>
        <v>63.4576672100364</v>
      </c>
      <c r="AD118" s="6" t="n">
        <f aca="false">BH118*1000</f>
        <v>1.11702967891205</v>
      </c>
      <c r="AE118" s="6" t="n">
        <f aca="false">(BM118-BS118)</f>
        <v>1.28062714813347</v>
      </c>
      <c r="AF118" s="6" t="n">
        <f aca="false">(AL118+BL118*D118)</f>
        <v>24.9273777008057</v>
      </c>
      <c r="AG118" s="6" t="n">
        <v>2</v>
      </c>
      <c r="AH118" s="6" t="n">
        <f aca="false">(AG118*BA118+BB118)</f>
        <v>4.644859790802</v>
      </c>
      <c r="AI118" s="6" t="n">
        <v>1</v>
      </c>
      <c r="AJ118" s="6" t="n">
        <f aca="false">AH118*(AI118+1)*(AI118+1)/(AI118*AI118+1)</f>
        <v>9.289719581604</v>
      </c>
      <c r="AK118" s="6" t="n">
        <v>25.8672103881836</v>
      </c>
      <c r="AL118" s="6" t="n">
        <v>24.9273777008057</v>
      </c>
      <c r="AM118" s="6" t="n">
        <v>25.7833347320557</v>
      </c>
      <c r="AN118" s="6" t="n">
        <v>1091.95935058594</v>
      </c>
      <c r="AO118" s="6" t="n">
        <v>1083.046875</v>
      </c>
      <c r="AP118" s="6" t="n">
        <v>19.2871875762939</v>
      </c>
      <c r="AQ118" s="6" t="n">
        <v>20.015625</v>
      </c>
      <c r="AR118" s="6" t="n">
        <v>54.2648048400879</v>
      </c>
      <c r="AS118" s="6" t="n">
        <v>56.3142738342285</v>
      </c>
      <c r="AT118" s="6" t="n">
        <v>300.553375244141</v>
      </c>
      <c r="AU118" s="6" t="n">
        <v>249.272964477539</v>
      </c>
      <c r="AV118" s="6" t="n">
        <v>115.610771179199</v>
      </c>
      <c r="AW118" s="6" t="n">
        <v>94.1918869018555</v>
      </c>
      <c r="AX118" s="6" t="n">
        <v>-3.62439918518066</v>
      </c>
      <c r="AY118" s="6" t="n">
        <v>-0.394737392663956</v>
      </c>
      <c r="AZ118" s="6" t="n">
        <v>0.5</v>
      </c>
      <c r="BA118" s="6" t="n">
        <v>-1.355140209198</v>
      </c>
      <c r="BB118" s="6" t="n">
        <v>7.355140209198</v>
      </c>
      <c r="BC118" s="6" t="n">
        <v>1</v>
      </c>
      <c r="BD118" s="6" t="n">
        <v>0</v>
      </c>
      <c r="BE118" s="6" t="n">
        <v>0.159999996423721</v>
      </c>
      <c r="BF118" s="6" t="n">
        <v>111105</v>
      </c>
      <c r="BG118" s="6" t="n">
        <f aca="false">AT118*0.000001/(AG118*0.0001)</f>
        <v>1.50276687622071</v>
      </c>
      <c r="BH118" s="6" t="n">
        <f aca="false">(AQ118-AP118)/(1000-AQ118)*BG118</f>
        <v>0.00111702967891205</v>
      </c>
      <c r="BI118" s="6" t="n">
        <f aca="false">(AL118+273.15)</f>
        <v>298.077377700806</v>
      </c>
      <c r="BJ118" s="6" t="n">
        <f aca="false">(AK118+273.15)</f>
        <v>299.017210388184</v>
      </c>
      <c r="BK118" s="6" t="n">
        <f aca="false">(AU118*BC118+AV118*BD118)*BE118</f>
        <v>39.8836734249366</v>
      </c>
      <c r="BL118" s="6" t="n">
        <f aca="false">((BK118+0.00000010773*(BJ118^4-BI118^4))-BH118*44100)/(AH118*51.4+0.00000043092*BI118^3)</f>
        <v>0.00559410290887622</v>
      </c>
      <c r="BM118" s="6" t="n">
        <f aca="false">0.61365*EXP(17.502*AF118/(240.97+AF118))</f>
        <v>3.16593663440342</v>
      </c>
      <c r="BN118" s="6" t="n">
        <f aca="false">BM118*1000/AW118</f>
        <v>33.6115639949141</v>
      </c>
      <c r="BO118" s="6" t="n">
        <f aca="false">(BN118-AQ118)</f>
        <v>13.5959389949141</v>
      </c>
      <c r="BP118" s="6" t="n">
        <f aca="false">IF(D118,AL118,(AK118+AL118)/2)</f>
        <v>25.3972940444947</v>
      </c>
      <c r="BQ118" s="6" t="n">
        <f aca="false">0.61365*EXP(17.502*BP118/(240.97+BP118))</f>
        <v>3.25577644340603</v>
      </c>
      <c r="BR118" s="6" t="n">
        <f aca="false">IF(BO118&lt;&gt;0,(1000-(BN118+AQ118)/2)/BO118*BH118,0)</f>
        <v>0.0799560882456687</v>
      </c>
      <c r="BS118" s="6" t="n">
        <f aca="false">AQ118*AW118/1000</f>
        <v>1.88530948626995</v>
      </c>
      <c r="BT118" s="6" t="n">
        <f aca="false">(BQ118-BS118)</f>
        <v>1.37046695713608</v>
      </c>
      <c r="BU118" s="6" t="n">
        <f aca="false">1/(1.6/F118+1.37/AJ118)</f>
        <v>0.0500344601931851</v>
      </c>
      <c r="BV118" s="6" t="n">
        <f aca="false">G118*AW118*0.001</f>
        <v>77.0790063683866</v>
      </c>
      <c r="BW118" s="6" t="n">
        <f aca="false">G118/AO118</f>
        <v>0.755571132632596</v>
      </c>
      <c r="BX118" s="6" t="n">
        <f aca="false">(1-BH118*AW118/BM118/F118)*100</f>
        <v>58.7930637901551</v>
      </c>
      <c r="BY118" s="6" t="n">
        <f aca="false">(AO118-E118/(AJ118/1.35))</f>
        <v>1081.27633396207</v>
      </c>
      <c r="BZ118" s="6" t="n">
        <f aca="false">E118*BX118/100/BY118</f>
        <v>0.00662466968061846</v>
      </c>
      <c r="CA118" s="6" t="n">
        <f aca="false">(K118-J118)</f>
        <v>0</v>
      </c>
      <c r="CB118" s="6" t="n">
        <f aca="false">AU118*V118</f>
        <v>219.358785241593</v>
      </c>
      <c r="CC118" s="6" t="n">
        <f aca="false">(M118-L118)</f>
        <v>997.011352539065</v>
      </c>
      <c r="CD118" s="6" t="n">
        <f aca="false">(M118-N118)/(M118-J118)</f>
        <v>0.577647886344176</v>
      </c>
      <c r="CE118" s="6" t="e">
        <f aca="false">(K118-M118)/(K118-J118)</f>
        <v>#DIV/0!</v>
      </c>
    </row>
    <row r="119" customFormat="false" ht="12.75" hidden="false" customHeight="true" outlineLevel="0" collapsed="false">
      <c r="A119" s="6" t="n">
        <v>32</v>
      </c>
      <c r="B119" s="6" t="s">
        <v>205</v>
      </c>
      <c r="C119" s="6" t="n">
        <v>4263.49999713991</v>
      </c>
      <c r="D119" s="6" t="n">
        <v>0</v>
      </c>
      <c r="E119" s="6" t="n">
        <f aca="false">(AN119-AO119*(1000-AP119)/(1000-AQ119))*BG119</f>
        <v>12.183859240832</v>
      </c>
      <c r="F119" s="6" t="n">
        <f aca="false">IF(BR119&lt;&gt;0,1/(1/BR119-1/AJ119),0)</f>
        <v>0.0797642925597042</v>
      </c>
      <c r="G119" s="6" t="n">
        <f aca="false">((BU119-BH119/2)*AO119-E119)/(BU119+BH119/2)</f>
        <v>815.767514742635</v>
      </c>
      <c r="H119" s="6" t="n">
        <v>4</v>
      </c>
      <c r="I119" s="6" t="n">
        <v>4</v>
      </c>
      <c r="J119" s="6" t="n">
        <v>0</v>
      </c>
      <c r="K119" s="6" t="n">
        <v>0</v>
      </c>
      <c r="L119" s="6" t="n">
        <v>482.286865234375</v>
      </c>
      <c r="M119" s="6" t="n">
        <v>1479.29821777344</v>
      </c>
      <c r="N119" s="6" t="n">
        <v>624.784729003906</v>
      </c>
      <c r="O119" s="6" t="e">
        <f aca="false">CA119/K119</f>
        <v>#DIV/0!</v>
      </c>
      <c r="P119" s="6" t="n">
        <f aca="false">CC119/M119</f>
        <v>0.673975903276428</v>
      </c>
      <c r="Q119" s="6" t="n">
        <f aca="false">(M119-N119)/M119</f>
        <v>0.577647886344176</v>
      </c>
      <c r="R119" s="6" t="n">
        <v>-1</v>
      </c>
      <c r="S119" s="6" t="n">
        <v>0.87</v>
      </c>
      <c r="T119" s="6" t="n">
        <v>0.92</v>
      </c>
      <c r="U119" s="6" t="n">
        <v>19.9885787963867</v>
      </c>
      <c r="V119" s="6" t="n">
        <f aca="false">(U119*T119+(100-U119)*S119)/100</f>
        <v>0.879994289398193</v>
      </c>
      <c r="W119" s="6" t="n">
        <f aca="false">(E119-R119)/CB119</f>
        <v>0.060093868109937</v>
      </c>
      <c r="X119" s="6" t="n">
        <f aca="false">(M119-N119)/(M119-L119)</f>
        <v>0.85707498374353</v>
      </c>
      <c r="Y119" s="6" t="n">
        <f aca="false">(K119-M119)/(K119-L119)</f>
        <v>3.06725794212652</v>
      </c>
      <c r="Z119" s="6" t="n">
        <f aca="false">(K119-M119)/M119</f>
        <v>-1</v>
      </c>
      <c r="AA119" s="6" t="n">
        <v>249.672698974609</v>
      </c>
      <c r="AB119" s="6" t="n">
        <v>0.5</v>
      </c>
      <c r="AC119" s="6" t="n">
        <f aca="false">Q119*AB119*V119*AA119</f>
        <v>63.4576672100364</v>
      </c>
      <c r="AD119" s="6" t="n">
        <f aca="false">BH119*1000</f>
        <v>1.10394991964725</v>
      </c>
      <c r="AE119" s="6" t="n">
        <f aca="false">(BM119-BS119)</f>
        <v>1.27959930254571</v>
      </c>
      <c r="AF119" s="6" t="n">
        <f aca="false">(AL119+BL119*D119)</f>
        <v>24.9150066375732</v>
      </c>
      <c r="AG119" s="6" t="n">
        <v>2</v>
      </c>
      <c r="AH119" s="6" t="n">
        <f aca="false">(AG119*BA119+BB119)</f>
        <v>4.644859790802</v>
      </c>
      <c r="AI119" s="6" t="n">
        <v>1</v>
      </c>
      <c r="AJ119" s="6" t="n">
        <f aca="false">AH119*(AI119+1)*(AI119+1)/(AI119*AI119+1)</f>
        <v>9.289719581604</v>
      </c>
      <c r="AK119" s="6" t="n">
        <v>25.847038269043</v>
      </c>
      <c r="AL119" s="6" t="n">
        <v>24.9150066375732</v>
      </c>
      <c r="AM119" s="6" t="n">
        <v>25.7771778106689</v>
      </c>
      <c r="AN119" s="6" t="n">
        <v>1092.04370117188</v>
      </c>
      <c r="AO119" s="6" t="n">
        <v>1083.14111328125</v>
      </c>
      <c r="AP119" s="6" t="n">
        <v>19.281795501709</v>
      </c>
      <c r="AQ119" s="6" t="n">
        <v>20.0016555786133</v>
      </c>
      <c r="AR119" s="6" t="n">
        <v>54.3147315979004</v>
      </c>
      <c r="AS119" s="6" t="n">
        <v>56.3424987792969</v>
      </c>
      <c r="AT119" s="6" t="n">
        <v>300.577606201172</v>
      </c>
      <c r="AU119" s="6" t="n">
        <v>249.305892944336</v>
      </c>
      <c r="AV119" s="6" t="n">
        <v>115.582084655762</v>
      </c>
      <c r="AW119" s="6" t="n">
        <v>94.1922912597656</v>
      </c>
      <c r="AX119" s="6" t="n">
        <v>-3.62439918518066</v>
      </c>
      <c r="AY119" s="6" t="n">
        <v>-0.394737392663956</v>
      </c>
      <c r="AZ119" s="6" t="n">
        <v>0.5</v>
      </c>
      <c r="BA119" s="6" t="n">
        <v>-1.355140209198</v>
      </c>
      <c r="BB119" s="6" t="n">
        <v>7.355140209198</v>
      </c>
      <c r="BC119" s="6" t="n">
        <v>1</v>
      </c>
      <c r="BD119" s="6" t="n">
        <v>0</v>
      </c>
      <c r="BE119" s="6" t="n">
        <v>0.159999996423721</v>
      </c>
      <c r="BF119" s="6" t="n">
        <v>111105</v>
      </c>
      <c r="BG119" s="6" t="n">
        <f aca="false">AT119*0.000001/(AG119*0.0001)</f>
        <v>1.50288803100586</v>
      </c>
      <c r="BH119" s="6" t="n">
        <f aca="false">(AQ119-AP119)/(1000-AQ119)*BG119</f>
        <v>0.00110394991964725</v>
      </c>
      <c r="BI119" s="6" t="n">
        <f aca="false">(AL119+273.15)</f>
        <v>298.065006637573</v>
      </c>
      <c r="BJ119" s="6" t="n">
        <f aca="false">(AK119+273.15)</f>
        <v>298.997038269043</v>
      </c>
      <c r="BK119" s="6" t="n">
        <f aca="false">(AU119*BC119+AV119*BD119)*BE119</f>
        <v>39.8889419795063</v>
      </c>
      <c r="BL119" s="6" t="n">
        <f aca="false">((BK119+0.00000010773*(BJ119^4-BI119^4))-BH119*44100)/(AH119*51.4+0.00000043092*BI119^3)</f>
        <v>0.00755644693290525</v>
      </c>
      <c r="BM119" s="6" t="n">
        <f aca="false">0.61365*EXP(17.502*AF119/(240.97+AF119))</f>
        <v>3.16360107048397</v>
      </c>
      <c r="BN119" s="6" t="n">
        <f aca="false">BM119*1000/AW119</f>
        <v>33.5866240025877</v>
      </c>
      <c r="BO119" s="6" t="n">
        <f aca="false">(BN119-AQ119)</f>
        <v>13.5849684239743</v>
      </c>
      <c r="BP119" s="6" t="n">
        <f aca="false">IF(D119,AL119,(AK119+AL119)/2)</f>
        <v>25.3810224533081</v>
      </c>
      <c r="BQ119" s="6" t="n">
        <f aca="false">0.61365*EXP(17.502*BP119/(240.97+BP119))</f>
        <v>3.25262876779535</v>
      </c>
      <c r="BR119" s="6" t="n">
        <f aca="false">IF(BO119&lt;&gt;0,(1000-(BN119+AQ119)/2)/BO119*BH119,0)</f>
        <v>0.0790852431634943</v>
      </c>
      <c r="BS119" s="6" t="n">
        <f aca="false">AQ119*AW119/1000</f>
        <v>1.88400176793826</v>
      </c>
      <c r="BT119" s="6" t="n">
        <f aca="false">(BQ119-BS119)</f>
        <v>1.36862699985709</v>
      </c>
      <c r="BU119" s="6" t="n">
        <f aca="false">1/(1.6/F119+1.37/AJ119)</f>
        <v>0.0494888400605612</v>
      </c>
      <c r="BV119" s="6" t="n">
        <f aca="false">G119*AW119*0.001</f>
        <v>76.8390113488934</v>
      </c>
      <c r="BW119" s="6" t="n">
        <f aca="false">G119/AO119</f>
        <v>0.753149801757005</v>
      </c>
      <c r="BX119" s="6" t="n">
        <f aca="false">(1-BH119*AW119/BM119/F119)*100</f>
        <v>58.7926674945386</v>
      </c>
      <c r="BY119" s="6" t="n">
        <f aca="false">(AO119-E119/(AJ119/1.35))</f>
        <v>1081.37053131366</v>
      </c>
      <c r="BZ119" s="6" t="n">
        <f aca="false">E119*BX119/100/BY119</f>
        <v>0.00662420108930008</v>
      </c>
      <c r="CA119" s="6" t="n">
        <f aca="false">(K119-J119)</f>
        <v>0</v>
      </c>
      <c r="CB119" s="6" t="n">
        <f aca="false">AU119*V119</f>
        <v>219.387762104333</v>
      </c>
      <c r="CC119" s="6" t="n">
        <f aca="false">(M119-L119)</f>
        <v>997.011352539065</v>
      </c>
      <c r="CD119" s="6" t="n">
        <f aca="false">(M119-N119)/(M119-J119)</f>
        <v>0.577647886344176</v>
      </c>
      <c r="CE119" s="6" t="e">
        <f aca="false">(K119-M119)/(K119-J119)</f>
        <v>#DIV/0!</v>
      </c>
    </row>
    <row r="120" customFormat="false" ht="12.75" hidden="false" customHeight="true" outlineLevel="0" collapsed="false">
      <c r="A120" s="6" t="n">
        <v>33</v>
      </c>
      <c r="B120" s="6" t="s">
        <v>206</v>
      </c>
      <c r="C120" s="6" t="n">
        <v>4274.49999638181</v>
      </c>
      <c r="D120" s="6" t="n">
        <v>0</v>
      </c>
      <c r="E120" s="6" t="n">
        <f aca="false">(AN120-AO120*(1000-AP120)/(1000-AQ120))*BG120</f>
        <v>12.2596455859235</v>
      </c>
      <c r="F120" s="6" t="n">
        <f aca="false">IF(BR120&lt;&gt;0,1/(1/BR120-1/AJ120),0)</f>
        <v>0.079378936070092</v>
      </c>
      <c r="G120" s="6" t="n">
        <f aca="false">((BU120-BH120/2)*AO120-E120)/(BU120+BH120/2)</f>
        <v>813.170489692014</v>
      </c>
      <c r="H120" s="6" t="n">
        <v>4</v>
      </c>
      <c r="I120" s="6" t="n">
        <v>4</v>
      </c>
      <c r="J120" s="6" t="n">
        <v>0</v>
      </c>
      <c r="K120" s="6" t="n">
        <v>0</v>
      </c>
      <c r="L120" s="6" t="n">
        <v>482.286865234375</v>
      </c>
      <c r="M120" s="6" t="n">
        <v>1479.29821777344</v>
      </c>
      <c r="N120" s="6" t="n">
        <v>624.784729003906</v>
      </c>
      <c r="O120" s="6" t="e">
        <f aca="false">CA120/K120</f>
        <v>#DIV/0!</v>
      </c>
      <c r="P120" s="6" t="n">
        <f aca="false">CC120/M120</f>
        <v>0.673975903276428</v>
      </c>
      <c r="Q120" s="6" t="n">
        <f aca="false">(M120-N120)/M120</f>
        <v>0.577647886344176</v>
      </c>
      <c r="R120" s="6" t="n">
        <v>-1</v>
      </c>
      <c r="S120" s="6" t="n">
        <v>0.87</v>
      </c>
      <c r="T120" s="6" t="n">
        <v>0.92</v>
      </c>
      <c r="U120" s="6" t="n">
        <v>19.9885787963867</v>
      </c>
      <c r="V120" s="6" t="n">
        <f aca="false">(U120*T120+(100-U120)*S120)/100</f>
        <v>0.879994289398193</v>
      </c>
      <c r="W120" s="6" t="n">
        <f aca="false">(E120-R120)/CB120</f>
        <v>0.0604383880504654</v>
      </c>
      <c r="X120" s="6" t="n">
        <f aca="false">(M120-N120)/(M120-L120)</f>
        <v>0.85707498374353</v>
      </c>
      <c r="Y120" s="6" t="n">
        <f aca="false">(K120-M120)/(K120-L120)</f>
        <v>3.06725794212652</v>
      </c>
      <c r="Z120" s="6" t="n">
        <f aca="false">(K120-M120)/M120</f>
        <v>-1</v>
      </c>
      <c r="AA120" s="6" t="n">
        <v>249.672698974609</v>
      </c>
      <c r="AB120" s="6" t="n">
        <v>0.5</v>
      </c>
      <c r="AC120" s="6" t="n">
        <f aca="false">Q120*AB120*V120*AA120</f>
        <v>63.4576672100364</v>
      </c>
      <c r="AD120" s="6" t="n">
        <f aca="false">BH120*1000</f>
        <v>1.0963724405595</v>
      </c>
      <c r="AE120" s="6" t="n">
        <f aca="false">(BM120-BS120)</f>
        <v>1.27696351035409</v>
      </c>
      <c r="AF120" s="6" t="n">
        <f aca="false">(AL120+BL120*D120)</f>
        <v>24.8962516784668</v>
      </c>
      <c r="AG120" s="6" t="n">
        <v>2</v>
      </c>
      <c r="AH120" s="6" t="n">
        <f aca="false">(AG120*BA120+BB120)</f>
        <v>4.644859790802</v>
      </c>
      <c r="AI120" s="6" t="n">
        <v>1</v>
      </c>
      <c r="AJ120" s="6" t="n">
        <f aca="false">AH120*(AI120+1)*(AI120+1)/(AI120*AI120+1)</f>
        <v>9.289719581604</v>
      </c>
      <c r="AK120" s="6" t="n">
        <v>25.8400039672852</v>
      </c>
      <c r="AL120" s="6" t="n">
        <v>24.8962516784668</v>
      </c>
      <c r="AM120" s="6" t="n">
        <v>25.7710227966309</v>
      </c>
      <c r="AN120" s="6" t="n">
        <v>1092.14501953125</v>
      </c>
      <c r="AO120" s="6" t="n">
        <v>1083.19702148438</v>
      </c>
      <c r="AP120" s="6" t="n">
        <v>19.2771263122559</v>
      </c>
      <c r="AQ120" s="6" t="n">
        <v>19.9920845031738</v>
      </c>
      <c r="AR120" s="6" t="n">
        <v>54.3241958618164</v>
      </c>
      <c r="AS120" s="6" t="n">
        <v>56.3389930725098</v>
      </c>
      <c r="AT120" s="6" t="n">
        <v>300.564056396484</v>
      </c>
      <c r="AU120" s="6" t="n">
        <v>249.309707641602</v>
      </c>
      <c r="AV120" s="6" t="n">
        <v>115.556083679199</v>
      </c>
      <c r="AW120" s="6" t="n">
        <v>94.1922607421875</v>
      </c>
      <c r="AX120" s="6" t="n">
        <v>-3.62439918518066</v>
      </c>
      <c r="AY120" s="6" t="n">
        <v>-0.394737392663956</v>
      </c>
      <c r="AZ120" s="6" t="n">
        <v>0.75</v>
      </c>
      <c r="BA120" s="6" t="n">
        <v>-1.355140209198</v>
      </c>
      <c r="BB120" s="6" t="n">
        <v>7.355140209198</v>
      </c>
      <c r="BC120" s="6" t="n">
        <v>1</v>
      </c>
      <c r="BD120" s="6" t="n">
        <v>0</v>
      </c>
      <c r="BE120" s="6" t="n">
        <v>0.159999996423721</v>
      </c>
      <c r="BF120" s="6" t="n">
        <v>111105</v>
      </c>
      <c r="BG120" s="6" t="n">
        <f aca="false">AT120*0.000001/(AG120*0.0001)</f>
        <v>1.50282028198242</v>
      </c>
      <c r="BH120" s="6" t="n">
        <f aca="false">(AQ120-AP120)/(1000-AQ120)*BG120</f>
        <v>0.0010963724405595</v>
      </c>
      <c r="BI120" s="6" t="n">
        <f aca="false">(AL120+273.15)</f>
        <v>298.046251678467</v>
      </c>
      <c r="BJ120" s="6" t="n">
        <f aca="false">(AK120+273.15)</f>
        <v>298.990003967285</v>
      </c>
      <c r="BK120" s="6" t="n">
        <f aca="false">(AU120*BC120+AV120*BD120)*BE120</f>
        <v>39.8895523310553</v>
      </c>
      <c r="BL120" s="6" t="n">
        <f aca="false">((BK120+0.00000010773*(BJ120^4-BI120^4))-BH120*44100)/(AH120*51.4+0.00000043092*BI120^3)</f>
        <v>0.00942635716049047</v>
      </c>
      <c r="BM120" s="6" t="n">
        <f aca="false">0.61365*EXP(17.502*AF120/(240.97+AF120))</f>
        <v>3.16006314665689</v>
      </c>
      <c r="BN120" s="6" t="n">
        <f aca="false">BM120*1000/AW120</f>
        <v>33.5490742207182</v>
      </c>
      <c r="BO120" s="6" t="n">
        <f aca="false">(BN120-AQ120)</f>
        <v>13.5569897175444</v>
      </c>
      <c r="BP120" s="6" t="n">
        <f aca="false">IF(D120,AL120,(AK120+AL120)/2)</f>
        <v>25.368127822876</v>
      </c>
      <c r="BQ120" s="6" t="n">
        <f aca="false">0.61365*EXP(17.502*BP120/(240.97+BP120))</f>
        <v>3.25013624069483</v>
      </c>
      <c r="BR120" s="6" t="n">
        <f aca="false">IF(BO120&lt;&gt;0,(1000-(BN120+AQ120)/2)/BO120*BH120,0)</f>
        <v>0.0787064043980498</v>
      </c>
      <c r="BS120" s="6" t="n">
        <f aca="false">AQ120*AW120/1000</f>
        <v>1.88309963630279</v>
      </c>
      <c r="BT120" s="6" t="n">
        <f aca="false">(BQ120-BS120)</f>
        <v>1.36703660439204</v>
      </c>
      <c r="BU120" s="6" t="n">
        <f aca="false">1/(1.6/F120+1.37/AJ120)</f>
        <v>0.0492514866441454</v>
      </c>
      <c r="BV120" s="6" t="n">
        <f aca="false">G120*AW120*0.001</f>
        <v>76.5943667929225</v>
      </c>
      <c r="BW120" s="6" t="n">
        <f aca="false">G120/AO120</f>
        <v>0.750713373064552</v>
      </c>
      <c r="BX120" s="6" t="n">
        <f aca="false">(1-BH120*AW120/BM120/F120)*100</f>
        <v>58.8308124930377</v>
      </c>
      <c r="BY120" s="6" t="n">
        <f aca="false">(AO120-E120/(AJ120/1.35))</f>
        <v>1081.41542609868</v>
      </c>
      <c r="BZ120" s="6" t="n">
        <f aca="false">E120*BX120/100/BY120</f>
        <v>0.00666945276801281</v>
      </c>
      <c r="CA120" s="6" t="n">
        <f aca="false">(K120-J120)</f>
        <v>0</v>
      </c>
      <c r="CB120" s="6" t="n">
        <f aca="false">AU120*V120</f>
        <v>219.391119016143</v>
      </c>
      <c r="CC120" s="6" t="n">
        <f aca="false">(M120-L120)</f>
        <v>997.011352539065</v>
      </c>
      <c r="CD120" s="6" t="n">
        <f aca="false">(M120-N120)/(M120-J120)</f>
        <v>0.577647886344176</v>
      </c>
      <c r="CE120" s="6" t="e">
        <f aca="false">(K120-M120)/(K120-J120)</f>
        <v>#DIV/0!</v>
      </c>
    </row>
    <row r="121" customFormat="false" ht="12.75" hidden="false" customHeight="true" outlineLevel="0" collapsed="false">
      <c r="A121" s="6" t="n">
        <v>34</v>
      </c>
      <c r="B121" s="6" t="s">
        <v>207</v>
      </c>
      <c r="C121" s="6" t="n">
        <v>4279.49999603722</v>
      </c>
      <c r="D121" s="6" t="n">
        <v>0</v>
      </c>
      <c r="E121" s="6" t="n">
        <f aca="false">(AN121-AO121*(1000-AP121)/(1000-AQ121))*BG121</f>
        <v>12.3495065270529</v>
      </c>
      <c r="F121" s="6" t="n">
        <f aca="false">IF(BR121&lt;&gt;0,1/(1/BR121-1/AJ121),0)</f>
        <v>0.0792570217550445</v>
      </c>
      <c r="G121" s="6" t="n">
        <f aca="false">((BU121-BH121/2)*AO121-E121)/(BU121+BH121/2)</f>
        <v>811.041077304664</v>
      </c>
      <c r="H121" s="6" t="n">
        <v>4</v>
      </c>
      <c r="I121" s="6" t="n">
        <v>4</v>
      </c>
      <c r="J121" s="6" t="n">
        <v>0</v>
      </c>
      <c r="K121" s="6" t="n">
        <v>0</v>
      </c>
      <c r="L121" s="6" t="n">
        <v>482.286865234375</v>
      </c>
      <c r="M121" s="6" t="n">
        <v>1479.29821777344</v>
      </c>
      <c r="N121" s="6" t="n">
        <v>624.784729003906</v>
      </c>
      <c r="O121" s="6" t="e">
        <f aca="false">CA121/K121</f>
        <v>#DIV/0!</v>
      </c>
      <c r="P121" s="6" t="n">
        <f aca="false">CC121/M121</f>
        <v>0.673975903276428</v>
      </c>
      <c r="Q121" s="6" t="n">
        <f aca="false">(M121-N121)/M121</f>
        <v>0.577647886344176</v>
      </c>
      <c r="R121" s="6" t="n">
        <v>-1</v>
      </c>
      <c r="S121" s="6" t="n">
        <v>0.87</v>
      </c>
      <c r="T121" s="6" t="n">
        <v>0.92</v>
      </c>
      <c r="U121" s="6" t="n">
        <v>19.9885787963867</v>
      </c>
      <c r="V121" s="6" t="n">
        <f aca="false">(U121*T121+(100-U121)*S121)/100</f>
        <v>0.879994289398193</v>
      </c>
      <c r="W121" s="6" t="n">
        <f aca="false">(E121-R121)/CB121</f>
        <v>0.0608399038715088</v>
      </c>
      <c r="X121" s="6" t="n">
        <f aca="false">(M121-N121)/(M121-L121)</f>
        <v>0.85707498374353</v>
      </c>
      <c r="Y121" s="6" t="n">
        <f aca="false">(K121-M121)/(K121-L121)</f>
        <v>3.06725794212652</v>
      </c>
      <c r="Z121" s="6" t="n">
        <f aca="false">(K121-M121)/M121</f>
        <v>-1</v>
      </c>
      <c r="AA121" s="6" t="n">
        <v>249.672698974609</v>
      </c>
      <c r="AB121" s="6" t="n">
        <v>0.5</v>
      </c>
      <c r="AC121" s="6" t="n">
        <f aca="false">Q121*AB121*V121*AA121</f>
        <v>63.4576672100364</v>
      </c>
      <c r="AD121" s="6" t="n">
        <f aca="false">BH121*1000</f>
        <v>1.09306521084703</v>
      </c>
      <c r="AE121" s="6" t="n">
        <f aca="false">(BM121-BS121)</f>
        <v>1.27506531146013</v>
      </c>
      <c r="AF121" s="6" t="n">
        <f aca="false">(AL121+BL121*D121)</f>
        <v>24.8840255737305</v>
      </c>
      <c r="AG121" s="6" t="n">
        <v>2</v>
      </c>
      <c r="AH121" s="6" t="n">
        <f aca="false">(AG121*BA121+BB121)</f>
        <v>4.644859790802</v>
      </c>
      <c r="AI121" s="6" t="n">
        <v>1</v>
      </c>
      <c r="AJ121" s="6" t="n">
        <f aca="false">AH121*(AI121+1)*(AI121+1)/(AI121*AI121+1)</f>
        <v>9.289719581604</v>
      </c>
      <c r="AK121" s="6" t="n">
        <v>25.8362312316895</v>
      </c>
      <c r="AL121" s="6" t="n">
        <v>24.8840255737305</v>
      </c>
      <c r="AM121" s="6" t="n">
        <v>25.7674751281738</v>
      </c>
      <c r="AN121" s="6" t="n">
        <v>1092.22619628906</v>
      </c>
      <c r="AO121" s="6" t="n">
        <v>1083.22009277344</v>
      </c>
      <c r="AP121" s="6" t="n">
        <v>19.275016784668</v>
      </c>
      <c r="AQ121" s="6" t="n">
        <v>19.9878749847412</v>
      </c>
      <c r="AR121" s="6" t="n">
        <v>54.3301162719727</v>
      </c>
      <c r="AS121" s="6" t="n">
        <v>56.3394317626953</v>
      </c>
      <c r="AT121" s="6" t="n">
        <v>300.541442871094</v>
      </c>
      <c r="AU121" s="6" t="n">
        <v>249.342803955078</v>
      </c>
      <c r="AV121" s="6" t="n">
        <v>115.517059326172</v>
      </c>
      <c r="AW121" s="6" t="n">
        <v>94.1917724609375</v>
      </c>
      <c r="AX121" s="6" t="n">
        <v>-3.62439918518066</v>
      </c>
      <c r="AY121" s="6" t="n">
        <v>-0.394737392663956</v>
      </c>
      <c r="AZ121" s="6" t="n">
        <v>0.75</v>
      </c>
      <c r="BA121" s="6" t="n">
        <v>-1.355140209198</v>
      </c>
      <c r="BB121" s="6" t="n">
        <v>7.355140209198</v>
      </c>
      <c r="BC121" s="6" t="n">
        <v>1</v>
      </c>
      <c r="BD121" s="6" t="n">
        <v>0</v>
      </c>
      <c r="BE121" s="6" t="n">
        <v>0.159999996423721</v>
      </c>
      <c r="BF121" s="6" t="n">
        <v>111105</v>
      </c>
      <c r="BG121" s="6" t="n">
        <f aca="false">AT121*0.000001/(AG121*0.0001)</f>
        <v>1.50270721435547</v>
      </c>
      <c r="BH121" s="6" t="n">
        <f aca="false">(AQ121-AP121)/(1000-AQ121)*BG121</f>
        <v>0.00109306521084703</v>
      </c>
      <c r="BI121" s="6" t="n">
        <f aca="false">(AL121+273.15)</f>
        <v>298.034025573731</v>
      </c>
      <c r="BJ121" s="6" t="n">
        <f aca="false">(AK121+273.15)</f>
        <v>298.98623123169</v>
      </c>
      <c r="BK121" s="6" t="n">
        <f aca="false">(AU121*BC121+AV121*BD121)*BE121</f>
        <v>39.8948477410931</v>
      </c>
      <c r="BL121" s="6" t="n">
        <f aca="false">((BK121+0.00000010773*(BJ121^4-BI121^4))-BH121*44100)/(AH121*51.4+0.00000043092*BI121^3)</f>
        <v>0.0104144870301275</v>
      </c>
      <c r="BM121" s="6" t="n">
        <f aca="false">0.61365*EXP(17.502*AF121/(240.97+AF121))</f>
        <v>3.15775868400054</v>
      </c>
      <c r="BN121" s="6" t="n">
        <f aca="false">BM121*1000/AW121</f>
        <v>33.5247824889388</v>
      </c>
      <c r="BO121" s="6" t="n">
        <f aca="false">(BN121-AQ121)</f>
        <v>13.5369075041975</v>
      </c>
      <c r="BP121" s="6" t="n">
        <f aca="false">IF(D121,AL121,(AK121+AL121)/2)</f>
        <v>25.36012840271</v>
      </c>
      <c r="BQ121" s="6" t="n">
        <f aca="false">0.61365*EXP(17.502*BP121/(240.97+BP121))</f>
        <v>3.24859079475998</v>
      </c>
      <c r="BR121" s="6" t="n">
        <f aca="false">IF(BO121&lt;&gt;0,(1000-(BN121+AQ121)/2)/BO121*BH121,0)</f>
        <v>0.0785865455906332</v>
      </c>
      <c r="BS121" s="6" t="n">
        <f aca="false">AQ121*AW121/1000</f>
        <v>1.88269337254041</v>
      </c>
      <c r="BT121" s="6" t="n">
        <f aca="false">(BQ121-BS121)</f>
        <v>1.36589742221958</v>
      </c>
      <c r="BU121" s="6" t="n">
        <f aca="false">1/(1.6/F121+1.37/AJ121)</f>
        <v>0.0491763922234621</v>
      </c>
      <c r="BV121" s="6" t="n">
        <f aca="false">G121*AW121*0.001</f>
        <v>76.3933966099545</v>
      </c>
      <c r="BW121" s="6" t="n">
        <f aca="false">G121/AO121</f>
        <v>0.74873156684908</v>
      </c>
      <c r="BX121" s="6" t="n">
        <f aca="false">(1-BH121*AW121/BM121/F121)*100</f>
        <v>58.8620776048992</v>
      </c>
      <c r="BY121" s="6" t="n">
        <f aca="false">(AO121-E121/(AJ121/1.35))</f>
        <v>1081.42543862214</v>
      </c>
      <c r="BZ121" s="6" t="n">
        <f aca="false">E121*BX121/100/BY121</f>
        <v>0.00672184679235742</v>
      </c>
      <c r="CA121" s="6" t="n">
        <f aca="false">(K121-J121)</f>
        <v>0</v>
      </c>
      <c r="CB121" s="6" t="n">
        <f aca="false">AU121*V121</f>
        <v>219.420243583002</v>
      </c>
      <c r="CC121" s="6" t="n">
        <f aca="false">(M121-L121)</f>
        <v>997.011352539065</v>
      </c>
      <c r="CD121" s="6" t="n">
        <f aca="false">(M121-N121)/(M121-J121)</f>
        <v>0.577647886344176</v>
      </c>
      <c r="CE121" s="6" t="e">
        <f aca="false">(K121-M121)/(K121-J121)</f>
        <v>#DIV/0!</v>
      </c>
    </row>
    <row r="122" customFormat="false" ht="23.25" hidden="false" customHeight="true" outlineLevel="0" collapsed="false">
      <c r="A122" s="2" t="s">
        <v>12</v>
      </c>
      <c r="B122" s="5" t="s">
        <v>208</v>
      </c>
    </row>
    <row r="123" customFormat="false" ht="23.25" hidden="false" customHeight="true" outlineLevel="0" collapsed="false">
      <c r="A123" s="2" t="s">
        <v>12</v>
      </c>
      <c r="B123" s="5" t="s">
        <v>209</v>
      </c>
    </row>
    <row r="124" customFormat="false" ht="23.25" hidden="false" customHeight="true" outlineLevel="0" collapsed="false">
      <c r="A124" s="2" t="s">
        <v>12</v>
      </c>
      <c r="B124" s="5" t="s">
        <v>210</v>
      </c>
    </row>
    <row r="125" customFormat="false" ht="23.25" hidden="false" customHeight="true" outlineLevel="0" collapsed="false">
      <c r="A125" s="2" t="s">
        <v>12</v>
      </c>
      <c r="B125" s="5" t="s">
        <v>211</v>
      </c>
    </row>
    <row r="126" customFormat="false" ht="23.25" hidden="false" customHeight="true" outlineLevel="0" collapsed="false">
      <c r="A126" s="2" t="s">
        <v>12</v>
      </c>
      <c r="B126" s="5" t="s">
        <v>212</v>
      </c>
    </row>
    <row r="127" customFormat="false" ht="12.75" hidden="false" customHeight="true" outlineLevel="0" collapsed="false">
      <c r="A127" s="3" t="n">
        <v>35</v>
      </c>
      <c r="B127" s="3" t="s">
        <v>213</v>
      </c>
      <c r="C127" s="3" t="n">
        <v>4279.49999603722</v>
      </c>
      <c r="D127" s="3" t="n">
        <v>0</v>
      </c>
      <c r="E127" s="3" t="n">
        <f aca="false">(AN127-AO127*(1000-AP127)/(1000-AQ127))*BG127</f>
        <v>12.3495065270529</v>
      </c>
      <c r="F127" s="3" t="n">
        <f aca="false">IF(BR127&lt;&gt;0,1/(1/BR127-1/AJ127),0)</f>
        <v>0.0792570217550445</v>
      </c>
      <c r="G127" s="3" t="n">
        <f aca="false">((BU127-BH127/2)*AO127-E127)/(BU127+BH127/2)</f>
        <v>811.041077304664</v>
      </c>
      <c r="H127" s="3" t="n">
        <v>5</v>
      </c>
      <c r="I127" s="3" t="n">
        <v>5</v>
      </c>
      <c r="J127" s="3" t="n">
        <v>0</v>
      </c>
      <c r="K127" s="3" t="n">
        <v>0</v>
      </c>
      <c r="L127" s="3" t="n">
        <v>487.091064453125</v>
      </c>
      <c r="M127" s="3" t="n">
        <v>1601.04370117188</v>
      </c>
      <c r="N127" s="3" t="n">
        <v>707.585266113281</v>
      </c>
      <c r="O127" s="3" t="e">
        <f aca="false">CA127/K127</f>
        <v>#DIV/0!</v>
      </c>
      <c r="P127" s="3" t="n">
        <f aca="false">CC127/M127</f>
        <v>0.695766540228352</v>
      </c>
      <c r="Q127" s="3" t="n">
        <f aca="false">(M127-N127)/M127</f>
        <v>0.55804750014296</v>
      </c>
      <c r="R127" s="3" t="n">
        <v>-1</v>
      </c>
      <c r="S127" s="3" t="n">
        <v>0.87</v>
      </c>
      <c r="T127" s="3" t="n">
        <v>0.92</v>
      </c>
      <c r="U127" s="3" t="n">
        <v>19.9885787963867</v>
      </c>
      <c r="V127" s="3" t="n">
        <f aca="false">(U127*T127+(100-U127)*S127)/100</f>
        <v>0.879994289398193</v>
      </c>
      <c r="W127" s="3" t="n">
        <f aca="false">(E127-R127)/CB127</f>
        <v>0.0608399038715088</v>
      </c>
      <c r="X127" s="3" t="n">
        <f aca="false">(M127-N127)/(M127-L127)</f>
        <v>0.802061421291985</v>
      </c>
      <c r="Y127" s="3" t="n">
        <f aca="false">(K127-M127)/(K127-L127)</f>
        <v>3.2869494392582</v>
      </c>
      <c r="Z127" s="3" t="n">
        <f aca="false">(K127-M127)/M127</f>
        <v>-1</v>
      </c>
      <c r="AA127" s="3" t="n">
        <v>249.342803955078</v>
      </c>
      <c r="AB127" s="3" t="n">
        <v>0.5</v>
      </c>
      <c r="AC127" s="3" t="n">
        <f aca="false">Q127*AB127*V127*AA127</f>
        <v>61.2234592061267</v>
      </c>
      <c r="AD127" s="3" t="n">
        <f aca="false">BH127*1000</f>
        <v>1.09306521084703</v>
      </c>
      <c r="AE127" s="3" t="n">
        <f aca="false">(BM127-BS127)</f>
        <v>1.27506531146013</v>
      </c>
      <c r="AF127" s="3" t="n">
        <f aca="false">(AL127+BL127*D127)</f>
        <v>24.8840255737305</v>
      </c>
      <c r="AG127" s="3" t="n">
        <v>2</v>
      </c>
      <c r="AH127" s="3" t="n">
        <f aca="false">(AG127*BA127+BB127)</f>
        <v>4.644859790802</v>
      </c>
      <c r="AI127" s="3" t="n">
        <v>1</v>
      </c>
      <c r="AJ127" s="3" t="n">
        <f aca="false">AH127*(AI127+1)*(AI127+1)/(AI127*AI127+1)</f>
        <v>9.289719581604</v>
      </c>
      <c r="AK127" s="3" t="n">
        <v>25.8362312316895</v>
      </c>
      <c r="AL127" s="3" t="n">
        <v>24.8840255737305</v>
      </c>
      <c r="AM127" s="3" t="n">
        <v>25.7674751281738</v>
      </c>
      <c r="AN127" s="3" t="n">
        <v>1092.22619628906</v>
      </c>
      <c r="AO127" s="3" t="n">
        <v>1083.22009277344</v>
      </c>
      <c r="AP127" s="3" t="n">
        <v>19.275016784668</v>
      </c>
      <c r="AQ127" s="3" t="n">
        <v>19.9878749847412</v>
      </c>
      <c r="AR127" s="3" t="n">
        <v>54.3301162719727</v>
      </c>
      <c r="AS127" s="3" t="n">
        <v>56.3394317626953</v>
      </c>
      <c r="AT127" s="3" t="n">
        <v>300.541442871094</v>
      </c>
      <c r="AU127" s="3" t="n">
        <v>249.342803955078</v>
      </c>
      <c r="AV127" s="3" t="n">
        <v>115.517059326172</v>
      </c>
      <c r="AW127" s="3" t="n">
        <v>94.1917724609375</v>
      </c>
      <c r="AX127" s="3" t="n">
        <v>-3.62439918518066</v>
      </c>
      <c r="AY127" s="3" t="n">
        <v>-0.394737392663956</v>
      </c>
      <c r="AZ127" s="3" t="n">
        <v>0.75</v>
      </c>
      <c r="BA127" s="3" t="n">
        <v>-1.355140209198</v>
      </c>
      <c r="BB127" s="3" t="n">
        <v>7.355140209198</v>
      </c>
      <c r="BC127" s="3" t="n">
        <v>1</v>
      </c>
      <c r="BD127" s="3" t="n">
        <v>0</v>
      </c>
      <c r="BE127" s="3" t="n">
        <v>0.159999996423721</v>
      </c>
      <c r="BF127" s="3" t="n">
        <v>111105</v>
      </c>
      <c r="BG127" s="3" t="n">
        <f aca="false">AT127*0.000001/(AG127*0.0001)</f>
        <v>1.50270721435547</v>
      </c>
      <c r="BH127" s="3" t="n">
        <f aca="false">(AQ127-AP127)/(1000-AQ127)*BG127</f>
        <v>0.00109306521084703</v>
      </c>
      <c r="BI127" s="3" t="n">
        <f aca="false">(AL127+273.15)</f>
        <v>298.034025573731</v>
      </c>
      <c r="BJ127" s="3" t="n">
        <f aca="false">(AK127+273.15)</f>
        <v>298.98623123169</v>
      </c>
      <c r="BK127" s="3" t="n">
        <f aca="false">(AU127*BC127+AV127*BD127)*BE127</f>
        <v>39.8948477410931</v>
      </c>
      <c r="BL127" s="3" t="n">
        <f aca="false">((BK127+0.00000010773*(BJ127^4-BI127^4))-BH127*44100)/(AH127*51.4+0.00000043092*BI127^3)</f>
        <v>0.0104144870301275</v>
      </c>
      <c r="BM127" s="3" t="n">
        <f aca="false">0.61365*EXP(17.502*AF127/(240.97+AF127))</f>
        <v>3.15775868400054</v>
      </c>
      <c r="BN127" s="3" t="n">
        <f aca="false">BM127*1000/AW127</f>
        <v>33.5247824889388</v>
      </c>
      <c r="BO127" s="3" t="n">
        <f aca="false">(BN127-AQ127)</f>
        <v>13.5369075041975</v>
      </c>
      <c r="BP127" s="3" t="n">
        <f aca="false">IF(D127,AL127,(AK127+AL127)/2)</f>
        <v>25.36012840271</v>
      </c>
      <c r="BQ127" s="3" t="n">
        <f aca="false">0.61365*EXP(17.502*BP127/(240.97+BP127))</f>
        <v>3.24859079475998</v>
      </c>
      <c r="BR127" s="3" t="n">
        <f aca="false">IF(BO127&lt;&gt;0,(1000-(BN127+AQ127)/2)/BO127*BH127,0)</f>
        <v>0.0785865455906332</v>
      </c>
      <c r="BS127" s="3" t="n">
        <f aca="false">AQ127*AW127/1000</f>
        <v>1.88269337254041</v>
      </c>
      <c r="BT127" s="3" t="n">
        <f aca="false">(BQ127-BS127)</f>
        <v>1.36589742221958</v>
      </c>
      <c r="BU127" s="3" t="n">
        <f aca="false">1/(1.6/F127+1.37/AJ127)</f>
        <v>0.0491763922234621</v>
      </c>
      <c r="BV127" s="3" t="n">
        <f aca="false">G127*AW127*0.001</f>
        <v>76.3933966099545</v>
      </c>
      <c r="BW127" s="3" t="n">
        <f aca="false">G127/AO127</f>
        <v>0.74873156684908</v>
      </c>
      <c r="BX127" s="3" t="n">
        <f aca="false">(1-BH127*AW127/BM127/F127)*100</f>
        <v>58.8620776048992</v>
      </c>
      <c r="BY127" s="3" t="n">
        <f aca="false">(AO127-E127/(AJ127/1.35))</f>
        <v>1081.42543862214</v>
      </c>
      <c r="BZ127" s="3" t="n">
        <f aca="false">E127*BX127/100/BY127</f>
        <v>0.00672184679235742</v>
      </c>
      <c r="CA127" s="3" t="n">
        <f aca="false">(K127-J127)</f>
        <v>0</v>
      </c>
      <c r="CB127" s="3" t="n">
        <f aca="false">AU127*V127</f>
        <v>219.420243583002</v>
      </c>
      <c r="CC127" s="3" t="n">
        <f aca="false">(M127-L127)</f>
        <v>1113.95263671876</v>
      </c>
      <c r="CD127" s="3" t="n">
        <f aca="false">(M127-N127)/(M127-J127)</f>
        <v>0.55804750014296</v>
      </c>
      <c r="CE127" s="3" t="e">
        <f aca="false">(K127-M127)/(K127-J127)</f>
        <v>#DIV/0!</v>
      </c>
    </row>
    <row r="128" customFormat="false" ht="23.25" hidden="false" customHeight="true" outlineLevel="0" collapsed="false">
      <c r="A128" s="2" t="s">
        <v>12</v>
      </c>
      <c r="B128" s="5" t="s">
        <v>214</v>
      </c>
    </row>
    <row r="129" customFormat="false" ht="23.25" hidden="false" customHeight="true" outlineLevel="0" collapsed="false">
      <c r="A129" s="2" t="s">
        <v>12</v>
      </c>
      <c r="B129" s="5" t="s">
        <v>215</v>
      </c>
    </row>
    <row r="130" customFormat="false" ht="23.25" hidden="false" customHeight="true" outlineLevel="0" collapsed="false">
      <c r="A130" s="2" t="s">
        <v>12</v>
      </c>
      <c r="B130" s="5" t="s">
        <v>216</v>
      </c>
    </row>
    <row r="131" customFormat="false" ht="23.25" hidden="false" customHeight="true" outlineLevel="0" collapsed="false">
      <c r="A131" s="2" t="s">
        <v>12</v>
      </c>
      <c r="B131" s="5" t="s">
        <v>217</v>
      </c>
    </row>
    <row r="132" customFormat="false" ht="23.25" hidden="false" customHeight="true" outlineLevel="0" collapsed="false">
      <c r="A132" s="2" t="s">
        <v>12</v>
      </c>
      <c r="B132" s="5" t="s">
        <v>218</v>
      </c>
    </row>
    <row r="133" customFormat="false" ht="23.25" hidden="false" customHeight="true" outlineLevel="0" collapsed="false">
      <c r="A133" s="2" t="s">
        <v>12</v>
      </c>
      <c r="B133" s="7" t="s">
        <v>219</v>
      </c>
    </row>
    <row r="134" customFormat="false" ht="23.25" hidden="false" customHeight="true" outlineLevel="0" collapsed="false">
      <c r="A134" s="2" t="s">
        <v>12</v>
      </c>
      <c r="B134" s="5" t="s">
        <v>220</v>
      </c>
    </row>
    <row r="135" customFormat="false" ht="23.25" hidden="false" customHeight="true" outlineLevel="0" collapsed="false">
      <c r="A135" s="2" t="s">
        <v>12</v>
      </c>
      <c r="B135" s="5" t="s">
        <v>221</v>
      </c>
    </row>
    <row r="136" customFormat="false" ht="23.25" hidden="false" customHeight="true" outlineLevel="0" collapsed="false">
      <c r="A136" s="2" t="s">
        <v>12</v>
      </c>
      <c r="B136" s="5" t="s">
        <v>222</v>
      </c>
    </row>
    <row r="137" customFormat="false" ht="23.25" hidden="false" customHeight="true" outlineLevel="0" collapsed="false">
      <c r="A137" s="2" t="s">
        <v>12</v>
      </c>
      <c r="B137" s="5" t="s">
        <v>223</v>
      </c>
    </row>
    <row r="138" customFormat="false" ht="23.25" hidden="false" customHeight="true" outlineLevel="0" collapsed="false">
      <c r="A138" s="2" t="s">
        <v>12</v>
      </c>
      <c r="B138" s="5" t="s">
        <v>224</v>
      </c>
    </row>
    <row r="139" customFormat="false" ht="23.25" hidden="false" customHeight="true" outlineLevel="0" collapsed="false">
      <c r="A139" s="2" t="s">
        <v>12</v>
      </c>
      <c r="B139" s="7" t="s">
        <v>225</v>
      </c>
    </row>
    <row r="140" customFormat="false" ht="23.25" hidden="false" customHeight="true" outlineLevel="0" collapsed="false">
      <c r="A140" s="2" t="s">
        <v>12</v>
      </c>
      <c r="B140" s="5" t="s">
        <v>226</v>
      </c>
    </row>
    <row r="141" customFormat="false" ht="23.25" hidden="false" customHeight="true" outlineLevel="0" collapsed="false">
      <c r="A141" s="2" t="s">
        <v>12</v>
      </c>
      <c r="B141" s="5" t="s">
        <v>227</v>
      </c>
    </row>
    <row r="142" customFormat="false" ht="23.25" hidden="false" customHeight="true" outlineLevel="0" collapsed="false">
      <c r="A142" s="2" t="s">
        <v>12</v>
      </c>
      <c r="B142" s="5" t="s">
        <v>228</v>
      </c>
    </row>
    <row r="143" customFormat="false" ht="23.25" hidden="false" customHeight="true" outlineLevel="0" collapsed="false">
      <c r="A143" s="2" t="s">
        <v>12</v>
      </c>
      <c r="B143" s="5" t="s">
        <v>229</v>
      </c>
    </row>
    <row r="144" customFormat="false" ht="23.25" hidden="false" customHeight="true" outlineLevel="0" collapsed="false">
      <c r="A144" s="2" t="s">
        <v>12</v>
      </c>
      <c r="B144" s="5" t="s">
        <v>230</v>
      </c>
    </row>
    <row r="145" customFormat="false" ht="12.75" hidden="false" customHeight="true" outlineLevel="0" collapsed="false">
      <c r="A145" s="6" t="n">
        <v>36</v>
      </c>
      <c r="B145" s="6" t="s">
        <v>231</v>
      </c>
      <c r="C145" s="6" t="n">
        <v>5437.99999944866</v>
      </c>
      <c r="D145" s="6" t="n">
        <v>0</v>
      </c>
      <c r="E145" s="6" t="n">
        <f aca="false">(AN145-AO145*(1000-AP145)/(1000-AQ145))*BG145</f>
        <v>13.5504027757648</v>
      </c>
      <c r="F145" s="6" t="n">
        <f aca="false">IF(BR145&lt;&gt;0,1/(1/BR145-1/AJ145),0)</f>
        <v>0.0670950162275367</v>
      </c>
      <c r="G145" s="6" t="n">
        <f aca="false">((BU145-BH145/2)*AO145-E145)/(BU145+BH145/2)</f>
        <v>838.932466838193</v>
      </c>
      <c r="H145" s="6" t="n">
        <v>5</v>
      </c>
      <c r="I145" s="6" t="n">
        <v>5</v>
      </c>
      <c r="J145" s="6" t="n">
        <v>0</v>
      </c>
      <c r="K145" s="6" t="n">
        <v>0</v>
      </c>
      <c r="L145" s="6" t="n">
        <v>487.091064453125</v>
      </c>
      <c r="M145" s="6" t="n">
        <v>1601.04370117188</v>
      </c>
      <c r="N145" s="6" t="n">
        <v>707.585266113281</v>
      </c>
      <c r="O145" s="6" t="e">
        <f aca="false">CA145/K145</f>
        <v>#DIV/0!</v>
      </c>
      <c r="P145" s="6" t="n">
        <f aca="false">CC145/M145</f>
        <v>0.695766540228352</v>
      </c>
      <c r="Q145" s="6" t="n">
        <f aca="false">(M145-N145)/M145</f>
        <v>0.55804750014296</v>
      </c>
      <c r="R145" s="6" t="n">
        <v>-1</v>
      </c>
      <c r="S145" s="6" t="n">
        <v>0.87</v>
      </c>
      <c r="T145" s="6" t="n">
        <v>0.92</v>
      </c>
      <c r="U145" s="6" t="n">
        <v>19.9885787963867</v>
      </c>
      <c r="V145" s="6" t="n">
        <f aca="false">(U145*T145+(100-U145)*S145)/100</f>
        <v>0.879994289398193</v>
      </c>
      <c r="W145" s="6" t="n">
        <f aca="false">(E145-R145)/CB145</f>
        <v>0.0663967132957104</v>
      </c>
      <c r="X145" s="6" t="n">
        <f aca="false">(M145-N145)/(M145-L145)</f>
        <v>0.802061421291985</v>
      </c>
      <c r="Y145" s="6" t="n">
        <f aca="false">(K145-M145)/(K145-L145)</f>
        <v>3.2869494392582</v>
      </c>
      <c r="Z145" s="6" t="n">
        <f aca="false">(K145-M145)/M145</f>
        <v>-1</v>
      </c>
      <c r="AA145" s="6" t="n">
        <v>249.342803955078</v>
      </c>
      <c r="AB145" s="6" t="n">
        <v>0.5</v>
      </c>
      <c r="AC145" s="6" t="n">
        <f aca="false">Q145*AB145*V145*AA145</f>
        <v>61.2234592061267</v>
      </c>
      <c r="AD145" s="6" t="n">
        <f aca="false">BH145*1000</f>
        <v>0.965317603171198</v>
      </c>
      <c r="AE145" s="6" t="n">
        <f aca="false">(BM145-BS145)</f>
        <v>1.32907150068441</v>
      </c>
      <c r="AF145" s="6" t="n">
        <f aca="false">(AL145+BL145*D145)</f>
        <v>24.7887210845947</v>
      </c>
      <c r="AG145" s="6" t="n">
        <v>2</v>
      </c>
      <c r="AH145" s="6" t="n">
        <f aca="false">(AG145*BA145+BB145)</f>
        <v>4.644859790802</v>
      </c>
      <c r="AI145" s="6" t="n">
        <v>1</v>
      </c>
      <c r="AJ145" s="6" t="n">
        <f aca="false">AH145*(AI145+1)*(AI145+1)/(AI145*AI145+1)</f>
        <v>9.289719581604</v>
      </c>
      <c r="AK145" s="6" t="n">
        <v>25.5622463226318</v>
      </c>
      <c r="AL145" s="6" t="n">
        <v>24.7887210845947</v>
      </c>
      <c r="AM145" s="6" t="n">
        <v>25.4410781860352</v>
      </c>
      <c r="AN145" s="6" t="n">
        <v>1197.31262207031</v>
      </c>
      <c r="AO145" s="6" t="n">
        <v>1187.53283691406</v>
      </c>
      <c r="AP145" s="6" t="n">
        <v>18.5945072174072</v>
      </c>
      <c r="AQ145" s="6" t="n">
        <v>19.2245178222656</v>
      </c>
      <c r="AR145" s="6" t="n">
        <v>53.2700653076172</v>
      </c>
      <c r="AS145" s="6" t="n">
        <v>55.0749397277832</v>
      </c>
      <c r="AT145" s="6" t="n">
        <v>300.553619384766</v>
      </c>
      <c r="AU145" s="6" t="n">
        <v>249.028228759766</v>
      </c>
      <c r="AV145" s="6" t="n">
        <v>120.521774291992</v>
      </c>
      <c r="AW145" s="6" t="n">
        <v>94.1908569335938</v>
      </c>
      <c r="AX145" s="6" t="n">
        <v>-3.80236554145813</v>
      </c>
      <c r="AY145" s="6" t="n">
        <v>-0.412856340408325</v>
      </c>
      <c r="AZ145" s="6" t="n">
        <v>0.5</v>
      </c>
      <c r="BA145" s="6" t="n">
        <v>-1.355140209198</v>
      </c>
      <c r="BB145" s="6" t="n">
        <v>7.355140209198</v>
      </c>
      <c r="BC145" s="6" t="n">
        <v>1</v>
      </c>
      <c r="BD145" s="6" t="n">
        <v>0</v>
      </c>
      <c r="BE145" s="6" t="n">
        <v>0.159999996423721</v>
      </c>
      <c r="BF145" s="6" t="n">
        <v>111105</v>
      </c>
      <c r="BG145" s="6" t="n">
        <f aca="false">AT145*0.000001/(AG145*0.0001)</f>
        <v>1.50276809692383</v>
      </c>
      <c r="BH145" s="6" t="n">
        <f aca="false">(AQ145-AP145)/(1000-AQ145)*BG145</f>
        <v>0.000965317603171198</v>
      </c>
      <c r="BI145" s="6" t="n">
        <f aca="false">(AL145+273.15)</f>
        <v>297.938721084595</v>
      </c>
      <c r="BJ145" s="6" t="n">
        <f aca="false">(AK145+273.15)</f>
        <v>298.712246322632</v>
      </c>
      <c r="BK145" s="6" t="n">
        <f aca="false">(AU145*BC145+AV145*BD145)*BE145</f>
        <v>39.8445157109681</v>
      </c>
      <c r="BL145" s="6" t="n">
        <f aca="false">((BK145+0.00000010773*(BJ145^4-BI145^4))-BH145*44100)/(AH145*51.4+0.00000043092*BI145^3)</f>
        <v>0.0244820598868232</v>
      </c>
      <c r="BM145" s="6" t="n">
        <f aca="false">0.61365*EXP(17.502*AF145/(240.97+AF145))</f>
        <v>3.13984530849875</v>
      </c>
      <c r="BN145" s="6" t="n">
        <f aca="false">BM145*1000/AW145</f>
        <v>33.3349266661031</v>
      </c>
      <c r="BO145" s="6" t="n">
        <f aca="false">(BN145-AQ145)</f>
        <v>14.1104088438375</v>
      </c>
      <c r="BP145" s="6" t="n">
        <f aca="false">IF(D145,AL145,(AK145+AL145)/2)</f>
        <v>25.1754837036133</v>
      </c>
      <c r="BQ145" s="6" t="n">
        <f aca="false">0.61365*EXP(17.502*BP145/(240.97+BP145))</f>
        <v>3.21309640866807</v>
      </c>
      <c r="BR145" s="6" t="n">
        <f aca="false">IF(BO145&lt;&gt;0,(1000-(BN145+AQ145)/2)/BO145*BH145,0)</f>
        <v>0.0666138972360782</v>
      </c>
      <c r="BS145" s="6" t="n">
        <f aca="false">AQ145*AW145/1000</f>
        <v>1.81077380781434</v>
      </c>
      <c r="BT145" s="6" t="n">
        <f aca="false">(BQ145-BS145)</f>
        <v>1.40232260085373</v>
      </c>
      <c r="BU145" s="6" t="n">
        <f aca="false">1/(1.6/F145+1.37/AJ145)</f>
        <v>0.041676645631692</v>
      </c>
      <c r="BV145" s="6" t="n">
        <f aca="false">G145*AW145*0.001</f>
        <v>79.0197679609031</v>
      </c>
      <c r="BW145" s="6" t="n">
        <f aca="false">G145/AO145</f>
        <v>0.706449910907941</v>
      </c>
      <c r="BX145" s="6" t="n">
        <f aca="false">(1-BH145*AW145/BM145/F145)*100</f>
        <v>56.8400970376955</v>
      </c>
      <c r="BY145" s="6" t="n">
        <f aca="false">(AO145-E145/(AJ145/1.35))</f>
        <v>1185.56366619942</v>
      </c>
      <c r="BZ145" s="6" t="n">
        <f aca="false">E145*BX145/100/BY145</f>
        <v>0.00649654025872257</v>
      </c>
      <c r="CA145" s="6" t="n">
        <f aca="false">(K145-J145)</f>
        <v>0</v>
      </c>
      <c r="CB145" s="6" t="n">
        <f aca="false">AU145*V145</f>
        <v>219.143419207541</v>
      </c>
      <c r="CC145" s="6" t="n">
        <f aca="false">(M145-L145)</f>
        <v>1113.95263671876</v>
      </c>
      <c r="CD145" s="6" t="n">
        <f aca="false">(M145-N145)/(M145-J145)</f>
        <v>0.55804750014296</v>
      </c>
      <c r="CE145" s="6" t="e">
        <f aca="false">(K145-M145)/(K145-J145)</f>
        <v>#DIV/0!</v>
      </c>
    </row>
    <row r="146" customFormat="false" ht="12.75" hidden="false" customHeight="true" outlineLevel="0" collapsed="false">
      <c r="A146" s="6" t="n">
        <v>37</v>
      </c>
      <c r="B146" s="6" t="s">
        <v>232</v>
      </c>
      <c r="C146" s="6" t="n">
        <v>5448.99999869056</v>
      </c>
      <c r="D146" s="6" t="n">
        <v>0</v>
      </c>
      <c r="E146" s="6" t="n">
        <f aca="false">(AN146-AO146*(1000-AP146)/(1000-AQ146))*BG146</f>
        <v>13.4336204541657</v>
      </c>
      <c r="F146" s="6" t="n">
        <f aca="false">IF(BR146&lt;&gt;0,1/(1/BR146-1/AJ146),0)</f>
        <v>0.0665504787417189</v>
      </c>
      <c r="G146" s="6" t="n">
        <f aca="false">((BU146-BH146/2)*AO146-E146)/(BU146+BH146/2)</f>
        <v>840.710710440328</v>
      </c>
      <c r="H146" s="6" t="n">
        <v>5</v>
      </c>
      <c r="I146" s="6" t="n">
        <v>5</v>
      </c>
      <c r="J146" s="6" t="n">
        <v>0</v>
      </c>
      <c r="K146" s="6" t="n">
        <v>0</v>
      </c>
      <c r="L146" s="6" t="n">
        <v>487.091064453125</v>
      </c>
      <c r="M146" s="6" t="n">
        <v>1601.04370117188</v>
      </c>
      <c r="N146" s="6" t="n">
        <v>707.585266113281</v>
      </c>
      <c r="O146" s="6" t="e">
        <f aca="false">CA146/K146</f>
        <v>#DIV/0!</v>
      </c>
      <c r="P146" s="6" t="n">
        <f aca="false">CC146/M146</f>
        <v>0.695766540228352</v>
      </c>
      <c r="Q146" s="6" t="n">
        <f aca="false">(M146-N146)/M146</f>
        <v>0.55804750014296</v>
      </c>
      <c r="R146" s="6" t="n">
        <v>-1</v>
      </c>
      <c r="S146" s="6" t="n">
        <v>0.87</v>
      </c>
      <c r="T146" s="6" t="n">
        <v>0.92</v>
      </c>
      <c r="U146" s="6" t="n">
        <v>19.9885787963867</v>
      </c>
      <c r="V146" s="6" t="n">
        <f aca="false">(U146*T146+(100-U146)*S146)/100</f>
        <v>0.879994289398193</v>
      </c>
      <c r="W146" s="6" t="n">
        <f aca="false">(E146-R146)/CB146</f>
        <v>0.0658876329248636</v>
      </c>
      <c r="X146" s="6" t="n">
        <f aca="false">(M146-N146)/(M146-L146)</f>
        <v>0.802061421291985</v>
      </c>
      <c r="Y146" s="6" t="n">
        <f aca="false">(K146-M146)/(K146-L146)</f>
        <v>3.2869494392582</v>
      </c>
      <c r="Z146" s="6" t="n">
        <f aca="false">(K146-M146)/M146</f>
        <v>-1</v>
      </c>
      <c r="AA146" s="6" t="n">
        <v>249.342803955078</v>
      </c>
      <c r="AB146" s="6" t="n">
        <v>0.5</v>
      </c>
      <c r="AC146" s="6" t="n">
        <f aca="false">Q146*AB146*V146*AA146</f>
        <v>61.2234592061267</v>
      </c>
      <c r="AD146" s="6" t="n">
        <f aca="false">BH146*1000</f>
        <v>0.960207505213309</v>
      </c>
      <c r="AE146" s="6" t="n">
        <f aca="false">(BM146-BS146)</f>
        <v>1.33271840366945</v>
      </c>
      <c r="AF146" s="6" t="n">
        <f aca="false">(AL146+BL146*D146)</f>
        <v>24.8191547393799</v>
      </c>
      <c r="AG146" s="6" t="n">
        <v>2</v>
      </c>
      <c r="AH146" s="6" t="n">
        <f aca="false">(AG146*BA146+BB146)</f>
        <v>4.644859790802</v>
      </c>
      <c r="AI146" s="6" t="n">
        <v>1</v>
      </c>
      <c r="AJ146" s="6" t="n">
        <f aca="false">AH146*(AI146+1)*(AI146+1)/(AI146*AI146+1)</f>
        <v>9.289719581604</v>
      </c>
      <c r="AK146" s="6" t="n">
        <v>25.569263458252</v>
      </c>
      <c r="AL146" s="6" t="n">
        <v>24.8191547393799</v>
      </c>
      <c r="AM146" s="6" t="n">
        <v>25.4579181671143</v>
      </c>
      <c r="AN146" s="6" t="n">
        <v>1198.93603515625</v>
      </c>
      <c r="AO146" s="6" t="n">
        <v>1189.23620605469</v>
      </c>
      <c r="AP146" s="6" t="n">
        <v>18.6197299957275</v>
      </c>
      <c r="AQ146" s="6" t="n">
        <v>19.2464370727539</v>
      </c>
      <c r="AR146" s="6" t="n">
        <v>53.3200836181641</v>
      </c>
      <c r="AS146" s="6" t="n">
        <v>55.1147422790527</v>
      </c>
      <c r="AT146" s="6" t="n">
        <v>300.531768798828</v>
      </c>
      <c r="AU146" s="6" t="n">
        <v>248.938186645508</v>
      </c>
      <c r="AV146" s="6" t="n">
        <v>120.916259765625</v>
      </c>
      <c r="AW146" s="6" t="n">
        <v>94.1908111572266</v>
      </c>
      <c r="AX146" s="6" t="n">
        <v>-3.80236554145813</v>
      </c>
      <c r="AY146" s="6" t="n">
        <v>-0.412856340408325</v>
      </c>
      <c r="AZ146" s="6" t="n">
        <v>1</v>
      </c>
      <c r="BA146" s="6" t="n">
        <v>-1.355140209198</v>
      </c>
      <c r="BB146" s="6" t="n">
        <v>7.355140209198</v>
      </c>
      <c r="BC146" s="6" t="n">
        <v>1</v>
      </c>
      <c r="BD146" s="6" t="n">
        <v>0</v>
      </c>
      <c r="BE146" s="6" t="n">
        <v>0.159999996423721</v>
      </c>
      <c r="BF146" s="6" t="n">
        <v>111105</v>
      </c>
      <c r="BG146" s="6" t="n">
        <f aca="false">AT146*0.000001/(AG146*0.0001)</f>
        <v>1.50265884399414</v>
      </c>
      <c r="BH146" s="6" t="n">
        <f aca="false">(AQ146-AP146)/(1000-AQ146)*BG146</f>
        <v>0.000960207505213309</v>
      </c>
      <c r="BI146" s="6" t="n">
        <f aca="false">(AL146+273.15)</f>
        <v>297.96915473938</v>
      </c>
      <c r="BJ146" s="6" t="n">
        <f aca="false">(AK146+273.15)</f>
        <v>298.719263458252</v>
      </c>
      <c r="BK146" s="6" t="n">
        <f aca="false">(AU146*BC146+AV146*BD146)*BE146</f>
        <v>39.8301089730089</v>
      </c>
      <c r="BL146" s="6" t="n">
        <f aca="false">((BK146+0.00000010773*(BJ146^4-BI146^4))-BH146*44100)/(AH146*51.4+0.00000043092*BI146^3)</f>
        <v>0.0242604581151652</v>
      </c>
      <c r="BM146" s="6" t="n">
        <f aca="false">0.61365*EXP(17.502*AF146/(240.97+AF146))</f>
        <v>3.14555592343866</v>
      </c>
      <c r="BN146" s="6" t="n">
        <f aca="false">BM146*1000/AW146</f>
        <v>33.3955710200647</v>
      </c>
      <c r="BO146" s="6" t="n">
        <f aca="false">(BN146-AQ146)</f>
        <v>14.1491339473108</v>
      </c>
      <c r="BP146" s="6" t="n">
        <f aca="false">IF(D146,AL146,(AK146+AL146)/2)</f>
        <v>25.194209098816</v>
      </c>
      <c r="BQ146" s="6" t="n">
        <f aca="false">0.61365*EXP(17.502*BP146/(240.97+BP146))</f>
        <v>3.21668049742946</v>
      </c>
      <c r="BR146" s="6" t="n">
        <f aca="false">IF(BO146&lt;&gt;0,(1000-(BN146+AQ146)/2)/BO146*BH146,0)</f>
        <v>0.066077109953496</v>
      </c>
      <c r="BS146" s="6" t="n">
        <f aca="false">AQ146*AW146/1000</f>
        <v>1.81283751976921</v>
      </c>
      <c r="BT146" s="6" t="n">
        <f aca="false">(BQ146-BS146)</f>
        <v>1.40384297766025</v>
      </c>
      <c r="BU146" s="6" t="n">
        <f aca="false">1/(1.6/F146+1.37/AJ146)</f>
        <v>0.0413404636609704</v>
      </c>
      <c r="BV146" s="6" t="n">
        <f aca="false">G146*AW146*0.001</f>
        <v>79.1872237649428</v>
      </c>
      <c r="BW146" s="6" t="n">
        <f aca="false">G146/AO146</f>
        <v>0.706933329274762</v>
      </c>
      <c r="BX146" s="6" t="n">
        <f aca="false">(1-BH146*AW146/BM146/F146)*100</f>
        <v>56.7958924534451</v>
      </c>
      <c r="BY146" s="6" t="n">
        <f aca="false">(AO146-E146/(AJ146/1.35))</f>
        <v>1187.28400637268</v>
      </c>
      <c r="BZ146" s="6" t="n">
        <f aca="false">E146*BX146/100/BY146</f>
        <v>0.00642621696645426</v>
      </c>
      <c r="CA146" s="6" t="n">
        <f aca="false">(K146-J146)</f>
        <v>0</v>
      </c>
      <c r="CB146" s="6" t="n">
        <f aca="false">AU146*V146</f>
        <v>219.064182661189</v>
      </c>
      <c r="CC146" s="6" t="n">
        <f aca="false">(M146-L146)</f>
        <v>1113.95263671876</v>
      </c>
      <c r="CD146" s="6" t="n">
        <f aca="false">(M146-N146)/(M146-J146)</f>
        <v>0.55804750014296</v>
      </c>
      <c r="CE146" s="6" t="e">
        <f aca="false">(K146-M146)/(K146-J146)</f>
        <v>#DIV/0!</v>
      </c>
    </row>
    <row r="147" customFormat="false" ht="12.75" hidden="false" customHeight="true" outlineLevel="0" collapsed="false">
      <c r="A147" s="6" t="n">
        <v>38</v>
      </c>
      <c r="B147" s="6" t="s">
        <v>233</v>
      </c>
      <c r="C147" s="6" t="n">
        <v>5459.99999793246</v>
      </c>
      <c r="D147" s="6" t="n">
        <v>0</v>
      </c>
      <c r="E147" s="6" t="n">
        <f aca="false">(AN147-AO147*(1000-AP147)/(1000-AQ147))*BG147</f>
        <v>13.1868642100463</v>
      </c>
      <c r="F147" s="6" t="n">
        <f aca="false">IF(BR147&lt;&gt;0,1/(1/BR147-1/AJ147),0)</f>
        <v>0.0674076636687572</v>
      </c>
      <c r="G147" s="6" t="n">
        <f aca="false">((BU147-BH147/2)*AO147-E147)/(BU147+BH147/2)</f>
        <v>852.237092662789</v>
      </c>
      <c r="H147" s="6" t="n">
        <v>5</v>
      </c>
      <c r="I147" s="6" t="n">
        <v>5</v>
      </c>
      <c r="J147" s="6" t="n">
        <v>0</v>
      </c>
      <c r="K147" s="6" t="n">
        <v>0</v>
      </c>
      <c r="L147" s="6" t="n">
        <v>487.091064453125</v>
      </c>
      <c r="M147" s="6" t="n">
        <v>1601.04370117188</v>
      </c>
      <c r="N147" s="6" t="n">
        <v>707.585266113281</v>
      </c>
      <c r="O147" s="6" t="e">
        <f aca="false">CA147/K147</f>
        <v>#DIV/0!</v>
      </c>
      <c r="P147" s="6" t="n">
        <f aca="false">CC147/M147</f>
        <v>0.695766540228352</v>
      </c>
      <c r="Q147" s="6" t="n">
        <f aca="false">(M147-N147)/M147</f>
        <v>0.55804750014296</v>
      </c>
      <c r="R147" s="6" t="n">
        <v>-1</v>
      </c>
      <c r="S147" s="6" t="n">
        <v>0.87</v>
      </c>
      <c r="T147" s="6" t="n">
        <v>0.92</v>
      </c>
      <c r="U147" s="6" t="n">
        <v>19.9885787963867</v>
      </c>
      <c r="V147" s="6" t="n">
        <f aca="false">(U147*T147+(100-U147)*S147)/100</f>
        <v>0.879994289398193</v>
      </c>
      <c r="W147" s="6" t="n">
        <f aca="false">(E147-R147)/CB147</f>
        <v>0.0647512204288024</v>
      </c>
      <c r="X147" s="6" t="n">
        <f aca="false">(M147-N147)/(M147-L147)</f>
        <v>0.802061421291985</v>
      </c>
      <c r="Y147" s="6" t="n">
        <f aca="false">(K147-M147)/(K147-L147)</f>
        <v>3.2869494392582</v>
      </c>
      <c r="Z147" s="6" t="n">
        <f aca="false">(K147-M147)/M147</f>
        <v>-1</v>
      </c>
      <c r="AA147" s="6" t="n">
        <v>249.342803955078</v>
      </c>
      <c r="AB147" s="6" t="n">
        <v>0.5</v>
      </c>
      <c r="AC147" s="6" t="n">
        <f aca="false">Q147*AB147*V147*AA147</f>
        <v>61.2234592061267</v>
      </c>
      <c r="AD147" s="6" t="n">
        <f aca="false">BH147*1000</f>
        <v>0.973167952417516</v>
      </c>
      <c r="AE147" s="6" t="n">
        <f aca="false">(BM147-BS147)</f>
        <v>1.33359381301464</v>
      </c>
      <c r="AF147" s="6" t="n">
        <f aca="false">(AL147+BL147*D147)</f>
        <v>24.8396759033203</v>
      </c>
      <c r="AG147" s="6" t="n">
        <v>2</v>
      </c>
      <c r="AH147" s="6" t="n">
        <f aca="false">(AG147*BA147+BB147)</f>
        <v>4.644859790802</v>
      </c>
      <c r="AI147" s="6" t="n">
        <v>1</v>
      </c>
      <c r="AJ147" s="6" t="n">
        <f aca="false">AH147*(AI147+1)*(AI147+1)/(AI147*AI147+1)</f>
        <v>9.289719581604</v>
      </c>
      <c r="AK147" s="6" t="n">
        <v>25.5956230163574</v>
      </c>
      <c r="AL147" s="6" t="n">
        <v>24.8396759033203</v>
      </c>
      <c r="AM147" s="6" t="n">
        <v>25.4705295562744</v>
      </c>
      <c r="AN147" s="6" t="n">
        <v>1200.47802734375</v>
      </c>
      <c r="AO147" s="6" t="n">
        <v>1190.93200683594</v>
      </c>
      <c r="AP147" s="6" t="n">
        <v>18.6431274414063</v>
      </c>
      <c r="AQ147" s="6" t="n">
        <v>19.2782096862793</v>
      </c>
      <c r="AR147" s="6" t="n">
        <v>53.3032569885254</v>
      </c>
      <c r="AS147" s="6" t="n">
        <v>55.1190414428711</v>
      </c>
      <c r="AT147" s="6" t="n">
        <v>300.561706542969</v>
      </c>
      <c r="AU147" s="6" t="n">
        <v>248.976638793945</v>
      </c>
      <c r="AV147" s="6" t="n">
        <v>120.869834899902</v>
      </c>
      <c r="AW147" s="6" t="n">
        <v>94.1901702880859</v>
      </c>
      <c r="AX147" s="6" t="n">
        <v>-3.80236554145813</v>
      </c>
      <c r="AY147" s="6" t="n">
        <v>-0.412856340408325</v>
      </c>
      <c r="AZ147" s="6" t="n">
        <v>0.5</v>
      </c>
      <c r="BA147" s="6" t="n">
        <v>-1.355140209198</v>
      </c>
      <c r="BB147" s="6" t="n">
        <v>7.355140209198</v>
      </c>
      <c r="BC147" s="6" t="n">
        <v>1</v>
      </c>
      <c r="BD147" s="6" t="n">
        <v>0</v>
      </c>
      <c r="BE147" s="6" t="n">
        <v>0.159999996423721</v>
      </c>
      <c r="BF147" s="6" t="n">
        <v>111105</v>
      </c>
      <c r="BG147" s="6" t="n">
        <f aca="false">AT147*0.000001/(AG147*0.0001)</f>
        <v>1.50280853271484</v>
      </c>
      <c r="BH147" s="6" t="n">
        <f aca="false">(AQ147-AP147)/(1000-AQ147)*BG147</f>
        <v>0.000973167952417516</v>
      </c>
      <c r="BI147" s="6" t="n">
        <f aca="false">(AL147+273.15)</f>
        <v>297.98967590332</v>
      </c>
      <c r="BJ147" s="6" t="n">
        <f aca="false">(AK147+273.15)</f>
        <v>298.745623016357</v>
      </c>
      <c r="BK147" s="6" t="n">
        <f aca="false">(AU147*BC147+AV147*BD147)*BE147</f>
        <v>39.8362613166213</v>
      </c>
      <c r="BL147" s="6" t="n">
        <f aca="false">((BK147+0.00000010773*(BJ147^4-BI147^4))-BH147*44100)/(AH147*51.4+0.00000043092*BI147^3)</f>
        <v>0.0222751923124956</v>
      </c>
      <c r="BM147" s="6" t="n">
        <f aca="false">0.61365*EXP(17.502*AF147/(240.97+AF147))</f>
        <v>3.14941166621472</v>
      </c>
      <c r="BN147" s="6" t="n">
        <f aca="false">BM147*1000/AW147</f>
        <v>33.4367339668467</v>
      </c>
      <c r="BO147" s="6" t="n">
        <f aca="false">(BN147-AQ147)</f>
        <v>14.1585242805674</v>
      </c>
      <c r="BP147" s="6" t="n">
        <f aca="false">IF(D147,AL147,(AK147+AL147)/2)</f>
        <v>25.2176494598389</v>
      </c>
      <c r="BQ147" s="6" t="n">
        <f aca="false">0.61365*EXP(17.502*BP147/(240.97+BP147))</f>
        <v>3.22117196584433</v>
      </c>
      <c r="BR147" s="6" t="n">
        <f aca="false">IF(BO147&lt;&gt;0,(1000-(BN147+AQ147)/2)/BO147*BH147,0)</f>
        <v>0.0669220666471312</v>
      </c>
      <c r="BS147" s="6" t="n">
        <f aca="false">AQ147*AW147/1000</f>
        <v>1.81581785320007</v>
      </c>
      <c r="BT147" s="6" t="n">
        <f aca="false">(BQ147-BS147)</f>
        <v>1.40535411264425</v>
      </c>
      <c r="BU147" s="6" t="n">
        <f aca="false">1/(1.6/F147+1.37/AJ147)</f>
        <v>0.0418696501220491</v>
      </c>
      <c r="BV147" s="6" t="n">
        <f aca="false">G147*AW147*0.001</f>
        <v>80.2723568837313</v>
      </c>
      <c r="BW147" s="6" t="n">
        <f aca="false">G147/AO147</f>
        <v>0.715605162822861</v>
      </c>
      <c r="BX147" s="6" t="n">
        <f aca="false">(1-BH147*AW147/BM147/F147)*100</f>
        <v>56.8227802521463</v>
      </c>
      <c r="BY147" s="6" t="n">
        <f aca="false">(AO147-E147/(AJ147/1.35))</f>
        <v>1189.01566624813</v>
      </c>
      <c r="BZ147" s="6" t="n">
        <f aca="false">E147*BX147/100/BY147</f>
        <v>0.00630197152562987</v>
      </c>
      <c r="CA147" s="6" t="n">
        <f aca="false">(K147-J147)</f>
        <v>0</v>
      </c>
      <c r="CB147" s="6" t="n">
        <f aca="false">AU147*V147</f>
        <v>219.098020332228</v>
      </c>
      <c r="CC147" s="6" t="n">
        <f aca="false">(M147-L147)</f>
        <v>1113.95263671876</v>
      </c>
      <c r="CD147" s="6" t="n">
        <f aca="false">(M147-N147)/(M147-J147)</f>
        <v>0.55804750014296</v>
      </c>
      <c r="CE147" s="6" t="e">
        <f aca="false">(K147-M147)/(K147-J147)</f>
        <v>#DIV/0!</v>
      </c>
    </row>
    <row r="148" customFormat="false" ht="12.75" hidden="false" customHeight="true" outlineLevel="0" collapsed="false">
      <c r="A148" s="6" t="n">
        <v>39</v>
      </c>
      <c r="B148" s="6" t="s">
        <v>234</v>
      </c>
      <c r="C148" s="6" t="n">
        <v>5470.99999717437</v>
      </c>
      <c r="D148" s="6" t="n">
        <v>0</v>
      </c>
      <c r="E148" s="6" t="n">
        <f aca="false">(AN148-AO148*(1000-AP148)/(1000-AQ148))*BG148</f>
        <v>13.0695298189049</v>
      </c>
      <c r="F148" s="6" t="n">
        <f aca="false">IF(BR148&lt;&gt;0,1/(1/BR148-1/AJ148),0)</f>
        <v>0.0670127712270853</v>
      </c>
      <c r="G148" s="6" t="n">
        <f aca="false">((BU148-BH148/2)*AO148-E148)/(BU148+BH148/2)</f>
        <v>854.608478886576</v>
      </c>
      <c r="H148" s="6" t="n">
        <v>5</v>
      </c>
      <c r="I148" s="6" t="n">
        <v>5</v>
      </c>
      <c r="J148" s="6" t="n">
        <v>0</v>
      </c>
      <c r="K148" s="6" t="n">
        <v>0</v>
      </c>
      <c r="L148" s="6" t="n">
        <v>487.091064453125</v>
      </c>
      <c r="M148" s="6" t="n">
        <v>1601.04370117188</v>
      </c>
      <c r="N148" s="6" t="n">
        <v>707.585266113281</v>
      </c>
      <c r="O148" s="6" t="e">
        <f aca="false">CA148/K148</f>
        <v>#DIV/0!</v>
      </c>
      <c r="P148" s="6" t="n">
        <f aca="false">CC148/M148</f>
        <v>0.695766540228352</v>
      </c>
      <c r="Q148" s="6" t="n">
        <f aca="false">(M148-N148)/M148</f>
        <v>0.55804750014296</v>
      </c>
      <c r="R148" s="6" t="n">
        <v>-1</v>
      </c>
      <c r="S148" s="6" t="n">
        <v>0.87</v>
      </c>
      <c r="T148" s="6" t="n">
        <v>0.92</v>
      </c>
      <c r="U148" s="6" t="n">
        <v>19.9885787963867</v>
      </c>
      <c r="V148" s="6" t="n">
        <f aca="false">(U148*T148+(100-U148)*S148)/100</f>
        <v>0.879994289398193</v>
      </c>
      <c r="W148" s="6" t="n">
        <f aca="false">(E148-R148)/CB148</f>
        <v>0.0642193862542346</v>
      </c>
      <c r="X148" s="6" t="n">
        <f aca="false">(M148-N148)/(M148-L148)</f>
        <v>0.802061421291985</v>
      </c>
      <c r="Y148" s="6" t="n">
        <f aca="false">(K148-M148)/(K148-L148)</f>
        <v>3.2869494392582</v>
      </c>
      <c r="Z148" s="6" t="n">
        <f aca="false">(K148-M148)/M148</f>
        <v>-1</v>
      </c>
      <c r="AA148" s="6" t="n">
        <v>249.342803955078</v>
      </c>
      <c r="AB148" s="6" t="n">
        <v>0.5</v>
      </c>
      <c r="AC148" s="6" t="n">
        <f aca="false">Q148*AB148*V148*AA148</f>
        <v>61.2234592061267</v>
      </c>
      <c r="AD148" s="6" t="n">
        <f aca="false">BH148*1000</f>
        <v>0.968106118389321</v>
      </c>
      <c r="AE148" s="6" t="n">
        <f aca="false">(BM148-BS148)</f>
        <v>1.33438866462825</v>
      </c>
      <c r="AF148" s="6" t="n">
        <f aca="false">(AL148+BL148*D148)</f>
        <v>24.8556709289551</v>
      </c>
      <c r="AG148" s="6" t="n">
        <v>2</v>
      </c>
      <c r="AH148" s="6" t="n">
        <f aca="false">(AG148*BA148+BB148)</f>
        <v>4.644859790802</v>
      </c>
      <c r="AI148" s="6" t="n">
        <v>1</v>
      </c>
      <c r="AJ148" s="6" t="n">
        <f aca="false">AH148*(AI148+1)*(AI148+1)/(AI148*AI148+1)</f>
        <v>9.289719581604</v>
      </c>
      <c r="AK148" s="6" t="n">
        <v>25.6098213195801</v>
      </c>
      <c r="AL148" s="6" t="n">
        <v>24.8556709289551</v>
      </c>
      <c r="AM148" s="6" t="n">
        <v>25.4838027954102</v>
      </c>
      <c r="AN148" s="6" t="n">
        <v>1201.85314941406</v>
      </c>
      <c r="AO148" s="6" t="n">
        <v>1192.38842773438</v>
      </c>
      <c r="AP148" s="6" t="n">
        <v>18.6698417663574</v>
      </c>
      <c r="AQ148" s="6" t="n">
        <v>19.3015956878662</v>
      </c>
      <c r="AR148" s="6" t="n">
        <v>53.3349761962891</v>
      </c>
      <c r="AS148" s="6" t="n">
        <v>55.1397361755371</v>
      </c>
      <c r="AT148" s="6" t="n">
        <v>300.566436767578</v>
      </c>
      <c r="AU148" s="6" t="n">
        <v>248.962295532227</v>
      </c>
      <c r="AV148" s="6" t="n">
        <v>120.542060852051</v>
      </c>
      <c r="AW148" s="6" t="n">
        <v>94.1907196044922</v>
      </c>
      <c r="AX148" s="6" t="n">
        <v>-3.80236554145813</v>
      </c>
      <c r="AY148" s="6" t="n">
        <v>-0.412856340408325</v>
      </c>
      <c r="AZ148" s="6" t="n">
        <v>0.75</v>
      </c>
      <c r="BA148" s="6" t="n">
        <v>-1.355140209198</v>
      </c>
      <c r="BB148" s="6" t="n">
        <v>7.355140209198</v>
      </c>
      <c r="BC148" s="6" t="n">
        <v>1</v>
      </c>
      <c r="BD148" s="6" t="n">
        <v>0</v>
      </c>
      <c r="BE148" s="6" t="n">
        <v>0.159999996423721</v>
      </c>
      <c r="BF148" s="6" t="n">
        <v>111105</v>
      </c>
      <c r="BG148" s="6" t="n">
        <f aca="false">AT148*0.000001/(AG148*0.0001)</f>
        <v>1.50283218383789</v>
      </c>
      <c r="BH148" s="6" t="n">
        <f aca="false">(AQ148-AP148)/(1000-AQ148)*BG148</f>
        <v>0.000968106118389321</v>
      </c>
      <c r="BI148" s="6" t="n">
        <f aca="false">(AL148+273.15)</f>
        <v>298.005670928955</v>
      </c>
      <c r="BJ148" s="6" t="n">
        <f aca="false">(AK148+273.15)</f>
        <v>298.75982131958</v>
      </c>
      <c r="BK148" s="6" t="n">
        <f aca="false">(AU148*BC148+AV148*BD148)*BE148</f>
        <v>39.8339663947977</v>
      </c>
      <c r="BL148" s="6" t="n">
        <f aca="false">((BK148+0.00000010773*(BJ148^4-BI148^4))-BH148*44100)/(AH148*51.4+0.00000043092*BI148^3)</f>
        <v>0.0230812526317401</v>
      </c>
      <c r="BM148" s="6" t="n">
        <f aca="false">0.61365*EXP(17.502*AF148/(240.97+AF148))</f>
        <v>3.15241985198333</v>
      </c>
      <c r="BN148" s="6" t="n">
        <f aca="false">BM148*1000/AW148</f>
        <v>33.468476143089</v>
      </c>
      <c r="BO148" s="6" t="n">
        <f aca="false">(BN148-AQ148)</f>
        <v>14.1668804552228</v>
      </c>
      <c r="BP148" s="6" t="n">
        <f aca="false">IF(D148,AL148,(AK148+AL148)/2)</f>
        <v>25.2327461242676</v>
      </c>
      <c r="BQ148" s="6" t="n">
        <f aca="false">0.61365*EXP(17.502*BP148/(240.97+BP148))</f>
        <v>3.22406757715393</v>
      </c>
      <c r="BR148" s="6" t="n">
        <f aca="false">IF(BO148&lt;&gt;0,(1000-(BN148+AQ148)/2)/BO148*BH148,0)</f>
        <v>0.0665328268043751</v>
      </c>
      <c r="BS148" s="6" t="n">
        <f aca="false">AQ148*AW148/1000</f>
        <v>1.81803118735508</v>
      </c>
      <c r="BT148" s="6" t="n">
        <f aca="false">(BQ148-BS148)</f>
        <v>1.40603638979885</v>
      </c>
      <c r="BU148" s="6" t="n">
        <f aca="false">1/(1.6/F148+1.37/AJ148)</f>
        <v>0.0416258720556918</v>
      </c>
      <c r="BV148" s="6" t="n">
        <f aca="false">G148*AW148*0.001</f>
        <v>80.4961876064271</v>
      </c>
      <c r="BW148" s="6" t="n">
        <f aca="false">G148/AO148</f>
        <v>0.71671986997592</v>
      </c>
      <c r="BX148" s="6" t="n">
        <f aca="false">(1-BH148*AW148/BM148/F148)*100</f>
        <v>56.8352283293137</v>
      </c>
      <c r="BY148" s="6" t="n">
        <f aca="false">(AO148-E148/(AJ148/1.35))</f>
        <v>1190.48913840702</v>
      </c>
      <c r="BZ148" s="6" t="n">
        <f aca="false">E148*BX148/100/BY148</f>
        <v>0.00623953371307681</v>
      </c>
      <c r="CA148" s="6" t="n">
        <f aca="false">(K148-J148)</f>
        <v>0</v>
      </c>
      <c r="CB148" s="6" t="n">
        <f aca="false">AU148*V148</f>
        <v>219.085398343825</v>
      </c>
      <c r="CC148" s="6" t="n">
        <f aca="false">(M148-L148)</f>
        <v>1113.95263671876</v>
      </c>
      <c r="CD148" s="6" t="n">
        <f aca="false">(M148-N148)/(M148-J148)</f>
        <v>0.55804750014296</v>
      </c>
      <c r="CE148" s="6" t="e">
        <f aca="false">(K148-M148)/(K148-J148)</f>
        <v>#DIV/0!</v>
      </c>
    </row>
    <row r="149" customFormat="false" ht="12.75" hidden="false" customHeight="true" outlineLevel="0" collapsed="false">
      <c r="A149" s="6" t="n">
        <v>40</v>
      </c>
      <c r="B149" s="6" t="s">
        <v>235</v>
      </c>
      <c r="C149" s="6" t="n">
        <v>5481.99999641627</v>
      </c>
      <c r="D149" s="6" t="n">
        <v>0</v>
      </c>
      <c r="E149" s="6" t="n">
        <f aca="false">(AN149-AO149*(1000-AP149)/(1000-AQ149))*BG149</f>
        <v>12.6621541055962</v>
      </c>
      <c r="F149" s="6" t="n">
        <f aca="false">IF(BR149&lt;&gt;0,1/(1/BR149-1/AJ149),0)</f>
        <v>0.0671695498148757</v>
      </c>
      <c r="G149" s="6" t="n">
        <f aca="false">((BU149-BH149/2)*AO149-E149)/(BU149+BH149/2)</f>
        <v>866.502078158398</v>
      </c>
      <c r="H149" s="6" t="n">
        <v>5</v>
      </c>
      <c r="I149" s="6" t="n">
        <v>5</v>
      </c>
      <c r="J149" s="6" t="n">
        <v>0</v>
      </c>
      <c r="K149" s="6" t="n">
        <v>0</v>
      </c>
      <c r="L149" s="6" t="n">
        <v>487.091064453125</v>
      </c>
      <c r="M149" s="6" t="n">
        <v>1601.04370117188</v>
      </c>
      <c r="N149" s="6" t="n">
        <v>707.585266113281</v>
      </c>
      <c r="O149" s="6" t="e">
        <f aca="false">CA149/K149</f>
        <v>#DIV/0!</v>
      </c>
      <c r="P149" s="6" t="n">
        <f aca="false">CC149/M149</f>
        <v>0.695766540228352</v>
      </c>
      <c r="Q149" s="6" t="n">
        <f aca="false">(M149-N149)/M149</f>
        <v>0.55804750014296</v>
      </c>
      <c r="R149" s="6" t="n">
        <v>-1</v>
      </c>
      <c r="S149" s="6" t="n">
        <v>0.87</v>
      </c>
      <c r="T149" s="6" t="n">
        <v>0.92</v>
      </c>
      <c r="U149" s="6" t="n">
        <v>19.9885787963867</v>
      </c>
      <c r="V149" s="6" t="n">
        <f aca="false">(U149*T149+(100-U149)*S149)/100</f>
        <v>0.879994289398193</v>
      </c>
      <c r="W149" s="6" t="n">
        <f aca="false">(E149-R149)/CB149</f>
        <v>0.0623600361680532</v>
      </c>
      <c r="X149" s="6" t="n">
        <f aca="false">(M149-N149)/(M149-L149)</f>
        <v>0.802061421291985</v>
      </c>
      <c r="Y149" s="6" t="n">
        <f aca="false">(K149-M149)/(K149-L149)</f>
        <v>3.2869494392582</v>
      </c>
      <c r="Z149" s="6" t="n">
        <f aca="false">(K149-M149)/M149</f>
        <v>-1</v>
      </c>
      <c r="AA149" s="6" t="n">
        <v>249.342803955078</v>
      </c>
      <c r="AB149" s="6" t="n">
        <v>0.5</v>
      </c>
      <c r="AC149" s="6" t="n">
        <f aca="false">Q149*AB149*V149*AA149</f>
        <v>61.2234592061267</v>
      </c>
      <c r="AD149" s="6" t="n">
        <f aca="false">BH149*1000</f>
        <v>0.969163217246617</v>
      </c>
      <c r="AE149" s="6" t="n">
        <f aca="false">(BM149-BS149)</f>
        <v>1.332736527479</v>
      </c>
      <c r="AF149" s="6" t="n">
        <f aca="false">(AL149+BL149*D149)</f>
        <v>24.8576583862305</v>
      </c>
      <c r="AG149" s="6" t="n">
        <v>2</v>
      </c>
      <c r="AH149" s="6" t="n">
        <f aca="false">(AG149*BA149+BB149)</f>
        <v>4.644859790802</v>
      </c>
      <c r="AI149" s="6" t="n">
        <v>1</v>
      </c>
      <c r="AJ149" s="6" t="n">
        <f aca="false">AH149*(AI149+1)*(AI149+1)/(AI149*AI149+1)</f>
        <v>9.289719581604</v>
      </c>
      <c r="AK149" s="6" t="n">
        <v>25.6215763092041</v>
      </c>
      <c r="AL149" s="6" t="n">
        <v>24.8576583862305</v>
      </c>
      <c r="AM149" s="6" t="n">
        <v>25.4964332580566</v>
      </c>
      <c r="AN149" s="6" t="n">
        <v>1203.11181640625</v>
      </c>
      <c r="AO149" s="6" t="n">
        <v>1193.91638183594</v>
      </c>
      <c r="AP149" s="6" t="n">
        <v>18.6906242370605</v>
      </c>
      <c r="AQ149" s="6" t="n">
        <v>19.3230514526367</v>
      </c>
      <c r="AR149" s="6" t="n">
        <v>53.3572654724121</v>
      </c>
      <c r="AS149" s="6" t="n">
        <v>55.1626968383789</v>
      </c>
      <c r="AT149" s="6" t="n">
        <v>300.567718505859</v>
      </c>
      <c r="AU149" s="6" t="n">
        <v>248.961944580078</v>
      </c>
      <c r="AV149" s="6" t="n">
        <v>120.579772949219</v>
      </c>
      <c r="AW149" s="6" t="n">
        <v>94.1909866333008</v>
      </c>
      <c r="AX149" s="6" t="n">
        <v>-3.80236554145813</v>
      </c>
      <c r="AY149" s="6" t="n">
        <v>-0.412856340408325</v>
      </c>
      <c r="AZ149" s="6" t="n">
        <v>0.75</v>
      </c>
      <c r="BA149" s="6" t="n">
        <v>-1.355140209198</v>
      </c>
      <c r="BB149" s="6" t="n">
        <v>7.355140209198</v>
      </c>
      <c r="BC149" s="6" t="n">
        <v>1</v>
      </c>
      <c r="BD149" s="6" t="n">
        <v>0</v>
      </c>
      <c r="BE149" s="6" t="n">
        <v>0.159999996423721</v>
      </c>
      <c r="BF149" s="6" t="n">
        <v>111105</v>
      </c>
      <c r="BG149" s="6" t="n">
        <f aca="false">AT149*0.000001/(AG149*0.0001)</f>
        <v>1.50283859252929</v>
      </c>
      <c r="BH149" s="6" t="n">
        <f aca="false">(AQ149-AP149)/(1000-AQ149)*BG149</f>
        <v>0.000969163217246617</v>
      </c>
      <c r="BI149" s="6" t="n">
        <f aca="false">(AL149+273.15)</f>
        <v>298.007658386231</v>
      </c>
      <c r="BJ149" s="6" t="n">
        <f aca="false">(AK149+273.15)</f>
        <v>298.771576309204</v>
      </c>
      <c r="BK149" s="6" t="n">
        <f aca="false">(AU149*BC149+AV149*BD149)*BE149</f>
        <v>39.8339102424551</v>
      </c>
      <c r="BL149" s="6" t="n">
        <f aca="false">((BK149+0.00000010773*(BJ149^4-BI149^4))-BH149*44100)/(AH149*51.4+0.00000043092*BI149^3)</f>
        <v>0.023344058124776</v>
      </c>
      <c r="BM149" s="6" t="n">
        <f aca="false">0.61365*EXP(17.502*AF149/(240.97+AF149))</f>
        <v>3.15279380856889</v>
      </c>
      <c r="BN149" s="6" t="n">
        <f aca="false">BM149*1000/AW149</f>
        <v>33.4723514559113</v>
      </c>
      <c r="BO149" s="6" t="n">
        <f aca="false">(BN149-AQ149)</f>
        <v>14.1493000032746</v>
      </c>
      <c r="BP149" s="6" t="n">
        <f aca="false">IF(D149,AL149,(AK149+AL149)/2)</f>
        <v>25.2396173477173</v>
      </c>
      <c r="BQ149" s="6" t="n">
        <f aca="false">0.61365*EXP(17.502*BP149/(240.97+BP149))</f>
        <v>3.22538626314836</v>
      </c>
      <c r="BR149" s="6" t="n">
        <f aca="false">IF(BO149&lt;&gt;0,(1000-(BN149+AQ149)/2)/BO149*BH149,0)</f>
        <v>0.0666873651529688</v>
      </c>
      <c r="BS149" s="6" t="n">
        <f aca="false">AQ149*AW149/1000</f>
        <v>1.82005728108989</v>
      </c>
      <c r="BT149" s="6" t="n">
        <f aca="false">(BQ149-BS149)</f>
        <v>1.40532898205847</v>
      </c>
      <c r="BU149" s="6" t="n">
        <f aca="false">1/(1.6/F149+1.37/AJ149)</f>
        <v>0.0417226579411485</v>
      </c>
      <c r="BV149" s="6" t="n">
        <f aca="false">G149*AW149*0.001</f>
        <v>81.616685661545</v>
      </c>
      <c r="BW149" s="6" t="n">
        <f aca="false">G149/AO149</f>
        <v>0.725764460008445</v>
      </c>
      <c r="BX149" s="6" t="n">
        <f aca="false">(1-BH149*AW149/BM149/F149)*100</f>
        <v>56.8939466122184</v>
      </c>
      <c r="BY149" s="6" t="n">
        <f aca="false">(AO149-E149/(AJ149/1.35))</f>
        <v>1192.0762931344</v>
      </c>
      <c r="BZ149" s="6" t="n">
        <f aca="false">E149*BX149/100/BY149</f>
        <v>0.00604323669406491</v>
      </c>
      <c r="CA149" s="6" t="n">
        <f aca="false">(K149-J149)</f>
        <v>0</v>
      </c>
      <c r="CB149" s="6" t="n">
        <f aca="false">AU149*V149</f>
        <v>219.085089507938</v>
      </c>
      <c r="CC149" s="6" t="n">
        <f aca="false">(M149-L149)</f>
        <v>1113.95263671876</v>
      </c>
      <c r="CD149" s="6" t="n">
        <f aca="false">(M149-N149)/(M149-J149)</f>
        <v>0.55804750014296</v>
      </c>
      <c r="CE149" s="6" t="e">
        <f aca="false">(K149-M149)/(K149-J149)</f>
        <v>#DIV/0!</v>
      </c>
    </row>
    <row r="150" customFormat="false" ht="12.75" hidden="false" customHeight="true" outlineLevel="0" collapsed="false">
      <c r="A150" s="6" t="n">
        <v>41</v>
      </c>
      <c r="B150" s="6" t="s">
        <v>236</v>
      </c>
      <c r="C150" s="6" t="n">
        <v>5487.99999600276</v>
      </c>
      <c r="D150" s="6" t="n">
        <v>0</v>
      </c>
      <c r="E150" s="6" t="n">
        <f aca="false">(AN150-AO150*(1000-AP150)/(1000-AQ150))*BG150</f>
        <v>12.4476742166352</v>
      </c>
      <c r="F150" s="6" t="n">
        <f aca="false">IF(BR150&lt;&gt;0,1/(1/BR150-1/AJ150),0)</f>
        <v>0.0683107956041899</v>
      </c>
      <c r="G150" s="6" t="n">
        <f aca="false">((BU150-BH150/2)*AO150-E150)/(BU150+BH150/2)</f>
        <v>877.18012900535</v>
      </c>
      <c r="H150" s="6" t="n">
        <v>5</v>
      </c>
      <c r="I150" s="6" t="n">
        <v>5</v>
      </c>
      <c r="J150" s="6" t="n">
        <v>0</v>
      </c>
      <c r="K150" s="6" t="n">
        <v>0</v>
      </c>
      <c r="L150" s="6" t="n">
        <v>487.091064453125</v>
      </c>
      <c r="M150" s="6" t="n">
        <v>1601.04370117188</v>
      </c>
      <c r="N150" s="6" t="n">
        <v>707.585266113281</v>
      </c>
      <c r="O150" s="6" t="e">
        <f aca="false">CA150/K150</f>
        <v>#DIV/0!</v>
      </c>
      <c r="P150" s="6" t="n">
        <f aca="false">CC150/M150</f>
        <v>0.695766540228352</v>
      </c>
      <c r="Q150" s="6" t="n">
        <f aca="false">(M150-N150)/M150</f>
        <v>0.55804750014296</v>
      </c>
      <c r="R150" s="6" t="n">
        <v>-1</v>
      </c>
      <c r="S150" s="6" t="n">
        <v>0.87</v>
      </c>
      <c r="T150" s="6" t="n">
        <v>0.92</v>
      </c>
      <c r="U150" s="6" t="n">
        <v>19.9885787963867</v>
      </c>
      <c r="V150" s="6" t="n">
        <f aca="false">(U150*T150+(100-U150)*S150)/100</f>
        <v>0.879994289398193</v>
      </c>
      <c r="W150" s="6" t="n">
        <f aca="false">(E150-R150)/CB150</f>
        <v>0.0613824069099735</v>
      </c>
      <c r="X150" s="6" t="n">
        <f aca="false">(M150-N150)/(M150-L150)</f>
        <v>0.802061421291985</v>
      </c>
      <c r="Y150" s="6" t="n">
        <f aca="false">(K150-M150)/(K150-L150)</f>
        <v>3.2869494392582</v>
      </c>
      <c r="Z150" s="6" t="n">
        <f aca="false">(K150-M150)/M150</f>
        <v>-1</v>
      </c>
      <c r="AA150" s="6" t="n">
        <v>249.342803955078</v>
      </c>
      <c r="AB150" s="6" t="n">
        <v>0.5</v>
      </c>
      <c r="AC150" s="6" t="n">
        <f aca="false">Q150*AB150*V150*AA150</f>
        <v>61.2234592061267</v>
      </c>
      <c r="AD150" s="6" t="n">
        <f aca="false">BH150*1000</f>
        <v>0.985385999268879</v>
      </c>
      <c r="AE150" s="6" t="n">
        <f aca="false">(BM150-BS150)</f>
        <v>1.33254588553814</v>
      </c>
      <c r="AF150" s="6" t="n">
        <f aca="false">(AL150+BL150*D150)</f>
        <v>24.8664684295654</v>
      </c>
      <c r="AG150" s="6" t="n">
        <v>2</v>
      </c>
      <c r="AH150" s="6" t="n">
        <f aca="false">(AG150*BA150+BB150)</f>
        <v>4.644859790802</v>
      </c>
      <c r="AI150" s="6" t="n">
        <v>1</v>
      </c>
      <c r="AJ150" s="6" t="n">
        <f aca="false">AH150*(AI150+1)*(AI150+1)/(AI150*AI150+1)</f>
        <v>9.289719581604</v>
      </c>
      <c r="AK150" s="6" t="n">
        <v>25.6324691772461</v>
      </c>
      <c r="AL150" s="6" t="n">
        <v>24.8664684295654</v>
      </c>
      <c r="AM150" s="6" t="n">
        <v>25.5030708312988</v>
      </c>
      <c r="AN150" s="6" t="n">
        <v>1203.69592285156</v>
      </c>
      <c r="AO150" s="6" t="n">
        <v>1194.62902832031</v>
      </c>
      <c r="AP150" s="6" t="n">
        <v>18.699592590332</v>
      </c>
      <c r="AQ150" s="6" t="n">
        <v>19.3426513671875</v>
      </c>
      <c r="AR150" s="6" t="n">
        <v>53.3484573364258</v>
      </c>
      <c r="AS150" s="6" t="n">
        <v>55.1830520629883</v>
      </c>
      <c r="AT150" s="6" t="n">
        <v>300.540496826172</v>
      </c>
      <c r="AU150" s="6" t="n">
        <v>248.956466674805</v>
      </c>
      <c r="AV150" s="6" t="n">
        <v>120.450820922852</v>
      </c>
      <c r="AW150" s="6" t="n">
        <v>94.1911239624023</v>
      </c>
      <c r="AX150" s="6" t="n">
        <v>-3.80236554145813</v>
      </c>
      <c r="AY150" s="6" t="n">
        <v>-0.412856340408325</v>
      </c>
      <c r="AZ150" s="6" t="n">
        <v>0.5</v>
      </c>
      <c r="BA150" s="6" t="n">
        <v>-1.355140209198</v>
      </c>
      <c r="BB150" s="6" t="n">
        <v>7.355140209198</v>
      </c>
      <c r="BC150" s="6" t="n">
        <v>1</v>
      </c>
      <c r="BD150" s="6" t="n">
        <v>0</v>
      </c>
      <c r="BE150" s="6" t="n">
        <v>0.159999996423721</v>
      </c>
      <c r="BF150" s="6" t="n">
        <v>111105</v>
      </c>
      <c r="BG150" s="6" t="n">
        <f aca="false">AT150*0.000001/(AG150*0.0001)</f>
        <v>1.50270248413086</v>
      </c>
      <c r="BH150" s="6" t="n">
        <f aca="false">(AQ150-AP150)/(1000-AQ150)*BG150</f>
        <v>0.000985385999268879</v>
      </c>
      <c r="BI150" s="6" t="n">
        <f aca="false">(AL150+273.15)</f>
        <v>298.016468429565</v>
      </c>
      <c r="BJ150" s="6" t="n">
        <f aca="false">(AK150+273.15)</f>
        <v>298.782469177246</v>
      </c>
      <c r="BK150" s="6" t="n">
        <f aca="false">(AU150*BC150+AV150*BD150)*BE150</f>
        <v>39.833033777631</v>
      </c>
      <c r="BL150" s="6" t="n">
        <f aca="false">((BK150+0.00000010773*(BJ150^4-BI150^4))-BH150*44100)/(AH150*51.4+0.00000043092*BI150^3)</f>
        <v>0.0205792887785862</v>
      </c>
      <c r="BM150" s="6" t="n">
        <f aca="false">0.61365*EXP(17.502*AF150/(240.97+AF150))</f>
        <v>3.15445195822643</v>
      </c>
      <c r="BN150" s="6" t="n">
        <f aca="false">BM150*1000/AW150</f>
        <v>33.4899067505084</v>
      </c>
      <c r="BO150" s="6" t="n">
        <f aca="false">(BN150-AQ150)</f>
        <v>14.1472553833209</v>
      </c>
      <c r="BP150" s="6" t="n">
        <f aca="false">IF(D150,AL150,(AK150+AL150)/2)</f>
        <v>25.2494688034058</v>
      </c>
      <c r="BQ150" s="6" t="n">
        <f aca="false">0.61365*EXP(17.502*BP150/(240.97+BP150))</f>
        <v>3.22727772050216</v>
      </c>
      <c r="BR150" s="6" t="n">
        <f aca="false">IF(BO150&lt;&gt;0,(1000-(BN150+AQ150)/2)/BO150*BH150,0)</f>
        <v>0.0678121474263166</v>
      </c>
      <c r="BS150" s="6" t="n">
        <f aca="false">AQ150*AW150/1000</f>
        <v>1.82190607268829</v>
      </c>
      <c r="BT150" s="6" t="n">
        <f aca="false">(BQ150-BS150)</f>
        <v>1.40537164781388</v>
      </c>
      <c r="BU150" s="6" t="n">
        <f aca="false">1/(1.6/F150+1.37/AJ150)</f>
        <v>0.0424271122504829</v>
      </c>
      <c r="BV150" s="6" t="n">
        <f aca="false">G150*AW150*0.001</f>
        <v>82.622582268499</v>
      </c>
      <c r="BW150" s="6" t="n">
        <f aca="false">G150/AO150</f>
        <v>0.734269893172356</v>
      </c>
      <c r="BX150" s="6" t="n">
        <f aca="false">(1-BH150*AW150/BM150/F150)*100</f>
        <v>56.927199897473</v>
      </c>
      <c r="BY150" s="6" t="n">
        <f aca="false">(AO150-E150/(AJ150/1.35))</f>
        <v>1192.82010825067</v>
      </c>
      <c r="BZ150" s="6" t="n">
        <f aca="false">E150*BX150/100/BY150</f>
        <v>0.00594063793431705</v>
      </c>
      <c r="CA150" s="6" t="n">
        <f aca="false">(K150-J150)</f>
        <v>0</v>
      </c>
      <c r="CB150" s="6" t="n">
        <f aca="false">AU150*V150</f>
        <v>219.08026898258</v>
      </c>
      <c r="CC150" s="6" t="n">
        <f aca="false">(M150-L150)</f>
        <v>1113.95263671876</v>
      </c>
      <c r="CD150" s="6" t="n">
        <f aca="false">(M150-N150)/(M150-J150)</f>
        <v>0.55804750014296</v>
      </c>
      <c r="CE150" s="6" t="e">
        <f aca="false">(K150-M150)/(K150-J150)</f>
        <v>#DIV/0!</v>
      </c>
    </row>
    <row r="151" customFormat="false" ht="23.25" hidden="false" customHeight="true" outlineLevel="0" collapsed="false">
      <c r="A151" s="2" t="s">
        <v>12</v>
      </c>
      <c r="B151" s="5" t="s">
        <v>237</v>
      </c>
    </row>
    <row r="152" customFormat="false" ht="23.25" hidden="false" customHeight="true" outlineLevel="0" collapsed="false">
      <c r="A152" s="2" t="s">
        <v>12</v>
      </c>
      <c r="B152" s="5" t="s">
        <v>238</v>
      </c>
    </row>
    <row r="153" customFormat="false" ht="23.25" hidden="false" customHeight="true" outlineLevel="0" collapsed="false">
      <c r="A153" s="2" t="s">
        <v>12</v>
      </c>
      <c r="B153" s="5" t="s">
        <v>239</v>
      </c>
    </row>
    <row r="154" customFormat="false" ht="23.25" hidden="false" customHeight="true" outlineLevel="0" collapsed="false">
      <c r="A154" s="2" t="s">
        <v>12</v>
      </c>
      <c r="B154" s="5" t="s">
        <v>240</v>
      </c>
    </row>
    <row r="155" customFormat="false" ht="23.25" hidden="false" customHeight="true" outlineLevel="0" collapsed="false">
      <c r="A155" s="2" t="s">
        <v>12</v>
      </c>
      <c r="B155" s="5" t="s">
        <v>241</v>
      </c>
    </row>
    <row r="156" customFormat="false" ht="12.75" hidden="false" customHeight="true" outlineLevel="0" collapsed="false">
      <c r="A156" s="3" t="n">
        <v>42</v>
      </c>
      <c r="B156" s="3" t="s">
        <v>242</v>
      </c>
      <c r="C156" s="3" t="n">
        <v>5487.99999600276</v>
      </c>
      <c r="D156" s="3" t="n">
        <v>0</v>
      </c>
      <c r="E156" s="3" t="n">
        <f aca="false">(AN156-AO156*(1000-AP156)/(1000-AQ156))*BG156</f>
        <v>12.4476742166352</v>
      </c>
      <c r="F156" s="3" t="n">
        <f aca="false">IF(BR156&lt;&gt;0,1/(1/BR156-1/AJ156),0)</f>
        <v>0.0683107956041899</v>
      </c>
      <c r="G156" s="3" t="n">
        <f aca="false">((BU156-BH156/2)*AO156-E156)/(BU156+BH156/2)</f>
        <v>877.18012900535</v>
      </c>
      <c r="H156" s="3" t="n">
        <v>6</v>
      </c>
      <c r="I156" s="3" t="n">
        <v>6</v>
      </c>
      <c r="J156" s="3" t="n">
        <v>0</v>
      </c>
      <c r="K156" s="3" t="n">
        <v>0</v>
      </c>
      <c r="L156" s="3" t="n">
        <v>487.13427734375</v>
      </c>
      <c r="M156" s="3" t="n">
        <v>1583.60876464844</v>
      </c>
      <c r="N156" s="3" t="n">
        <v>653.092590332031</v>
      </c>
      <c r="O156" s="3" t="e">
        <f aca="false">CA156/K156</f>
        <v>#DIV/0!</v>
      </c>
      <c r="P156" s="3" t="n">
        <f aca="false">CC156/M156</f>
        <v>0.692389756726376</v>
      </c>
      <c r="Q156" s="3" t="n">
        <f aca="false">(M156-N156)/M156</f>
        <v>0.587592210329161</v>
      </c>
      <c r="R156" s="3" t="n">
        <v>-1</v>
      </c>
      <c r="S156" s="3" t="n">
        <v>0.87</v>
      </c>
      <c r="T156" s="3" t="n">
        <v>0.92</v>
      </c>
      <c r="U156" s="3" t="n">
        <v>19.9885787963867</v>
      </c>
      <c r="V156" s="3" t="n">
        <f aca="false">(U156*T156+(100-U156)*S156)/100</f>
        <v>0.879994289398193</v>
      </c>
      <c r="W156" s="3" t="n">
        <f aca="false">(E156-R156)/CB156</f>
        <v>0.0613824069099735</v>
      </c>
      <c r="X156" s="3" t="n">
        <f aca="false">(M156-N156)/(M156-L156)</f>
        <v>0.848643707710671</v>
      </c>
      <c r="Y156" s="3" t="n">
        <f aca="false">(K156-M156)/(K156-L156)</f>
        <v>3.25086703666914</v>
      </c>
      <c r="Z156" s="3" t="n">
        <f aca="false">(K156-M156)/M156</f>
        <v>-1</v>
      </c>
      <c r="AA156" s="3" t="n">
        <v>248.956466674805</v>
      </c>
      <c r="AB156" s="3" t="n">
        <v>0.5</v>
      </c>
      <c r="AC156" s="3" t="n">
        <f aca="false">Q156*AB156*V156*AA156</f>
        <v>64.3649297454907</v>
      </c>
      <c r="AD156" s="3" t="n">
        <f aca="false">BH156*1000</f>
        <v>0.985385999268879</v>
      </c>
      <c r="AE156" s="3" t="n">
        <f aca="false">(BM156-BS156)</f>
        <v>1.33254588553814</v>
      </c>
      <c r="AF156" s="3" t="n">
        <f aca="false">(AL156+BL156*D156)</f>
        <v>24.8664684295654</v>
      </c>
      <c r="AG156" s="3" t="n">
        <v>2</v>
      </c>
      <c r="AH156" s="3" t="n">
        <f aca="false">(AG156*BA156+BB156)</f>
        <v>4.644859790802</v>
      </c>
      <c r="AI156" s="3" t="n">
        <v>1</v>
      </c>
      <c r="AJ156" s="3" t="n">
        <f aca="false">AH156*(AI156+1)*(AI156+1)/(AI156*AI156+1)</f>
        <v>9.289719581604</v>
      </c>
      <c r="AK156" s="3" t="n">
        <v>25.6324691772461</v>
      </c>
      <c r="AL156" s="3" t="n">
        <v>24.8664684295654</v>
      </c>
      <c r="AM156" s="3" t="n">
        <v>25.5030708312988</v>
      </c>
      <c r="AN156" s="3" t="n">
        <v>1203.69592285156</v>
      </c>
      <c r="AO156" s="3" t="n">
        <v>1194.62902832031</v>
      </c>
      <c r="AP156" s="3" t="n">
        <v>18.699592590332</v>
      </c>
      <c r="AQ156" s="3" t="n">
        <v>19.3426513671875</v>
      </c>
      <c r="AR156" s="3" t="n">
        <v>53.3484573364258</v>
      </c>
      <c r="AS156" s="3" t="n">
        <v>55.1830520629883</v>
      </c>
      <c r="AT156" s="3" t="n">
        <v>300.540496826172</v>
      </c>
      <c r="AU156" s="3" t="n">
        <v>248.956466674805</v>
      </c>
      <c r="AV156" s="3" t="n">
        <v>120.450820922852</v>
      </c>
      <c r="AW156" s="3" t="n">
        <v>94.1911239624023</v>
      </c>
      <c r="AX156" s="3" t="n">
        <v>-3.80236554145813</v>
      </c>
      <c r="AY156" s="3" t="n">
        <v>-0.412856340408325</v>
      </c>
      <c r="AZ156" s="3" t="n">
        <v>0.5</v>
      </c>
      <c r="BA156" s="3" t="n">
        <v>-1.355140209198</v>
      </c>
      <c r="BB156" s="3" t="n">
        <v>7.355140209198</v>
      </c>
      <c r="BC156" s="3" t="n">
        <v>1</v>
      </c>
      <c r="BD156" s="3" t="n">
        <v>0</v>
      </c>
      <c r="BE156" s="3" t="n">
        <v>0.159999996423721</v>
      </c>
      <c r="BF156" s="3" t="n">
        <v>111105</v>
      </c>
      <c r="BG156" s="3" t="n">
        <f aca="false">AT156*0.000001/(AG156*0.0001)</f>
        <v>1.50270248413086</v>
      </c>
      <c r="BH156" s="3" t="n">
        <f aca="false">(AQ156-AP156)/(1000-AQ156)*BG156</f>
        <v>0.000985385999268879</v>
      </c>
      <c r="BI156" s="3" t="n">
        <f aca="false">(AL156+273.15)</f>
        <v>298.016468429565</v>
      </c>
      <c r="BJ156" s="3" t="n">
        <f aca="false">(AK156+273.15)</f>
        <v>298.782469177246</v>
      </c>
      <c r="BK156" s="3" t="n">
        <f aca="false">(AU156*BC156+AV156*BD156)*BE156</f>
        <v>39.833033777631</v>
      </c>
      <c r="BL156" s="3" t="n">
        <f aca="false">((BK156+0.00000010773*(BJ156^4-BI156^4))-BH156*44100)/(AH156*51.4+0.00000043092*BI156^3)</f>
        <v>0.0205792887785862</v>
      </c>
      <c r="BM156" s="3" t="n">
        <f aca="false">0.61365*EXP(17.502*AF156/(240.97+AF156))</f>
        <v>3.15445195822643</v>
      </c>
      <c r="BN156" s="3" t="n">
        <f aca="false">BM156*1000/AW156</f>
        <v>33.4899067505084</v>
      </c>
      <c r="BO156" s="3" t="n">
        <f aca="false">(BN156-AQ156)</f>
        <v>14.1472553833209</v>
      </c>
      <c r="BP156" s="3" t="n">
        <f aca="false">IF(D156,AL156,(AK156+AL156)/2)</f>
        <v>25.2494688034058</v>
      </c>
      <c r="BQ156" s="3" t="n">
        <f aca="false">0.61365*EXP(17.502*BP156/(240.97+BP156))</f>
        <v>3.22727772050216</v>
      </c>
      <c r="BR156" s="3" t="n">
        <f aca="false">IF(BO156&lt;&gt;0,(1000-(BN156+AQ156)/2)/BO156*BH156,0)</f>
        <v>0.0678121474263166</v>
      </c>
      <c r="BS156" s="3" t="n">
        <f aca="false">AQ156*AW156/1000</f>
        <v>1.82190607268829</v>
      </c>
      <c r="BT156" s="3" t="n">
        <f aca="false">(BQ156-BS156)</f>
        <v>1.40537164781388</v>
      </c>
      <c r="BU156" s="3" t="n">
        <f aca="false">1/(1.6/F156+1.37/AJ156)</f>
        <v>0.0424271122504829</v>
      </c>
      <c r="BV156" s="3" t="n">
        <f aca="false">G156*AW156*0.001</f>
        <v>82.622582268499</v>
      </c>
      <c r="BW156" s="3" t="n">
        <f aca="false">G156/AO156</f>
        <v>0.734269893172356</v>
      </c>
      <c r="BX156" s="3" t="n">
        <f aca="false">(1-BH156*AW156/BM156/F156)*100</f>
        <v>56.927199897473</v>
      </c>
      <c r="BY156" s="3" t="n">
        <f aca="false">(AO156-E156/(AJ156/1.35))</f>
        <v>1192.82010825067</v>
      </c>
      <c r="BZ156" s="3" t="n">
        <f aca="false">E156*BX156/100/BY156</f>
        <v>0.00594063793431705</v>
      </c>
      <c r="CA156" s="3" t="n">
        <f aca="false">(K156-J156)</f>
        <v>0</v>
      </c>
      <c r="CB156" s="3" t="n">
        <f aca="false">AU156*V156</f>
        <v>219.08026898258</v>
      </c>
      <c r="CC156" s="3" t="n">
        <f aca="false">(M156-L156)</f>
        <v>1096.47448730469</v>
      </c>
      <c r="CD156" s="3" t="n">
        <f aca="false">(M156-N156)/(M156-J156)</f>
        <v>0.587592210329161</v>
      </c>
      <c r="CE156" s="3" t="e">
        <f aca="false">(K156-M156)/(K156-J156)</f>
        <v>#DIV/0!</v>
      </c>
    </row>
    <row r="157" customFormat="false" ht="23.25" hidden="false" customHeight="true" outlineLevel="0" collapsed="false">
      <c r="A157" s="2" t="s">
        <v>12</v>
      </c>
      <c r="B157" s="5" t="s">
        <v>243</v>
      </c>
    </row>
    <row r="158" customFormat="false" ht="23.25" hidden="false" customHeight="true" outlineLevel="0" collapsed="false">
      <c r="A158" s="2" t="s">
        <v>12</v>
      </c>
      <c r="B158" s="5" t="s">
        <v>244</v>
      </c>
    </row>
    <row r="159" customFormat="false" ht="23.25" hidden="false" customHeight="true" outlineLevel="0" collapsed="false">
      <c r="A159" s="2" t="s">
        <v>12</v>
      </c>
      <c r="B159" s="5" t="s">
        <v>245</v>
      </c>
    </row>
    <row r="160" customFormat="false" ht="23.25" hidden="false" customHeight="true" outlineLevel="0" collapsed="false">
      <c r="A160" s="2" t="s">
        <v>12</v>
      </c>
      <c r="B160" s="5" t="s">
        <v>246</v>
      </c>
    </row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G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9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8" t="s">
        <v>247</v>
      </c>
      <c r="B1" s="8" t="s">
        <v>248</v>
      </c>
      <c r="C1" s="8" t="str">
        <f aca="false">main!A11</f>
        <v>Obs</v>
      </c>
      <c r="D1" s="8" t="str">
        <f aca="false">main!B11</f>
        <v>HHMMSS</v>
      </c>
      <c r="E1" s="8" t="str">
        <f aca="false">main!C11</f>
        <v>FTime</v>
      </c>
      <c r="F1" s="8" t="str">
        <f aca="false">main!D11</f>
        <v>EBal?</v>
      </c>
      <c r="G1" s="8" t="str">
        <f aca="false">main!E11</f>
        <v>Photo</v>
      </c>
      <c r="H1" s="8" t="str">
        <f aca="false">main!F11</f>
        <v>Cond</v>
      </c>
      <c r="I1" s="8" t="str">
        <f aca="false">main!G11</f>
        <v>Ci</v>
      </c>
      <c r="J1" s="8" t="str">
        <f aca="false">main!H11</f>
        <v>FCnt</v>
      </c>
      <c r="K1" s="8" t="str">
        <f aca="false">main!I11</f>
        <v>DCnt</v>
      </c>
      <c r="L1" s="8" t="str">
        <f aca="false">main!J11</f>
        <v>Fo</v>
      </c>
      <c r="M1" s="8" t="str">
        <f aca="false">main!K11</f>
        <v>Fm</v>
      </c>
      <c r="N1" s="8" t="str">
        <f aca="false">main!L11</f>
        <v>Fo'</v>
      </c>
      <c r="O1" s="8" t="str">
        <f aca="false">main!M11</f>
        <v>Fm'</v>
      </c>
      <c r="P1" s="8" t="str">
        <f aca="false">main!N11</f>
        <v>Fs</v>
      </c>
      <c r="Q1" s="8" t="str">
        <f aca="false">main!O11</f>
        <v>Fv/Fm</v>
      </c>
      <c r="R1" s="8" t="str">
        <f aca="false">main!P11</f>
        <v>Fv'/Fm'</v>
      </c>
      <c r="S1" s="8" t="str">
        <f aca="false">main!Q11</f>
        <v>PhiPS2</v>
      </c>
      <c r="T1" s="8" t="str">
        <f aca="false">main!R11</f>
        <v>Adark</v>
      </c>
      <c r="U1" s="8" t="str">
        <f aca="false">main!S11</f>
        <v>RedAbs</v>
      </c>
      <c r="V1" s="8" t="str">
        <f aca="false">main!T11</f>
        <v>BlueAbs</v>
      </c>
      <c r="W1" s="8" t="str">
        <f aca="false">main!U11</f>
        <v>%Blue</v>
      </c>
      <c r="X1" s="8" t="str">
        <f aca="false">main!V11</f>
        <v>LeafAbs</v>
      </c>
      <c r="Y1" s="8" t="str">
        <f aca="false">main!W11</f>
        <v>PhiCO2</v>
      </c>
      <c r="Z1" s="8" t="str">
        <f aca="false">main!X11</f>
        <v>qP</v>
      </c>
      <c r="AA1" s="8" t="str">
        <f aca="false">main!Y11</f>
        <v>qN</v>
      </c>
      <c r="AB1" s="8" t="str">
        <f aca="false">main!Z11</f>
        <v>NPQ</v>
      </c>
      <c r="AC1" s="8" t="str">
        <f aca="false">main!AA11</f>
        <v>ParIn@Fs</v>
      </c>
      <c r="AD1" s="8" t="str">
        <f aca="false">main!AB11</f>
        <v>PS2/1</v>
      </c>
      <c r="AE1" s="8" t="str">
        <f aca="false">main!AC11</f>
        <v>ETR</v>
      </c>
      <c r="AF1" s="8" t="str">
        <f aca="false">main!AD11</f>
        <v>Trmmol</v>
      </c>
      <c r="AG1" s="8" t="str">
        <f aca="false">main!AE11</f>
        <v>VpdL</v>
      </c>
      <c r="AH1" s="8" t="str">
        <f aca="false">main!AF11</f>
        <v>CTleaf</v>
      </c>
      <c r="AI1" s="8" t="str">
        <f aca="false">main!AG11</f>
        <v>Area</v>
      </c>
      <c r="AJ1" s="8" t="str">
        <f aca="false">main!AH11</f>
        <v>BLC_1</v>
      </c>
      <c r="AK1" s="8" t="str">
        <f aca="false">main!AI11</f>
        <v>StmRat</v>
      </c>
      <c r="AL1" s="8" t="str">
        <f aca="false">main!AJ11</f>
        <v>BLCond</v>
      </c>
      <c r="AM1" s="8" t="str">
        <f aca="false">main!AK11</f>
        <v>Tair</v>
      </c>
      <c r="AN1" s="8" t="str">
        <f aca="false">main!AL11</f>
        <v>Tleaf</v>
      </c>
      <c r="AO1" s="8" t="str">
        <f aca="false">main!AM11</f>
        <v>TBlk</v>
      </c>
      <c r="AP1" s="8" t="str">
        <f aca="false">main!AN11</f>
        <v>CO2R</v>
      </c>
      <c r="AQ1" s="8" t="str">
        <f aca="false">main!AO11</f>
        <v>CO2S</v>
      </c>
      <c r="AR1" s="8" t="str">
        <f aca="false">main!AP11</f>
        <v>H2OR</v>
      </c>
      <c r="AS1" s="8" t="str">
        <f aca="false">main!AQ11</f>
        <v>H2OS</v>
      </c>
      <c r="AT1" s="8" t="str">
        <f aca="false">main!AR11</f>
        <v>RH_R</v>
      </c>
      <c r="AU1" s="8" t="str">
        <f aca="false">main!AS11</f>
        <v>RH_S</v>
      </c>
      <c r="AV1" s="8" t="str">
        <f aca="false">main!AT11</f>
        <v>Flow</v>
      </c>
      <c r="AW1" s="8" t="str">
        <f aca="false">main!AU11</f>
        <v>PARi</v>
      </c>
      <c r="AX1" s="8" t="str">
        <f aca="false">main!AV11</f>
        <v>PARo</v>
      </c>
      <c r="AY1" s="8" t="str">
        <f aca="false">main!AW11</f>
        <v>Press</v>
      </c>
      <c r="AZ1" s="8" t="str">
        <f aca="false">main!AX11</f>
        <v>CsMch</v>
      </c>
      <c r="BA1" s="8" t="str">
        <f aca="false">main!AY11</f>
        <v>HsMch</v>
      </c>
      <c r="BB1" s="8" t="str">
        <f aca="false">main!AZ11</f>
        <v>StableF</v>
      </c>
      <c r="BC1" s="8" t="str">
        <f aca="false">main!BA11</f>
        <v>BLCslope</v>
      </c>
      <c r="BD1" s="8" t="str">
        <f aca="false">main!BB11</f>
        <v>BLCoffst</v>
      </c>
      <c r="BE1" s="8" t="str">
        <f aca="false">main!BC11</f>
        <v>f_parin</v>
      </c>
      <c r="BF1" s="8" t="str">
        <f aca="false">main!BD11</f>
        <v>f_parout</v>
      </c>
      <c r="BG1" s="8" t="str">
        <f aca="false">main!BE11</f>
        <v>alphaK</v>
      </c>
      <c r="BH1" s="8" t="str">
        <f aca="false">main!BF11</f>
        <v>Status</v>
      </c>
      <c r="BI1" s="8" t="str">
        <f aca="false">main!BG11</f>
        <v>fda</v>
      </c>
      <c r="BJ1" s="8" t="str">
        <f aca="false">main!BH11</f>
        <v>Trans</v>
      </c>
      <c r="BK1" s="8" t="str">
        <f aca="false">main!BI11</f>
        <v>Tair_K</v>
      </c>
      <c r="BL1" s="8" t="str">
        <f aca="false">main!BJ11</f>
        <v>Twall_K</v>
      </c>
      <c r="BM1" s="8" t="str">
        <f aca="false">main!BK11</f>
        <v>R(W/m2)</v>
      </c>
      <c r="BN1" s="8" t="str">
        <f aca="false">main!BL11</f>
        <v>Tl-Ta</v>
      </c>
      <c r="BO1" s="8" t="str">
        <f aca="false">main!BM11</f>
        <v>SVTleaf</v>
      </c>
      <c r="BP1" s="8" t="str">
        <f aca="false">main!BN11</f>
        <v>h2o_i</v>
      </c>
      <c r="BQ1" s="8" t="str">
        <f aca="false">main!BO11</f>
        <v>h20diff</v>
      </c>
      <c r="BR1" s="8" t="str">
        <f aca="false">main!BP11</f>
        <v>CTair</v>
      </c>
      <c r="BS1" s="8" t="str">
        <f aca="false">main!BQ11</f>
        <v>SVTair</v>
      </c>
      <c r="BT1" s="8" t="str">
        <f aca="false">main!BR11</f>
        <v>CndTotal</v>
      </c>
      <c r="BU1" s="8" t="str">
        <f aca="false">main!BS11</f>
        <v>vp_kPa</v>
      </c>
      <c r="BV1" s="8" t="str">
        <f aca="false">main!BT11</f>
        <v>VpdA</v>
      </c>
      <c r="BW1" s="8" t="str">
        <f aca="false">main!BU11</f>
        <v>CndCO2</v>
      </c>
      <c r="BX1" s="8" t="str">
        <f aca="false">main!BV11</f>
        <v>Ci_Pa</v>
      </c>
      <c r="BY1" s="8" t="str">
        <f aca="false">main!BW11</f>
        <v>Ci/Ca</v>
      </c>
      <c r="BZ1" s="8" t="str">
        <f aca="false">main!BX11</f>
        <v>RHsfc</v>
      </c>
      <c r="CA1" s="8" t="str">
        <f aca="false">main!BY11</f>
        <v>C2sfc</v>
      </c>
      <c r="CB1" s="8" t="str">
        <f aca="false">main!BZ11</f>
        <v>AHs/Cs</v>
      </c>
      <c r="CC1" s="8" t="str">
        <f aca="false">main!CA11</f>
        <v>Fv</v>
      </c>
      <c r="CD1" s="8" t="str">
        <f aca="false">main!CB11</f>
        <v>PARabs</v>
      </c>
      <c r="CE1" s="8" t="str">
        <f aca="false">main!CC11</f>
        <v>Fv'</v>
      </c>
      <c r="CF1" s="8" t="str">
        <f aca="false">main!CD11</f>
        <v>qP_Fo</v>
      </c>
      <c r="CG1" s="8" t="str">
        <f aca="false">main!CE11</f>
        <v>qN_Fo</v>
      </c>
    </row>
    <row r="2" customFormat="false" ht="12.8" hidden="false" customHeight="false" outlineLevel="0" collapsed="false">
      <c r="A2" s="9"/>
      <c r="B2" s="9"/>
      <c r="C2" s="9" t="str">
        <f aca="false">main!A12</f>
        <v>in</v>
      </c>
      <c r="D2" s="9" t="str">
        <f aca="false">main!B12</f>
        <v>in</v>
      </c>
      <c r="E2" s="9" t="str">
        <f aca="false">main!C12</f>
        <v>in</v>
      </c>
      <c r="F2" s="9" t="str">
        <f aca="false">main!D12</f>
        <v>in</v>
      </c>
      <c r="G2" s="9" t="str">
        <f aca="false">main!E12</f>
        <v>out</v>
      </c>
      <c r="H2" s="9" t="str">
        <f aca="false">main!F12</f>
        <v>out</v>
      </c>
      <c r="I2" s="9" t="str">
        <f aca="false">main!G12</f>
        <v>out</v>
      </c>
      <c r="J2" s="9" t="str">
        <f aca="false">main!H12</f>
        <v>in</v>
      </c>
      <c r="K2" s="9" t="str">
        <f aca="false">main!I12</f>
        <v>in</v>
      </c>
      <c r="L2" s="9" t="str">
        <f aca="false">main!J12</f>
        <v>in</v>
      </c>
      <c r="M2" s="9" t="str">
        <f aca="false">main!K12</f>
        <v>in</v>
      </c>
      <c r="N2" s="9" t="str">
        <f aca="false">main!L12</f>
        <v>in</v>
      </c>
      <c r="O2" s="9" t="str">
        <f aca="false">main!M12</f>
        <v>in</v>
      </c>
      <c r="P2" s="9" t="str">
        <f aca="false">main!N12</f>
        <v>in</v>
      </c>
      <c r="Q2" s="9" t="str">
        <f aca="false">main!O12</f>
        <v>out</v>
      </c>
      <c r="R2" s="9" t="str">
        <f aca="false">main!P12</f>
        <v>out</v>
      </c>
      <c r="S2" s="9" t="str">
        <f aca="false">main!Q12</f>
        <v>out</v>
      </c>
      <c r="T2" s="9" t="str">
        <f aca="false">main!R12</f>
        <v>in</v>
      </c>
      <c r="U2" s="9" t="str">
        <f aca="false">main!S12</f>
        <v>in</v>
      </c>
      <c r="V2" s="9" t="str">
        <f aca="false">main!T12</f>
        <v>in</v>
      </c>
      <c r="W2" s="9" t="str">
        <f aca="false">main!U12</f>
        <v>in</v>
      </c>
      <c r="X2" s="9" t="str">
        <f aca="false">main!V12</f>
        <v>out</v>
      </c>
      <c r="Y2" s="9" t="str">
        <f aca="false">main!W12</f>
        <v>out</v>
      </c>
      <c r="Z2" s="9" t="str">
        <f aca="false">main!X12</f>
        <v>out</v>
      </c>
      <c r="AA2" s="9" t="str">
        <f aca="false">main!Y12</f>
        <v>out</v>
      </c>
      <c r="AB2" s="9" t="str">
        <f aca="false">main!Z12</f>
        <v>out</v>
      </c>
      <c r="AC2" s="9" t="str">
        <f aca="false">main!AA12</f>
        <v>in</v>
      </c>
      <c r="AD2" s="9" t="str">
        <f aca="false">main!AB12</f>
        <v>in</v>
      </c>
      <c r="AE2" s="9" t="str">
        <f aca="false">main!AC12</f>
        <v>out</v>
      </c>
      <c r="AF2" s="9" t="str">
        <f aca="false">main!AD12</f>
        <v>out</v>
      </c>
      <c r="AG2" s="9" t="str">
        <f aca="false">main!AE12</f>
        <v>out</v>
      </c>
      <c r="AH2" s="9" t="str">
        <f aca="false">main!AF12</f>
        <v>out</v>
      </c>
      <c r="AI2" s="9" t="str">
        <f aca="false">main!AG12</f>
        <v>in</v>
      </c>
      <c r="AJ2" s="9" t="str">
        <f aca="false">main!AH12</f>
        <v>out</v>
      </c>
      <c r="AK2" s="9" t="str">
        <f aca="false">main!AI12</f>
        <v>in</v>
      </c>
      <c r="AL2" s="9" t="str">
        <f aca="false">main!AJ12</f>
        <v>out</v>
      </c>
      <c r="AM2" s="9" t="str">
        <f aca="false">main!AK12</f>
        <v>in</v>
      </c>
      <c r="AN2" s="9" t="str">
        <f aca="false">main!AL12</f>
        <v>in</v>
      </c>
      <c r="AO2" s="9" t="str">
        <f aca="false">main!AM12</f>
        <v>in</v>
      </c>
      <c r="AP2" s="9" t="str">
        <f aca="false">main!AN12</f>
        <v>in</v>
      </c>
      <c r="AQ2" s="9" t="str">
        <f aca="false">main!AO12</f>
        <v>in</v>
      </c>
      <c r="AR2" s="9" t="str">
        <f aca="false">main!AP12</f>
        <v>in</v>
      </c>
      <c r="AS2" s="9" t="str">
        <f aca="false">main!AQ12</f>
        <v>in</v>
      </c>
      <c r="AT2" s="9" t="str">
        <f aca="false">main!AR12</f>
        <v>in</v>
      </c>
      <c r="AU2" s="9" t="str">
        <f aca="false">main!AS12</f>
        <v>in</v>
      </c>
      <c r="AV2" s="9" t="str">
        <f aca="false">main!AT12</f>
        <v>in</v>
      </c>
      <c r="AW2" s="9" t="str">
        <f aca="false">main!AU12</f>
        <v>in</v>
      </c>
      <c r="AX2" s="9" t="str">
        <f aca="false">main!AV12</f>
        <v>in</v>
      </c>
      <c r="AY2" s="9" t="str">
        <f aca="false">main!AW12</f>
        <v>in</v>
      </c>
      <c r="AZ2" s="9" t="str">
        <f aca="false">main!AX12</f>
        <v>in</v>
      </c>
      <c r="BA2" s="9" t="str">
        <f aca="false">main!AY12</f>
        <v>in</v>
      </c>
      <c r="BB2" s="9" t="str">
        <f aca="false">main!AZ12</f>
        <v>in</v>
      </c>
      <c r="BC2" s="9" t="str">
        <f aca="false">main!BA12</f>
        <v>in</v>
      </c>
      <c r="BD2" s="9" t="str">
        <f aca="false">main!BB12</f>
        <v>in</v>
      </c>
      <c r="BE2" s="9" t="str">
        <f aca="false">main!BC12</f>
        <v>in</v>
      </c>
      <c r="BF2" s="9" t="str">
        <f aca="false">main!BD12</f>
        <v>in</v>
      </c>
      <c r="BG2" s="9" t="str">
        <f aca="false">main!BE12</f>
        <v>in</v>
      </c>
      <c r="BH2" s="9" t="str">
        <f aca="false">main!BF12</f>
        <v>in</v>
      </c>
      <c r="BI2" s="9" t="str">
        <f aca="false">main!BG12</f>
        <v>out</v>
      </c>
      <c r="BJ2" s="9" t="str">
        <f aca="false">main!BH12</f>
        <v>out</v>
      </c>
      <c r="BK2" s="9" t="str">
        <f aca="false">main!BI12</f>
        <v>out</v>
      </c>
      <c r="BL2" s="9" t="str">
        <f aca="false">main!BJ12</f>
        <v>out</v>
      </c>
      <c r="BM2" s="9" t="str">
        <f aca="false">main!BK12</f>
        <v>out</v>
      </c>
      <c r="BN2" s="9" t="str">
        <f aca="false">main!BL12</f>
        <v>out</v>
      </c>
      <c r="BO2" s="9" t="str">
        <f aca="false">main!BM12</f>
        <v>out</v>
      </c>
      <c r="BP2" s="9" t="str">
        <f aca="false">main!BN12</f>
        <v>out</v>
      </c>
      <c r="BQ2" s="9" t="str">
        <f aca="false">main!BO12</f>
        <v>out</v>
      </c>
      <c r="BR2" s="9" t="str">
        <f aca="false">main!BP12</f>
        <v>out</v>
      </c>
      <c r="BS2" s="9" t="str">
        <f aca="false">main!BQ12</f>
        <v>out</v>
      </c>
      <c r="BT2" s="9" t="str">
        <f aca="false">main!BR12</f>
        <v>out</v>
      </c>
      <c r="BU2" s="9" t="str">
        <f aca="false">main!BS12</f>
        <v>out</v>
      </c>
      <c r="BV2" s="9" t="str">
        <f aca="false">main!BT12</f>
        <v>out</v>
      </c>
      <c r="BW2" s="9" t="str">
        <f aca="false">main!BU12</f>
        <v>out</v>
      </c>
      <c r="BX2" s="9" t="str">
        <f aca="false">main!BV12</f>
        <v>out</v>
      </c>
      <c r="BY2" s="9" t="str">
        <f aca="false">main!BW12</f>
        <v>out</v>
      </c>
      <c r="BZ2" s="9" t="str">
        <f aca="false">main!BX12</f>
        <v>out</v>
      </c>
      <c r="CA2" s="9" t="str">
        <f aca="false">main!BY12</f>
        <v>out</v>
      </c>
      <c r="CB2" s="9" t="str">
        <f aca="false">main!BZ12</f>
        <v>out</v>
      </c>
      <c r="CC2" s="9" t="str">
        <f aca="false">main!CA12</f>
        <v>out</v>
      </c>
      <c r="CD2" s="9" t="str">
        <f aca="false">main!CB12</f>
        <v>out</v>
      </c>
      <c r="CE2" s="9" t="str">
        <f aca="false">main!CC12</f>
        <v>out</v>
      </c>
      <c r="CF2" s="9" t="str">
        <f aca="false">main!CD12</f>
        <v>out</v>
      </c>
      <c r="CG2" s="9" t="str">
        <f aca="false">main!CE12</f>
        <v>out</v>
      </c>
    </row>
    <row r="3" customFormat="false" ht="13.8" hidden="false" customHeight="false" outlineLevel="0" collapsed="false">
      <c r="A3" s="9"/>
      <c r="B3" s="9"/>
      <c r="C3" s="10" t="s">
        <v>13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</row>
    <row r="4" customFormat="false" ht="12.8" hidden="false" customHeight="false" outlineLevel="0" collapsed="false">
      <c r="A4" s="9" t="n">
        <v>1</v>
      </c>
      <c r="B4" s="9" t="n">
        <v>6</v>
      </c>
      <c r="C4" s="9" t="n">
        <f aca="false">main!A22</f>
        <v>1</v>
      </c>
      <c r="D4" s="9" t="str">
        <f aca="false">main!B22</f>
        <v>14:34:04</v>
      </c>
      <c r="E4" s="9" t="n">
        <f aca="false">main!C22</f>
        <v>912.999999448657</v>
      </c>
      <c r="F4" s="9" t="n">
        <f aca="false">main!D22</f>
        <v>0</v>
      </c>
      <c r="G4" s="9" t="n">
        <f aca="false">main!E22</f>
        <v>10.3501467362399</v>
      </c>
      <c r="H4" s="9" t="n">
        <f aca="false">main!F22</f>
        <v>0.135082138984179</v>
      </c>
      <c r="I4" s="9" t="n">
        <f aca="false">main!G22</f>
        <v>788.453498859177</v>
      </c>
      <c r="J4" s="9" t="n">
        <f aca="false">main!H22</f>
        <v>0</v>
      </c>
      <c r="K4" s="9" t="n">
        <f aca="false">main!I22</f>
        <v>0</v>
      </c>
      <c r="L4" s="9" t="n">
        <f aca="false">main!J22</f>
        <v>0</v>
      </c>
      <c r="M4" s="9" t="n">
        <f aca="false">main!K22</f>
        <v>0</v>
      </c>
      <c r="N4" s="9" t="n">
        <f aca="false">main!L22</f>
        <v>0</v>
      </c>
      <c r="O4" s="9" t="n">
        <f aca="false">main!M22</f>
        <v>0</v>
      </c>
      <c r="P4" s="9" t="n">
        <f aca="false">main!N22</f>
        <v>0</v>
      </c>
      <c r="Q4" s="9" t="e">
        <f aca="false">main!O22</f>
        <v>#DIV/0!</v>
      </c>
      <c r="R4" s="9" t="e">
        <f aca="false">main!P22</f>
        <v>#DIV/0!</v>
      </c>
      <c r="S4" s="9" t="e">
        <f aca="false">main!Q22</f>
        <v>#DIV/0!</v>
      </c>
      <c r="T4" s="9" t="n">
        <f aca="false">main!R22</f>
        <v>-1</v>
      </c>
      <c r="U4" s="9" t="n">
        <f aca="false">main!S22</f>
        <v>0.87</v>
      </c>
      <c r="V4" s="9" t="n">
        <f aca="false">main!T22</f>
        <v>0.92</v>
      </c>
      <c r="W4" s="9" t="n">
        <f aca="false">main!U22</f>
        <v>19.9885787963867</v>
      </c>
      <c r="X4" s="9" t="n">
        <f aca="false">main!V22</f>
        <v>0.879994289398193</v>
      </c>
      <c r="Y4" s="9" t="n">
        <f aca="false">main!W22</f>
        <v>0.0517494523242912</v>
      </c>
      <c r="Z4" s="9" t="e">
        <f aca="false">main!X22</f>
        <v>#DIV/0!</v>
      </c>
      <c r="AA4" s="9" t="e">
        <f aca="false">main!Y22</f>
        <v>#DIV/0!</v>
      </c>
      <c r="AB4" s="9" t="e">
        <f aca="false">main!Z22</f>
        <v>#DIV/0!</v>
      </c>
      <c r="AC4" s="9" t="n">
        <f aca="false">main!AA22</f>
        <v>0</v>
      </c>
      <c r="AD4" s="9" t="n">
        <f aca="false">main!AB22</f>
        <v>0.5</v>
      </c>
      <c r="AE4" s="9" t="e">
        <f aca="false">main!AC22</f>
        <v>#DIV/0!</v>
      </c>
      <c r="AF4" s="9" t="n">
        <f aca="false">main!AD22</f>
        <v>1.67896970788593</v>
      </c>
      <c r="AG4" s="9" t="n">
        <f aca="false">main!AE22</f>
        <v>1.15495557425029</v>
      </c>
      <c r="AH4" s="9" t="n">
        <f aca="false">main!AF22</f>
        <v>24.9774150848389</v>
      </c>
      <c r="AI4" s="9" t="n">
        <f aca="false">main!AG22</f>
        <v>2</v>
      </c>
      <c r="AJ4" s="9" t="n">
        <f aca="false">main!AH22</f>
        <v>4.644859790802</v>
      </c>
      <c r="AK4" s="9" t="n">
        <f aca="false">main!AI22</f>
        <v>1</v>
      </c>
      <c r="AL4" s="9" t="n">
        <f aca="false">main!AJ22</f>
        <v>9.289719581604</v>
      </c>
      <c r="AM4" s="9" t="n">
        <f aca="false">main!AK22</f>
        <v>26.1556377410889</v>
      </c>
      <c r="AN4" s="9" t="n">
        <f aca="false">main!AL22</f>
        <v>24.9774150848389</v>
      </c>
      <c r="AO4" s="9" t="n">
        <f aca="false">main!AM22</f>
        <v>26.1323585510254</v>
      </c>
      <c r="AP4" s="9" t="n">
        <f aca="false">main!AN22</f>
        <v>937.79931640625</v>
      </c>
      <c r="AQ4" s="9" t="n">
        <f aca="false">main!AO22</f>
        <v>929.872436523438</v>
      </c>
      <c r="AR4" s="9" t="n">
        <f aca="false">main!AP22</f>
        <v>20.3576965332031</v>
      </c>
      <c r="AS4" s="9" t="n">
        <f aca="false">main!AQ22</f>
        <v>21.4510631561279</v>
      </c>
      <c r="AT4" s="9" t="n">
        <f aca="false">main!AR22</f>
        <v>56.3054924011231</v>
      </c>
      <c r="AU4" s="9" t="n">
        <f aca="false">main!AS22</f>
        <v>59.329532623291</v>
      </c>
      <c r="AV4" s="9" t="n">
        <f aca="false">main!AT22</f>
        <v>300.531219482422</v>
      </c>
      <c r="AW4" s="9" t="n">
        <f aca="false">main!AU22</f>
        <v>249.238922119141</v>
      </c>
      <c r="AX4" s="9" t="n">
        <f aca="false">main!AV22</f>
        <v>127.131988525391</v>
      </c>
      <c r="AY4" s="9" t="n">
        <f aca="false">main!AW22</f>
        <v>94.1884841918945</v>
      </c>
      <c r="AZ4" s="9" t="n">
        <f aca="false">main!AX22</f>
        <v>-2.80059242248535</v>
      </c>
      <c r="BA4" s="9" t="n">
        <f aca="false">main!AY22</f>
        <v>-0.415243327617645</v>
      </c>
      <c r="BB4" s="9" t="n">
        <f aca="false">main!AZ22</f>
        <v>0.5</v>
      </c>
      <c r="BC4" s="9" t="n">
        <f aca="false">main!BA22</f>
        <v>-1.355140209198</v>
      </c>
      <c r="BD4" s="9" t="n">
        <f aca="false">main!BB22</f>
        <v>7.355140209198</v>
      </c>
      <c r="BE4" s="9" t="n">
        <f aca="false">main!BC22</f>
        <v>1</v>
      </c>
      <c r="BF4" s="9" t="n">
        <f aca="false">main!BD22</f>
        <v>0</v>
      </c>
      <c r="BG4" s="9" t="n">
        <f aca="false">main!BE22</f>
        <v>0.159999996423721</v>
      </c>
      <c r="BH4" s="9" t="n">
        <f aca="false">main!BF22</f>
        <v>111105</v>
      </c>
      <c r="BI4" s="9" t="n">
        <f aca="false">main!BG22</f>
        <v>1.50265609741211</v>
      </c>
      <c r="BJ4" s="9" t="n">
        <f aca="false">main!BH22</f>
        <v>0.00167896970788593</v>
      </c>
      <c r="BK4" s="9" t="n">
        <f aca="false">main!BI22</f>
        <v>298.127415084839</v>
      </c>
      <c r="BL4" s="9" t="n">
        <f aca="false">main!BJ22</f>
        <v>299.305637741089</v>
      </c>
      <c r="BM4" s="9" t="n">
        <f aca="false">main!BK22</f>
        <v>39.8782266477146</v>
      </c>
      <c r="BN4" s="9" t="n">
        <f aca="false">main!BL22</f>
        <v>-0.0824700414569369</v>
      </c>
      <c r="BO4" s="9" t="n">
        <f aca="false">main!BM22</f>
        <v>3.17539869723057</v>
      </c>
      <c r="BP4" s="9" t="n">
        <f aca="false">main!BN22</f>
        <v>33.7132370743029</v>
      </c>
      <c r="BQ4" s="9" t="n">
        <f aca="false">main!BO22</f>
        <v>12.262173918175</v>
      </c>
      <c r="BR4" s="9" t="n">
        <f aca="false">main!BP22</f>
        <v>25.5665264129639</v>
      </c>
      <c r="BS4" s="9" t="n">
        <f aca="false">main!BQ22</f>
        <v>3.28867189462161</v>
      </c>
      <c r="BT4" s="9" t="n">
        <f aca="false">main!BR22</f>
        <v>0.133146057482041</v>
      </c>
      <c r="BU4" s="9" t="n">
        <f aca="false">main!BS22</f>
        <v>2.02044312298028</v>
      </c>
      <c r="BV4" s="9" t="n">
        <f aca="false">main!BT22</f>
        <v>1.26822877164132</v>
      </c>
      <c r="BW4" s="9" t="n">
        <f aca="false">main!BU22</f>
        <v>0.083388091636833</v>
      </c>
      <c r="BX4" s="9" t="n">
        <f aca="false">main!BV22</f>
        <v>74.2632399133415</v>
      </c>
      <c r="BY4" s="9" t="n">
        <f aca="false">main!BW22</f>
        <v>0.847915765529097</v>
      </c>
      <c r="BZ4" s="9" t="n">
        <f aca="false">main!BX22</f>
        <v>63.1324330888681</v>
      </c>
      <c r="CA4" s="9" t="n">
        <f aca="false">main!BY22</f>
        <v>928.368333200277</v>
      </c>
      <c r="CB4" s="9" t="n">
        <f aca="false">main!BZ22</f>
        <v>0.00703847732540729</v>
      </c>
      <c r="CC4" s="9" t="n">
        <f aca="false">main!CA22</f>
        <v>0</v>
      </c>
      <c r="CD4" s="9" t="n">
        <f aca="false">main!CB22</f>
        <v>219.328828160605</v>
      </c>
      <c r="CE4" s="9" t="n">
        <f aca="false">main!CC22</f>
        <v>0</v>
      </c>
      <c r="CF4" s="9" t="e">
        <f aca="false">main!CD22</f>
        <v>#DIV/0!</v>
      </c>
      <c r="CG4" s="9" t="e">
        <f aca="false">main!CE22</f>
        <v>#DIV/0!</v>
      </c>
    </row>
    <row r="5" customFormat="false" ht="12.8" hidden="false" customHeight="false" outlineLevel="0" collapsed="false">
      <c r="A5" s="9" t="n">
        <v>1</v>
      </c>
      <c r="B5" s="9" t="n">
        <v>6</v>
      </c>
      <c r="C5" s="9" t="n">
        <f aca="false">main!A23</f>
        <v>2</v>
      </c>
      <c r="D5" s="9" t="str">
        <f aca="false">main!B23</f>
        <v>14:34:15</v>
      </c>
      <c r="E5" s="9" t="n">
        <f aca="false">main!C23</f>
        <v>923.999998690561</v>
      </c>
      <c r="F5" s="9" t="n">
        <f aca="false">main!D23</f>
        <v>0</v>
      </c>
      <c r="G5" s="9" t="n">
        <f aca="false">main!E23</f>
        <v>10.3153336127623</v>
      </c>
      <c r="H5" s="9" t="n">
        <f aca="false">main!F23</f>
        <v>0.135520629748732</v>
      </c>
      <c r="I5" s="9" t="n">
        <f aca="false">main!G23</f>
        <v>788.958483023984</v>
      </c>
      <c r="J5" s="9" t="n">
        <f aca="false">main!H23</f>
        <v>0</v>
      </c>
      <c r="K5" s="9" t="n">
        <f aca="false">main!I23</f>
        <v>0</v>
      </c>
      <c r="L5" s="9" t="n">
        <f aca="false">main!J23</f>
        <v>0</v>
      </c>
      <c r="M5" s="9" t="n">
        <f aca="false">main!K23</f>
        <v>0</v>
      </c>
      <c r="N5" s="9" t="n">
        <f aca="false">main!L23</f>
        <v>0</v>
      </c>
      <c r="O5" s="9" t="n">
        <f aca="false">main!M23</f>
        <v>0</v>
      </c>
      <c r="P5" s="9" t="n">
        <f aca="false">main!N23</f>
        <v>0</v>
      </c>
      <c r="Q5" s="9" t="e">
        <f aca="false">main!O23</f>
        <v>#DIV/0!</v>
      </c>
      <c r="R5" s="9" t="e">
        <f aca="false">main!P23</f>
        <v>#DIV/0!</v>
      </c>
      <c r="S5" s="9" t="e">
        <f aca="false">main!Q23</f>
        <v>#DIV/0!</v>
      </c>
      <c r="T5" s="9" t="n">
        <f aca="false">main!R23</f>
        <v>-1</v>
      </c>
      <c r="U5" s="9" t="n">
        <f aca="false">main!S23</f>
        <v>0.87</v>
      </c>
      <c r="V5" s="9" t="n">
        <f aca="false">main!T23</f>
        <v>0.92</v>
      </c>
      <c r="W5" s="9" t="n">
        <f aca="false">main!U23</f>
        <v>19.9885787963867</v>
      </c>
      <c r="X5" s="9" t="n">
        <f aca="false">main!V23</f>
        <v>0.879994289398193</v>
      </c>
      <c r="Y5" s="9" t="n">
        <f aca="false">main!W23</f>
        <v>0.051584473616986</v>
      </c>
      <c r="Z5" s="9" t="e">
        <f aca="false">main!X23</f>
        <v>#DIV/0!</v>
      </c>
      <c r="AA5" s="9" t="e">
        <f aca="false">main!Y23</f>
        <v>#DIV/0!</v>
      </c>
      <c r="AB5" s="9" t="e">
        <f aca="false">main!Z23</f>
        <v>#DIV/0!</v>
      </c>
      <c r="AC5" s="9" t="n">
        <f aca="false">main!AA23</f>
        <v>0</v>
      </c>
      <c r="AD5" s="9" t="n">
        <f aca="false">main!AB23</f>
        <v>0.5</v>
      </c>
      <c r="AE5" s="9" t="e">
        <f aca="false">main!AC23</f>
        <v>#DIV/0!</v>
      </c>
      <c r="AF5" s="9" t="n">
        <f aca="false">main!AD23</f>
        <v>1.67939139512766</v>
      </c>
      <c r="AG5" s="9" t="n">
        <f aca="false">main!AE23</f>
        <v>1.1516195988145</v>
      </c>
      <c r="AH5" s="9" t="n">
        <f aca="false">main!AF23</f>
        <v>24.9469985961914</v>
      </c>
      <c r="AI5" s="9" t="n">
        <f aca="false">main!AG23</f>
        <v>2</v>
      </c>
      <c r="AJ5" s="9" t="n">
        <f aca="false">main!AH23</f>
        <v>4.644859790802</v>
      </c>
      <c r="AK5" s="9" t="n">
        <f aca="false">main!AI23</f>
        <v>1</v>
      </c>
      <c r="AL5" s="9" t="n">
        <f aca="false">main!AJ23</f>
        <v>9.289719581604</v>
      </c>
      <c r="AM5" s="9" t="n">
        <f aca="false">main!AK23</f>
        <v>26.1376399993897</v>
      </c>
      <c r="AN5" s="9" t="n">
        <f aca="false">main!AL23</f>
        <v>24.9469985961914</v>
      </c>
      <c r="AO5" s="9" t="n">
        <f aca="false">main!AM23</f>
        <v>26.1156997680664</v>
      </c>
      <c r="AP5" s="9" t="n">
        <f aca="false">main!AN23</f>
        <v>937.417358398438</v>
      </c>
      <c r="AQ5" s="9" t="n">
        <f aca="false">main!AO23</f>
        <v>929.51513671875</v>
      </c>
      <c r="AR5" s="9" t="n">
        <f aca="false">main!AP23</f>
        <v>20.3317756652832</v>
      </c>
      <c r="AS5" s="9" t="n">
        <f aca="false">main!AQ23</f>
        <v>21.4252586364746</v>
      </c>
      <c r="AT5" s="9" t="n">
        <f aca="false">main!AR23</f>
        <v>56.2939834594727</v>
      </c>
      <c r="AU5" s="9" t="n">
        <f aca="false">main!AS23</f>
        <v>59.3215866088867</v>
      </c>
      <c r="AV5" s="9" t="n">
        <f aca="false">main!AT23</f>
        <v>300.582641601563</v>
      </c>
      <c r="AW5" s="9" t="n">
        <f aca="false">main!AU23</f>
        <v>249.269134521484</v>
      </c>
      <c r="AX5" s="9" t="n">
        <f aca="false">main!AV23</f>
        <v>127.149658203125</v>
      </c>
      <c r="AY5" s="9" t="n">
        <f aca="false">main!AW23</f>
        <v>94.1890335083008</v>
      </c>
      <c r="AZ5" s="9" t="n">
        <f aca="false">main!AX23</f>
        <v>-2.80059242248535</v>
      </c>
      <c r="BA5" s="9" t="n">
        <f aca="false">main!AY23</f>
        <v>-0.415243327617645</v>
      </c>
      <c r="BB5" s="9" t="n">
        <f aca="false">main!AZ23</f>
        <v>0.75</v>
      </c>
      <c r="BC5" s="9" t="n">
        <f aca="false">main!BA23</f>
        <v>-1.355140209198</v>
      </c>
      <c r="BD5" s="9" t="n">
        <f aca="false">main!BB23</f>
        <v>7.355140209198</v>
      </c>
      <c r="BE5" s="9" t="n">
        <f aca="false">main!BC23</f>
        <v>1</v>
      </c>
      <c r="BF5" s="9" t="n">
        <f aca="false">main!BD23</f>
        <v>0</v>
      </c>
      <c r="BG5" s="9" t="n">
        <f aca="false">main!BE23</f>
        <v>0.159999996423721</v>
      </c>
      <c r="BH5" s="9" t="n">
        <f aca="false">main!BF23</f>
        <v>111105</v>
      </c>
      <c r="BI5" s="9" t="n">
        <f aca="false">main!BG23</f>
        <v>1.50291320800782</v>
      </c>
      <c r="BJ5" s="9" t="n">
        <f aca="false">main!BH23</f>
        <v>0.00167939139512766</v>
      </c>
      <c r="BK5" s="9" t="n">
        <f aca="false">main!BI23</f>
        <v>298.096998596191</v>
      </c>
      <c r="BL5" s="9" t="n">
        <f aca="false">main!BJ23</f>
        <v>299.28763999939</v>
      </c>
      <c r="BM5" s="9" t="n">
        <f aca="false">main!BK23</f>
        <v>39.8830606319815</v>
      </c>
      <c r="BN5" s="9" t="n">
        <f aca="false">main!BL23</f>
        <v>-0.0819692826551203</v>
      </c>
      <c r="BO5" s="9" t="n">
        <f aca="false">main!BM23</f>
        <v>3.16964400244942</v>
      </c>
      <c r="BP5" s="9" t="n">
        <f aca="false">main!BN23</f>
        <v>33.6519431656561</v>
      </c>
      <c r="BQ5" s="9" t="n">
        <f aca="false">main!BO23</f>
        <v>12.2266845291815</v>
      </c>
      <c r="BR5" s="9" t="n">
        <f aca="false">main!BP23</f>
        <v>25.5423192977906</v>
      </c>
      <c r="BS5" s="9" t="n">
        <f aca="false">main!BQ23</f>
        <v>3.28394878343101</v>
      </c>
      <c r="BT5" s="9" t="n">
        <f aca="false">main!BR23</f>
        <v>0.133572049057349</v>
      </c>
      <c r="BU5" s="9" t="n">
        <f aca="false">main!BS23</f>
        <v>2.01802440363492</v>
      </c>
      <c r="BV5" s="9" t="n">
        <f aca="false">main!BT23</f>
        <v>1.26592437979609</v>
      </c>
      <c r="BW5" s="9" t="n">
        <f aca="false">main!BU23</f>
        <v>0.0836554386331058</v>
      </c>
      <c r="BX5" s="9" t="n">
        <f aca="false">main!BV23</f>
        <v>74.3112369942042</v>
      </c>
      <c r="BY5" s="9" t="n">
        <f aca="false">main!BW23</f>
        <v>0.848784976013473</v>
      </c>
      <c r="BZ5" s="9" t="n">
        <f aca="false">main!BX23</f>
        <v>63.1755418023771</v>
      </c>
      <c r="CA5" s="9" t="n">
        <f aca="false">main!BY23</f>
        <v>928.016092505962</v>
      </c>
      <c r="CB5" s="9" t="n">
        <f aca="false">main!BZ23</f>
        <v>0.00702225742765707</v>
      </c>
      <c r="CC5" s="9" t="n">
        <f aca="false">main!CA23</f>
        <v>0</v>
      </c>
      <c r="CD5" s="9" t="n">
        <f aca="false">main!CB23</f>
        <v>219.355414902136</v>
      </c>
      <c r="CE5" s="9" t="n">
        <f aca="false">main!CC23</f>
        <v>0</v>
      </c>
      <c r="CF5" s="9" t="e">
        <f aca="false">main!CD23</f>
        <v>#DIV/0!</v>
      </c>
      <c r="CG5" s="9" t="e">
        <f aca="false">main!CE23</f>
        <v>#DIV/0!</v>
      </c>
    </row>
    <row r="6" customFormat="false" ht="12.8" hidden="false" customHeight="false" outlineLevel="0" collapsed="false">
      <c r="A6" s="9" t="n">
        <v>1</v>
      </c>
      <c r="B6" s="9" t="n">
        <v>6</v>
      </c>
      <c r="C6" s="9" t="n">
        <f aca="false">main!A24</f>
        <v>3</v>
      </c>
      <c r="D6" s="9" t="str">
        <f aca="false">main!B24</f>
        <v>14:34:26</v>
      </c>
      <c r="E6" s="9" t="n">
        <f aca="false">main!C24</f>
        <v>934.999997932464</v>
      </c>
      <c r="F6" s="9" t="n">
        <f aca="false">main!D24</f>
        <v>0</v>
      </c>
      <c r="G6" s="9" t="n">
        <f aca="false">main!E24</f>
        <v>10.3881171990127</v>
      </c>
      <c r="H6" s="9" t="n">
        <f aca="false">main!F24</f>
        <v>0.134218488969758</v>
      </c>
      <c r="I6" s="9" t="n">
        <f aca="false">main!G24</f>
        <v>786.633709218783</v>
      </c>
      <c r="J6" s="9" t="n">
        <f aca="false">main!H24</f>
        <v>0</v>
      </c>
      <c r="K6" s="9" t="n">
        <f aca="false">main!I24</f>
        <v>0</v>
      </c>
      <c r="L6" s="9" t="n">
        <f aca="false">main!J24</f>
        <v>0</v>
      </c>
      <c r="M6" s="9" t="n">
        <f aca="false">main!K24</f>
        <v>0</v>
      </c>
      <c r="N6" s="9" t="n">
        <f aca="false">main!L24</f>
        <v>0</v>
      </c>
      <c r="O6" s="9" t="n">
        <f aca="false">main!M24</f>
        <v>0</v>
      </c>
      <c r="P6" s="9" t="n">
        <f aca="false">main!N24</f>
        <v>0</v>
      </c>
      <c r="Q6" s="9" t="e">
        <f aca="false">main!O24</f>
        <v>#DIV/0!</v>
      </c>
      <c r="R6" s="9" t="e">
        <f aca="false">main!P24</f>
        <v>#DIV/0!</v>
      </c>
      <c r="S6" s="9" t="e">
        <f aca="false">main!Q24</f>
        <v>#DIV/0!</v>
      </c>
      <c r="T6" s="9" t="n">
        <f aca="false">main!R24</f>
        <v>-1</v>
      </c>
      <c r="U6" s="9" t="n">
        <f aca="false">main!S24</f>
        <v>0.87</v>
      </c>
      <c r="V6" s="9" t="n">
        <f aca="false">main!T24</f>
        <v>0.92</v>
      </c>
      <c r="W6" s="9" t="n">
        <f aca="false">main!U24</f>
        <v>19.9885787963867</v>
      </c>
      <c r="X6" s="9" t="n">
        <f aca="false">main!V24</f>
        <v>0.879994289398193</v>
      </c>
      <c r="Y6" s="9" t="n">
        <f aca="false">main!W24</f>
        <v>0.0519231870033866</v>
      </c>
      <c r="Z6" s="9" t="e">
        <f aca="false">main!X24</f>
        <v>#DIV/0!</v>
      </c>
      <c r="AA6" s="9" t="e">
        <f aca="false">main!Y24</f>
        <v>#DIV/0!</v>
      </c>
      <c r="AB6" s="9" t="e">
        <f aca="false">main!Z24</f>
        <v>#DIV/0!</v>
      </c>
      <c r="AC6" s="9" t="n">
        <f aca="false">main!AA24</f>
        <v>0</v>
      </c>
      <c r="AD6" s="9" t="n">
        <f aca="false">main!AB24</f>
        <v>0.5</v>
      </c>
      <c r="AE6" s="9" t="e">
        <f aca="false">main!AC24</f>
        <v>#DIV/0!</v>
      </c>
      <c r="AF6" s="9" t="n">
        <f aca="false">main!AD24</f>
        <v>1.66143210788413</v>
      </c>
      <c r="AG6" s="9" t="n">
        <f aca="false">main!AE24</f>
        <v>1.15022843219657</v>
      </c>
      <c r="AH6" s="9" t="n">
        <f aca="false">main!AF24</f>
        <v>24.9296398162842</v>
      </c>
      <c r="AI6" s="9" t="n">
        <f aca="false">main!AG24</f>
        <v>2</v>
      </c>
      <c r="AJ6" s="9" t="n">
        <f aca="false">main!AH24</f>
        <v>4.644859790802</v>
      </c>
      <c r="AK6" s="9" t="n">
        <f aca="false">main!AI24</f>
        <v>1</v>
      </c>
      <c r="AL6" s="9" t="n">
        <f aca="false">main!AJ24</f>
        <v>9.289719581604</v>
      </c>
      <c r="AM6" s="9" t="n">
        <f aca="false">main!AK24</f>
        <v>26.1155948638916</v>
      </c>
      <c r="AN6" s="9" t="n">
        <f aca="false">main!AL24</f>
        <v>24.9296398162842</v>
      </c>
      <c r="AO6" s="9" t="n">
        <f aca="false">main!AM24</f>
        <v>26.0999660491943</v>
      </c>
      <c r="AP6" s="9" t="n">
        <f aca="false">main!AN24</f>
        <v>937.143005371094</v>
      </c>
      <c r="AQ6" s="9" t="n">
        <f aca="false">main!AO24</f>
        <v>929.202880859375</v>
      </c>
      <c r="AR6" s="9" t="n">
        <f aca="false">main!AP24</f>
        <v>20.3233108520508</v>
      </c>
      <c r="AS6" s="9" t="n">
        <f aca="false">main!AQ24</f>
        <v>21.4052486419678</v>
      </c>
      <c r="AT6" s="9" t="n">
        <f aca="false">main!AR24</f>
        <v>56.343807220459</v>
      </c>
      <c r="AU6" s="9" t="n">
        <f aca="false">main!AS24</f>
        <v>59.3433456420898</v>
      </c>
      <c r="AV6" s="9" t="n">
        <f aca="false">main!AT24</f>
        <v>300.547546386719</v>
      </c>
      <c r="AW6" s="9" t="n">
        <f aca="false">main!AU24</f>
        <v>249.235977172852</v>
      </c>
      <c r="AX6" s="9" t="n">
        <f aca="false">main!AV24</f>
        <v>127.148414611816</v>
      </c>
      <c r="AY6" s="9" t="n">
        <f aca="false">main!AW24</f>
        <v>94.188835144043</v>
      </c>
      <c r="AZ6" s="9" t="n">
        <f aca="false">main!AX24</f>
        <v>-2.80059242248535</v>
      </c>
      <c r="BA6" s="9" t="n">
        <f aca="false">main!AY24</f>
        <v>-0.415243327617645</v>
      </c>
      <c r="BB6" s="9" t="n">
        <f aca="false">main!AZ24</f>
        <v>0.75</v>
      </c>
      <c r="BC6" s="9" t="n">
        <f aca="false">main!BA24</f>
        <v>-1.355140209198</v>
      </c>
      <c r="BD6" s="9" t="n">
        <f aca="false">main!BB24</f>
        <v>7.355140209198</v>
      </c>
      <c r="BE6" s="9" t="n">
        <f aca="false">main!BC24</f>
        <v>1</v>
      </c>
      <c r="BF6" s="9" t="n">
        <f aca="false">main!BD24</f>
        <v>0</v>
      </c>
      <c r="BG6" s="9" t="n">
        <f aca="false">main!BE24</f>
        <v>0.159999996423721</v>
      </c>
      <c r="BH6" s="9" t="n">
        <f aca="false">main!BF24</f>
        <v>111105</v>
      </c>
      <c r="BI6" s="9" t="n">
        <f aca="false">main!BG24</f>
        <v>1.50273773193359</v>
      </c>
      <c r="BJ6" s="9" t="n">
        <f aca="false">main!BH24</f>
        <v>0.00166143210788413</v>
      </c>
      <c r="BK6" s="9" t="n">
        <f aca="false">main!BI24</f>
        <v>298.079639816284</v>
      </c>
      <c r="BL6" s="9" t="n">
        <f aca="false">main!BJ24</f>
        <v>299.265594863892</v>
      </c>
      <c r="BM6" s="9" t="n">
        <f aca="false">main!BK24</f>
        <v>39.8777554563189</v>
      </c>
      <c r="BN6" s="9" t="n">
        <f aca="false">main!BL24</f>
        <v>-0.0790510323959324</v>
      </c>
      <c r="BO6" s="9" t="n">
        <f aca="false">main!BM24</f>
        <v>3.16636386775212</v>
      </c>
      <c r="BP6" s="9" t="n">
        <f aca="false">main!BN24</f>
        <v>33.6171889471804</v>
      </c>
      <c r="BQ6" s="9" t="n">
        <f aca="false">main!BO24</f>
        <v>12.2119403052126</v>
      </c>
      <c r="BR6" s="9" t="n">
        <f aca="false">main!BP24</f>
        <v>25.5226173400879</v>
      </c>
      <c r="BS6" s="9" t="n">
        <f aca="false">main!BQ24</f>
        <v>3.28010906018675</v>
      </c>
      <c r="BT6" s="9" t="n">
        <f aca="false">main!BR24</f>
        <v>0.132306909898841</v>
      </c>
      <c r="BU6" s="9" t="n">
        <f aca="false">main!BS24</f>
        <v>2.01613543555556</v>
      </c>
      <c r="BV6" s="9" t="n">
        <f aca="false">main!BT24</f>
        <v>1.26397362463119</v>
      </c>
      <c r="BW6" s="9" t="n">
        <f aca="false">main!BU24</f>
        <v>0.0828614634173009</v>
      </c>
      <c r="BX6" s="9" t="n">
        <f aca="false">main!BV24</f>
        <v>74.092112756355</v>
      </c>
      <c r="BY6" s="9" t="n">
        <f aca="false">main!BW24</f>
        <v>0.846568306472816</v>
      </c>
      <c r="BZ6" s="9" t="n">
        <f aca="false">main!BX24</f>
        <v>63.1778740833172</v>
      </c>
      <c r="CA6" s="9" t="n">
        <f aca="false">main!BY24</f>
        <v>927.693259595194</v>
      </c>
      <c r="CB6" s="9" t="n">
        <f aca="false">main!BZ24</f>
        <v>0.00707452763695133</v>
      </c>
      <c r="CC6" s="9" t="n">
        <f aca="false">main!CA24</f>
        <v>0</v>
      </c>
      <c r="CD6" s="9" t="n">
        <f aca="false">main!CB24</f>
        <v>219.326236624688</v>
      </c>
      <c r="CE6" s="9" t="n">
        <f aca="false">main!CC24</f>
        <v>0</v>
      </c>
      <c r="CF6" s="9" t="e">
        <f aca="false">main!CD24</f>
        <v>#DIV/0!</v>
      </c>
      <c r="CG6" s="9" t="e">
        <f aca="false">main!CE24</f>
        <v>#DIV/0!</v>
      </c>
    </row>
    <row r="7" customFormat="false" ht="12.8" hidden="false" customHeight="false" outlineLevel="0" collapsed="false">
      <c r="A7" s="9" t="n">
        <v>1</v>
      </c>
      <c r="B7" s="9" t="n">
        <v>6</v>
      </c>
      <c r="C7" s="9" t="n">
        <f aca="false">main!A25</f>
        <v>4</v>
      </c>
      <c r="D7" s="9" t="str">
        <f aca="false">main!B25</f>
        <v>14:34:37</v>
      </c>
      <c r="E7" s="9" t="n">
        <f aca="false">main!C25</f>
        <v>945.999997174367</v>
      </c>
      <c r="F7" s="9" t="n">
        <f aca="false">main!D25</f>
        <v>0</v>
      </c>
      <c r="G7" s="9" t="n">
        <f aca="false">main!E25</f>
        <v>10.1195153880187</v>
      </c>
      <c r="H7" s="9" t="n">
        <f aca="false">main!F25</f>
        <v>0.135869923939383</v>
      </c>
      <c r="I7" s="9" t="n">
        <f aca="false">main!G25</f>
        <v>791.081101497803</v>
      </c>
      <c r="J7" s="9" t="n">
        <f aca="false">main!H25</f>
        <v>0</v>
      </c>
      <c r="K7" s="9" t="n">
        <f aca="false">main!I25</f>
        <v>0</v>
      </c>
      <c r="L7" s="9" t="n">
        <f aca="false">main!J25</f>
        <v>0</v>
      </c>
      <c r="M7" s="9" t="n">
        <f aca="false">main!K25</f>
        <v>0</v>
      </c>
      <c r="N7" s="9" t="n">
        <f aca="false">main!L25</f>
        <v>0</v>
      </c>
      <c r="O7" s="9" t="n">
        <f aca="false">main!M25</f>
        <v>0</v>
      </c>
      <c r="P7" s="9" t="n">
        <f aca="false">main!N25</f>
        <v>0</v>
      </c>
      <c r="Q7" s="9" t="e">
        <f aca="false">main!O25</f>
        <v>#DIV/0!</v>
      </c>
      <c r="R7" s="9" t="e">
        <f aca="false">main!P25</f>
        <v>#DIV/0!</v>
      </c>
      <c r="S7" s="9" t="e">
        <f aca="false">main!Q25</f>
        <v>#DIV/0!</v>
      </c>
      <c r="T7" s="9" t="n">
        <f aca="false">main!R25</f>
        <v>-1</v>
      </c>
      <c r="U7" s="9" t="n">
        <f aca="false">main!S25</f>
        <v>0.87</v>
      </c>
      <c r="V7" s="9" t="n">
        <f aca="false">main!T25</f>
        <v>0.92</v>
      </c>
      <c r="W7" s="9" t="n">
        <f aca="false">main!U25</f>
        <v>19.9885787963867</v>
      </c>
      <c r="X7" s="9" t="n">
        <f aca="false">main!V25</f>
        <v>0.879994289398193</v>
      </c>
      <c r="Y7" s="9" t="n">
        <f aca="false">main!W25</f>
        <v>0.0506734862372339</v>
      </c>
      <c r="Z7" s="9" t="e">
        <f aca="false">main!X25</f>
        <v>#DIV/0!</v>
      </c>
      <c r="AA7" s="9" t="e">
        <f aca="false">main!Y25</f>
        <v>#DIV/0!</v>
      </c>
      <c r="AB7" s="9" t="e">
        <f aca="false">main!Z25</f>
        <v>#DIV/0!</v>
      </c>
      <c r="AC7" s="9" t="n">
        <f aca="false">main!AA25</f>
        <v>0</v>
      </c>
      <c r="AD7" s="9" t="n">
        <f aca="false">main!AB25</f>
        <v>0.5</v>
      </c>
      <c r="AE7" s="9" t="e">
        <f aca="false">main!AC25</f>
        <v>#DIV/0!</v>
      </c>
      <c r="AF7" s="9" t="n">
        <f aca="false">main!AD25</f>
        <v>1.67347290008772</v>
      </c>
      <c r="AG7" s="9" t="n">
        <f aca="false">main!AE25</f>
        <v>1.1447327247687</v>
      </c>
      <c r="AH7" s="9" t="n">
        <f aca="false">main!AF25</f>
        <v>24.8907012939453</v>
      </c>
      <c r="AI7" s="9" t="n">
        <f aca="false">main!AG25</f>
        <v>2</v>
      </c>
      <c r="AJ7" s="9" t="n">
        <f aca="false">main!AH25</f>
        <v>4.644859790802</v>
      </c>
      <c r="AK7" s="9" t="n">
        <f aca="false">main!AI25</f>
        <v>1</v>
      </c>
      <c r="AL7" s="9" t="n">
        <f aca="false">main!AJ25</f>
        <v>9.289719581604</v>
      </c>
      <c r="AM7" s="9" t="n">
        <f aca="false">main!AK25</f>
        <v>26.096773147583</v>
      </c>
      <c r="AN7" s="9" t="n">
        <f aca="false">main!AL25</f>
        <v>24.8907012939453</v>
      </c>
      <c r="AO7" s="9" t="n">
        <f aca="false">main!AM25</f>
        <v>26.0818500518799</v>
      </c>
      <c r="AP7" s="9" t="n">
        <f aca="false">main!AN25</f>
        <v>936.669128417969</v>
      </c>
      <c r="AQ7" s="9" t="n">
        <f aca="false">main!AO25</f>
        <v>928.900451660156</v>
      </c>
      <c r="AR7" s="9" t="n">
        <f aca="false">main!AP25</f>
        <v>20.2959098815918</v>
      </c>
      <c r="AS7" s="9" t="n">
        <f aca="false">main!AQ25</f>
        <v>21.3857364654541</v>
      </c>
      <c r="AT7" s="9" t="n">
        <f aca="false">main!AR25</f>
        <v>56.3301162719727</v>
      </c>
      <c r="AU7" s="9" t="n">
        <f aca="false">main!AS25</f>
        <v>59.3548622131348</v>
      </c>
      <c r="AV7" s="9" t="n">
        <f aca="false">main!AT25</f>
        <v>300.540374755859</v>
      </c>
      <c r="AW7" s="9" t="n">
        <f aca="false">main!AU25</f>
        <v>249.359100341797</v>
      </c>
      <c r="AX7" s="9" t="n">
        <f aca="false">main!AV25</f>
        <v>127.125694274902</v>
      </c>
      <c r="AY7" s="9" t="n">
        <f aca="false">main!AW25</f>
        <v>94.1882019042969</v>
      </c>
      <c r="AZ7" s="9" t="n">
        <f aca="false">main!AX25</f>
        <v>-2.80059242248535</v>
      </c>
      <c r="BA7" s="9" t="n">
        <f aca="false">main!AY25</f>
        <v>-0.415243327617645</v>
      </c>
      <c r="BB7" s="9" t="n">
        <f aca="false">main!AZ25</f>
        <v>0.75</v>
      </c>
      <c r="BC7" s="9" t="n">
        <f aca="false">main!BA25</f>
        <v>-1.355140209198</v>
      </c>
      <c r="BD7" s="9" t="n">
        <f aca="false">main!BB25</f>
        <v>7.355140209198</v>
      </c>
      <c r="BE7" s="9" t="n">
        <f aca="false">main!BC25</f>
        <v>1</v>
      </c>
      <c r="BF7" s="9" t="n">
        <f aca="false">main!BD25</f>
        <v>0</v>
      </c>
      <c r="BG7" s="9" t="n">
        <f aca="false">main!BE25</f>
        <v>0.159999996423721</v>
      </c>
      <c r="BH7" s="9" t="n">
        <f aca="false">main!BF25</f>
        <v>111105</v>
      </c>
      <c r="BI7" s="9" t="n">
        <f aca="false">main!BG25</f>
        <v>1.50270187377929</v>
      </c>
      <c r="BJ7" s="9" t="n">
        <f aca="false">main!BH25</f>
        <v>0.00167347290008772</v>
      </c>
      <c r="BK7" s="9" t="n">
        <f aca="false">main!BI25</f>
        <v>298.040701293945</v>
      </c>
      <c r="BL7" s="9" t="n">
        <f aca="false">main!BJ25</f>
        <v>299.246773147583</v>
      </c>
      <c r="BM7" s="9" t="n">
        <f aca="false">main!BK25</f>
        <v>39.8974551629098</v>
      </c>
      <c r="BN7" s="9" t="n">
        <f aca="false">main!BL25</f>
        <v>-0.0801891452608807</v>
      </c>
      <c r="BO7" s="9" t="n">
        <f aca="false">main!BM25</f>
        <v>3.15901678884898</v>
      </c>
      <c r="BP7" s="9" t="n">
        <f aca="false">main!BN25</f>
        <v>33.5394107221497</v>
      </c>
      <c r="BQ7" s="9" t="n">
        <f aca="false">main!BO25</f>
        <v>12.1536742566956</v>
      </c>
      <c r="BR7" s="9" t="n">
        <f aca="false">main!BP25</f>
        <v>25.4937372207642</v>
      </c>
      <c r="BS7" s="9" t="n">
        <f aca="false">main!BQ25</f>
        <v>3.27448768956488</v>
      </c>
      <c r="BT7" s="9" t="n">
        <f aca="false">main!BR25</f>
        <v>0.133911358247504</v>
      </c>
      <c r="BU7" s="9" t="n">
        <f aca="false">main!BS25</f>
        <v>2.01428406408028</v>
      </c>
      <c r="BV7" s="9" t="n">
        <f aca="false">main!BT25</f>
        <v>1.2602036254846</v>
      </c>
      <c r="BW7" s="9" t="n">
        <f aca="false">main!BU25</f>
        <v>0.0838683873732733</v>
      </c>
      <c r="BX7" s="9" t="n">
        <f aca="false">main!BV25</f>
        <v>74.5105065105486</v>
      </c>
      <c r="BY7" s="9" t="n">
        <f aca="false">main!BW25</f>
        <v>0.851631733071032</v>
      </c>
      <c r="BZ7" s="9" t="n">
        <f aca="false">main!BX25</f>
        <v>63.2768502460245</v>
      </c>
      <c r="CA7" s="9" t="n">
        <f aca="false">main!BY25</f>
        <v>927.429864130164</v>
      </c>
      <c r="CB7" s="9" t="n">
        <f aca="false">main!BZ25</f>
        <v>0.00690436101462579</v>
      </c>
      <c r="CC7" s="9" t="n">
        <f aca="false">main!CA25</f>
        <v>0</v>
      </c>
      <c r="CD7" s="9" t="n">
        <f aca="false">main!CB25</f>
        <v>219.434584310252</v>
      </c>
      <c r="CE7" s="9" t="n">
        <f aca="false">main!CC25</f>
        <v>0</v>
      </c>
      <c r="CF7" s="9" t="e">
        <f aca="false">main!CD25</f>
        <v>#DIV/0!</v>
      </c>
      <c r="CG7" s="9" t="e">
        <f aca="false">main!CE25</f>
        <v>#DIV/0!</v>
      </c>
    </row>
    <row r="8" customFormat="false" ht="12.8" hidden="false" customHeight="false" outlineLevel="0" collapsed="false">
      <c r="A8" s="9" t="n">
        <v>1</v>
      </c>
      <c r="B8" s="9" t="n">
        <v>6</v>
      </c>
      <c r="C8" s="9" t="n">
        <f aca="false">main!A26</f>
        <v>5</v>
      </c>
      <c r="D8" s="9" t="str">
        <f aca="false">main!B26</f>
        <v>14:34:48</v>
      </c>
      <c r="E8" s="9" t="n">
        <f aca="false">main!C26</f>
        <v>956.999996416271</v>
      </c>
      <c r="F8" s="9" t="n">
        <f aca="false">main!D26</f>
        <v>0</v>
      </c>
      <c r="G8" s="9" t="n">
        <f aca="false">main!E26</f>
        <v>10.2214576706177</v>
      </c>
      <c r="H8" s="9" t="n">
        <f aca="false">main!F26</f>
        <v>0.133637051441634</v>
      </c>
      <c r="I8" s="9" t="n">
        <f aca="false">main!G26</f>
        <v>787.544287407751</v>
      </c>
      <c r="J8" s="9" t="n">
        <f aca="false">main!H26</f>
        <v>0</v>
      </c>
      <c r="K8" s="9" t="n">
        <f aca="false">main!I26</f>
        <v>0</v>
      </c>
      <c r="L8" s="9" t="n">
        <f aca="false">main!J26</f>
        <v>0</v>
      </c>
      <c r="M8" s="9" t="n">
        <f aca="false">main!K26</f>
        <v>0</v>
      </c>
      <c r="N8" s="9" t="n">
        <f aca="false">main!L26</f>
        <v>0</v>
      </c>
      <c r="O8" s="9" t="n">
        <f aca="false">main!M26</f>
        <v>0</v>
      </c>
      <c r="P8" s="9" t="n">
        <f aca="false">main!N26</f>
        <v>0</v>
      </c>
      <c r="Q8" s="9" t="e">
        <f aca="false">main!O26</f>
        <v>#DIV/0!</v>
      </c>
      <c r="R8" s="9" t="e">
        <f aca="false">main!P26</f>
        <v>#DIV/0!</v>
      </c>
      <c r="S8" s="9" t="e">
        <f aca="false">main!Q26</f>
        <v>#DIV/0!</v>
      </c>
      <c r="T8" s="9" t="n">
        <f aca="false">main!R26</f>
        <v>-1</v>
      </c>
      <c r="U8" s="9" t="n">
        <f aca="false">main!S26</f>
        <v>0.87</v>
      </c>
      <c r="V8" s="9" t="n">
        <f aca="false">main!T26</f>
        <v>0.92</v>
      </c>
      <c r="W8" s="9" t="n">
        <f aca="false">main!U26</f>
        <v>19.9885787963867</v>
      </c>
      <c r="X8" s="9" t="n">
        <f aca="false">main!V26</f>
        <v>0.879994289398193</v>
      </c>
      <c r="Y8" s="9" t="n">
        <f aca="false">main!W26</f>
        <v>0.0511410428219411</v>
      </c>
      <c r="Z8" s="9" t="e">
        <f aca="false">main!X26</f>
        <v>#DIV/0!</v>
      </c>
      <c r="AA8" s="9" t="e">
        <f aca="false">main!Y26</f>
        <v>#DIV/0!</v>
      </c>
      <c r="AB8" s="9" t="e">
        <f aca="false">main!Z26</f>
        <v>#DIV/0!</v>
      </c>
      <c r="AC8" s="9" t="n">
        <f aca="false">main!AA26</f>
        <v>0</v>
      </c>
      <c r="AD8" s="9" t="n">
        <f aca="false">main!AB26</f>
        <v>0.5</v>
      </c>
      <c r="AE8" s="9" t="e">
        <f aca="false">main!AC26</f>
        <v>#DIV/0!</v>
      </c>
      <c r="AF8" s="9" t="n">
        <f aca="false">main!AD26</f>
        <v>1.64328836084664</v>
      </c>
      <c r="AG8" s="9" t="n">
        <f aca="false">main!AE26</f>
        <v>1.14261970290694</v>
      </c>
      <c r="AH8" s="9" t="n">
        <f aca="false">main!AF26</f>
        <v>24.8696327209473</v>
      </c>
      <c r="AI8" s="9" t="n">
        <f aca="false">main!AG26</f>
        <v>2</v>
      </c>
      <c r="AJ8" s="9" t="n">
        <f aca="false">main!AH26</f>
        <v>4.644859790802</v>
      </c>
      <c r="AK8" s="9" t="n">
        <f aca="false">main!AI26</f>
        <v>1</v>
      </c>
      <c r="AL8" s="9" t="n">
        <f aca="false">main!AJ26</f>
        <v>9.289719581604</v>
      </c>
      <c r="AM8" s="9" t="n">
        <f aca="false">main!AK26</f>
        <v>26.0791091918945</v>
      </c>
      <c r="AN8" s="9" t="n">
        <f aca="false">main!AL26</f>
        <v>24.8696327209473</v>
      </c>
      <c r="AO8" s="9" t="n">
        <f aca="false">main!AM26</f>
        <v>26.0669460296631</v>
      </c>
      <c r="AP8" s="9" t="n">
        <f aca="false">main!AN26</f>
        <v>936.3369140625</v>
      </c>
      <c r="AQ8" s="9" t="n">
        <f aca="false">main!AO26</f>
        <v>928.519836425781</v>
      </c>
      <c r="AR8" s="9" t="n">
        <f aca="false">main!AP26</f>
        <v>20.29612159729</v>
      </c>
      <c r="AS8" s="9" t="n">
        <f aca="false">main!AQ26</f>
        <v>21.3662624359131</v>
      </c>
      <c r="AT8" s="9" t="n">
        <f aca="false">main!AR26</f>
        <v>56.3889617919922</v>
      </c>
      <c r="AU8" s="9" t="n">
        <f aca="false">main!AS26</f>
        <v>59.3621482849121</v>
      </c>
      <c r="AV8" s="9" t="n">
        <f aca="false">main!AT26</f>
        <v>300.554351806641</v>
      </c>
      <c r="AW8" s="9" t="n">
        <f aca="false">main!AU26</f>
        <v>249.344528198242</v>
      </c>
      <c r="AX8" s="9" t="n">
        <f aca="false">main!AV26</f>
        <v>127.149391174316</v>
      </c>
      <c r="AY8" s="9" t="n">
        <f aca="false">main!AW26</f>
        <v>94.1871795654297</v>
      </c>
      <c r="AZ8" s="9" t="n">
        <f aca="false">main!AX26</f>
        <v>-2.80059242248535</v>
      </c>
      <c r="BA8" s="9" t="n">
        <f aca="false">main!AY26</f>
        <v>-0.415243327617645</v>
      </c>
      <c r="BB8" s="9" t="n">
        <f aca="false">main!AZ26</f>
        <v>0.75</v>
      </c>
      <c r="BC8" s="9" t="n">
        <f aca="false">main!BA26</f>
        <v>-1.355140209198</v>
      </c>
      <c r="BD8" s="9" t="n">
        <f aca="false">main!BB26</f>
        <v>7.355140209198</v>
      </c>
      <c r="BE8" s="9" t="n">
        <f aca="false">main!BC26</f>
        <v>1</v>
      </c>
      <c r="BF8" s="9" t="n">
        <f aca="false">main!BD26</f>
        <v>0</v>
      </c>
      <c r="BG8" s="9" t="n">
        <f aca="false">main!BE26</f>
        <v>0.159999996423721</v>
      </c>
      <c r="BH8" s="9" t="n">
        <f aca="false">main!BF26</f>
        <v>111105</v>
      </c>
      <c r="BI8" s="9" t="n">
        <f aca="false">main!BG26</f>
        <v>1.50277175903321</v>
      </c>
      <c r="BJ8" s="9" t="n">
        <f aca="false">main!BH26</f>
        <v>0.00164328836084664</v>
      </c>
      <c r="BK8" s="9" t="n">
        <f aca="false">main!BI26</f>
        <v>298.019632720947</v>
      </c>
      <c r="BL8" s="9" t="n">
        <f aca="false">main!BJ26</f>
        <v>299.229109191894</v>
      </c>
      <c r="BM8" s="9" t="n">
        <f aca="false">main!BK26</f>
        <v>39.8951236199931</v>
      </c>
      <c r="BN8" s="9" t="n">
        <f aca="false">main!BL26</f>
        <v>-0.0747324971778511</v>
      </c>
      <c r="BO8" s="9" t="n">
        <f aca="false">main!BM26</f>
        <v>3.15504769960038</v>
      </c>
      <c r="BP8" s="9" t="n">
        <f aca="false">main!BN26</f>
        <v>33.4976343294008</v>
      </c>
      <c r="BQ8" s="9" t="n">
        <f aca="false">main!BO26</f>
        <v>12.1313718934877</v>
      </c>
      <c r="BR8" s="9" t="n">
        <f aca="false">main!BP26</f>
        <v>25.4743709564209</v>
      </c>
      <c r="BS8" s="9" t="n">
        <f aca="false">main!BQ26</f>
        <v>3.27072285907906</v>
      </c>
      <c r="BT8" s="9" t="n">
        <f aca="false">main!BR26</f>
        <v>0.131741881576642</v>
      </c>
      <c r="BU8" s="9" t="n">
        <f aca="false">main!BS26</f>
        <v>2.01242799669344</v>
      </c>
      <c r="BV8" s="9" t="n">
        <f aca="false">main!BT26</f>
        <v>1.25829486238562</v>
      </c>
      <c r="BW8" s="9" t="n">
        <f aca="false">main!BU26</f>
        <v>0.0825068733707233</v>
      </c>
      <c r="BX8" s="9" t="n">
        <f aca="false">main!BV26</f>
        <v>74.1765752138022</v>
      </c>
      <c r="BY8" s="9" t="n">
        <f aca="false">main!BW26</f>
        <v>0.848171742285337</v>
      </c>
      <c r="BZ8" s="9" t="n">
        <f aca="false">main!BX26</f>
        <v>63.2909828331919</v>
      </c>
      <c r="CA8" s="9" t="n">
        <f aca="false">main!BY26</f>
        <v>927.034434446301</v>
      </c>
      <c r="CB8" s="9" t="n">
        <f aca="false">main!BZ26</f>
        <v>0.00697844737933237</v>
      </c>
      <c r="CC8" s="9" t="n">
        <f aca="false">main!CA26</f>
        <v>0</v>
      </c>
      <c r="CD8" s="9" t="n">
        <f aca="false">main!CB26</f>
        <v>219.42176090714</v>
      </c>
      <c r="CE8" s="9" t="n">
        <f aca="false">main!CC26</f>
        <v>0</v>
      </c>
      <c r="CF8" s="9" t="e">
        <f aca="false">main!CD26</f>
        <v>#DIV/0!</v>
      </c>
      <c r="CG8" s="9" t="e">
        <f aca="false">main!CE26</f>
        <v>#DIV/0!</v>
      </c>
    </row>
    <row r="9" customFormat="false" ht="12.8" hidden="false" customHeight="false" outlineLevel="0" collapsed="false">
      <c r="A9" s="9" t="n">
        <v>1</v>
      </c>
      <c r="B9" s="9" t="n">
        <v>6</v>
      </c>
      <c r="C9" s="9" t="n">
        <f aca="false">main!A27</f>
        <v>6</v>
      </c>
      <c r="D9" s="9" t="str">
        <f aca="false">main!B27</f>
        <v>14:34:54</v>
      </c>
      <c r="E9" s="9" t="n">
        <f aca="false">main!C27</f>
        <v>963.499995968305</v>
      </c>
      <c r="F9" s="9" t="n">
        <f aca="false">main!D27</f>
        <v>0</v>
      </c>
      <c r="G9" s="9" t="n">
        <f aca="false">main!E27</f>
        <v>10.3990952050476</v>
      </c>
      <c r="H9" s="9" t="n">
        <f aca="false">main!F27</f>
        <v>0.132748572723517</v>
      </c>
      <c r="I9" s="9" t="n">
        <f aca="false">main!G27</f>
        <v>784.317859628705</v>
      </c>
      <c r="J9" s="9" t="n">
        <f aca="false">main!H27</f>
        <v>0</v>
      </c>
      <c r="K9" s="9" t="n">
        <f aca="false">main!I27</f>
        <v>0</v>
      </c>
      <c r="L9" s="9" t="n">
        <f aca="false">main!J27</f>
        <v>0</v>
      </c>
      <c r="M9" s="9" t="n">
        <f aca="false">main!K27</f>
        <v>0</v>
      </c>
      <c r="N9" s="9" t="n">
        <f aca="false">main!L27</f>
        <v>0</v>
      </c>
      <c r="O9" s="9" t="n">
        <f aca="false">main!M27</f>
        <v>0</v>
      </c>
      <c r="P9" s="9" t="n">
        <f aca="false">main!N27</f>
        <v>0</v>
      </c>
      <c r="Q9" s="9" t="e">
        <f aca="false">main!O27</f>
        <v>#DIV/0!</v>
      </c>
      <c r="R9" s="9" t="e">
        <f aca="false">main!P27</f>
        <v>#DIV/0!</v>
      </c>
      <c r="S9" s="9" t="e">
        <f aca="false">main!Q27</f>
        <v>#DIV/0!</v>
      </c>
      <c r="T9" s="9" t="n">
        <f aca="false">main!R27</f>
        <v>-1</v>
      </c>
      <c r="U9" s="9" t="n">
        <f aca="false">main!S27</f>
        <v>0.87</v>
      </c>
      <c r="V9" s="9" t="n">
        <f aca="false">main!T27</f>
        <v>0.92</v>
      </c>
      <c r="W9" s="9" t="n">
        <f aca="false">main!U27</f>
        <v>19.9885787963867</v>
      </c>
      <c r="X9" s="9" t="n">
        <f aca="false">main!V27</f>
        <v>0.879994289398193</v>
      </c>
      <c r="Y9" s="9" t="n">
        <f aca="false">main!W27</f>
        <v>0.0519655348567089</v>
      </c>
      <c r="Z9" s="9" t="e">
        <f aca="false">main!X27</f>
        <v>#DIV/0!</v>
      </c>
      <c r="AA9" s="9" t="e">
        <f aca="false">main!Y27</f>
        <v>#DIV/0!</v>
      </c>
      <c r="AB9" s="9" t="e">
        <f aca="false">main!Z27</f>
        <v>#DIV/0!</v>
      </c>
      <c r="AC9" s="9" t="n">
        <f aca="false">main!AA27</f>
        <v>0</v>
      </c>
      <c r="AD9" s="9" t="n">
        <f aca="false">main!AB27</f>
        <v>0.5</v>
      </c>
      <c r="AE9" s="9" t="e">
        <f aca="false">main!AC27</f>
        <v>#DIV/0!</v>
      </c>
      <c r="AF9" s="9" t="n">
        <f aca="false">main!AD27</f>
        <v>1.63035120150843</v>
      </c>
      <c r="AG9" s="9" t="n">
        <f aca="false">main!AE27</f>
        <v>1.14113710106655</v>
      </c>
      <c r="AH9" s="9" t="n">
        <f aca="false">main!AF27</f>
        <v>24.8569869995117</v>
      </c>
      <c r="AI9" s="9" t="n">
        <f aca="false">main!AG27</f>
        <v>2</v>
      </c>
      <c r="AJ9" s="9" t="n">
        <f aca="false">main!AH27</f>
        <v>4.644859790802</v>
      </c>
      <c r="AK9" s="9" t="n">
        <f aca="false">main!AI27</f>
        <v>1</v>
      </c>
      <c r="AL9" s="9" t="n">
        <f aca="false">main!AJ27</f>
        <v>9.289719581604</v>
      </c>
      <c r="AM9" s="9" t="n">
        <f aca="false">main!AK27</f>
        <v>26.0736598968506</v>
      </c>
      <c r="AN9" s="9" t="n">
        <f aca="false">main!AL27</f>
        <v>24.8569869995117</v>
      </c>
      <c r="AO9" s="9" t="n">
        <f aca="false">main!AM27</f>
        <v>26.0573635101318</v>
      </c>
      <c r="AP9" s="9" t="n">
        <f aca="false">main!AN27</f>
        <v>936.148620605469</v>
      </c>
      <c r="AQ9" s="9" t="n">
        <f aca="false">main!AO27</f>
        <v>928.222229003906</v>
      </c>
      <c r="AR9" s="9" t="n">
        <f aca="false">main!AP27</f>
        <v>20.294849395752</v>
      </c>
      <c r="AS9" s="9" t="n">
        <f aca="false">main!AQ27</f>
        <v>21.3564987182617</v>
      </c>
      <c r="AT9" s="9" t="n">
        <f aca="false">main!AR27</f>
        <v>56.4042205810547</v>
      </c>
      <c r="AU9" s="9" t="n">
        <f aca="false">main!AS27</f>
        <v>59.3547973632813</v>
      </c>
      <c r="AV9" s="9" t="n">
        <f aca="false">main!AT27</f>
        <v>300.576202392578</v>
      </c>
      <c r="AW9" s="9" t="n">
        <f aca="false">main!AU27</f>
        <v>249.272933959961</v>
      </c>
      <c r="AX9" s="9" t="n">
        <f aca="false">main!AV27</f>
        <v>127.08715057373</v>
      </c>
      <c r="AY9" s="9" t="n">
        <f aca="false">main!AW27</f>
        <v>94.1882095336914</v>
      </c>
      <c r="AZ9" s="9" t="n">
        <f aca="false">main!AX27</f>
        <v>-2.80059242248535</v>
      </c>
      <c r="BA9" s="9" t="n">
        <f aca="false">main!AY27</f>
        <v>-0.415243327617645</v>
      </c>
      <c r="BB9" s="9" t="n">
        <f aca="false">main!AZ27</f>
        <v>0.25</v>
      </c>
      <c r="BC9" s="9" t="n">
        <f aca="false">main!BA27</f>
        <v>-1.355140209198</v>
      </c>
      <c r="BD9" s="9" t="n">
        <f aca="false">main!BB27</f>
        <v>7.355140209198</v>
      </c>
      <c r="BE9" s="9" t="n">
        <f aca="false">main!BC27</f>
        <v>1</v>
      </c>
      <c r="BF9" s="9" t="n">
        <f aca="false">main!BD27</f>
        <v>0</v>
      </c>
      <c r="BG9" s="9" t="n">
        <f aca="false">main!BE27</f>
        <v>0.159999996423721</v>
      </c>
      <c r="BH9" s="9" t="n">
        <f aca="false">main!BF27</f>
        <v>111105</v>
      </c>
      <c r="BI9" s="9" t="n">
        <f aca="false">main!BG27</f>
        <v>1.50288101196289</v>
      </c>
      <c r="BJ9" s="9" t="n">
        <f aca="false">main!BH27</f>
        <v>0.00163035120150843</v>
      </c>
      <c r="BK9" s="9" t="n">
        <f aca="false">main!BI27</f>
        <v>298.006986999512</v>
      </c>
      <c r="BL9" s="9" t="n">
        <f aca="false">main!BJ27</f>
        <v>299.223659896851</v>
      </c>
      <c r="BM9" s="9" t="n">
        <f aca="false">main!BK27</f>
        <v>39.8836685421242</v>
      </c>
      <c r="BN9" s="9" t="n">
        <f aca="false">main!BL27</f>
        <v>-0.0721729161975236</v>
      </c>
      <c r="BO9" s="9" t="n">
        <f aca="false">main!BM27</f>
        <v>3.15266747724819</v>
      </c>
      <c r="BP9" s="9" t="n">
        <f aca="false">main!BN27</f>
        <v>33.4719971093672</v>
      </c>
      <c r="BQ9" s="9" t="n">
        <f aca="false">main!BO27</f>
        <v>12.1154983911055</v>
      </c>
      <c r="BR9" s="9" t="n">
        <f aca="false">main!BP27</f>
        <v>25.4653234481812</v>
      </c>
      <c r="BS9" s="9" t="n">
        <f aca="false">main!BQ27</f>
        <v>3.26896530649783</v>
      </c>
      <c r="BT9" s="9" t="n">
        <f aca="false">main!BR27</f>
        <v>0.130878342623345</v>
      </c>
      <c r="BU9" s="9" t="n">
        <f aca="false">main!BS27</f>
        <v>2.01153037618165</v>
      </c>
      <c r="BV9" s="9" t="n">
        <f aca="false">main!BT27</f>
        <v>1.25743493031618</v>
      </c>
      <c r="BW9" s="9" t="n">
        <f aca="false">main!BU27</f>
        <v>0.0819649615354002</v>
      </c>
      <c r="BX9" s="9" t="n">
        <f aca="false">main!BV27</f>
        <v>73.8734949037249</v>
      </c>
      <c r="BY9" s="9" t="n">
        <f aca="false">main!BW27</f>
        <v>0.844967762160116</v>
      </c>
      <c r="BZ9" s="9" t="n">
        <f aca="false">main!BX27</f>
        <v>63.3081438526795</v>
      </c>
      <c r="CA9" s="9" t="n">
        <f aca="false">main!BY27</f>
        <v>926.711012394675</v>
      </c>
      <c r="CB9" s="9" t="n">
        <f aca="false">main!BZ27</f>
        <v>0.0071041285403273</v>
      </c>
      <c r="CC9" s="9" t="n">
        <f aca="false">main!CA27</f>
        <v>0</v>
      </c>
      <c r="CD9" s="9" t="n">
        <f aca="false">main!CB27</f>
        <v>219.358758386299</v>
      </c>
      <c r="CE9" s="9" t="n">
        <f aca="false">main!CC27</f>
        <v>0</v>
      </c>
      <c r="CF9" s="9" t="e">
        <f aca="false">main!CD27</f>
        <v>#DIV/0!</v>
      </c>
      <c r="CG9" s="9" t="e">
        <f aca="false">main!CE27</f>
        <v>#DIV/0!</v>
      </c>
    </row>
    <row r="10" customFormat="false" ht="12.8" hidden="false" customHeight="false" outlineLevel="0" collapsed="false">
      <c r="A10" s="8" t="n">
        <v>1</v>
      </c>
      <c r="B10" s="8" t="n">
        <v>6</v>
      </c>
      <c r="C10" s="8" t="n">
        <f aca="false">main!A33</f>
        <v>7</v>
      </c>
      <c r="D10" s="8" t="str">
        <f aca="false">main!B33</f>
        <v>14:35:03</v>
      </c>
      <c r="E10" s="8" t="n">
        <f aca="false">main!C33</f>
        <v>963.499995968305</v>
      </c>
      <c r="F10" s="8" t="n">
        <f aca="false">main!D33</f>
        <v>0</v>
      </c>
      <c r="G10" s="8" t="n">
        <f aca="false">main!E33</f>
        <v>10.3990952050476</v>
      </c>
      <c r="H10" s="8" t="n">
        <f aca="false">main!F33</f>
        <v>0.132748572723517</v>
      </c>
      <c r="I10" s="8" t="n">
        <f aca="false">main!G33</f>
        <v>784.317859628705</v>
      </c>
      <c r="J10" s="8" t="n">
        <f aca="false">main!H33</f>
        <v>1</v>
      </c>
      <c r="K10" s="8" t="n">
        <f aca="false">main!I33</f>
        <v>1</v>
      </c>
      <c r="L10" s="8" t="n">
        <f aca="false">main!J33</f>
        <v>0</v>
      </c>
      <c r="M10" s="8" t="n">
        <f aca="false">main!K33</f>
        <v>0</v>
      </c>
      <c r="N10" s="8" t="n">
        <f aca="false">main!L33</f>
        <v>485.87939453125</v>
      </c>
      <c r="O10" s="8" t="n">
        <f aca="false">main!M33</f>
        <v>1560.55163574219</v>
      </c>
      <c r="P10" s="8" t="n">
        <f aca="false">main!N33</f>
        <v>793.863037109375</v>
      </c>
      <c r="Q10" s="8" t="e">
        <f aca="false">main!O33</f>
        <v>#DIV/0!</v>
      </c>
      <c r="R10" s="8" t="n">
        <f aca="false">main!P33</f>
        <v>0.688648947331904</v>
      </c>
      <c r="S10" s="8" t="n">
        <f aca="false">main!Q33</f>
        <v>0.491293322869244</v>
      </c>
      <c r="T10" s="8" t="n">
        <f aca="false">main!R33</f>
        <v>-1</v>
      </c>
      <c r="U10" s="8" t="n">
        <f aca="false">main!S33</f>
        <v>0.87</v>
      </c>
      <c r="V10" s="8" t="n">
        <f aca="false">main!T33</f>
        <v>0.92</v>
      </c>
      <c r="W10" s="8" t="n">
        <f aca="false">main!U33</f>
        <v>19.9885787963867</v>
      </c>
      <c r="X10" s="8" t="n">
        <f aca="false">main!V33</f>
        <v>0.879994289398193</v>
      </c>
      <c r="Y10" s="8" t="n">
        <f aca="false">main!W33</f>
        <v>0.0519655348567089</v>
      </c>
      <c r="Z10" s="8" t="n">
        <f aca="false">main!X33</f>
        <v>0.713416211224467</v>
      </c>
      <c r="AA10" s="8" t="n">
        <f aca="false">main!Y33</f>
        <v>3.21180863668385</v>
      </c>
      <c r="AB10" s="8" t="n">
        <f aca="false">main!Z33</f>
        <v>-1</v>
      </c>
      <c r="AC10" s="8" t="n">
        <f aca="false">main!AA33</f>
        <v>249.272933959961</v>
      </c>
      <c r="AD10" s="8" t="n">
        <f aca="false">main!AB33</f>
        <v>0.5</v>
      </c>
      <c r="AE10" s="8" t="n">
        <f aca="false">main!AC33</f>
        <v>53.8847466540382</v>
      </c>
      <c r="AF10" s="8" t="n">
        <f aca="false">main!AD33</f>
        <v>1.63035120150843</v>
      </c>
      <c r="AG10" s="8" t="n">
        <f aca="false">main!AE33</f>
        <v>1.14113710106655</v>
      </c>
      <c r="AH10" s="8" t="n">
        <f aca="false">main!AF33</f>
        <v>24.8569869995117</v>
      </c>
      <c r="AI10" s="8" t="n">
        <f aca="false">main!AG33</f>
        <v>2</v>
      </c>
      <c r="AJ10" s="8" t="n">
        <f aca="false">main!AH33</f>
        <v>4.644859790802</v>
      </c>
      <c r="AK10" s="8" t="n">
        <f aca="false">main!AI33</f>
        <v>1</v>
      </c>
      <c r="AL10" s="8" t="n">
        <f aca="false">main!AJ33</f>
        <v>9.289719581604</v>
      </c>
      <c r="AM10" s="8" t="n">
        <f aca="false">main!AK33</f>
        <v>26.0736598968506</v>
      </c>
      <c r="AN10" s="8" t="n">
        <f aca="false">main!AL33</f>
        <v>24.8569869995117</v>
      </c>
      <c r="AO10" s="8" t="n">
        <f aca="false">main!AM33</f>
        <v>26.0573635101318</v>
      </c>
      <c r="AP10" s="8" t="n">
        <f aca="false">main!AN33</f>
        <v>936.148620605469</v>
      </c>
      <c r="AQ10" s="8" t="n">
        <f aca="false">main!AO33</f>
        <v>928.222229003906</v>
      </c>
      <c r="AR10" s="8" t="n">
        <f aca="false">main!AP33</f>
        <v>20.294849395752</v>
      </c>
      <c r="AS10" s="8" t="n">
        <f aca="false">main!AQ33</f>
        <v>21.3564987182617</v>
      </c>
      <c r="AT10" s="8" t="n">
        <f aca="false">main!AR33</f>
        <v>56.4042205810547</v>
      </c>
      <c r="AU10" s="8" t="n">
        <f aca="false">main!AS33</f>
        <v>59.3547973632813</v>
      </c>
      <c r="AV10" s="8" t="n">
        <f aca="false">main!AT33</f>
        <v>300.576202392578</v>
      </c>
      <c r="AW10" s="8" t="n">
        <f aca="false">main!AU33</f>
        <v>249.272933959961</v>
      </c>
      <c r="AX10" s="8" t="n">
        <f aca="false">main!AV33</f>
        <v>127.08715057373</v>
      </c>
      <c r="AY10" s="8" t="n">
        <f aca="false">main!AW33</f>
        <v>94.1882095336914</v>
      </c>
      <c r="AZ10" s="8" t="n">
        <f aca="false">main!AX33</f>
        <v>-2.80059242248535</v>
      </c>
      <c r="BA10" s="8" t="n">
        <f aca="false">main!AY33</f>
        <v>-0.415243327617645</v>
      </c>
      <c r="BB10" s="8" t="n">
        <f aca="false">main!AZ33</f>
        <v>0.25</v>
      </c>
      <c r="BC10" s="8" t="n">
        <f aca="false">main!BA33</f>
        <v>-1.355140209198</v>
      </c>
      <c r="BD10" s="8" t="n">
        <f aca="false">main!BB33</f>
        <v>7.355140209198</v>
      </c>
      <c r="BE10" s="8" t="n">
        <f aca="false">main!BC33</f>
        <v>1</v>
      </c>
      <c r="BF10" s="8" t="n">
        <f aca="false">main!BD33</f>
        <v>0</v>
      </c>
      <c r="BG10" s="8" t="n">
        <f aca="false">main!BE33</f>
        <v>0.159999996423721</v>
      </c>
      <c r="BH10" s="8" t="n">
        <f aca="false">main!BF33</f>
        <v>111105</v>
      </c>
      <c r="BI10" s="8" t="n">
        <f aca="false">main!BG33</f>
        <v>1.50288101196289</v>
      </c>
      <c r="BJ10" s="8" t="n">
        <f aca="false">main!BH33</f>
        <v>0.00163035120150843</v>
      </c>
      <c r="BK10" s="8" t="n">
        <f aca="false">main!BI33</f>
        <v>298.006986999512</v>
      </c>
      <c r="BL10" s="8" t="n">
        <f aca="false">main!BJ33</f>
        <v>299.223659896851</v>
      </c>
      <c r="BM10" s="8" t="n">
        <f aca="false">main!BK33</f>
        <v>39.8836685421242</v>
      </c>
      <c r="BN10" s="8" t="n">
        <f aca="false">main!BL33</f>
        <v>-0.0721729161975236</v>
      </c>
      <c r="BO10" s="8" t="n">
        <f aca="false">main!BM33</f>
        <v>3.15266747724819</v>
      </c>
      <c r="BP10" s="8" t="n">
        <f aca="false">main!BN33</f>
        <v>33.4719971093672</v>
      </c>
      <c r="BQ10" s="8" t="n">
        <f aca="false">main!BO33</f>
        <v>12.1154983911055</v>
      </c>
      <c r="BR10" s="8" t="n">
        <f aca="false">main!BP33</f>
        <v>25.4653234481812</v>
      </c>
      <c r="BS10" s="8" t="n">
        <f aca="false">main!BQ33</f>
        <v>3.26896530649783</v>
      </c>
      <c r="BT10" s="8" t="n">
        <f aca="false">main!BR33</f>
        <v>0.130878342623345</v>
      </c>
      <c r="BU10" s="8" t="n">
        <f aca="false">main!BS33</f>
        <v>2.01153037618165</v>
      </c>
      <c r="BV10" s="8" t="n">
        <f aca="false">main!BT33</f>
        <v>1.25743493031618</v>
      </c>
      <c r="BW10" s="8" t="n">
        <f aca="false">main!BU33</f>
        <v>0.0819649615354002</v>
      </c>
      <c r="BX10" s="8" t="n">
        <f aca="false">main!BV33</f>
        <v>73.8734949037249</v>
      </c>
      <c r="BY10" s="8" t="n">
        <f aca="false">main!BW33</f>
        <v>0.844967762160116</v>
      </c>
      <c r="BZ10" s="8" t="n">
        <f aca="false">main!BX33</f>
        <v>63.3081438526795</v>
      </c>
      <c r="CA10" s="8" t="n">
        <f aca="false">main!BY33</f>
        <v>926.711012394675</v>
      </c>
      <c r="CB10" s="8" t="n">
        <f aca="false">main!BZ33</f>
        <v>0.0071041285403273</v>
      </c>
      <c r="CC10" s="8" t="n">
        <f aca="false">main!CA33</f>
        <v>0</v>
      </c>
      <c r="CD10" s="8" t="n">
        <f aca="false">main!CB33</f>
        <v>219.358758386299</v>
      </c>
      <c r="CE10" s="8" t="n">
        <f aca="false">main!CC33</f>
        <v>1074.67224121094</v>
      </c>
      <c r="CF10" s="8" t="n">
        <f aca="false">main!CD33</f>
        <v>0.491293322869244</v>
      </c>
      <c r="CG10" s="8" t="e">
        <f aca="false">main!CE33</f>
        <v>#DIV/0!</v>
      </c>
    </row>
    <row r="11" customFormat="false" ht="35.05" hidden="false" customHeight="false" outlineLevel="0" collapsed="false">
      <c r="A11" s="9"/>
      <c r="B11" s="9"/>
      <c r="C11" s="11" t="s">
        <v>125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</row>
    <row r="12" customFormat="false" ht="12.8" hidden="false" customHeight="false" outlineLevel="0" collapsed="false">
      <c r="A12" s="9" t="n">
        <v>1</v>
      </c>
      <c r="B12" s="9" t="n">
        <v>1</v>
      </c>
      <c r="C12" s="9" t="n">
        <f aca="false">main!A45</f>
        <v>8</v>
      </c>
      <c r="D12" s="9" t="str">
        <f aca="false">main!B45</f>
        <v>14:45:13</v>
      </c>
      <c r="E12" s="9" t="n">
        <f aca="false">main!C45</f>
        <v>1581.99999944866</v>
      </c>
      <c r="F12" s="9" t="n">
        <f aca="false">main!D45</f>
        <v>0</v>
      </c>
      <c r="G12" s="9" t="n">
        <f aca="false">main!E45</f>
        <v>14.7286306556561</v>
      </c>
      <c r="H12" s="9" t="n">
        <f aca="false">main!F45</f>
        <v>0.108149688699154</v>
      </c>
      <c r="I12" s="9" t="n">
        <f aca="false">main!G45</f>
        <v>719.8566466929</v>
      </c>
      <c r="J12" s="9" t="n">
        <f aca="false">main!H45</f>
        <v>1</v>
      </c>
      <c r="K12" s="9" t="n">
        <f aca="false">main!I45</f>
        <v>1</v>
      </c>
      <c r="L12" s="9" t="n">
        <f aca="false">main!J45</f>
        <v>0</v>
      </c>
      <c r="M12" s="9" t="n">
        <f aca="false">main!K45</f>
        <v>0</v>
      </c>
      <c r="N12" s="9" t="n">
        <f aca="false">main!L45</f>
        <v>485.87939453125</v>
      </c>
      <c r="O12" s="9" t="n">
        <f aca="false">main!M45</f>
        <v>1560.55163574219</v>
      </c>
      <c r="P12" s="9" t="n">
        <f aca="false">main!N45</f>
        <v>793.863037109375</v>
      </c>
      <c r="Q12" s="9" t="e">
        <f aca="false">main!O45</f>
        <v>#DIV/0!</v>
      </c>
      <c r="R12" s="9" t="n">
        <f aca="false">main!P45</f>
        <v>0.688648947331904</v>
      </c>
      <c r="S12" s="9" t="n">
        <f aca="false">main!Q45</f>
        <v>0.491293322869244</v>
      </c>
      <c r="T12" s="9" t="n">
        <f aca="false">main!R45</f>
        <v>-1</v>
      </c>
      <c r="U12" s="9" t="n">
        <f aca="false">main!S45</f>
        <v>0.87</v>
      </c>
      <c r="V12" s="9" t="n">
        <f aca="false">main!T45</f>
        <v>0.92</v>
      </c>
      <c r="W12" s="9" t="n">
        <f aca="false">main!U45</f>
        <v>19.9885787963867</v>
      </c>
      <c r="X12" s="9" t="n">
        <f aca="false">main!V45</f>
        <v>0.879994289398193</v>
      </c>
      <c r="Y12" s="9" t="n">
        <f aca="false">main!W45</f>
        <v>0.0717506132160465</v>
      </c>
      <c r="Z12" s="9" t="n">
        <f aca="false">main!X45</f>
        <v>0.713416211224467</v>
      </c>
      <c r="AA12" s="9" t="n">
        <f aca="false">main!Y45</f>
        <v>3.21180863668385</v>
      </c>
      <c r="AB12" s="9" t="n">
        <f aca="false">main!Z45</f>
        <v>-1</v>
      </c>
      <c r="AC12" s="9" t="n">
        <f aca="false">main!AA45</f>
        <v>249.272933959961</v>
      </c>
      <c r="AD12" s="9" t="n">
        <f aca="false">main!AB45</f>
        <v>0.5</v>
      </c>
      <c r="AE12" s="9" t="n">
        <f aca="false">main!AC45</f>
        <v>53.8847466540382</v>
      </c>
      <c r="AF12" s="9" t="n">
        <f aca="false">main!AD45</f>
        <v>1.38477385917472</v>
      </c>
      <c r="AG12" s="9" t="n">
        <f aca="false">main!AE45</f>
        <v>1.18761962770448</v>
      </c>
      <c r="AH12" s="9" t="n">
        <f aca="false">main!AF45</f>
        <v>24.5822696685791</v>
      </c>
      <c r="AI12" s="9" t="n">
        <f aca="false">main!AG45</f>
        <v>2</v>
      </c>
      <c r="AJ12" s="9" t="n">
        <f aca="false">main!AH45</f>
        <v>4.644859790802</v>
      </c>
      <c r="AK12" s="9" t="n">
        <f aca="false">main!AI45</f>
        <v>1</v>
      </c>
      <c r="AL12" s="9" t="n">
        <f aca="false">main!AJ45</f>
        <v>9.289719581604</v>
      </c>
      <c r="AM12" s="9" t="n">
        <f aca="false">main!AK45</f>
        <v>25.5033493041992</v>
      </c>
      <c r="AN12" s="9" t="n">
        <f aca="false">main!AL45</f>
        <v>24.5822696685791</v>
      </c>
      <c r="AO12" s="9" t="n">
        <f aca="false">main!AM45</f>
        <v>25.4725933074951</v>
      </c>
      <c r="AP12" s="9" t="n">
        <f aca="false">main!AN45</f>
        <v>967.962341308594</v>
      </c>
      <c r="AQ12" s="9" t="n">
        <f aca="false">main!AO45</f>
        <v>957.279479980469</v>
      </c>
      <c r="AR12" s="9" t="n">
        <f aca="false">main!AP45</f>
        <v>19.4144878387451</v>
      </c>
      <c r="AS12" s="9" t="n">
        <f aca="false">main!AQ45</f>
        <v>20.3172264099121</v>
      </c>
      <c r="AT12" s="9" t="n">
        <f aca="false">main!AR45</f>
        <v>55.8148612976074</v>
      </c>
      <c r="AU12" s="9" t="n">
        <f aca="false">main!AS45</f>
        <v>58.4101524353027</v>
      </c>
      <c r="AV12" s="9" t="n">
        <f aca="false">main!AT45</f>
        <v>300.560791015625</v>
      </c>
      <c r="AW12" s="9" t="n">
        <f aca="false">main!AU45</f>
        <v>249.106719970703</v>
      </c>
      <c r="AX12" s="9" t="n">
        <f aca="false">main!AV45</f>
        <v>130.174880981445</v>
      </c>
      <c r="AY12" s="9" t="n">
        <f aca="false">main!AW45</f>
        <v>94.1922607421875</v>
      </c>
      <c r="AZ12" s="9" t="n">
        <f aca="false">main!AX45</f>
        <v>-2.34871864318848</v>
      </c>
      <c r="BA12" s="9" t="n">
        <f aca="false">main!AY45</f>
        <v>-0.424953997135162</v>
      </c>
      <c r="BB12" s="9" t="n">
        <f aca="false">main!AZ45</f>
        <v>0.5</v>
      </c>
      <c r="BC12" s="9" t="n">
        <f aca="false">main!BA45</f>
        <v>-1.355140209198</v>
      </c>
      <c r="BD12" s="9" t="n">
        <f aca="false">main!BB45</f>
        <v>7.355140209198</v>
      </c>
      <c r="BE12" s="9" t="n">
        <f aca="false">main!BC45</f>
        <v>1</v>
      </c>
      <c r="BF12" s="9" t="n">
        <f aca="false">main!BD45</f>
        <v>0</v>
      </c>
      <c r="BG12" s="9" t="n">
        <f aca="false">main!BE45</f>
        <v>0.159999996423721</v>
      </c>
      <c r="BH12" s="9" t="n">
        <f aca="false">main!BF45</f>
        <v>111105</v>
      </c>
      <c r="BI12" s="9" t="n">
        <f aca="false">main!BG45</f>
        <v>1.50280395507812</v>
      </c>
      <c r="BJ12" s="9" t="n">
        <f aca="false">main!BH45</f>
        <v>0.00138477385917472</v>
      </c>
      <c r="BK12" s="9" t="n">
        <f aca="false">main!BI45</f>
        <v>297.732269668579</v>
      </c>
      <c r="BL12" s="9" t="n">
        <f aca="false">main!BJ45</f>
        <v>298.653349304199</v>
      </c>
      <c r="BM12" s="9" t="n">
        <f aca="false">main!BK45</f>
        <v>39.8570743044374</v>
      </c>
      <c r="BN12" s="9" t="n">
        <f aca="false">main!BL45</f>
        <v>-0.0427289749645654</v>
      </c>
      <c r="BO12" s="9" t="n">
        <f aca="false">main!BM45</f>
        <v>3.10134511526498</v>
      </c>
      <c r="BP12" s="9" t="n">
        <f aca="false">main!BN45</f>
        <v>32.9256893382529</v>
      </c>
      <c r="BQ12" s="9" t="n">
        <f aca="false">main!BO45</f>
        <v>12.6084629283408</v>
      </c>
      <c r="BR12" s="9" t="n">
        <f aca="false">main!BP45</f>
        <v>25.0428094863892</v>
      </c>
      <c r="BS12" s="9" t="n">
        <f aca="false">main!BQ45</f>
        <v>3.18780201813692</v>
      </c>
      <c r="BT12" s="9" t="n">
        <f aca="false">main!BR45</f>
        <v>0.106905113484357</v>
      </c>
      <c r="BU12" s="9" t="n">
        <f aca="false">main!BS45</f>
        <v>1.9137254875605</v>
      </c>
      <c r="BV12" s="9" t="n">
        <f aca="false">main!BT45</f>
        <v>1.27407653057642</v>
      </c>
      <c r="BW12" s="9" t="n">
        <f aca="false">main!BU45</f>
        <v>0.0669264095996087</v>
      </c>
      <c r="BX12" s="9" t="n">
        <f aca="false">main!BV45</f>
        <v>67.8049249622943</v>
      </c>
      <c r="BY12" s="9" t="n">
        <f aca="false">main!BW45</f>
        <v>0.75198169578187</v>
      </c>
      <c r="BZ12" s="9" t="n">
        <f aca="false">main!BX45</f>
        <v>61.1117225350001</v>
      </c>
      <c r="CA12" s="9" t="n">
        <f aca="false">main!BY45</f>
        <v>955.139086913652</v>
      </c>
      <c r="CB12" s="9" t="n">
        <f aca="false">main!BZ45</f>
        <v>0.00942367454416953</v>
      </c>
      <c r="CC12" s="9" t="n">
        <f aca="false">main!CA45</f>
        <v>0</v>
      </c>
      <c r="CD12" s="9" t="n">
        <f aca="false">main!CB45</f>
        <v>219.212491024934</v>
      </c>
      <c r="CE12" s="9" t="n">
        <f aca="false">main!CC45</f>
        <v>1074.67224121094</v>
      </c>
      <c r="CF12" s="9" t="n">
        <f aca="false">main!CD45</f>
        <v>0.491293322869244</v>
      </c>
      <c r="CG12" s="9" t="e">
        <f aca="false">main!CE45</f>
        <v>#DIV/0!</v>
      </c>
    </row>
    <row r="13" customFormat="false" ht="12.8" hidden="false" customHeight="false" outlineLevel="0" collapsed="false">
      <c r="A13" s="9" t="n">
        <v>1</v>
      </c>
      <c r="B13" s="9" t="n">
        <v>1</v>
      </c>
      <c r="C13" s="9" t="n">
        <f aca="false">main!A46</f>
        <v>9</v>
      </c>
      <c r="D13" s="9" t="str">
        <f aca="false">main!B46</f>
        <v>14:45:24</v>
      </c>
      <c r="E13" s="9" t="n">
        <f aca="false">main!C46</f>
        <v>1592.99999869056</v>
      </c>
      <c r="F13" s="9" t="n">
        <f aca="false">main!D46</f>
        <v>0</v>
      </c>
      <c r="G13" s="9" t="n">
        <f aca="false">main!E46</f>
        <v>14.9278876555188</v>
      </c>
      <c r="H13" s="9" t="n">
        <f aca="false">main!F46</f>
        <v>0.107858867687443</v>
      </c>
      <c r="I13" s="9" t="n">
        <f aca="false">main!G46</f>
        <v>717.367005825445</v>
      </c>
      <c r="J13" s="9" t="n">
        <f aca="false">main!H46</f>
        <v>1</v>
      </c>
      <c r="K13" s="9" t="n">
        <f aca="false">main!I46</f>
        <v>1</v>
      </c>
      <c r="L13" s="9" t="n">
        <f aca="false">main!J46</f>
        <v>0</v>
      </c>
      <c r="M13" s="9" t="n">
        <f aca="false">main!K46</f>
        <v>0</v>
      </c>
      <c r="N13" s="9" t="n">
        <f aca="false">main!L46</f>
        <v>485.87939453125</v>
      </c>
      <c r="O13" s="9" t="n">
        <f aca="false">main!M46</f>
        <v>1560.55163574219</v>
      </c>
      <c r="P13" s="9" t="n">
        <f aca="false">main!N46</f>
        <v>793.863037109375</v>
      </c>
      <c r="Q13" s="9" t="e">
        <f aca="false">main!O46</f>
        <v>#DIV/0!</v>
      </c>
      <c r="R13" s="9" t="n">
        <f aca="false">main!P46</f>
        <v>0.688648947331904</v>
      </c>
      <c r="S13" s="9" t="n">
        <f aca="false">main!Q46</f>
        <v>0.491293322869244</v>
      </c>
      <c r="T13" s="9" t="n">
        <f aca="false">main!R46</f>
        <v>-1</v>
      </c>
      <c r="U13" s="9" t="n">
        <f aca="false">main!S46</f>
        <v>0.87</v>
      </c>
      <c r="V13" s="9" t="n">
        <f aca="false">main!T46</f>
        <v>0.92</v>
      </c>
      <c r="W13" s="9" t="n">
        <f aca="false">main!U46</f>
        <v>19.9885787963867</v>
      </c>
      <c r="X13" s="9" t="n">
        <f aca="false">main!V46</f>
        <v>0.879994289398193</v>
      </c>
      <c r="Y13" s="9" t="n">
        <f aca="false">main!W46</f>
        <v>0.0726386683483279</v>
      </c>
      <c r="Z13" s="9" t="n">
        <f aca="false">main!X46</f>
        <v>0.713416211224467</v>
      </c>
      <c r="AA13" s="9" t="n">
        <f aca="false">main!Y46</f>
        <v>3.21180863668385</v>
      </c>
      <c r="AB13" s="9" t="n">
        <f aca="false">main!Z46</f>
        <v>-1</v>
      </c>
      <c r="AC13" s="9" t="n">
        <f aca="false">main!AA46</f>
        <v>249.272933959961</v>
      </c>
      <c r="AD13" s="9" t="n">
        <f aca="false">main!AB46</f>
        <v>0.5</v>
      </c>
      <c r="AE13" s="9" t="n">
        <f aca="false">main!AC46</f>
        <v>53.8847466540382</v>
      </c>
      <c r="AF13" s="9" t="n">
        <f aca="false">main!AD46</f>
        <v>1.38476589763852</v>
      </c>
      <c r="AG13" s="9" t="n">
        <f aca="false">main!AE46</f>
        <v>1.19075451306245</v>
      </c>
      <c r="AH13" s="9" t="n">
        <f aca="false">main!AF46</f>
        <v>24.5959091186523</v>
      </c>
      <c r="AI13" s="9" t="n">
        <f aca="false">main!AG46</f>
        <v>2</v>
      </c>
      <c r="AJ13" s="9" t="n">
        <f aca="false">main!AH46</f>
        <v>4.644859790802</v>
      </c>
      <c r="AK13" s="9" t="n">
        <f aca="false">main!AI46</f>
        <v>1</v>
      </c>
      <c r="AL13" s="9" t="n">
        <f aca="false">main!AJ46</f>
        <v>9.289719581604</v>
      </c>
      <c r="AM13" s="9" t="n">
        <f aca="false">main!AK46</f>
        <v>25.5134811401367</v>
      </c>
      <c r="AN13" s="9" t="n">
        <f aca="false">main!AL46</f>
        <v>24.5959091186523</v>
      </c>
      <c r="AO13" s="9" t="n">
        <f aca="false">main!AM46</f>
        <v>25.4789505004883</v>
      </c>
      <c r="AP13" s="9" t="n">
        <f aca="false">main!AN46</f>
        <v>969.210998535156</v>
      </c>
      <c r="AQ13" s="9" t="n">
        <f aca="false">main!AO46</f>
        <v>958.39453125</v>
      </c>
      <c r="AR13" s="9" t="n">
        <f aca="false">main!AP46</f>
        <v>19.4082584381104</v>
      </c>
      <c r="AS13" s="9" t="n">
        <f aca="false">main!AQ46</f>
        <v>20.3109970092773</v>
      </c>
      <c r="AT13" s="9" t="n">
        <f aca="false">main!AR46</f>
        <v>55.762882232666</v>
      </c>
      <c r="AU13" s="9" t="n">
        <f aca="false">main!AS46</f>
        <v>58.3565902709961</v>
      </c>
      <c r="AV13" s="9" t="n">
        <f aca="false">main!AT46</f>
        <v>300.560974121094</v>
      </c>
      <c r="AW13" s="9" t="n">
        <f aca="false">main!AU46</f>
        <v>249.178436279297</v>
      </c>
      <c r="AX13" s="9" t="n">
        <f aca="false">main!AV46</f>
        <v>130.159103393555</v>
      </c>
      <c r="AY13" s="9" t="n">
        <f aca="false">main!AW46</f>
        <v>94.19140625</v>
      </c>
      <c r="AZ13" s="9" t="n">
        <f aca="false">main!AX46</f>
        <v>-2.34871864318848</v>
      </c>
      <c r="BA13" s="9" t="n">
        <f aca="false">main!AY46</f>
        <v>-0.424953997135162</v>
      </c>
      <c r="BB13" s="9" t="n">
        <f aca="false">main!AZ46</f>
        <v>0.5</v>
      </c>
      <c r="BC13" s="9" t="n">
        <f aca="false">main!BA46</f>
        <v>-1.355140209198</v>
      </c>
      <c r="BD13" s="9" t="n">
        <f aca="false">main!BB46</f>
        <v>7.355140209198</v>
      </c>
      <c r="BE13" s="9" t="n">
        <f aca="false">main!BC46</f>
        <v>1</v>
      </c>
      <c r="BF13" s="9" t="n">
        <f aca="false">main!BD46</f>
        <v>0</v>
      </c>
      <c r="BG13" s="9" t="n">
        <f aca="false">main!BE46</f>
        <v>0.159999996423721</v>
      </c>
      <c r="BH13" s="9" t="n">
        <f aca="false">main!BF46</f>
        <v>111105</v>
      </c>
      <c r="BI13" s="9" t="n">
        <f aca="false">main!BG46</f>
        <v>1.50280487060547</v>
      </c>
      <c r="BJ13" s="9" t="n">
        <f aca="false">main!BH46</f>
        <v>0.00138476589763853</v>
      </c>
      <c r="BK13" s="9" t="n">
        <f aca="false">main!BI46</f>
        <v>297.745909118652</v>
      </c>
      <c r="BL13" s="9" t="n">
        <f aca="false">main!BJ46</f>
        <v>298.663481140137</v>
      </c>
      <c r="BM13" s="9" t="n">
        <f aca="false">main!BK46</f>
        <v>39.8685489135559</v>
      </c>
      <c r="BN13" s="9" t="n">
        <f aca="false">main!BL46</f>
        <v>-0.0428366492345989</v>
      </c>
      <c r="BO13" s="9" t="n">
        <f aca="false">main!BM46</f>
        <v>3.10387588370583</v>
      </c>
      <c r="BP13" s="9" t="n">
        <f aca="false">main!BN46</f>
        <v>32.952856394007</v>
      </c>
      <c r="BQ13" s="9" t="n">
        <f aca="false">main!BO46</f>
        <v>12.6418593847297</v>
      </c>
      <c r="BR13" s="9" t="n">
        <f aca="false">main!BP46</f>
        <v>25.0546951293945</v>
      </c>
      <c r="BS13" s="9" t="n">
        <f aca="false">main!BQ46</f>
        <v>3.19006090251344</v>
      </c>
      <c r="BT13" s="9" t="n">
        <f aca="false">main!BR46</f>
        <v>0.106620938639913</v>
      </c>
      <c r="BU13" s="9" t="n">
        <f aca="false">main!BS46</f>
        <v>1.91312137064337</v>
      </c>
      <c r="BV13" s="9" t="n">
        <f aca="false">main!BT46</f>
        <v>1.27693953187007</v>
      </c>
      <c r="BW13" s="9" t="n">
        <f aca="false">main!BU46</f>
        <v>0.0667482120215883</v>
      </c>
      <c r="BX13" s="9" t="n">
        <f aca="false">main!BV46</f>
        <v>67.5698070760506</v>
      </c>
      <c r="BY13" s="9" t="n">
        <f aca="false">main!BW46</f>
        <v>0.748509076830612</v>
      </c>
      <c r="BZ13" s="9" t="n">
        <f aca="false">main!BX46</f>
        <v>61.0392384503673</v>
      </c>
      <c r="CA13" s="9" t="n">
        <f aca="false">main!BY46</f>
        <v>956.225181770942</v>
      </c>
      <c r="CB13" s="9" t="n">
        <f aca="false">main!BZ46</f>
        <v>0.00952899914722989</v>
      </c>
      <c r="CC13" s="9" t="n">
        <f aca="false">main!CA46</f>
        <v>0</v>
      </c>
      <c r="CD13" s="9" t="n">
        <f aca="false">main!CB46</f>
        <v>219.275600966953</v>
      </c>
      <c r="CE13" s="9" t="n">
        <f aca="false">main!CC46</f>
        <v>1074.67224121094</v>
      </c>
      <c r="CF13" s="9" t="n">
        <f aca="false">main!CD46</f>
        <v>0.491293322869244</v>
      </c>
      <c r="CG13" s="9" t="e">
        <f aca="false">main!CE46</f>
        <v>#DIV/0!</v>
      </c>
    </row>
    <row r="14" customFormat="false" ht="12.8" hidden="false" customHeight="false" outlineLevel="0" collapsed="false">
      <c r="A14" s="9" t="n">
        <v>1</v>
      </c>
      <c r="B14" s="9" t="n">
        <v>1</v>
      </c>
      <c r="C14" s="9" t="n">
        <f aca="false">main!A47</f>
        <v>10</v>
      </c>
      <c r="D14" s="9" t="str">
        <f aca="false">main!B47</f>
        <v>14:45:35</v>
      </c>
      <c r="E14" s="9" t="n">
        <f aca="false">main!C47</f>
        <v>1603.99999793246</v>
      </c>
      <c r="F14" s="9" t="n">
        <f aca="false">main!D47</f>
        <v>0</v>
      </c>
      <c r="G14" s="9" t="n">
        <f aca="false">main!E47</f>
        <v>15.6059649067709</v>
      </c>
      <c r="H14" s="9" t="n">
        <f aca="false">main!F47</f>
        <v>0.107459723333888</v>
      </c>
      <c r="I14" s="9" t="n">
        <f aca="false">main!G47</f>
        <v>707.225501602494</v>
      </c>
      <c r="J14" s="9" t="n">
        <f aca="false">main!H47</f>
        <v>1</v>
      </c>
      <c r="K14" s="9" t="n">
        <f aca="false">main!I47</f>
        <v>1</v>
      </c>
      <c r="L14" s="9" t="n">
        <f aca="false">main!J47</f>
        <v>0</v>
      </c>
      <c r="M14" s="9" t="n">
        <f aca="false">main!K47</f>
        <v>0</v>
      </c>
      <c r="N14" s="9" t="n">
        <f aca="false">main!L47</f>
        <v>485.87939453125</v>
      </c>
      <c r="O14" s="9" t="n">
        <f aca="false">main!M47</f>
        <v>1560.55163574219</v>
      </c>
      <c r="P14" s="9" t="n">
        <f aca="false">main!N47</f>
        <v>793.863037109375</v>
      </c>
      <c r="Q14" s="9" t="e">
        <f aca="false">main!O47</f>
        <v>#DIV/0!</v>
      </c>
      <c r="R14" s="9" t="n">
        <f aca="false">main!P47</f>
        <v>0.688648947331904</v>
      </c>
      <c r="S14" s="9" t="n">
        <f aca="false">main!Q47</f>
        <v>0.491293322869244</v>
      </c>
      <c r="T14" s="9" t="n">
        <f aca="false">main!R47</f>
        <v>-1</v>
      </c>
      <c r="U14" s="9" t="n">
        <f aca="false">main!S47</f>
        <v>0.87</v>
      </c>
      <c r="V14" s="9" t="n">
        <f aca="false">main!T47</f>
        <v>0.92</v>
      </c>
      <c r="W14" s="9" t="n">
        <f aca="false">main!U47</f>
        <v>19.9885787963867</v>
      </c>
      <c r="X14" s="9" t="n">
        <f aca="false">main!V47</f>
        <v>0.879994289398193</v>
      </c>
      <c r="Y14" s="9" t="n">
        <f aca="false">main!W47</f>
        <v>0.0757517923260567</v>
      </c>
      <c r="Z14" s="9" t="n">
        <f aca="false">main!X47</f>
        <v>0.713416211224467</v>
      </c>
      <c r="AA14" s="9" t="n">
        <f aca="false">main!Y47</f>
        <v>3.21180863668385</v>
      </c>
      <c r="AB14" s="9" t="n">
        <f aca="false">main!Z47</f>
        <v>-1</v>
      </c>
      <c r="AC14" s="9" t="n">
        <f aca="false">main!AA47</f>
        <v>249.272933959961</v>
      </c>
      <c r="AD14" s="9" t="n">
        <f aca="false">main!AB47</f>
        <v>0.5</v>
      </c>
      <c r="AE14" s="9" t="n">
        <f aca="false">main!AC47</f>
        <v>53.8847466540382</v>
      </c>
      <c r="AF14" s="9" t="n">
        <f aca="false">main!AD47</f>
        <v>1.38536791222322</v>
      </c>
      <c r="AG14" s="9" t="n">
        <f aca="false">main!AE47</f>
        <v>1.19562813768982</v>
      </c>
      <c r="AH14" s="9" t="n">
        <f aca="false">main!AF47</f>
        <v>24.6205177307129</v>
      </c>
      <c r="AI14" s="9" t="n">
        <f aca="false">main!AG47</f>
        <v>2</v>
      </c>
      <c r="AJ14" s="9" t="n">
        <f aca="false">main!AH47</f>
        <v>4.644859790802</v>
      </c>
      <c r="AK14" s="9" t="n">
        <f aca="false">main!AI47</f>
        <v>1</v>
      </c>
      <c r="AL14" s="9" t="n">
        <f aca="false">main!AJ47</f>
        <v>9.289719581604</v>
      </c>
      <c r="AM14" s="9" t="n">
        <f aca="false">main!AK47</f>
        <v>25.5197944641113</v>
      </c>
      <c r="AN14" s="9" t="n">
        <f aca="false">main!AL47</f>
        <v>24.6205177307129</v>
      </c>
      <c r="AO14" s="9" t="n">
        <f aca="false">main!AM47</f>
        <v>25.4857597351074</v>
      </c>
      <c r="AP14" s="9" t="n">
        <f aca="false">main!AN47</f>
        <v>970.515686035156</v>
      </c>
      <c r="AQ14" s="9" t="n">
        <f aca="false">main!AO47</f>
        <v>959.246398925781</v>
      </c>
      <c r="AR14" s="9" t="n">
        <f aca="false">main!AP47</f>
        <v>19.4044494628906</v>
      </c>
      <c r="AS14" s="9" t="n">
        <f aca="false">main!AQ47</f>
        <v>20.3076190948486</v>
      </c>
      <c r="AT14" s="9" t="n">
        <f aca="false">main!AR47</f>
        <v>55.7314796447754</v>
      </c>
      <c r="AU14" s="9" t="n">
        <f aca="false">main!AS47</f>
        <v>58.3254737854004</v>
      </c>
      <c r="AV14" s="9" t="n">
        <f aca="false">main!AT47</f>
        <v>300.549163818359</v>
      </c>
      <c r="AW14" s="9" t="n">
        <f aca="false">main!AU47</f>
        <v>249.110107421875</v>
      </c>
      <c r="AX14" s="9" t="n">
        <f aca="false">main!AV47</f>
        <v>130.298751831055</v>
      </c>
      <c r="AY14" s="9" t="n">
        <f aca="false">main!AW47</f>
        <v>94.1921539306641</v>
      </c>
      <c r="AZ14" s="9" t="n">
        <f aca="false">main!AX47</f>
        <v>-2.34871864318848</v>
      </c>
      <c r="BA14" s="9" t="n">
        <f aca="false">main!AY47</f>
        <v>-0.424953997135162</v>
      </c>
      <c r="BB14" s="9" t="n">
        <f aca="false">main!AZ47</f>
        <v>0.5</v>
      </c>
      <c r="BC14" s="9" t="n">
        <f aca="false">main!BA47</f>
        <v>-1.355140209198</v>
      </c>
      <c r="BD14" s="9" t="n">
        <f aca="false">main!BB47</f>
        <v>7.355140209198</v>
      </c>
      <c r="BE14" s="9" t="n">
        <f aca="false">main!BC47</f>
        <v>1</v>
      </c>
      <c r="BF14" s="9" t="n">
        <f aca="false">main!BD47</f>
        <v>0</v>
      </c>
      <c r="BG14" s="9" t="n">
        <f aca="false">main!BE47</f>
        <v>0.159999996423721</v>
      </c>
      <c r="BH14" s="9" t="n">
        <f aca="false">main!BF47</f>
        <v>111105</v>
      </c>
      <c r="BI14" s="9" t="n">
        <f aca="false">main!BG47</f>
        <v>1.50274581909179</v>
      </c>
      <c r="BJ14" s="9" t="n">
        <f aca="false">main!BH47</f>
        <v>0.00138536791222322</v>
      </c>
      <c r="BK14" s="9" t="n">
        <f aca="false">main!BI47</f>
        <v>297.770517730713</v>
      </c>
      <c r="BL14" s="9" t="n">
        <f aca="false">main!BJ47</f>
        <v>298.669794464111</v>
      </c>
      <c r="BM14" s="9" t="n">
        <f aca="false">main!BK47</f>
        <v>39.8576162966128</v>
      </c>
      <c r="BN14" s="9" t="n">
        <f aca="false">main!BL47</f>
        <v>-0.043815477739561</v>
      </c>
      <c r="BO14" s="9" t="n">
        <f aca="false">main!BM47</f>
        <v>3.10844652143709</v>
      </c>
      <c r="BP14" s="9" t="n">
        <f aca="false">main!BN47</f>
        <v>33.0011194321478</v>
      </c>
      <c r="BQ14" s="9" t="n">
        <f aca="false">main!BO47</f>
        <v>12.6935003372992</v>
      </c>
      <c r="BR14" s="9" t="n">
        <f aca="false">main!BP47</f>
        <v>25.0701560974121</v>
      </c>
      <c r="BS14" s="9" t="n">
        <f aca="false">main!BQ47</f>
        <v>3.19300137585357</v>
      </c>
      <c r="BT14" s="9" t="n">
        <f aca="false">main!BR47</f>
        <v>0.106230887343398</v>
      </c>
      <c r="BU14" s="9" t="n">
        <f aca="false">main!BS47</f>
        <v>1.91281838374727</v>
      </c>
      <c r="BV14" s="9" t="n">
        <f aca="false">main!BT47</f>
        <v>1.2801829921063</v>
      </c>
      <c r="BW14" s="9" t="n">
        <f aca="false">main!BU47</f>
        <v>0.0665036250310541</v>
      </c>
      <c r="BX14" s="9" t="n">
        <f aca="false">main!BV47</f>
        <v>66.6150933106332</v>
      </c>
      <c r="BY14" s="9" t="n">
        <f aca="false">main!BW47</f>
        <v>0.737271990173208</v>
      </c>
      <c r="BZ14" s="9" t="n">
        <f aca="false">main!BX47</f>
        <v>60.9347386269133</v>
      </c>
      <c r="CA14" s="9" t="n">
        <f aca="false">main!BY47</f>
        <v>956.978509950331</v>
      </c>
      <c r="CB14" s="9" t="n">
        <f aca="false">main!BZ47</f>
        <v>0.0099369566058931</v>
      </c>
      <c r="CC14" s="9" t="n">
        <f aca="false">main!CA47</f>
        <v>0</v>
      </c>
      <c r="CD14" s="9" t="n">
        <f aca="false">main!CB47</f>
        <v>219.215471962621</v>
      </c>
      <c r="CE14" s="9" t="n">
        <f aca="false">main!CC47</f>
        <v>1074.67224121094</v>
      </c>
      <c r="CF14" s="9" t="n">
        <f aca="false">main!CD47</f>
        <v>0.491293322869244</v>
      </c>
      <c r="CG14" s="9" t="e">
        <f aca="false">main!CE47</f>
        <v>#DIV/0!</v>
      </c>
    </row>
    <row r="15" customFormat="false" ht="12.8" hidden="false" customHeight="false" outlineLevel="0" collapsed="false">
      <c r="A15" s="9" t="n">
        <v>1</v>
      </c>
      <c r="B15" s="9" t="n">
        <v>1</v>
      </c>
      <c r="C15" s="9" t="n">
        <f aca="false">main!A48</f>
        <v>11</v>
      </c>
      <c r="D15" s="9" t="str">
        <f aca="false">main!B48</f>
        <v>14:45:46</v>
      </c>
      <c r="E15" s="9" t="n">
        <f aca="false">main!C48</f>
        <v>1614.99999717437</v>
      </c>
      <c r="F15" s="9" t="n">
        <f aca="false">main!D48</f>
        <v>0</v>
      </c>
      <c r="G15" s="9" t="n">
        <f aca="false">main!E48</f>
        <v>15.0367662545837</v>
      </c>
      <c r="H15" s="9" t="n">
        <f aca="false">main!F48</f>
        <v>0.106892228074688</v>
      </c>
      <c r="I15" s="9" t="n">
        <f aca="false">main!G48</f>
        <v>715.781172615124</v>
      </c>
      <c r="J15" s="9" t="n">
        <f aca="false">main!H48</f>
        <v>1</v>
      </c>
      <c r="K15" s="9" t="n">
        <f aca="false">main!I48</f>
        <v>1</v>
      </c>
      <c r="L15" s="9" t="n">
        <f aca="false">main!J48</f>
        <v>0</v>
      </c>
      <c r="M15" s="9" t="n">
        <f aca="false">main!K48</f>
        <v>0</v>
      </c>
      <c r="N15" s="9" t="n">
        <f aca="false">main!L48</f>
        <v>485.87939453125</v>
      </c>
      <c r="O15" s="9" t="n">
        <f aca="false">main!M48</f>
        <v>1560.55163574219</v>
      </c>
      <c r="P15" s="9" t="n">
        <f aca="false">main!N48</f>
        <v>793.863037109375</v>
      </c>
      <c r="Q15" s="9" t="e">
        <f aca="false">main!O48</f>
        <v>#DIV/0!</v>
      </c>
      <c r="R15" s="9" t="n">
        <f aca="false">main!P48</f>
        <v>0.688648947331904</v>
      </c>
      <c r="S15" s="9" t="n">
        <f aca="false">main!Q48</f>
        <v>0.491293322869244</v>
      </c>
      <c r="T15" s="9" t="n">
        <f aca="false">main!R48</f>
        <v>-1</v>
      </c>
      <c r="U15" s="9" t="n">
        <f aca="false">main!S48</f>
        <v>0.87</v>
      </c>
      <c r="V15" s="9" t="n">
        <f aca="false">main!T48</f>
        <v>0.92</v>
      </c>
      <c r="W15" s="9" t="n">
        <f aca="false">main!U48</f>
        <v>19.9885787963867</v>
      </c>
      <c r="X15" s="9" t="n">
        <f aca="false">main!V48</f>
        <v>0.879994289398193</v>
      </c>
      <c r="Y15" s="9" t="n">
        <f aca="false">main!W48</f>
        <v>0.0731541730728808</v>
      </c>
      <c r="Z15" s="9" t="n">
        <f aca="false">main!X48</f>
        <v>0.713416211224467</v>
      </c>
      <c r="AA15" s="9" t="n">
        <f aca="false">main!Y48</f>
        <v>3.21180863668385</v>
      </c>
      <c r="AB15" s="9" t="n">
        <f aca="false">main!Z48</f>
        <v>-1</v>
      </c>
      <c r="AC15" s="9" t="n">
        <f aca="false">main!AA48</f>
        <v>249.272933959961</v>
      </c>
      <c r="AD15" s="9" t="n">
        <f aca="false">main!AB48</f>
        <v>0.5</v>
      </c>
      <c r="AE15" s="9" t="n">
        <f aca="false">main!AC48</f>
        <v>53.8847466540382</v>
      </c>
      <c r="AF15" s="9" t="n">
        <f aca="false">main!AD48</f>
        <v>1.37868018741332</v>
      </c>
      <c r="AG15" s="9" t="n">
        <f aca="false">main!AE48</f>
        <v>1.19610041478834</v>
      </c>
      <c r="AH15" s="9" t="n">
        <f aca="false">main!AF48</f>
        <v>24.6208896636963</v>
      </c>
      <c r="AI15" s="9" t="n">
        <f aca="false">main!AG48</f>
        <v>2</v>
      </c>
      <c r="AJ15" s="9" t="n">
        <f aca="false">main!AH48</f>
        <v>4.644859790802</v>
      </c>
      <c r="AK15" s="9" t="n">
        <f aca="false">main!AI48</f>
        <v>1</v>
      </c>
      <c r="AL15" s="9" t="n">
        <f aca="false">main!AJ48</f>
        <v>9.289719581604</v>
      </c>
      <c r="AM15" s="9" t="n">
        <f aca="false">main!AK48</f>
        <v>25.5223503112793</v>
      </c>
      <c r="AN15" s="9" t="n">
        <f aca="false">main!AL48</f>
        <v>24.6208896636963</v>
      </c>
      <c r="AO15" s="9" t="n">
        <f aca="false">main!AM48</f>
        <v>25.4890670776367</v>
      </c>
      <c r="AP15" s="9" t="n">
        <f aca="false">main!AN48</f>
        <v>971.427856445313</v>
      </c>
      <c r="AQ15" s="9" t="n">
        <f aca="false">main!AO48</f>
        <v>960.541442871094</v>
      </c>
      <c r="AR15" s="9" t="n">
        <f aca="false">main!AP48</f>
        <v>19.4046573638916</v>
      </c>
      <c r="AS15" s="9" t="n">
        <f aca="false">main!AQ48</f>
        <v>20.3033866882324</v>
      </c>
      <c r="AT15" s="9" t="n">
        <f aca="false">main!AR48</f>
        <v>55.7234878540039</v>
      </c>
      <c r="AU15" s="9" t="n">
        <f aca="false">main!AS48</f>
        <v>58.304328918457</v>
      </c>
      <c r="AV15" s="9" t="n">
        <f aca="false">main!AT48</f>
        <v>300.577331542969</v>
      </c>
      <c r="AW15" s="9" t="n">
        <f aca="false">main!AU48</f>
        <v>249.113830566406</v>
      </c>
      <c r="AX15" s="9" t="n">
        <f aca="false">main!AV48</f>
        <v>130.292602539063</v>
      </c>
      <c r="AY15" s="9" t="n">
        <f aca="false">main!AW48</f>
        <v>94.1919326782227</v>
      </c>
      <c r="AZ15" s="9" t="n">
        <f aca="false">main!AX48</f>
        <v>-2.34871864318848</v>
      </c>
      <c r="BA15" s="9" t="n">
        <f aca="false">main!AY48</f>
        <v>-0.424953997135162</v>
      </c>
      <c r="BB15" s="9" t="n">
        <f aca="false">main!AZ48</f>
        <v>0.75</v>
      </c>
      <c r="BC15" s="9" t="n">
        <f aca="false">main!BA48</f>
        <v>-1.355140209198</v>
      </c>
      <c r="BD15" s="9" t="n">
        <f aca="false">main!BB48</f>
        <v>7.355140209198</v>
      </c>
      <c r="BE15" s="9" t="n">
        <f aca="false">main!BC48</f>
        <v>1</v>
      </c>
      <c r="BF15" s="9" t="n">
        <f aca="false">main!BD48</f>
        <v>0</v>
      </c>
      <c r="BG15" s="9" t="n">
        <f aca="false">main!BE48</f>
        <v>0.159999996423721</v>
      </c>
      <c r="BH15" s="9" t="n">
        <f aca="false">main!BF48</f>
        <v>111105</v>
      </c>
      <c r="BI15" s="9" t="n">
        <f aca="false">main!BG48</f>
        <v>1.50288665771484</v>
      </c>
      <c r="BJ15" s="9" t="n">
        <f aca="false">main!BH48</f>
        <v>0.00137868018741332</v>
      </c>
      <c r="BK15" s="9" t="n">
        <f aca="false">main!BI48</f>
        <v>297.770889663696</v>
      </c>
      <c r="BL15" s="9" t="n">
        <f aca="false">main!BJ48</f>
        <v>298.672350311279</v>
      </c>
      <c r="BM15" s="9" t="n">
        <f aca="false">main!BK48</f>
        <v>39.8582119997244</v>
      </c>
      <c r="BN15" s="9" t="n">
        <f aca="false">main!BL48</f>
        <v>-0.0425335572856225</v>
      </c>
      <c r="BO15" s="9" t="n">
        <f aca="false">main!BM48</f>
        <v>3.10851564686625</v>
      </c>
      <c r="BP15" s="9" t="n">
        <f aca="false">main!BN48</f>
        <v>33.0019308286785</v>
      </c>
      <c r="BQ15" s="9" t="n">
        <f aca="false">main!BO48</f>
        <v>12.6985441404461</v>
      </c>
      <c r="BR15" s="9" t="n">
        <f aca="false">main!BP48</f>
        <v>25.0716199874878</v>
      </c>
      <c r="BS15" s="9" t="n">
        <f aca="false">main!BQ48</f>
        <v>3.19327991125003</v>
      </c>
      <c r="BT15" s="9" t="n">
        <f aca="false">main!BR48</f>
        <v>0.105676263357384</v>
      </c>
      <c r="BU15" s="9" t="n">
        <f aca="false">main!BS48</f>
        <v>1.91241523207791</v>
      </c>
      <c r="BV15" s="9" t="n">
        <f aca="false">main!BT48</f>
        <v>1.28086467917212</v>
      </c>
      <c r="BW15" s="9" t="n">
        <f aca="false">main!BU48</f>
        <v>0.066155845581032</v>
      </c>
      <c r="BX15" s="9" t="n">
        <f aca="false">main!BV48</f>
        <v>67.4208120233031</v>
      </c>
      <c r="BY15" s="9" t="n">
        <f aca="false">main!BW48</f>
        <v>0.745185101514858</v>
      </c>
      <c r="BZ15" s="9" t="n">
        <f aca="false">main!BX48</f>
        <v>60.9178852824343</v>
      </c>
      <c r="CA15" s="9" t="n">
        <f aca="false">main!BY48</f>
        <v>958.356270943635</v>
      </c>
      <c r="CB15" s="9" t="n">
        <f aca="false">main!BZ48</f>
        <v>0.00955811559320807</v>
      </c>
      <c r="CC15" s="9" t="n">
        <f aca="false">main!CA48</f>
        <v>0</v>
      </c>
      <c r="CD15" s="9" t="n">
        <f aca="false">main!CB48</f>
        <v>219.218748308546</v>
      </c>
      <c r="CE15" s="9" t="n">
        <f aca="false">main!CC48</f>
        <v>1074.67224121094</v>
      </c>
      <c r="CF15" s="9" t="n">
        <f aca="false">main!CD48</f>
        <v>0.491293322869244</v>
      </c>
      <c r="CG15" s="9" t="e">
        <f aca="false">main!CE48</f>
        <v>#DIV/0!</v>
      </c>
    </row>
    <row r="16" customFormat="false" ht="12.8" hidden="false" customHeight="false" outlineLevel="0" collapsed="false">
      <c r="A16" s="9" t="n">
        <v>1</v>
      </c>
      <c r="B16" s="9" t="n">
        <v>1</v>
      </c>
      <c r="C16" s="9" t="n">
        <f aca="false">main!A49</f>
        <v>12</v>
      </c>
      <c r="D16" s="9" t="str">
        <f aca="false">main!B49</f>
        <v>14:45:57</v>
      </c>
      <c r="E16" s="9" t="n">
        <f aca="false">main!C49</f>
        <v>1625.99999641627</v>
      </c>
      <c r="F16" s="9" t="n">
        <f aca="false">main!D49</f>
        <v>0</v>
      </c>
      <c r="G16" s="9" t="n">
        <f aca="false">main!E49</f>
        <v>14.9389012750857</v>
      </c>
      <c r="H16" s="9" t="n">
        <f aca="false">main!F49</f>
        <v>0.106491023263661</v>
      </c>
      <c r="I16" s="9" t="n">
        <f aca="false">main!G49</f>
        <v>717.289926045454</v>
      </c>
      <c r="J16" s="9" t="n">
        <f aca="false">main!H49</f>
        <v>1</v>
      </c>
      <c r="K16" s="9" t="n">
        <f aca="false">main!I49</f>
        <v>1</v>
      </c>
      <c r="L16" s="9" t="n">
        <f aca="false">main!J49</f>
        <v>0</v>
      </c>
      <c r="M16" s="9" t="n">
        <f aca="false">main!K49</f>
        <v>0</v>
      </c>
      <c r="N16" s="9" t="n">
        <f aca="false">main!L49</f>
        <v>485.87939453125</v>
      </c>
      <c r="O16" s="9" t="n">
        <f aca="false">main!M49</f>
        <v>1560.55163574219</v>
      </c>
      <c r="P16" s="9" t="n">
        <f aca="false">main!N49</f>
        <v>793.863037109375</v>
      </c>
      <c r="Q16" s="9" t="e">
        <f aca="false">main!O49</f>
        <v>#DIV/0!</v>
      </c>
      <c r="R16" s="9" t="n">
        <f aca="false">main!P49</f>
        <v>0.688648947331904</v>
      </c>
      <c r="S16" s="9" t="n">
        <f aca="false">main!Q49</f>
        <v>0.491293322869244</v>
      </c>
      <c r="T16" s="9" t="n">
        <f aca="false">main!R49</f>
        <v>-1</v>
      </c>
      <c r="U16" s="9" t="n">
        <f aca="false">main!S49</f>
        <v>0.87</v>
      </c>
      <c r="V16" s="9" t="n">
        <f aca="false">main!T49</f>
        <v>0.92</v>
      </c>
      <c r="W16" s="9" t="n">
        <f aca="false">main!U49</f>
        <v>19.9885787963867</v>
      </c>
      <c r="X16" s="9" t="n">
        <f aca="false">main!V49</f>
        <v>0.879994289398193</v>
      </c>
      <c r="Y16" s="9" t="n">
        <f aca="false">main!W49</f>
        <v>0.0727182142003187</v>
      </c>
      <c r="Z16" s="9" t="n">
        <f aca="false">main!X49</f>
        <v>0.713416211224467</v>
      </c>
      <c r="AA16" s="9" t="n">
        <f aca="false">main!Y49</f>
        <v>3.21180863668385</v>
      </c>
      <c r="AB16" s="9" t="n">
        <f aca="false">main!Z49</f>
        <v>-1</v>
      </c>
      <c r="AC16" s="9" t="n">
        <f aca="false">main!AA49</f>
        <v>249.272933959961</v>
      </c>
      <c r="AD16" s="9" t="n">
        <f aca="false">main!AB49</f>
        <v>0.5</v>
      </c>
      <c r="AE16" s="9" t="n">
        <f aca="false">main!AC49</f>
        <v>53.8847466540382</v>
      </c>
      <c r="AF16" s="9" t="n">
        <f aca="false">main!AD49</f>
        <v>1.37959372500966</v>
      </c>
      <c r="AG16" s="9" t="n">
        <f aca="false">main!AE49</f>
        <v>1.2013300112329</v>
      </c>
      <c r="AH16" s="9" t="n">
        <f aca="false">main!AF49</f>
        <v>24.6490440368652</v>
      </c>
      <c r="AI16" s="9" t="n">
        <f aca="false">main!AG49</f>
        <v>2</v>
      </c>
      <c r="AJ16" s="9" t="n">
        <f aca="false">main!AH49</f>
        <v>4.644859790802</v>
      </c>
      <c r="AK16" s="9" t="n">
        <f aca="false">main!AI49</f>
        <v>1</v>
      </c>
      <c r="AL16" s="9" t="n">
        <f aca="false">main!AJ49</f>
        <v>9.289719581604</v>
      </c>
      <c r="AM16" s="9" t="n">
        <f aca="false">main!AK49</f>
        <v>25.5365695953369</v>
      </c>
      <c r="AN16" s="9" t="n">
        <f aca="false">main!AL49</f>
        <v>24.6490440368652</v>
      </c>
      <c r="AO16" s="9" t="n">
        <f aca="false">main!AM49</f>
        <v>25.4969844818115</v>
      </c>
      <c r="AP16" s="9" t="n">
        <f aca="false">main!AN49</f>
        <v>972.339477539063</v>
      </c>
      <c r="AQ16" s="9" t="n">
        <f aca="false">main!AO49</f>
        <v>961.51611328125</v>
      </c>
      <c r="AR16" s="9" t="n">
        <f aca="false">main!AP49</f>
        <v>19.403865814209</v>
      </c>
      <c r="AS16" s="9" t="n">
        <f aca="false">main!AQ49</f>
        <v>20.3032398223877</v>
      </c>
      <c r="AT16" s="9" t="n">
        <f aca="false">main!AR49</f>
        <v>55.6747856140137</v>
      </c>
      <c r="AU16" s="9" t="n">
        <f aca="false">main!AS49</f>
        <v>58.2553253173828</v>
      </c>
      <c r="AV16" s="9" t="n">
        <f aca="false">main!AT49</f>
        <v>300.560943603516</v>
      </c>
      <c r="AW16" s="9" t="n">
        <f aca="false">main!AU49</f>
        <v>249.077972412109</v>
      </c>
      <c r="AX16" s="9" t="n">
        <f aca="false">main!AV49</f>
        <v>130.244338989258</v>
      </c>
      <c r="AY16" s="9" t="n">
        <f aca="false">main!AW49</f>
        <v>94.1929550170898</v>
      </c>
      <c r="AZ16" s="9" t="n">
        <f aca="false">main!AX49</f>
        <v>-2.34871864318848</v>
      </c>
      <c r="BA16" s="9" t="n">
        <f aca="false">main!AY49</f>
        <v>-0.424953997135162</v>
      </c>
      <c r="BB16" s="9" t="n">
        <f aca="false">main!AZ49</f>
        <v>0.5</v>
      </c>
      <c r="BC16" s="9" t="n">
        <f aca="false">main!BA49</f>
        <v>-1.355140209198</v>
      </c>
      <c r="BD16" s="9" t="n">
        <f aca="false">main!BB49</f>
        <v>7.355140209198</v>
      </c>
      <c r="BE16" s="9" t="n">
        <f aca="false">main!BC49</f>
        <v>1</v>
      </c>
      <c r="BF16" s="9" t="n">
        <f aca="false">main!BD49</f>
        <v>0</v>
      </c>
      <c r="BG16" s="9" t="n">
        <f aca="false">main!BE49</f>
        <v>0.159999996423721</v>
      </c>
      <c r="BH16" s="9" t="n">
        <f aca="false">main!BF49</f>
        <v>111105</v>
      </c>
      <c r="BI16" s="9" t="n">
        <f aca="false">main!BG49</f>
        <v>1.50280471801758</v>
      </c>
      <c r="BJ16" s="9" t="n">
        <f aca="false">main!BH49</f>
        <v>0.00137959372500966</v>
      </c>
      <c r="BK16" s="9" t="n">
        <f aca="false">main!BI49</f>
        <v>297.799044036865</v>
      </c>
      <c r="BL16" s="9" t="n">
        <f aca="false">main!BJ49</f>
        <v>298.686569595337</v>
      </c>
      <c r="BM16" s="9" t="n">
        <f aca="false">main!BK49</f>
        <v>39.8524746951651</v>
      </c>
      <c r="BN16" s="9" t="n">
        <f aca="false">main!BL49</f>
        <v>-0.0433451159666833</v>
      </c>
      <c r="BO16" s="9" t="n">
        <f aca="false">main!BM49</f>
        <v>3.11375216652425</v>
      </c>
      <c r="BP16" s="9" t="n">
        <f aca="false">main!BN49</f>
        <v>33.0571661751063</v>
      </c>
      <c r="BQ16" s="9" t="n">
        <f aca="false">main!BO49</f>
        <v>12.7539263527186</v>
      </c>
      <c r="BR16" s="9" t="n">
        <f aca="false">main!BP49</f>
        <v>25.0928068161011</v>
      </c>
      <c r="BS16" s="9" t="n">
        <f aca="false">main!BQ49</f>
        <v>3.19731352207708</v>
      </c>
      <c r="BT16" s="9" t="n">
        <f aca="false">main!BR49</f>
        <v>0.105284117787334</v>
      </c>
      <c r="BU16" s="9" t="n">
        <f aca="false">main!BS49</f>
        <v>1.91242215529135</v>
      </c>
      <c r="BV16" s="9" t="n">
        <f aca="false">main!BT49</f>
        <v>1.28489136678573</v>
      </c>
      <c r="BW16" s="9" t="n">
        <f aca="false">main!BU49</f>
        <v>0.065909952556505</v>
      </c>
      <c r="BX16" s="9" t="n">
        <f aca="false">main!BV49</f>
        <v>67.5636577382112</v>
      </c>
      <c r="BY16" s="9" t="n">
        <f aca="false">main!BW49</f>
        <v>0.745998861732692</v>
      </c>
      <c r="BZ16" s="9" t="n">
        <f aca="false">main!BX49</f>
        <v>60.8102413181223</v>
      </c>
      <c r="CA16" s="9" t="n">
        <f aca="false">main!BY49</f>
        <v>959.345163281715</v>
      </c>
      <c r="CB16" s="9" t="n">
        <f aca="false">main!BZ49</f>
        <v>0.00946935708163671</v>
      </c>
      <c r="CC16" s="9" t="n">
        <f aca="false">main!CA49</f>
        <v>0</v>
      </c>
      <c r="CD16" s="9" t="n">
        <f aca="false">main!CB49</f>
        <v>219.187193337537</v>
      </c>
      <c r="CE16" s="9" t="n">
        <f aca="false">main!CC49</f>
        <v>1074.67224121094</v>
      </c>
      <c r="CF16" s="9" t="n">
        <f aca="false">main!CD49</f>
        <v>0.491293322869244</v>
      </c>
      <c r="CG16" s="9" t="e">
        <f aca="false">main!CE49</f>
        <v>#DIV/0!</v>
      </c>
    </row>
    <row r="17" customFormat="false" ht="12.8" hidden="false" customHeight="false" outlineLevel="0" collapsed="false">
      <c r="A17" s="9" t="n">
        <v>1</v>
      </c>
      <c r="B17" s="9" t="n">
        <v>1</v>
      </c>
      <c r="C17" s="9" t="n">
        <f aca="false">main!A50</f>
        <v>13</v>
      </c>
      <c r="D17" s="9" t="str">
        <f aca="false">main!B50</f>
        <v>14:46:03</v>
      </c>
      <c r="E17" s="9" t="n">
        <f aca="false">main!C50</f>
        <v>1631.99999600276</v>
      </c>
      <c r="F17" s="9" t="n">
        <f aca="false">main!D50</f>
        <v>0</v>
      </c>
      <c r="G17" s="9" t="n">
        <f aca="false">main!E50</f>
        <v>14.739401540452</v>
      </c>
      <c r="H17" s="9" t="n">
        <f aca="false">main!F50</f>
        <v>0.106102337225302</v>
      </c>
      <c r="I17" s="9" t="n">
        <f aca="false">main!G50</f>
        <v>720.096033871547</v>
      </c>
      <c r="J17" s="9" t="n">
        <f aca="false">main!H50</f>
        <v>1</v>
      </c>
      <c r="K17" s="9" t="n">
        <f aca="false">main!I50</f>
        <v>1</v>
      </c>
      <c r="L17" s="9" t="n">
        <f aca="false">main!J50</f>
        <v>0</v>
      </c>
      <c r="M17" s="9" t="n">
        <f aca="false">main!K50</f>
        <v>0</v>
      </c>
      <c r="N17" s="9" t="n">
        <f aca="false">main!L50</f>
        <v>485.87939453125</v>
      </c>
      <c r="O17" s="9" t="n">
        <f aca="false">main!M50</f>
        <v>1560.55163574219</v>
      </c>
      <c r="P17" s="9" t="n">
        <f aca="false">main!N50</f>
        <v>793.863037109375</v>
      </c>
      <c r="Q17" s="9" t="e">
        <f aca="false">main!O50</f>
        <v>#DIV/0!</v>
      </c>
      <c r="R17" s="9" t="n">
        <f aca="false">main!P50</f>
        <v>0.688648947331904</v>
      </c>
      <c r="S17" s="9" t="n">
        <f aca="false">main!Q50</f>
        <v>0.491293322869244</v>
      </c>
      <c r="T17" s="9" t="n">
        <f aca="false">main!R50</f>
        <v>-1</v>
      </c>
      <c r="U17" s="9" t="n">
        <f aca="false">main!S50</f>
        <v>0.87</v>
      </c>
      <c r="V17" s="9" t="n">
        <f aca="false">main!T50</f>
        <v>0.92</v>
      </c>
      <c r="W17" s="9" t="n">
        <f aca="false">main!U50</f>
        <v>19.9885787963867</v>
      </c>
      <c r="X17" s="9" t="n">
        <f aca="false">main!V50</f>
        <v>0.879994289398193</v>
      </c>
      <c r="Y17" s="9" t="n">
        <f aca="false">main!W50</f>
        <v>0.0718129529590436</v>
      </c>
      <c r="Z17" s="9" t="n">
        <f aca="false">main!X50</f>
        <v>0.713416211224467</v>
      </c>
      <c r="AA17" s="9" t="n">
        <f aca="false">main!Y50</f>
        <v>3.21180863668385</v>
      </c>
      <c r="AB17" s="9" t="n">
        <f aca="false">main!Z50</f>
        <v>-1</v>
      </c>
      <c r="AC17" s="9" t="n">
        <f aca="false">main!AA50</f>
        <v>249.272933959961</v>
      </c>
      <c r="AD17" s="9" t="n">
        <f aca="false">main!AB50</f>
        <v>0.5</v>
      </c>
      <c r="AE17" s="9" t="n">
        <f aca="false">main!AC50</f>
        <v>53.8847466540382</v>
      </c>
      <c r="AF17" s="9" t="n">
        <f aca="false">main!AD50</f>
        <v>1.37550960131117</v>
      </c>
      <c r="AG17" s="9" t="n">
        <f aca="false">main!AE50</f>
        <v>1.20209792759671</v>
      </c>
      <c r="AH17" s="9" t="n">
        <f aca="false">main!AF50</f>
        <v>24.6522026062012</v>
      </c>
      <c r="AI17" s="9" t="n">
        <f aca="false">main!AG50</f>
        <v>2</v>
      </c>
      <c r="AJ17" s="9" t="n">
        <f aca="false">main!AH50</f>
        <v>4.644859790802</v>
      </c>
      <c r="AK17" s="9" t="n">
        <f aca="false">main!AI50</f>
        <v>1</v>
      </c>
      <c r="AL17" s="9" t="n">
        <f aca="false">main!AJ50</f>
        <v>9.289719581604</v>
      </c>
      <c r="AM17" s="9" t="n">
        <f aca="false">main!AK50</f>
        <v>25.5452556610107</v>
      </c>
      <c r="AN17" s="9" t="n">
        <f aca="false">main!AL50</f>
        <v>24.6522026062012</v>
      </c>
      <c r="AO17" s="9" t="n">
        <f aca="false">main!AM50</f>
        <v>25.5008125305176</v>
      </c>
      <c r="AP17" s="9" t="n">
        <f aca="false">main!AN50</f>
        <v>972.843139648438</v>
      </c>
      <c r="AQ17" s="9" t="n">
        <f aca="false">main!AO50</f>
        <v>962.154235839844</v>
      </c>
      <c r="AR17" s="9" t="n">
        <f aca="false">main!AP50</f>
        <v>19.4047718048096</v>
      </c>
      <c r="AS17" s="9" t="n">
        <f aca="false">main!AQ50</f>
        <v>20.3015117645264</v>
      </c>
      <c r="AT17" s="9" t="n">
        <f aca="false">main!AR50</f>
        <v>55.6481819152832</v>
      </c>
      <c r="AU17" s="9" t="n">
        <f aca="false">main!AS50</f>
        <v>58.2198143005371</v>
      </c>
      <c r="AV17" s="9" t="n">
        <f aca="false">main!AT50</f>
        <v>300.551940917969</v>
      </c>
      <c r="AW17" s="9" t="n">
        <f aca="false">main!AU50</f>
        <v>249.060913085938</v>
      </c>
      <c r="AX17" s="9" t="n">
        <f aca="false">main!AV50</f>
        <v>130.247955322266</v>
      </c>
      <c r="AY17" s="9" t="n">
        <f aca="false">main!AW50</f>
        <v>94.1921081542969</v>
      </c>
      <c r="AZ17" s="9" t="n">
        <f aca="false">main!AX50</f>
        <v>-2.34871864318848</v>
      </c>
      <c r="BA17" s="9" t="n">
        <f aca="false">main!AY50</f>
        <v>-0.424953997135162</v>
      </c>
      <c r="BB17" s="9" t="n">
        <f aca="false">main!AZ50</f>
        <v>0.5</v>
      </c>
      <c r="BC17" s="9" t="n">
        <f aca="false">main!BA50</f>
        <v>-1.355140209198</v>
      </c>
      <c r="BD17" s="9" t="n">
        <f aca="false">main!BB50</f>
        <v>7.355140209198</v>
      </c>
      <c r="BE17" s="9" t="n">
        <f aca="false">main!BC50</f>
        <v>1</v>
      </c>
      <c r="BF17" s="9" t="n">
        <f aca="false">main!BD50</f>
        <v>0</v>
      </c>
      <c r="BG17" s="9" t="n">
        <f aca="false">main!BE50</f>
        <v>0.159999996423721</v>
      </c>
      <c r="BH17" s="9" t="n">
        <f aca="false">main!BF50</f>
        <v>111105</v>
      </c>
      <c r="BI17" s="9" t="n">
        <f aca="false">main!BG50</f>
        <v>1.50275970458984</v>
      </c>
      <c r="BJ17" s="9" t="n">
        <f aca="false">main!BH50</f>
        <v>0.00137550960131117</v>
      </c>
      <c r="BK17" s="9" t="n">
        <f aca="false">main!BI50</f>
        <v>297.802202606201</v>
      </c>
      <c r="BL17" s="9" t="n">
        <f aca="false">main!BJ50</f>
        <v>298.695255661011</v>
      </c>
      <c r="BM17" s="9" t="n">
        <f aca="false">main!BK50</f>
        <v>39.8497452030388</v>
      </c>
      <c r="BN17" s="9" t="n">
        <f aca="false">main!BL50</f>
        <v>-0.0423808340963783</v>
      </c>
      <c r="BO17" s="9" t="n">
        <f aca="false">main!BM50</f>
        <v>3.11434011941671</v>
      </c>
      <c r="BP17" s="9" t="n">
        <f aca="false">main!BN50</f>
        <v>33.0637054466929</v>
      </c>
      <c r="BQ17" s="9" t="n">
        <f aca="false">main!BO50</f>
        <v>12.7621936821665</v>
      </c>
      <c r="BR17" s="9" t="n">
        <f aca="false">main!BP50</f>
        <v>25.098729133606</v>
      </c>
      <c r="BS17" s="9" t="n">
        <f aca="false">main!BQ50</f>
        <v>3.19844182622052</v>
      </c>
      <c r="BT17" s="9" t="n">
        <f aca="false">main!BR50</f>
        <v>0.104904176376584</v>
      </c>
      <c r="BU17" s="9" t="n">
        <f aca="false">main!BS50</f>
        <v>1.91224219182</v>
      </c>
      <c r="BV17" s="9" t="n">
        <f aca="false">main!BT50</f>
        <v>1.28619963440052</v>
      </c>
      <c r="BW17" s="9" t="n">
        <f aca="false">main!BU50</f>
        <v>0.0656717149433015</v>
      </c>
      <c r="BX17" s="9" t="n">
        <f aca="false">main!BV50</f>
        <v>67.827363503909</v>
      </c>
      <c r="BY17" s="9" t="n">
        <f aca="false">main!BW50</f>
        <v>0.748420582738473</v>
      </c>
      <c r="BZ17" s="9" t="n">
        <f aca="false">main!BX50</f>
        <v>60.7908748524882</v>
      </c>
      <c r="CA17" s="9" t="n">
        <f aca="false">main!BY50</f>
        <v>960.012277527236</v>
      </c>
      <c r="CB17" s="9" t="n">
        <f aca="false">main!BZ50</f>
        <v>0.0093334339093467</v>
      </c>
      <c r="CC17" s="9" t="n">
        <f aca="false">main!CA50</f>
        <v>0</v>
      </c>
      <c r="CD17" s="9" t="n">
        <f aca="false">main!CB50</f>
        <v>219.172181227925</v>
      </c>
      <c r="CE17" s="9" t="n">
        <f aca="false">main!CC50</f>
        <v>1074.67224121094</v>
      </c>
      <c r="CF17" s="9" t="n">
        <f aca="false">main!CD50</f>
        <v>0.491293322869244</v>
      </c>
      <c r="CG17" s="9" t="e">
        <f aca="false">main!CE50</f>
        <v>#DIV/0!</v>
      </c>
    </row>
    <row r="18" customFormat="false" ht="12.8" hidden="false" customHeight="false" outlineLevel="0" collapsed="false">
      <c r="A18" s="8" t="n">
        <v>1</v>
      </c>
      <c r="B18" s="8" t="n">
        <v>1</v>
      </c>
      <c r="C18" s="8" t="n">
        <f aca="false">main!A56</f>
        <v>14</v>
      </c>
      <c r="D18" s="8" t="str">
        <f aca="false">main!B56</f>
        <v>14:46:12</v>
      </c>
      <c r="E18" s="8" t="n">
        <f aca="false">main!C56</f>
        <v>1631.99999600276</v>
      </c>
      <c r="F18" s="8" t="n">
        <f aca="false">main!D56</f>
        <v>0</v>
      </c>
      <c r="G18" s="8" t="n">
        <f aca="false">main!E56</f>
        <v>14.739401540452</v>
      </c>
      <c r="H18" s="8" t="n">
        <f aca="false">main!F56</f>
        <v>0.106102337225302</v>
      </c>
      <c r="I18" s="8" t="n">
        <f aca="false">main!G56</f>
        <v>720.096033871547</v>
      </c>
      <c r="J18" s="8" t="n">
        <f aca="false">main!H56</f>
        <v>2</v>
      </c>
      <c r="K18" s="8" t="n">
        <f aca="false">main!I56</f>
        <v>2</v>
      </c>
      <c r="L18" s="8" t="n">
        <f aca="false">main!J56</f>
        <v>0</v>
      </c>
      <c r="M18" s="8" t="n">
        <f aca="false">main!K56</f>
        <v>0</v>
      </c>
      <c r="N18" s="8" t="n">
        <f aca="false">main!L56</f>
        <v>502.533447265625</v>
      </c>
      <c r="O18" s="8" t="n">
        <f aca="false">main!M56</f>
        <v>1766.46398925781</v>
      </c>
      <c r="P18" s="8" t="n">
        <f aca="false">main!N56</f>
        <v>713.79541015625</v>
      </c>
      <c r="Q18" s="8" t="e">
        <f aca="false">main!O56</f>
        <v>#DIV/0!</v>
      </c>
      <c r="R18" s="8" t="n">
        <f aca="false">main!P56</f>
        <v>0.715514468270159</v>
      </c>
      <c r="S18" s="8" t="n">
        <f aca="false">main!Q56</f>
        <v>0.595918504709425</v>
      </c>
      <c r="T18" s="8" t="n">
        <f aca="false">main!R56</f>
        <v>-1</v>
      </c>
      <c r="U18" s="8" t="n">
        <f aca="false">main!S56</f>
        <v>0.87</v>
      </c>
      <c r="V18" s="8" t="n">
        <f aca="false">main!T56</f>
        <v>0.92</v>
      </c>
      <c r="W18" s="8" t="n">
        <f aca="false">main!U56</f>
        <v>19.9885787963867</v>
      </c>
      <c r="X18" s="8" t="n">
        <f aca="false">main!V56</f>
        <v>0.879994289398193</v>
      </c>
      <c r="Y18" s="8" t="n">
        <f aca="false">main!W56</f>
        <v>0.0718129529590436</v>
      </c>
      <c r="Z18" s="8" t="n">
        <f aca="false">main!X56</f>
        <v>0.832853186253702</v>
      </c>
      <c r="AA18" s="8" t="n">
        <f aca="false">main!Y56</f>
        <v>3.51511725014416</v>
      </c>
      <c r="AB18" s="8" t="n">
        <f aca="false">main!Z56</f>
        <v>-1</v>
      </c>
      <c r="AC18" s="8" t="n">
        <f aca="false">main!AA56</f>
        <v>249.060913085938</v>
      </c>
      <c r="AD18" s="8" t="n">
        <f aca="false">main!AB56</f>
        <v>0.5</v>
      </c>
      <c r="AE18" s="8" t="n">
        <f aca="false">main!AC56</f>
        <v>65.3043792556242</v>
      </c>
      <c r="AF18" s="8" t="n">
        <f aca="false">main!AD56</f>
        <v>1.37550960131117</v>
      </c>
      <c r="AG18" s="8" t="n">
        <f aca="false">main!AE56</f>
        <v>1.20209792759671</v>
      </c>
      <c r="AH18" s="8" t="n">
        <f aca="false">main!AF56</f>
        <v>24.6522026062012</v>
      </c>
      <c r="AI18" s="8" t="n">
        <f aca="false">main!AG56</f>
        <v>2</v>
      </c>
      <c r="AJ18" s="8" t="n">
        <f aca="false">main!AH56</f>
        <v>4.644859790802</v>
      </c>
      <c r="AK18" s="8" t="n">
        <f aca="false">main!AI56</f>
        <v>1</v>
      </c>
      <c r="AL18" s="8" t="n">
        <f aca="false">main!AJ56</f>
        <v>9.289719581604</v>
      </c>
      <c r="AM18" s="8" t="n">
        <f aca="false">main!AK56</f>
        <v>25.5452556610107</v>
      </c>
      <c r="AN18" s="8" t="n">
        <f aca="false">main!AL56</f>
        <v>24.6522026062012</v>
      </c>
      <c r="AO18" s="8" t="n">
        <f aca="false">main!AM56</f>
        <v>25.5008125305176</v>
      </c>
      <c r="AP18" s="8" t="n">
        <f aca="false">main!AN56</f>
        <v>972.843139648438</v>
      </c>
      <c r="AQ18" s="8" t="n">
        <f aca="false">main!AO56</f>
        <v>962.154235839844</v>
      </c>
      <c r="AR18" s="8" t="n">
        <f aca="false">main!AP56</f>
        <v>19.4047718048096</v>
      </c>
      <c r="AS18" s="8" t="n">
        <f aca="false">main!AQ56</f>
        <v>20.3015117645264</v>
      </c>
      <c r="AT18" s="8" t="n">
        <f aca="false">main!AR56</f>
        <v>55.6481819152832</v>
      </c>
      <c r="AU18" s="8" t="n">
        <f aca="false">main!AS56</f>
        <v>58.2198143005371</v>
      </c>
      <c r="AV18" s="8" t="n">
        <f aca="false">main!AT56</f>
        <v>300.551940917969</v>
      </c>
      <c r="AW18" s="8" t="n">
        <f aca="false">main!AU56</f>
        <v>249.060913085938</v>
      </c>
      <c r="AX18" s="8" t="n">
        <f aca="false">main!AV56</f>
        <v>130.247955322266</v>
      </c>
      <c r="AY18" s="8" t="n">
        <f aca="false">main!AW56</f>
        <v>94.1921081542969</v>
      </c>
      <c r="AZ18" s="8" t="n">
        <f aca="false">main!AX56</f>
        <v>-2.34871864318848</v>
      </c>
      <c r="BA18" s="8" t="n">
        <f aca="false">main!AY56</f>
        <v>-0.424953997135162</v>
      </c>
      <c r="BB18" s="8" t="n">
        <f aca="false">main!AZ56</f>
        <v>0.5</v>
      </c>
      <c r="BC18" s="8" t="n">
        <f aca="false">main!BA56</f>
        <v>-1.355140209198</v>
      </c>
      <c r="BD18" s="8" t="n">
        <f aca="false">main!BB56</f>
        <v>7.355140209198</v>
      </c>
      <c r="BE18" s="8" t="n">
        <f aca="false">main!BC56</f>
        <v>1</v>
      </c>
      <c r="BF18" s="8" t="n">
        <f aca="false">main!BD56</f>
        <v>0</v>
      </c>
      <c r="BG18" s="8" t="n">
        <f aca="false">main!BE56</f>
        <v>0.159999996423721</v>
      </c>
      <c r="BH18" s="8" t="n">
        <f aca="false">main!BF56</f>
        <v>111105</v>
      </c>
      <c r="BI18" s="8" t="n">
        <f aca="false">main!BG56</f>
        <v>1.50275970458984</v>
      </c>
      <c r="BJ18" s="8" t="n">
        <f aca="false">main!BH56</f>
        <v>0.00137550960131117</v>
      </c>
      <c r="BK18" s="8" t="n">
        <f aca="false">main!BI56</f>
        <v>297.802202606201</v>
      </c>
      <c r="BL18" s="8" t="n">
        <f aca="false">main!BJ56</f>
        <v>298.695255661011</v>
      </c>
      <c r="BM18" s="8" t="n">
        <f aca="false">main!BK56</f>
        <v>39.8497452030388</v>
      </c>
      <c r="BN18" s="8" t="n">
        <f aca="false">main!BL56</f>
        <v>-0.0423808340963783</v>
      </c>
      <c r="BO18" s="8" t="n">
        <f aca="false">main!BM56</f>
        <v>3.11434011941671</v>
      </c>
      <c r="BP18" s="8" t="n">
        <f aca="false">main!BN56</f>
        <v>33.0637054466929</v>
      </c>
      <c r="BQ18" s="8" t="n">
        <f aca="false">main!BO56</f>
        <v>12.7621936821665</v>
      </c>
      <c r="BR18" s="8" t="n">
        <f aca="false">main!BP56</f>
        <v>25.098729133606</v>
      </c>
      <c r="BS18" s="8" t="n">
        <f aca="false">main!BQ56</f>
        <v>3.19844182622052</v>
      </c>
      <c r="BT18" s="8" t="n">
        <f aca="false">main!BR56</f>
        <v>0.104904176376584</v>
      </c>
      <c r="BU18" s="8" t="n">
        <f aca="false">main!BS56</f>
        <v>1.91224219182</v>
      </c>
      <c r="BV18" s="8" t="n">
        <f aca="false">main!BT56</f>
        <v>1.28619963440052</v>
      </c>
      <c r="BW18" s="8" t="n">
        <f aca="false">main!BU56</f>
        <v>0.0656717149433015</v>
      </c>
      <c r="BX18" s="8" t="n">
        <f aca="false">main!BV56</f>
        <v>67.827363503909</v>
      </c>
      <c r="BY18" s="8" t="n">
        <f aca="false">main!BW56</f>
        <v>0.748420582738473</v>
      </c>
      <c r="BZ18" s="8" t="n">
        <f aca="false">main!BX56</f>
        <v>60.7908748524882</v>
      </c>
      <c r="CA18" s="8" t="n">
        <f aca="false">main!BY56</f>
        <v>960.012277527236</v>
      </c>
      <c r="CB18" s="8" t="n">
        <f aca="false">main!BZ56</f>
        <v>0.0093334339093467</v>
      </c>
      <c r="CC18" s="8" t="n">
        <f aca="false">main!CA56</f>
        <v>0</v>
      </c>
      <c r="CD18" s="8" t="n">
        <f aca="false">main!CB56</f>
        <v>219.172181227925</v>
      </c>
      <c r="CE18" s="8" t="n">
        <f aca="false">main!CC56</f>
        <v>1263.93054199219</v>
      </c>
      <c r="CF18" s="8" t="n">
        <f aca="false">main!CD56</f>
        <v>0.595918504709425</v>
      </c>
      <c r="CG18" s="8" t="e">
        <f aca="false">main!CE56</f>
        <v>#DIV/0!</v>
      </c>
    </row>
    <row r="19" customFormat="false" ht="35.05" hidden="false" customHeight="false" outlineLevel="0" collapsed="false">
      <c r="A19" s="9"/>
      <c r="B19" s="9"/>
      <c r="C19" s="11" t="s">
        <v>148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</row>
    <row r="20" customFormat="false" ht="12.8" hidden="false" customHeight="false" outlineLevel="0" collapsed="false">
      <c r="A20" s="9" t="n">
        <v>1</v>
      </c>
      <c r="B20" s="9" t="n">
        <v>2</v>
      </c>
      <c r="C20" s="9" t="n">
        <f aca="false">main!A68</f>
        <v>15</v>
      </c>
      <c r="D20" s="9" t="str">
        <f aca="false">main!B68</f>
        <v>14:59:54</v>
      </c>
      <c r="E20" s="9" t="n">
        <f aca="false">main!C68</f>
        <v>2462.99999944866</v>
      </c>
      <c r="F20" s="9" t="n">
        <f aca="false">main!D68</f>
        <v>0</v>
      </c>
      <c r="G20" s="9" t="n">
        <f aca="false">main!E68</f>
        <v>5.29175720434597</v>
      </c>
      <c r="H20" s="9" t="n">
        <f aca="false">main!F68</f>
        <v>0.0325110878872743</v>
      </c>
      <c r="I20" s="9" t="n">
        <f aca="false">main!G68</f>
        <v>694.507405473676</v>
      </c>
      <c r="J20" s="9" t="n">
        <f aca="false">main!H68</f>
        <v>2</v>
      </c>
      <c r="K20" s="9" t="n">
        <f aca="false">main!I68</f>
        <v>2</v>
      </c>
      <c r="L20" s="9" t="n">
        <f aca="false">main!J68</f>
        <v>0</v>
      </c>
      <c r="M20" s="9" t="n">
        <f aca="false">main!K68</f>
        <v>0</v>
      </c>
      <c r="N20" s="9" t="n">
        <f aca="false">main!L68</f>
        <v>502.533447265625</v>
      </c>
      <c r="O20" s="9" t="n">
        <f aca="false">main!M68</f>
        <v>1766.46398925781</v>
      </c>
      <c r="P20" s="9" t="n">
        <f aca="false">main!N68</f>
        <v>713.79541015625</v>
      </c>
      <c r="Q20" s="9" t="e">
        <f aca="false">main!O68</f>
        <v>#DIV/0!</v>
      </c>
      <c r="R20" s="9" t="n">
        <f aca="false">main!P68</f>
        <v>0.715514468270159</v>
      </c>
      <c r="S20" s="9" t="n">
        <f aca="false">main!Q68</f>
        <v>0.595918504709425</v>
      </c>
      <c r="T20" s="9" t="n">
        <f aca="false">main!R68</f>
        <v>-1</v>
      </c>
      <c r="U20" s="9" t="n">
        <f aca="false">main!S68</f>
        <v>0.87</v>
      </c>
      <c r="V20" s="9" t="n">
        <f aca="false">main!T68</f>
        <v>0.92</v>
      </c>
      <c r="W20" s="9" t="n">
        <f aca="false">main!U68</f>
        <v>19.9885787963867</v>
      </c>
      <c r="X20" s="9" t="n">
        <f aca="false">main!V68</f>
        <v>0.879994289398193</v>
      </c>
      <c r="Y20" s="9" t="n">
        <f aca="false">main!W68</f>
        <v>0.0286871517379386</v>
      </c>
      <c r="Z20" s="9" t="n">
        <f aca="false">main!X68</f>
        <v>0.832853186253702</v>
      </c>
      <c r="AA20" s="9" t="n">
        <f aca="false">main!Y68</f>
        <v>3.51511725014416</v>
      </c>
      <c r="AB20" s="9" t="n">
        <f aca="false">main!Z68</f>
        <v>-1</v>
      </c>
      <c r="AC20" s="9" t="n">
        <f aca="false">main!AA68</f>
        <v>249.060913085938</v>
      </c>
      <c r="AD20" s="9" t="n">
        <f aca="false">main!AB68</f>
        <v>0.5</v>
      </c>
      <c r="AE20" s="9" t="n">
        <f aca="false">main!AC68</f>
        <v>65.3043792556242</v>
      </c>
      <c r="AF20" s="9" t="n">
        <f aca="false">main!AD68</f>
        <v>0.472420925089562</v>
      </c>
      <c r="AG20" s="9" t="n">
        <f aca="false">main!AE68</f>
        <v>1.33581553984052</v>
      </c>
      <c r="AH20" s="9" t="n">
        <f aca="false">main!AF68</f>
        <v>25.3485908508301</v>
      </c>
      <c r="AI20" s="9" t="n">
        <f aca="false">main!AG68</f>
        <v>2</v>
      </c>
      <c r="AJ20" s="9" t="n">
        <f aca="false">main!AH68</f>
        <v>4.644859790802</v>
      </c>
      <c r="AK20" s="9" t="n">
        <f aca="false">main!AI68</f>
        <v>1</v>
      </c>
      <c r="AL20" s="9" t="n">
        <f aca="false">main!AJ68</f>
        <v>9.289719581604</v>
      </c>
      <c r="AM20" s="9" t="n">
        <f aca="false">main!AK68</f>
        <v>26.028564453125</v>
      </c>
      <c r="AN20" s="9" t="n">
        <f aca="false">main!AL68</f>
        <v>25.3485908508301</v>
      </c>
      <c r="AO20" s="9" t="n">
        <f aca="false">main!AM68</f>
        <v>25.9724979400635</v>
      </c>
      <c r="AP20" s="9" t="n">
        <f aca="false">main!AN68</f>
        <v>979.012573242188</v>
      </c>
      <c r="AQ20" s="9" t="n">
        <f aca="false">main!AO68</f>
        <v>975.184326171875</v>
      </c>
      <c r="AR20" s="9" t="n">
        <f aca="false">main!AP68</f>
        <v>19.9767990112305</v>
      </c>
      <c r="AS20" s="9" t="n">
        <f aca="false">main!AQ68</f>
        <v>20.2848167419434</v>
      </c>
      <c r="AT20" s="9" t="n">
        <f aca="false">main!AR68</f>
        <v>55.6673202514648</v>
      </c>
      <c r="AU20" s="9" t="n">
        <f aca="false">main!AS68</f>
        <v>56.5256385803223</v>
      </c>
      <c r="AV20" s="9" t="n">
        <f aca="false">main!AT68</f>
        <v>300.526824951172</v>
      </c>
      <c r="AW20" s="9" t="n">
        <f aca="false">main!AU68</f>
        <v>249.232498168945</v>
      </c>
      <c r="AX20" s="9" t="n">
        <f aca="false">main!AV68</f>
        <v>123.518669128418</v>
      </c>
      <c r="AY20" s="9" t="n">
        <f aca="false">main!AW68</f>
        <v>94.1860809326172</v>
      </c>
      <c r="AZ20" s="9" t="n">
        <f aca="false">main!AX68</f>
        <v>-2.48535203933716</v>
      </c>
      <c r="BA20" s="9" t="n">
        <f aca="false">main!AY68</f>
        <v>-0.405969768762589</v>
      </c>
      <c r="BB20" s="9" t="n">
        <f aca="false">main!AZ68</f>
        <v>0.75</v>
      </c>
      <c r="BC20" s="9" t="n">
        <f aca="false">main!BA68</f>
        <v>-1.355140209198</v>
      </c>
      <c r="BD20" s="9" t="n">
        <f aca="false">main!BB68</f>
        <v>7.355140209198</v>
      </c>
      <c r="BE20" s="9" t="n">
        <f aca="false">main!BC68</f>
        <v>1</v>
      </c>
      <c r="BF20" s="9" t="n">
        <f aca="false">main!BD68</f>
        <v>0</v>
      </c>
      <c r="BG20" s="9" t="n">
        <f aca="false">main!BE68</f>
        <v>0.159999996423721</v>
      </c>
      <c r="BH20" s="9" t="n">
        <f aca="false">main!BF68</f>
        <v>111105</v>
      </c>
      <c r="BI20" s="9" t="n">
        <f aca="false">main!BG68</f>
        <v>1.50263412475586</v>
      </c>
      <c r="BJ20" s="9" t="n">
        <f aca="false">main!BH68</f>
        <v>0.000472420925089562</v>
      </c>
      <c r="BK20" s="9" t="n">
        <f aca="false">main!BI68</f>
        <v>298.49859085083</v>
      </c>
      <c r="BL20" s="9" t="n">
        <f aca="false">main!BJ68</f>
        <v>299.178564453125</v>
      </c>
      <c r="BM20" s="9" t="n">
        <f aca="false">main!BK68</f>
        <v>39.8771988157063</v>
      </c>
      <c r="BN20" s="9" t="n">
        <f aca="false">main!BL68</f>
        <v>0.107364383367397</v>
      </c>
      <c r="BO20" s="9" t="n">
        <f aca="false">main!BM68</f>
        <v>3.24636293120051</v>
      </c>
      <c r="BP20" s="9" t="n">
        <f aca="false">main!BN68</f>
        <v>34.4675444508943</v>
      </c>
      <c r="BQ20" s="9" t="n">
        <f aca="false">main!BO68</f>
        <v>14.1827277089509</v>
      </c>
      <c r="BR20" s="9" t="n">
        <f aca="false">main!BP68</f>
        <v>25.6885776519776</v>
      </c>
      <c r="BS20" s="9" t="n">
        <f aca="false">main!BQ68</f>
        <v>3.31257612215206</v>
      </c>
      <c r="BT20" s="9" t="n">
        <f aca="false">main!BR68</f>
        <v>0.0323977061363729</v>
      </c>
      <c r="BU20" s="9" t="n">
        <f aca="false">main!BS68</f>
        <v>1.91054739135999</v>
      </c>
      <c r="BV20" s="9" t="n">
        <f aca="false">main!BT68</f>
        <v>1.40202873079207</v>
      </c>
      <c r="BW20" s="9" t="n">
        <f aca="false">main!BU68</f>
        <v>0.0202587225427746</v>
      </c>
      <c r="BX20" s="9" t="n">
        <f aca="false">main!BV68</f>
        <v>65.4129307002456</v>
      </c>
      <c r="BY20" s="9" t="n">
        <f aca="false">main!BW68</f>
        <v>0.712180648144738</v>
      </c>
      <c r="BZ20" s="9" t="n">
        <f aca="false">main!BX68</f>
        <v>57.8412933329338</v>
      </c>
      <c r="CA20" s="9" t="n">
        <f aca="false">main!BY68</f>
        <v>974.415317789748</v>
      </c>
      <c r="CB20" s="9" t="n">
        <f aca="false">main!BZ68</f>
        <v>0.00314118708024339</v>
      </c>
      <c r="CC20" s="9" t="n">
        <f aca="false">main!CA68</f>
        <v>0</v>
      </c>
      <c r="CD20" s="9" t="n">
        <f aca="false">main!CB68</f>
        <v>219.323175121117</v>
      </c>
      <c r="CE20" s="9" t="n">
        <f aca="false">main!CC68</f>
        <v>1263.93054199219</v>
      </c>
      <c r="CF20" s="9" t="n">
        <f aca="false">main!CD68</f>
        <v>0.595918504709425</v>
      </c>
      <c r="CG20" s="9" t="e">
        <f aca="false">main!CE68</f>
        <v>#DIV/0!</v>
      </c>
    </row>
    <row r="21" customFormat="false" ht="12.8" hidden="false" customHeight="false" outlineLevel="0" collapsed="false">
      <c r="A21" s="9" t="n">
        <v>1</v>
      </c>
      <c r="B21" s="9" t="n">
        <v>2</v>
      </c>
      <c r="C21" s="9" t="n">
        <f aca="false">main!A69</f>
        <v>16</v>
      </c>
      <c r="D21" s="9" t="str">
        <f aca="false">main!B69</f>
        <v>15:00:05</v>
      </c>
      <c r="E21" s="9" t="n">
        <f aca="false">main!C69</f>
        <v>2473.99999869056</v>
      </c>
      <c r="F21" s="9" t="n">
        <f aca="false">main!D69</f>
        <v>0</v>
      </c>
      <c r="G21" s="9" t="n">
        <f aca="false">main!E69</f>
        <v>5.23443540851103</v>
      </c>
      <c r="H21" s="9" t="n">
        <f aca="false">main!F69</f>
        <v>0.0317136395387616</v>
      </c>
      <c r="I21" s="9" t="n">
        <f aca="false">main!G69</f>
        <v>691.038683596376</v>
      </c>
      <c r="J21" s="9" t="n">
        <f aca="false">main!H69</f>
        <v>2</v>
      </c>
      <c r="K21" s="9" t="n">
        <f aca="false">main!I69</f>
        <v>2</v>
      </c>
      <c r="L21" s="9" t="n">
        <f aca="false">main!J69</f>
        <v>0</v>
      </c>
      <c r="M21" s="9" t="n">
        <f aca="false">main!K69</f>
        <v>0</v>
      </c>
      <c r="N21" s="9" t="n">
        <f aca="false">main!L69</f>
        <v>502.533447265625</v>
      </c>
      <c r="O21" s="9" t="n">
        <f aca="false">main!M69</f>
        <v>1766.46398925781</v>
      </c>
      <c r="P21" s="9" t="n">
        <f aca="false">main!N69</f>
        <v>713.79541015625</v>
      </c>
      <c r="Q21" s="9" t="e">
        <f aca="false">main!O69</f>
        <v>#DIV/0!</v>
      </c>
      <c r="R21" s="9" t="n">
        <f aca="false">main!P69</f>
        <v>0.715514468270159</v>
      </c>
      <c r="S21" s="9" t="n">
        <f aca="false">main!Q69</f>
        <v>0.595918504709425</v>
      </c>
      <c r="T21" s="9" t="n">
        <f aca="false">main!R69</f>
        <v>-1</v>
      </c>
      <c r="U21" s="9" t="n">
        <f aca="false">main!S69</f>
        <v>0.87</v>
      </c>
      <c r="V21" s="9" t="n">
        <f aca="false">main!T69</f>
        <v>0.92</v>
      </c>
      <c r="W21" s="9" t="n">
        <f aca="false">main!U69</f>
        <v>19.9885787963867</v>
      </c>
      <c r="X21" s="9" t="n">
        <f aca="false">main!V69</f>
        <v>0.879994289398193</v>
      </c>
      <c r="Y21" s="9" t="n">
        <f aca="false">main!W69</f>
        <v>0.0284248543203577</v>
      </c>
      <c r="Z21" s="9" t="n">
        <f aca="false">main!X69</f>
        <v>0.832853186253702</v>
      </c>
      <c r="AA21" s="9" t="n">
        <f aca="false">main!Y69</f>
        <v>3.51511725014416</v>
      </c>
      <c r="AB21" s="9" t="n">
        <f aca="false">main!Z69</f>
        <v>-1</v>
      </c>
      <c r="AC21" s="9" t="n">
        <f aca="false">main!AA69</f>
        <v>249.060913085938</v>
      </c>
      <c r="AD21" s="9" t="n">
        <f aca="false">main!AB69</f>
        <v>0.5</v>
      </c>
      <c r="AE21" s="9" t="n">
        <f aca="false">main!AC69</f>
        <v>65.3043792556242</v>
      </c>
      <c r="AF21" s="9" t="n">
        <f aca="false">main!AD69</f>
        <v>0.459399452479002</v>
      </c>
      <c r="AG21" s="9" t="n">
        <f aca="false">main!AE69</f>
        <v>1.33159531418974</v>
      </c>
      <c r="AH21" s="9" t="n">
        <f aca="false">main!AF69</f>
        <v>25.3189563751221</v>
      </c>
      <c r="AI21" s="9" t="n">
        <f aca="false">main!AG69</f>
        <v>2</v>
      </c>
      <c r="AJ21" s="9" t="n">
        <f aca="false">main!AH69</f>
        <v>4.644859790802</v>
      </c>
      <c r="AK21" s="9" t="n">
        <f aca="false">main!AI69</f>
        <v>1</v>
      </c>
      <c r="AL21" s="9" t="n">
        <f aca="false">main!AJ69</f>
        <v>9.289719581604</v>
      </c>
      <c r="AM21" s="9" t="n">
        <f aca="false">main!AK69</f>
        <v>26.0162544250488</v>
      </c>
      <c r="AN21" s="9" t="n">
        <f aca="false">main!AL69</f>
        <v>25.3189563751221</v>
      </c>
      <c r="AO21" s="9" t="n">
        <f aca="false">main!AM69</f>
        <v>25.9601554870605</v>
      </c>
      <c r="AP21" s="9" t="n">
        <f aca="false">main!AN69</f>
        <v>979.0439453125</v>
      </c>
      <c r="AQ21" s="9" t="n">
        <f aca="false">main!AO69</f>
        <v>975.262329101563</v>
      </c>
      <c r="AR21" s="9" t="n">
        <f aca="false">main!AP69</f>
        <v>19.9694480895996</v>
      </c>
      <c r="AS21" s="9" t="n">
        <f aca="false">main!AQ69</f>
        <v>20.2689762115479</v>
      </c>
      <c r="AT21" s="9" t="n">
        <f aca="false">main!AR69</f>
        <v>55.687255859375</v>
      </c>
      <c r="AU21" s="9" t="n">
        <f aca="false">main!AS69</f>
        <v>56.5225296020508</v>
      </c>
      <c r="AV21" s="9" t="n">
        <f aca="false">main!AT69</f>
        <v>300.531311035156</v>
      </c>
      <c r="AW21" s="9" t="n">
        <f aca="false">main!AU69</f>
        <v>249.240737915039</v>
      </c>
      <c r="AX21" s="9" t="n">
        <f aca="false">main!AV69</f>
        <v>123.50040435791</v>
      </c>
      <c r="AY21" s="9" t="n">
        <f aca="false">main!AW69</f>
        <v>94.1858825683594</v>
      </c>
      <c r="AZ21" s="9" t="n">
        <f aca="false">main!AX69</f>
        <v>-2.48535203933716</v>
      </c>
      <c r="BA21" s="9" t="n">
        <f aca="false">main!AY69</f>
        <v>-0.405969768762589</v>
      </c>
      <c r="BB21" s="9" t="n">
        <f aca="false">main!AZ69</f>
        <v>1</v>
      </c>
      <c r="BC21" s="9" t="n">
        <f aca="false">main!BA69</f>
        <v>-1.355140209198</v>
      </c>
      <c r="BD21" s="9" t="n">
        <f aca="false">main!BB69</f>
        <v>7.355140209198</v>
      </c>
      <c r="BE21" s="9" t="n">
        <f aca="false">main!BC69</f>
        <v>1</v>
      </c>
      <c r="BF21" s="9" t="n">
        <f aca="false">main!BD69</f>
        <v>0</v>
      </c>
      <c r="BG21" s="9" t="n">
        <f aca="false">main!BE69</f>
        <v>0.159999996423721</v>
      </c>
      <c r="BH21" s="9" t="n">
        <f aca="false">main!BF69</f>
        <v>111105</v>
      </c>
      <c r="BI21" s="9" t="n">
        <f aca="false">main!BG69</f>
        <v>1.50265655517578</v>
      </c>
      <c r="BJ21" s="9" t="n">
        <f aca="false">main!BH69</f>
        <v>0.000459399452479002</v>
      </c>
      <c r="BK21" s="9" t="n">
        <f aca="false">main!BI69</f>
        <v>298.468956375122</v>
      </c>
      <c r="BL21" s="9" t="n">
        <f aca="false">main!BJ69</f>
        <v>299.166254425049</v>
      </c>
      <c r="BM21" s="9" t="n">
        <f aca="false">main!BK69</f>
        <v>39.8785171750518</v>
      </c>
      <c r="BN21" s="9" t="n">
        <f aca="false">main!BL69</f>
        <v>0.110455786228063</v>
      </c>
      <c r="BO21" s="9" t="n">
        <f aca="false">main!BM69</f>
        <v>3.24064672743146</v>
      </c>
      <c r="BP21" s="9" t="n">
        <f aca="false">main!BN69</f>
        <v>34.4069263785836</v>
      </c>
      <c r="BQ21" s="9" t="n">
        <f aca="false">main!BO69</f>
        <v>14.1379501670357</v>
      </c>
      <c r="BR21" s="9" t="n">
        <f aca="false">main!BP69</f>
        <v>25.6676054000855</v>
      </c>
      <c r="BS21" s="9" t="n">
        <f aca="false">main!BQ69</f>
        <v>3.30845785487898</v>
      </c>
      <c r="BT21" s="9" t="n">
        <f aca="false">main!BR69</f>
        <v>0.0316057425116699</v>
      </c>
      <c r="BU21" s="9" t="n">
        <f aca="false">main!BS69</f>
        <v>1.90905141324172</v>
      </c>
      <c r="BV21" s="9" t="n">
        <f aca="false">main!BT69</f>
        <v>1.39940644163726</v>
      </c>
      <c r="BW21" s="9" t="n">
        <f aca="false">main!BU69</f>
        <v>0.0197632546897223</v>
      </c>
      <c r="BX21" s="9" t="n">
        <f aca="false">main!BV69</f>
        <v>65.086088303402</v>
      </c>
      <c r="BY21" s="9" t="n">
        <f aca="false">main!BW69</f>
        <v>0.708566980366174</v>
      </c>
      <c r="BZ21" s="9" t="n">
        <f aca="false">main!BX69</f>
        <v>57.8984088549597</v>
      </c>
      <c r="CA21" s="9" t="n">
        <f aca="false">main!BY69</f>
        <v>974.501650833568</v>
      </c>
      <c r="CB21" s="9" t="n">
        <f aca="false">main!BZ69</f>
        <v>0.0031099534941538</v>
      </c>
      <c r="CC21" s="9" t="n">
        <f aca="false">main!CA69</f>
        <v>0</v>
      </c>
      <c r="CD21" s="9" t="n">
        <f aca="false">main!CB69</f>
        <v>219.330426050626</v>
      </c>
      <c r="CE21" s="9" t="n">
        <f aca="false">main!CC69</f>
        <v>1263.93054199219</v>
      </c>
      <c r="CF21" s="9" t="n">
        <f aca="false">main!CD69</f>
        <v>0.595918504709425</v>
      </c>
      <c r="CG21" s="9" t="e">
        <f aca="false">main!CE69</f>
        <v>#DIV/0!</v>
      </c>
    </row>
    <row r="22" customFormat="false" ht="12.8" hidden="false" customHeight="false" outlineLevel="0" collapsed="false">
      <c r="A22" s="9" t="n">
        <v>1</v>
      </c>
      <c r="B22" s="9" t="n">
        <v>2</v>
      </c>
      <c r="C22" s="9" t="n">
        <f aca="false">main!A70</f>
        <v>17</v>
      </c>
      <c r="D22" s="9" t="str">
        <f aca="false">main!B70</f>
        <v>15:00:16</v>
      </c>
      <c r="E22" s="9" t="n">
        <f aca="false">main!C70</f>
        <v>2485.49999789801</v>
      </c>
      <c r="F22" s="9" t="n">
        <f aca="false">main!D70</f>
        <v>0</v>
      </c>
      <c r="G22" s="9" t="n">
        <f aca="false">main!E70</f>
        <v>5.446243375334</v>
      </c>
      <c r="H22" s="9" t="n">
        <f aca="false">main!F70</f>
        <v>0.0336465891090539</v>
      </c>
      <c r="I22" s="9" t="n">
        <f aca="false">main!G70</f>
        <v>695.96629771042</v>
      </c>
      <c r="J22" s="9" t="n">
        <f aca="false">main!H70</f>
        <v>2</v>
      </c>
      <c r="K22" s="9" t="n">
        <f aca="false">main!I70</f>
        <v>2</v>
      </c>
      <c r="L22" s="9" t="n">
        <f aca="false">main!J70</f>
        <v>0</v>
      </c>
      <c r="M22" s="9" t="n">
        <f aca="false">main!K70</f>
        <v>0</v>
      </c>
      <c r="N22" s="9" t="n">
        <f aca="false">main!L70</f>
        <v>502.533447265625</v>
      </c>
      <c r="O22" s="9" t="n">
        <f aca="false">main!M70</f>
        <v>1766.46398925781</v>
      </c>
      <c r="P22" s="9" t="n">
        <f aca="false">main!N70</f>
        <v>713.79541015625</v>
      </c>
      <c r="Q22" s="9" t="e">
        <f aca="false">main!O70</f>
        <v>#DIV/0!</v>
      </c>
      <c r="R22" s="9" t="n">
        <f aca="false">main!P70</f>
        <v>0.715514468270159</v>
      </c>
      <c r="S22" s="9" t="n">
        <f aca="false">main!Q70</f>
        <v>0.595918504709425</v>
      </c>
      <c r="T22" s="9" t="n">
        <f aca="false">main!R70</f>
        <v>-1</v>
      </c>
      <c r="U22" s="9" t="n">
        <f aca="false">main!S70</f>
        <v>0.87</v>
      </c>
      <c r="V22" s="9" t="n">
        <f aca="false">main!T70</f>
        <v>0.92</v>
      </c>
      <c r="W22" s="9" t="n">
        <f aca="false">main!U70</f>
        <v>19.9885787963867</v>
      </c>
      <c r="X22" s="9" t="n">
        <f aca="false">main!V70</f>
        <v>0.879994289398193</v>
      </c>
      <c r="Y22" s="9" t="n">
        <f aca="false">main!W70</f>
        <v>0.0293897958457347</v>
      </c>
      <c r="Z22" s="9" t="n">
        <f aca="false">main!X70</f>
        <v>0.832853186253702</v>
      </c>
      <c r="AA22" s="9" t="n">
        <f aca="false">main!Y70</f>
        <v>3.51511725014416</v>
      </c>
      <c r="AB22" s="9" t="n">
        <f aca="false">main!Z70</f>
        <v>-1</v>
      </c>
      <c r="AC22" s="9" t="n">
        <f aca="false">main!AA70</f>
        <v>249.060913085938</v>
      </c>
      <c r="AD22" s="9" t="n">
        <f aca="false">main!AB70</f>
        <v>0.5</v>
      </c>
      <c r="AE22" s="9" t="n">
        <f aca="false">main!AC70</f>
        <v>65.3043792556242</v>
      </c>
      <c r="AF22" s="9" t="n">
        <f aca="false">main!AD70</f>
        <v>0.485663409274918</v>
      </c>
      <c r="AG22" s="9" t="n">
        <f aca="false">main!AE70</f>
        <v>1.32718739171587</v>
      </c>
      <c r="AH22" s="9" t="n">
        <f aca="false">main!AF70</f>
        <v>25.2939414978027</v>
      </c>
      <c r="AI22" s="9" t="n">
        <f aca="false">main!AG70</f>
        <v>2</v>
      </c>
      <c r="AJ22" s="9" t="n">
        <f aca="false">main!AH70</f>
        <v>4.644859790802</v>
      </c>
      <c r="AK22" s="9" t="n">
        <f aca="false">main!AI70</f>
        <v>1</v>
      </c>
      <c r="AL22" s="9" t="n">
        <f aca="false">main!AJ70</f>
        <v>9.289719581604</v>
      </c>
      <c r="AM22" s="9" t="n">
        <f aca="false">main!AK70</f>
        <v>26.0060844421387</v>
      </c>
      <c r="AN22" s="9" t="n">
        <f aca="false">main!AL70</f>
        <v>25.2939414978027</v>
      </c>
      <c r="AO22" s="9" t="n">
        <f aca="false">main!AM70</f>
        <v>25.9468231201172</v>
      </c>
      <c r="AP22" s="9" t="n">
        <f aca="false">main!AN70</f>
        <v>979.051330566406</v>
      </c>
      <c r="AQ22" s="9" t="n">
        <f aca="false">main!AO70</f>
        <v>975.111755371094</v>
      </c>
      <c r="AR22" s="9" t="n">
        <f aca="false">main!AP70</f>
        <v>19.9476203918457</v>
      </c>
      <c r="AS22" s="9" t="n">
        <f aca="false">main!AQ70</f>
        <v>20.264274597168</v>
      </c>
      <c r="AT22" s="9" t="n">
        <f aca="false">main!AR70</f>
        <v>55.660816192627</v>
      </c>
      <c r="AU22" s="9" t="n">
        <f aca="false">main!AS70</f>
        <v>56.5443916320801</v>
      </c>
      <c r="AV22" s="9" t="n">
        <f aca="false">main!AT70</f>
        <v>300.530853271484</v>
      </c>
      <c r="AW22" s="9" t="n">
        <f aca="false">main!AU70</f>
        <v>249.247192382813</v>
      </c>
      <c r="AX22" s="9" t="n">
        <f aca="false">main!AV70</f>
        <v>123.465675354004</v>
      </c>
      <c r="AY22" s="9" t="n">
        <f aca="false">main!AW70</f>
        <v>94.1874847412109</v>
      </c>
      <c r="AZ22" s="9" t="n">
        <f aca="false">main!AX70</f>
        <v>-2.48535203933716</v>
      </c>
      <c r="BA22" s="9" t="n">
        <f aca="false">main!AY70</f>
        <v>-0.405969768762589</v>
      </c>
      <c r="BB22" s="9" t="n">
        <f aca="false">main!AZ70</f>
        <v>0.75</v>
      </c>
      <c r="BC22" s="9" t="n">
        <f aca="false">main!BA70</f>
        <v>-1.355140209198</v>
      </c>
      <c r="BD22" s="9" t="n">
        <f aca="false">main!BB70</f>
        <v>7.355140209198</v>
      </c>
      <c r="BE22" s="9" t="n">
        <f aca="false">main!BC70</f>
        <v>1</v>
      </c>
      <c r="BF22" s="9" t="n">
        <f aca="false">main!BD70</f>
        <v>0</v>
      </c>
      <c r="BG22" s="9" t="n">
        <f aca="false">main!BE70</f>
        <v>0.159999996423721</v>
      </c>
      <c r="BH22" s="9" t="n">
        <f aca="false">main!BF70</f>
        <v>111105</v>
      </c>
      <c r="BI22" s="9" t="n">
        <f aca="false">main!BG70</f>
        <v>1.50265426635742</v>
      </c>
      <c r="BJ22" s="9" t="n">
        <f aca="false">main!BH70</f>
        <v>0.000485663409274918</v>
      </c>
      <c r="BK22" s="9" t="n">
        <f aca="false">main!BI70</f>
        <v>298.443941497803</v>
      </c>
      <c r="BL22" s="9" t="n">
        <f aca="false">main!BJ70</f>
        <v>299.156084442139</v>
      </c>
      <c r="BM22" s="9" t="n">
        <f aca="false">main!BK70</f>
        <v>39.8795498898726</v>
      </c>
      <c r="BN22" s="9" t="n">
        <f aca="false">main!BL70</f>
        <v>0.106508347723261</v>
      </c>
      <c r="BO22" s="9" t="n">
        <f aca="false">main!BM70</f>
        <v>3.23582844612834</v>
      </c>
      <c r="BP22" s="9" t="n">
        <f aca="false">main!BN70</f>
        <v>34.3551848212009</v>
      </c>
      <c r="BQ22" s="9" t="n">
        <f aca="false">main!BO70</f>
        <v>14.0909102240329</v>
      </c>
      <c r="BR22" s="9" t="n">
        <f aca="false">main!BP70</f>
        <v>25.6500129699707</v>
      </c>
      <c r="BS22" s="9" t="n">
        <f aca="false">main!BQ70</f>
        <v>3.30500672468915</v>
      </c>
      <c r="BT22" s="9" t="n">
        <f aca="false">main!BR70</f>
        <v>0.0335251637635354</v>
      </c>
      <c r="BU22" s="9" t="n">
        <f aca="false">main!BS70</f>
        <v>1.90864105441247</v>
      </c>
      <c r="BV22" s="9" t="n">
        <f aca="false">main!BT70</f>
        <v>1.39636567027668</v>
      </c>
      <c r="BW22" s="9" t="n">
        <f aca="false">main!BU70</f>
        <v>0.0209641029325281</v>
      </c>
      <c r="BX22" s="9" t="n">
        <f aca="false">main!BV70</f>
        <v>65.5513150459972</v>
      </c>
      <c r="BY22" s="9" t="n">
        <f aca="false">main!BW70</f>
        <v>0.713729779050361</v>
      </c>
      <c r="BZ22" s="9" t="n">
        <f aca="false">main!BX70</f>
        <v>57.9852242055467</v>
      </c>
      <c r="CA22" s="9" t="n">
        <f aca="false">main!BY70</f>
        <v>974.320296760087</v>
      </c>
      <c r="CB22" s="9" t="n">
        <f aca="false">main!BZ70</f>
        <v>0.00324125079039052</v>
      </c>
      <c r="CC22" s="9" t="n">
        <f aca="false">main!CA70</f>
        <v>0</v>
      </c>
      <c r="CD22" s="9" t="n">
        <f aca="false">main!CB70</f>
        <v>219.336105945408</v>
      </c>
      <c r="CE22" s="9" t="n">
        <f aca="false">main!CC70</f>
        <v>1263.93054199219</v>
      </c>
      <c r="CF22" s="9" t="n">
        <f aca="false">main!CD70</f>
        <v>0.595918504709425</v>
      </c>
      <c r="CG22" s="9" t="e">
        <f aca="false">main!CE70</f>
        <v>#DIV/0!</v>
      </c>
    </row>
    <row r="23" customFormat="false" ht="12.8" hidden="false" customHeight="false" outlineLevel="0" collapsed="false">
      <c r="A23" s="9" t="n">
        <v>1</v>
      </c>
      <c r="B23" s="9" t="n">
        <v>2</v>
      </c>
      <c r="C23" s="9" t="n">
        <f aca="false">main!A71</f>
        <v>18</v>
      </c>
      <c r="D23" s="9" t="str">
        <f aca="false">main!B71</f>
        <v>15:00:27</v>
      </c>
      <c r="E23" s="9" t="n">
        <f aca="false">main!C71</f>
        <v>2496.49999713991</v>
      </c>
      <c r="F23" s="9" t="n">
        <f aca="false">main!D71</f>
        <v>0</v>
      </c>
      <c r="G23" s="9" t="n">
        <f aca="false">main!E71</f>
        <v>4.91587174348953</v>
      </c>
      <c r="H23" s="9" t="n">
        <f aca="false">main!F71</f>
        <v>0.0333733372943716</v>
      </c>
      <c r="I23" s="9" t="n">
        <f aca="false">main!G71</f>
        <v>719.610223634395</v>
      </c>
      <c r="J23" s="9" t="n">
        <f aca="false">main!H71</f>
        <v>2</v>
      </c>
      <c r="K23" s="9" t="n">
        <f aca="false">main!I71</f>
        <v>2</v>
      </c>
      <c r="L23" s="9" t="n">
        <f aca="false">main!J71</f>
        <v>0</v>
      </c>
      <c r="M23" s="9" t="n">
        <f aca="false">main!K71</f>
        <v>0</v>
      </c>
      <c r="N23" s="9" t="n">
        <f aca="false">main!L71</f>
        <v>502.533447265625</v>
      </c>
      <c r="O23" s="9" t="n">
        <f aca="false">main!M71</f>
        <v>1766.46398925781</v>
      </c>
      <c r="P23" s="9" t="n">
        <f aca="false">main!N71</f>
        <v>713.79541015625</v>
      </c>
      <c r="Q23" s="9" t="e">
        <f aca="false">main!O71</f>
        <v>#DIV/0!</v>
      </c>
      <c r="R23" s="9" t="n">
        <f aca="false">main!P71</f>
        <v>0.715514468270159</v>
      </c>
      <c r="S23" s="9" t="n">
        <f aca="false">main!Q71</f>
        <v>0.595918504709425</v>
      </c>
      <c r="T23" s="9" t="n">
        <f aca="false">main!R71</f>
        <v>-1</v>
      </c>
      <c r="U23" s="9" t="n">
        <f aca="false">main!S71</f>
        <v>0.87</v>
      </c>
      <c r="V23" s="9" t="n">
        <f aca="false">main!T71</f>
        <v>0.92</v>
      </c>
      <c r="W23" s="9" t="n">
        <f aca="false">main!U71</f>
        <v>19.9885787963867</v>
      </c>
      <c r="X23" s="9" t="n">
        <f aca="false">main!V71</f>
        <v>0.879994289398193</v>
      </c>
      <c r="Y23" s="9" t="n">
        <f aca="false">main!W71</f>
        <v>0.026971198552435</v>
      </c>
      <c r="Z23" s="9" t="n">
        <f aca="false">main!X71</f>
        <v>0.832853186253702</v>
      </c>
      <c r="AA23" s="9" t="n">
        <f aca="false">main!Y71</f>
        <v>3.51511725014416</v>
      </c>
      <c r="AB23" s="9" t="n">
        <f aca="false">main!Z71</f>
        <v>-1</v>
      </c>
      <c r="AC23" s="9" t="n">
        <f aca="false">main!AA71</f>
        <v>249.060913085938</v>
      </c>
      <c r="AD23" s="9" t="n">
        <f aca="false">main!AB71</f>
        <v>0.5</v>
      </c>
      <c r="AE23" s="9" t="n">
        <f aca="false">main!AC71</f>
        <v>65.3043792556242</v>
      </c>
      <c r="AF23" s="9" t="n">
        <f aca="false">main!AD71</f>
        <v>0.479934358385729</v>
      </c>
      <c r="AG23" s="9" t="n">
        <f aca="false">main!AE71</f>
        <v>1.32227687271559</v>
      </c>
      <c r="AH23" s="9" t="n">
        <f aca="false">main!AF71</f>
        <v>25.2622833251953</v>
      </c>
      <c r="AI23" s="9" t="n">
        <f aca="false">main!AG71</f>
        <v>2</v>
      </c>
      <c r="AJ23" s="9" t="n">
        <f aca="false">main!AH71</f>
        <v>4.644859790802</v>
      </c>
      <c r="AK23" s="9" t="n">
        <f aca="false">main!AI71</f>
        <v>1</v>
      </c>
      <c r="AL23" s="9" t="n">
        <f aca="false">main!AJ71</f>
        <v>9.289719581604</v>
      </c>
      <c r="AM23" s="9" t="n">
        <f aca="false">main!AK71</f>
        <v>25.9827976226807</v>
      </c>
      <c r="AN23" s="9" t="n">
        <f aca="false">main!AL71</f>
        <v>25.2622833251953</v>
      </c>
      <c r="AO23" s="9" t="n">
        <f aca="false">main!AM71</f>
        <v>25.9351634979248</v>
      </c>
      <c r="AP23" s="9" t="n">
        <f aca="false">main!AN71</f>
        <v>979.159301757813</v>
      </c>
      <c r="AQ23" s="9" t="n">
        <f aca="false">main!AO71</f>
        <v>975.57666015625</v>
      </c>
      <c r="AR23" s="9" t="n">
        <f aca="false">main!AP71</f>
        <v>19.9389762878418</v>
      </c>
      <c r="AS23" s="9" t="n">
        <f aca="false">main!AQ71</f>
        <v>20.2518634796143</v>
      </c>
      <c r="AT23" s="9" t="n">
        <f aca="false">main!AR71</f>
        <v>55.7131423950195</v>
      </c>
      <c r="AU23" s="9" t="n">
        <f aca="false">main!AS71</f>
        <v>56.5874099731445</v>
      </c>
      <c r="AV23" s="9" t="n">
        <f aca="false">main!AT71</f>
        <v>300.565063476563</v>
      </c>
      <c r="AW23" s="9" t="n">
        <f aca="false">main!AU71</f>
        <v>249.251998901367</v>
      </c>
      <c r="AX23" s="9" t="n">
        <f aca="false">main!AV71</f>
        <v>123.664131164551</v>
      </c>
      <c r="AY23" s="9" t="n">
        <f aca="false">main!AW71</f>
        <v>94.1870193481445</v>
      </c>
      <c r="AZ23" s="9" t="n">
        <f aca="false">main!AX71</f>
        <v>-2.48535203933716</v>
      </c>
      <c r="BA23" s="9" t="n">
        <f aca="false">main!AY71</f>
        <v>-0.405969768762589</v>
      </c>
      <c r="BB23" s="9" t="n">
        <f aca="false">main!AZ71</f>
        <v>0.5</v>
      </c>
      <c r="BC23" s="9" t="n">
        <f aca="false">main!BA71</f>
        <v>-1.355140209198</v>
      </c>
      <c r="BD23" s="9" t="n">
        <f aca="false">main!BB71</f>
        <v>7.355140209198</v>
      </c>
      <c r="BE23" s="9" t="n">
        <f aca="false">main!BC71</f>
        <v>1</v>
      </c>
      <c r="BF23" s="9" t="n">
        <f aca="false">main!BD71</f>
        <v>0</v>
      </c>
      <c r="BG23" s="9" t="n">
        <f aca="false">main!BE71</f>
        <v>0.159999996423721</v>
      </c>
      <c r="BH23" s="9" t="n">
        <f aca="false">main!BF71</f>
        <v>111105</v>
      </c>
      <c r="BI23" s="9" t="n">
        <f aca="false">main!BG71</f>
        <v>1.50282531738282</v>
      </c>
      <c r="BJ23" s="9" t="n">
        <f aca="false">main!BH71</f>
        <v>0.000479934358385729</v>
      </c>
      <c r="BK23" s="9" t="n">
        <f aca="false">main!BI71</f>
        <v>298.412283325195</v>
      </c>
      <c r="BL23" s="9" t="n">
        <f aca="false">main!BJ71</f>
        <v>299.132797622681</v>
      </c>
      <c r="BM23" s="9" t="n">
        <f aca="false">main!BK71</f>
        <v>39.880318932824</v>
      </c>
      <c r="BN23" s="9" t="n">
        <f aca="false">main!BL71</f>
        <v>0.107898291565096</v>
      </c>
      <c r="BO23" s="9" t="n">
        <f aca="false">main!BM71</f>
        <v>3.229739530106</v>
      </c>
      <c r="BP23" s="9" t="n">
        <f aca="false">main!BN71</f>
        <v>34.2907074930133</v>
      </c>
      <c r="BQ23" s="9" t="n">
        <f aca="false">main!BO71</f>
        <v>14.038844013399</v>
      </c>
      <c r="BR23" s="9" t="n">
        <f aca="false">main!BP71</f>
        <v>25.622540473938</v>
      </c>
      <c r="BS23" s="9" t="n">
        <f aca="false">main!BQ71</f>
        <v>3.29962369881956</v>
      </c>
      <c r="BT23" s="9" t="n">
        <f aca="false">main!BR71</f>
        <v>0.0332538726862364</v>
      </c>
      <c r="BU23" s="9" t="n">
        <f aca="false">main!BS71</f>
        <v>1.90746265739041</v>
      </c>
      <c r="BV23" s="9" t="n">
        <f aca="false">main!BT71</f>
        <v>1.39216104142915</v>
      </c>
      <c r="BW23" s="9" t="n">
        <f aca="false">main!BU71</f>
        <v>0.0207943706625109</v>
      </c>
      <c r="BX23" s="9" t="n">
        <f aca="false">main!BV71</f>
        <v>67.7779420565754</v>
      </c>
      <c r="BY23" s="9" t="n">
        <f aca="false">main!BW71</f>
        <v>0.737625501945835</v>
      </c>
      <c r="BZ23" s="9" t="n">
        <f aca="false">main!BX71</f>
        <v>58.0621889499395</v>
      </c>
      <c r="CA23" s="9" t="n">
        <f aca="false">main!BY71</f>
        <v>974.862276175613</v>
      </c>
      <c r="CB23" s="9" t="n">
        <f aca="false">main!BZ71</f>
        <v>0.00292786254017219</v>
      </c>
      <c r="CC23" s="9" t="n">
        <f aca="false">main!CA71</f>
        <v>0</v>
      </c>
      <c r="CD23" s="9" t="n">
        <f aca="false">main!CB71</f>
        <v>219.340335654288</v>
      </c>
      <c r="CE23" s="9" t="n">
        <f aca="false">main!CC71</f>
        <v>1263.93054199219</v>
      </c>
      <c r="CF23" s="9" t="n">
        <f aca="false">main!CD71</f>
        <v>0.595918504709425</v>
      </c>
      <c r="CG23" s="9" t="e">
        <f aca="false">main!CE71</f>
        <v>#DIV/0!</v>
      </c>
    </row>
    <row r="24" customFormat="false" ht="12.8" hidden="false" customHeight="false" outlineLevel="0" collapsed="false">
      <c r="A24" s="9" t="n">
        <v>1</v>
      </c>
      <c r="B24" s="9" t="n">
        <v>2</v>
      </c>
      <c r="C24" s="9" t="n">
        <f aca="false">main!A72</f>
        <v>19</v>
      </c>
      <c r="D24" s="9" t="str">
        <f aca="false">main!B72</f>
        <v>15:00:38</v>
      </c>
      <c r="E24" s="9" t="n">
        <f aca="false">main!C72</f>
        <v>2507.49999638181</v>
      </c>
      <c r="F24" s="9" t="n">
        <f aca="false">main!D72</f>
        <v>0</v>
      </c>
      <c r="G24" s="9" t="n">
        <f aca="false">main!E72</f>
        <v>4.92917152516915</v>
      </c>
      <c r="H24" s="9" t="n">
        <f aca="false">main!F72</f>
        <v>0.0333355998297572</v>
      </c>
      <c r="I24" s="9" t="n">
        <f aca="false">main!G72</f>
        <v>718.679691687748</v>
      </c>
      <c r="J24" s="9" t="n">
        <f aca="false">main!H72</f>
        <v>2</v>
      </c>
      <c r="K24" s="9" t="n">
        <f aca="false">main!I72</f>
        <v>2</v>
      </c>
      <c r="L24" s="9" t="n">
        <f aca="false">main!J72</f>
        <v>0</v>
      </c>
      <c r="M24" s="9" t="n">
        <f aca="false">main!K72</f>
        <v>0</v>
      </c>
      <c r="N24" s="9" t="n">
        <f aca="false">main!L72</f>
        <v>502.533447265625</v>
      </c>
      <c r="O24" s="9" t="n">
        <f aca="false">main!M72</f>
        <v>1766.46398925781</v>
      </c>
      <c r="P24" s="9" t="n">
        <f aca="false">main!N72</f>
        <v>713.79541015625</v>
      </c>
      <c r="Q24" s="9" t="e">
        <f aca="false">main!O72</f>
        <v>#DIV/0!</v>
      </c>
      <c r="R24" s="9" t="n">
        <f aca="false">main!P72</f>
        <v>0.715514468270159</v>
      </c>
      <c r="S24" s="9" t="n">
        <f aca="false">main!Q72</f>
        <v>0.595918504709425</v>
      </c>
      <c r="T24" s="9" t="n">
        <f aca="false">main!R72</f>
        <v>-1</v>
      </c>
      <c r="U24" s="9" t="n">
        <f aca="false">main!S72</f>
        <v>0.87</v>
      </c>
      <c r="V24" s="9" t="n">
        <f aca="false">main!T72</f>
        <v>0.92</v>
      </c>
      <c r="W24" s="9" t="n">
        <f aca="false">main!U72</f>
        <v>19.9885787963867</v>
      </c>
      <c r="X24" s="9" t="n">
        <f aca="false">main!V72</f>
        <v>0.879994289398193</v>
      </c>
      <c r="Y24" s="9" t="n">
        <f aca="false">main!W72</f>
        <v>0.0270271730287362</v>
      </c>
      <c r="Z24" s="9" t="n">
        <f aca="false">main!X72</f>
        <v>0.832853186253702</v>
      </c>
      <c r="AA24" s="9" t="n">
        <f aca="false">main!Y72</f>
        <v>3.51511725014416</v>
      </c>
      <c r="AB24" s="9" t="n">
        <f aca="false">main!Z72</f>
        <v>-1</v>
      </c>
      <c r="AC24" s="9" t="n">
        <f aca="false">main!AA72</f>
        <v>249.060913085938</v>
      </c>
      <c r="AD24" s="9" t="n">
        <f aca="false">main!AB72</f>
        <v>0.5</v>
      </c>
      <c r="AE24" s="9" t="n">
        <f aca="false">main!AC72</f>
        <v>65.3043792556242</v>
      </c>
      <c r="AF24" s="9" t="n">
        <f aca="false">main!AD72</f>
        <v>0.478407002151067</v>
      </c>
      <c r="AG24" s="9" t="n">
        <f aca="false">main!AE72</f>
        <v>1.31957933732979</v>
      </c>
      <c r="AH24" s="9" t="n">
        <f aca="false">main!AF72</f>
        <v>25.2448139190674</v>
      </c>
      <c r="AI24" s="9" t="n">
        <f aca="false">main!AG72</f>
        <v>2</v>
      </c>
      <c r="AJ24" s="9" t="n">
        <f aca="false">main!AH72</f>
        <v>4.644859790802</v>
      </c>
      <c r="AK24" s="9" t="n">
        <f aca="false">main!AI72</f>
        <v>1</v>
      </c>
      <c r="AL24" s="9" t="n">
        <f aca="false">main!AJ72</f>
        <v>9.289719581604</v>
      </c>
      <c r="AM24" s="9" t="n">
        <f aca="false">main!AK72</f>
        <v>25.9664325714111</v>
      </c>
      <c r="AN24" s="9" t="n">
        <f aca="false">main!AL72</f>
        <v>25.2448139190674</v>
      </c>
      <c r="AO24" s="9" t="n">
        <f aca="false">main!AM72</f>
        <v>25.9235610961914</v>
      </c>
      <c r="AP24" s="9" t="n">
        <f aca="false">main!AN72</f>
        <v>979.092163085938</v>
      </c>
      <c r="AQ24" s="9" t="n">
        <f aca="false">main!AO72</f>
        <v>975.501403808594</v>
      </c>
      <c r="AR24" s="9" t="n">
        <f aca="false">main!AP72</f>
        <v>19.9330348968506</v>
      </c>
      <c r="AS24" s="9" t="n">
        <f aca="false">main!AQ72</f>
        <v>20.2449531555176</v>
      </c>
      <c r="AT24" s="9" t="n">
        <f aca="false">main!AR72</f>
        <v>55.750301361084</v>
      </c>
      <c r="AU24" s="9" t="n">
        <f aca="false">main!AS72</f>
        <v>56.6226997375488</v>
      </c>
      <c r="AV24" s="9" t="n">
        <f aca="false">main!AT72</f>
        <v>300.541351318359</v>
      </c>
      <c r="AW24" s="9" t="n">
        <f aca="false">main!AU72</f>
        <v>249.294982910156</v>
      </c>
      <c r="AX24" s="9" t="n">
        <f aca="false">main!AV72</f>
        <v>123.548461914063</v>
      </c>
      <c r="AY24" s="9" t="n">
        <f aca="false">main!AW72</f>
        <v>94.1866607666016</v>
      </c>
      <c r="AZ24" s="9" t="n">
        <f aca="false">main!AX72</f>
        <v>-2.48535203933716</v>
      </c>
      <c r="BA24" s="9" t="n">
        <f aca="false">main!AY72</f>
        <v>-0.405969768762589</v>
      </c>
      <c r="BB24" s="9" t="n">
        <f aca="false">main!AZ72</f>
        <v>1</v>
      </c>
      <c r="BC24" s="9" t="n">
        <f aca="false">main!BA72</f>
        <v>-1.355140209198</v>
      </c>
      <c r="BD24" s="9" t="n">
        <f aca="false">main!BB72</f>
        <v>7.355140209198</v>
      </c>
      <c r="BE24" s="9" t="n">
        <f aca="false">main!BC72</f>
        <v>1</v>
      </c>
      <c r="BF24" s="9" t="n">
        <f aca="false">main!BD72</f>
        <v>0</v>
      </c>
      <c r="BG24" s="9" t="n">
        <f aca="false">main!BE72</f>
        <v>0.159999996423721</v>
      </c>
      <c r="BH24" s="9" t="n">
        <f aca="false">main!BF72</f>
        <v>111105</v>
      </c>
      <c r="BI24" s="9" t="n">
        <f aca="false">main!BG72</f>
        <v>1.50270675659179</v>
      </c>
      <c r="BJ24" s="9" t="n">
        <f aca="false">main!BH72</f>
        <v>0.000478407002151067</v>
      </c>
      <c r="BK24" s="9" t="n">
        <f aca="false">main!BI72</f>
        <v>298.394813919067</v>
      </c>
      <c r="BL24" s="9" t="n">
        <f aca="false">main!BJ72</f>
        <v>299.116432571411</v>
      </c>
      <c r="BM24" s="9" t="n">
        <f aca="false">main!BK72</f>
        <v>39.8871963740766</v>
      </c>
      <c r="BN24" s="9" t="n">
        <f aca="false">main!BL72</f>
        <v>0.108240960973272</v>
      </c>
      <c r="BO24" s="9" t="n">
        <f aca="false">main!BM72</f>
        <v>3.22638387242426</v>
      </c>
      <c r="BP24" s="9" t="n">
        <f aca="false">main!BN72</f>
        <v>34.2552103043485</v>
      </c>
      <c r="BQ24" s="9" t="n">
        <f aca="false">main!BO72</f>
        <v>14.0102571488309</v>
      </c>
      <c r="BR24" s="9" t="n">
        <f aca="false">main!BP72</f>
        <v>25.6056232452393</v>
      </c>
      <c r="BS24" s="9" t="n">
        <f aca="false">main!BQ72</f>
        <v>3.29631270874505</v>
      </c>
      <c r="BT24" s="9" t="n">
        <f aca="false">main!BR72</f>
        <v>0.0332164047596452</v>
      </c>
      <c r="BU24" s="9" t="n">
        <f aca="false">main!BS72</f>
        <v>1.90680453509448</v>
      </c>
      <c r="BV24" s="9" t="n">
        <f aca="false">main!BT72</f>
        <v>1.38950817365058</v>
      </c>
      <c r="BW24" s="9" t="n">
        <f aca="false">main!BU72</f>
        <v>0.0207709291033687</v>
      </c>
      <c r="BX24" s="9" t="n">
        <f aca="false">main!BV72</f>
        <v>67.6900403208398</v>
      </c>
      <c r="BY24" s="9" t="n">
        <f aca="false">main!BW72</f>
        <v>0.736728505855397</v>
      </c>
      <c r="BZ24" s="9" t="n">
        <f aca="false">main!BX72</f>
        <v>58.1049594313051</v>
      </c>
      <c r="CA24" s="9" t="n">
        <f aca="false">main!BY72</f>
        <v>974.785087077984</v>
      </c>
      <c r="CB24" s="9" t="n">
        <f aca="false">main!BZ72</f>
        <v>0.00293817904373607</v>
      </c>
      <c r="CC24" s="9" t="n">
        <f aca="false">main!CA72</f>
        <v>0</v>
      </c>
      <c r="CD24" s="9" t="n">
        <f aca="false">main!CB72</f>
        <v>219.378161336557</v>
      </c>
      <c r="CE24" s="9" t="n">
        <f aca="false">main!CC72</f>
        <v>1263.93054199219</v>
      </c>
      <c r="CF24" s="9" t="n">
        <f aca="false">main!CD72</f>
        <v>0.595918504709425</v>
      </c>
      <c r="CG24" s="9" t="e">
        <f aca="false">main!CE72</f>
        <v>#DIV/0!</v>
      </c>
    </row>
    <row r="25" customFormat="false" ht="12.8" hidden="false" customHeight="false" outlineLevel="0" collapsed="false">
      <c r="A25" s="9" t="n">
        <v>1</v>
      </c>
      <c r="B25" s="9" t="n">
        <v>2</v>
      </c>
      <c r="C25" s="9" t="n">
        <f aca="false">main!A73</f>
        <v>20</v>
      </c>
      <c r="D25" s="9" t="str">
        <f aca="false">main!B73</f>
        <v>15:00:44</v>
      </c>
      <c r="E25" s="9" t="n">
        <f aca="false">main!C73</f>
        <v>2513.4999959683</v>
      </c>
      <c r="F25" s="9" t="n">
        <f aca="false">main!D73</f>
        <v>0</v>
      </c>
      <c r="G25" s="9" t="n">
        <f aca="false">main!E73</f>
        <v>5.20405785743851</v>
      </c>
      <c r="H25" s="9" t="n">
        <f aca="false">main!F73</f>
        <v>0.0322627301560021</v>
      </c>
      <c r="I25" s="9" t="n">
        <f aca="false">main!G73</f>
        <v>697.256038375071</v>
      </c>
      <c r="J25" s="9" t="n">
        <f aca="false">main!H73</f>
        <v>2</v>
      </c>
      <c r="K25" s="9" t="n">
        <f aca="false">main!I73</f>
        <v>2</v>
      </c>
      <c r="L25" s="9" t="n">
        <f aca="false">main!J73</f>
        <v>0</v>
      </c>
      <c r="M25" s="9" t="n">
        <f aca="false">main!K73</f>
        <v>0</v>
      </c>
      <c r="N25" s="9" t="n">
        <f aca="false">main!L73</f>
        <v>502.533447265625</v>
      </c>
      <c r="O25" s="9" t="n">
        <f aca="false">main!M73</f>
        <v>1766.46398925781</v>
      </c>
      <c r="P25" s="9" t="n">
        <f aca="false">main!N73</f>
        <v>713.79541015625</v>
      </c>
      <c r="Q25" s="9" t="e">
        <f aca="false">main!O73</f>
        <v>#DIV/0!</v>
      </c>
      <c r="R25" s="9" t="n">
        <f aca="false">main!P73</f>
        <v>0.715514468270159</v>
      </c>
      <c r="S25" s="9" t="n">
        <f aca="false">main!Q73</f>
        <v>0.595918504709425</v>
      </c>
      <c r="T25" s="9" t="n">
        <f aca="false">main!R73</f>
        <v>-1</v>
      </c>
      <c r="U25" s="9" t="n">
        <f aca="false">main!S73</f>
        <v>0.87</v>
      </c>
      <c r="V25" s="9" t="n">
        <f aca="false">main!T73</f>
        <v>0.92</v>
      </c>
      <c r="W25" s="9" t="n">
        <f aca="false">main!U73</f>
        <v>19.9885787963867</v>
      </c>
      <c r="X25" s="9" t="n">
        <f aca="false">main!V73</f>
        <v>0.879994289398193</v>
      </c>
      <c r="Y25" s="9" t="n">
        <f aca="false">main!W73</f>
        <v>0.0282781816482393</v>
      </c>
      <c r="Z25" s="9" t="n">
        <f aca="false">main!X73</f>
        <v>0.832853186253702</v>
      </c>
      <c r="AA25" s="9" t="n">
        <f aca="false">main!Y73</f>
        <v>3.51511725014416</v>
      </c>
      <c r="AB25" s="9" t="n">
        <f aca="false">main!Z73</f>
        <v>-1</v>
      </c>
      <c r="AC25" s="9" t="n">
        <f aca="false">main!AA73</f>
        <v>249.060913085938</v>
      </c>
      <c r="AD25" s="9" t="n">
        <f aca="false">main!AB73</f>
        <v>0.5</v>
      </c>
      <c r="AE25" s="9" t="n">
        <f aca="false">main!AC73</f>
        <v>65.3043792556242</v>
      </c>
      <c r="AF25" s="9" t="n">
        <f aca="false">main!AD73</f>
        <v>0.463273772176469</v>
      </c>
      <c r="AG25" s="9" t="n">
        <f aca="false">main!AE73</f>
        <v>1.32019839415338</v>
      </c>
      <c r="AH25" s="9" t="n">
        <f aca="false">main!AF73</f>
        <v>25.2406234741211</v>
      </c>
      <c r="AI25" s="9" t="n">
        <f aca="false">main!AG73</f>
        <v>2</v>
      </c>
      <c r="AJ25" s="9" t="n">
        <f aca="false">main!AH73</f>
        <v>4.644859790802</v>
      </c>
      <c r="AK25" s="9" t="n">
        <f aca="false">main!AI73</f>
        <v>1</v>
      </c>
      <c r="AL25" s="9" t="n">
        <f aca="false">main!AJ73</f>
        <v>9.289719581604</v>
      </c>
      <c r="AM25" s="9" t="n">
        <f aca="false">main!AK73</f>
        <v>25.957239151001</v>
      </c>
      <c r="AN25" s="9" t="n">
        <f aca="false">main!AL73</f>
        <v>25.2406234741211</v>
      </c>
      <c r="AO25" s="9" t="n">
        <f aca="false">main!AM73</f>
        <v>25.9161396026611</v>
      </c>
      <c r="AP25" s="9" t="n">
        <f aca="false">main!AN73</f>
        <v>979.142272949219</v>
      </c>
      <c r="AQ25" s="9" t="n">
        <f aca="false">main!AO73</f>
        <v>975.379028320313</v>
      </c>
      <c r="AR25" s="9" t="n">
        <f aca="false">main!AP73</f>
        <v>19.9277820587158</v>
      </c>
      <c r="AS25" s="9" t="n">
        <f aca="false">main!AQ73</f>
        <v>20.2297916412354</v>
      </c>
      <c r="AT25" s="9" t="n">
        <f aca="false">main!AR73</f>
        <v>55.7660751342773</v>
      </c>
      <c r="AU25" s="9" t="n">
        <f aca="false">main!AS73</f>
        <v>56.6112251281738</v>
      </c>
      <c r="AV25" s="9" t="n">
        <f aca="false">main!AT73</f>
        <v>300.587707519531</v>
      </c>
      <c r="AW25" s="9" t="n">
        <f aca="false">main!AU73</f>
        <v>249.312759399414</v>
      </c>
      <c r="AX25" s="9" t="n">
        <f aca="false">main!AV73</f>
        <v>123.571388244629</v>
      </c>
      <c r="AY25" s="9" t="n">
        <f aca="false">main!AW73</f>
        <v>94.186882019043</v>
      </c>
      <c r="AZ25" s="9" t="n">
        <f aca="false">main!AX73</f>
        <v>-2.48535203933716</v>
      </c>
      <c r="BA25" s="9" t="n">
        <f aca="false">main!AY73</f>
        <v>-0.405969768762589</v>
      </c>
      <c r="BB25" s="9" t="n">
        <f aca="false">main!AZ73</f>
        <v>1</v>
      </c>
      <c r="BC25" s="9" t="n">
        <f aca="false">main!BA73</f>
        <v>-1.355140209198</v>
      </c>
      <c r="BD25" s="9" t="n">
        <f aca="false">main!BB73</f>
        <v>7.355140209198</v>
      </c>
      <c r="BE25" s="9" t="n">
        <f aca="false">main!BC73</f>
        <v>1</v>
      </c>
      <c r="BF25" s="9" t="n">
        <f aca="false">main!BD73</f>
        <v>0</v>
      </c>
      <c r="BG25" s="9" t="n">
        <f aca="false">main!BE73</f>
        <v>0.159999996423721</v>
      </c>
      <c r="BH25" s="9" t="n">
        <f aca="false">main!BF73</f>
        <v>111105</v>
      </c>
      <c r="BI25" s="9" t="n">
        <f aca="false">main!BG73</f>
        <v>1.50293853759766</v>
      </c>
      <c r="BJ25" s="9" t="n">
        <f aca="false">main!BH73</f>
        <v>0.000463273772176469</v>
      </c>
      <c r="BK25" s="9" t="n">
        <f aca="false">main!BI73</f>
        <v>298.390623474121</v>
      </c>
      <c r="BL25" s="9" t="n">
        <f aca="false">main!BJ73</f>
        <v>299.107239151001</v>
      </c>
      <c r="BM25" s="9" t="n">
        <f aca="false">main!BK73</f>
        <v>39.8900406122943</v>
      </c>
      <c r="BN25" s="9" t="n">
        <f aca="false">main!BL73</f>
        <v>0.110687981629129</v>
      </c>
      <c r="BO25" s="9" t="n">
        <f aca="false">main!BM73</f>
        <v>3.22557939273624</v>
      </c>
      <c r="BP25" s="9" t="n">
        <f aca="false">main!BN73</f>
        <v>34.2465885226361</v>
      </c>
      <c r="BQ25" s="9" t="n">
        <f aca="false">main!BO73</f>
        <v>14.0167968814007</v>
      </c>
      <c r="BR25" s="9" t="n">
        <f aca="false">main!BP73</f>
        <v>25.5989313125611</v>
      </c>
      <c r="BS25" s="9" t="n">
        <f aca="false">main!BQ73</f>
        <v>3.2950037847764</v>
      </c>
      <c r="BT25" s="9" t="n">
        <f aca="false">main!BR73</f>
        <v>0.0321510710986999</v>
      </c>
      <c r="BU25" s="9" t="n">
        <f aca="false">main!BS73</f>
        <v>1.90538099858286</v>
      </c>
      <c r="BV25" s="9" t="n">
        <f aca="false">main!BT73</f>
        <v>1.38962278619354</v>
      </c>
      <c r="BW25" s="9" t="n">
        <f aca="false">main!BU73</f>
        <v>0.0201044215616648</v>
      </c>
      <c r="BX25" s="9" t="n">
        <f aca="false">main!BV73</f>
        <v>65.6723722234981</v>
      </c>
      <c r="BY25" s="9" t="n">
        <f aca="false">main!BW73</f>
        <v>0.71485650001703</v>
      </c>
      <c r="BZ25" s="9" t="n">
        <f aca="false">main!BX73</f>
        <v>58.0705387426887</v>
      </c>
      <c r="CA25" s="9" t="n">
        <f aca="false">main!BY73</f>
        <v>974.622764576738</v>
      </c>
      <c r="CB25" s="9" t="n">
        <f aca="false">main!BZ73</f>
        <v>0.00310071193094713</v>
      </c>
      <c r="CC25" s="9" t="n">
        <f aca="false">main!CA73</f>
        <v>0</v>
      </c>
      <c r="CD25" s="9" t="n">
        <f aca="false">main!CB73</f>
        <v>219.39380454559</v>
      </c>
      <c r="CE25" s="9" t="n">
        <f aca="false">main!CC73</f>
        <v>1263.93054199219</v>
      </c>
      <c r="CF25" s="9" t="n">
        <f aca="false">main!CD73</f>
        <v>0.595918504709425</v>
      </c>
      <c r="CG25" s="9" t="e">
        <f aca="false">main!CE73</f>
        <v>#DIV/0!</v>
      </c>
    </row>
    <row r="26" customFormat="false" ht="12.8" hidden="false" customHeight="false" outlineLevel="0" collapsed="false">
      <c r="A26" s="8" t="n">
        <v>1</v>
      </c>
      <c r="B26" s="8" t="n">
        <v>2</v>
      </c>
      <c r="C26" s="8" t="n">
        <f aca="false">main!A79</f>
        <v>21</v>
      </c>
      <c r="D26" s="8" t="str">
        <f aca="false">main!B79</f>
        <v>15:00:53</v>
      </c>
      <c r="E26" s="8" t="n">
        <f aca="false">main!C79</f>
        <v>2513.4999959683</v>
      </c>
      <c r="F26" s="8" t="n">
        <f aca="false">main!D79</f>
        <v>0</v>
      </c>
      <c r="G26" s="8" t="n">
        <f aca="false">main!E79</f>
        <v>5.20405785743851</v>
      </c>
      <c r="H26" s="8" t="n">
        <f aca="false">main!F79</f>
        <v>0.0322627301560021</v>
      </c>
      <c r="I26" s="8" t="n">
        <f aca="false">main!G79</f>
        <v>697.256038375071</v>
      </c>
      <c r="J26" s="8" t="n">
        <f aca="false">main!H79</f>
        <v>3</v>
      </c>
      <c r="K26" s="8" t="n">
        <f aca="false">main!I79</f>
        <v>3</v>
      </c>
      <c r="L26" s="8" t="n">
        <f aca="false">main!J79</f>
        <v>0</v>
      </c>
      <c r="M26" s="8" t="n">
        <f aca="false">main!K79</f>
        <v>0</v>
      </c>
      <c r="N26" s="8" t="n">
        <f aca="false">main!L79</f>
        <v>461.487060546875</v>
      </c>
      <c r="O26" s="8" t="n">
        <f aca="false">main!M79</f>
        <v>1126.67358398438</v>
      </c>
      <c r="P26" s="8" t="n">
        <f aca="false">main!N79</f>
        <v>642.397033691406</v>
      </c>
      <c r="Q26" s="8" t="e">
        <f aca="false">main!O79</f>
        <v>#DIV/0!</v>
      </c>
      <c r="R26" s="8" t="n">
        <f aca="false">main!P79</f>
        <v>0.590398614907729</v>
      </c>
      <c r="S26" s="8" t="n">
        <f aca="false">main!Q79</f>
        <v>0.429828618667328</v>
      </c>
      <c r="T26" s="8" t="n">
        <f aca="false">main!R79</f>
        <v>-1</v>
      </c>
      <c r="U26" s="8" t="n">
        <f aca="false">main!S79</f>
        <v>0.87</v>
      </c>
      <c r="V26" s="8" t="n">
        <f aca="false">main!T79</f>
        <v>0.92</v>
      </c>
      <c r="W26" s="8" t="n">
        <f aca="false">main!U79</f>
        <v>19.9885787963867</v>
      </c>
      <c r="X26" s="8" t="n">
        <f aca="false">main!V79</f>
        <v>0.879994289398193</v>
      </c>
      <c r="Y26" s="8" t="n">
        <f aca="false">main!W79</f>
        <v>0.0282781816482393</v>
      </c>
      <c r="Z26" s="8" t="n">
        <f aca="false">main!X79</f>
        <v>0.728031211141144</v>
      </c>
      <c r="AA26" s="8" t="n">
        <f aca="false">main!Y79</f>
        <v>2.44139799423464</v>
      </c>
      <c r="AB26" s="8" t="n">
        <f aca="false">main!Z79</f>
        <v>-1</v>
      </c>
      <c r="AC26" s="8" t="n">
        <f aca="false">main!AA79</f>
        <v>249.312759399414</v>
      </c>
      <c r="AD26" s="8" t="n">
        <f aca="false">main!AB79</f>
        <v>0.5</v>
      </c>
      <c r="AE26" s="8" t="n">
        <f aca="false">main!AC79</f>
        <v>47.1508679760004</v>
      </c>
      <c r="AF26" s="8" t="n">
        <f aca="false">main!AD79</f>
        <v>0.463273772176469</v>
      </c>
      <c r="AG26" s="8" t="n">
        <f aca="false">main!AE79</f>
        <v>1.32019839415338</v>
      </c>
      <c r="AH26" s="8" t="n">
        <f aca="false">main!AF79</f>
        <v>25.2406234741211</v>
      </c>
      <c r="AI26" s="8" t="n">
        <f aca="false">main!AG79</f>
        <v>2</v>
      </c>
      <c r="AJ26" s="8" t="n">
        <f aca="false">main!AH79</f>
        <v>4.644859790802</v>
      </c>
      <c r="AK26" s="8" t="n">
        <f aca="false">main!AI79</f>
        <v>1</v>
      </c>
      <c r="AL26" s="8" t="n">
        <f aca="false">main!AJ79</f>
        <v>9.289719581604</v>
      </c>
      <c r="AM26" s="8" t="n">
        <f aca="false">main!AK79</f>
        <v>25.957239151001</v>
      </c>
      <c r="AN26" s="8" t="n">
        <f aca="false">main!AL79</f>
        <v>25.2406234741211</v>
      </c>
      <c r="AO26" s="8" t="n">
        <f aca="false">main!AM79</f>
        <v>25.9161396026611</v>
      </c>
      <c r="AP26" s="8" t="n">
        <f aca="false">main!AN79</f>
        <v>979.142272949219</v>
      </c>
      <c r="AQ26" s="8" t="n">
        <f aca="false">main!AO79</f>
        <v>975.379028320313</v>
      </c>
      <c r="AR26" s="8" t="n">
        <f aca="false">main!AP79</f>
        <v>19.9277820587158</v>
      </c>
      <c r="AS26" s="8" t="n">
        <f aca="false">main!AQ79</f>
        <v>20.2297916412354</v>
      </c>
      <c r="AT26" s="8" t="n">
        <f aca="false">main!AR79</f>
        <v>55.7660751342773</v>
      </c>
      <c r="AU26" s="8" t="n">
        <f aca="false">main!AS79</f>
        <v>56.6112251281738</v>
      </c>
      <c r="AV26" s="8" t="n">
        <f aca="false">main!AT79</f>
        <v>300.587707519531</v>
      </c>
      <c r="AW26" s="8" t="n">
        <f aca="false">main!AU79</f>
        <v>249.312759399414</v>
      </c>
      <c r="AX26" s="8" t="n">
        <f aca="false">main!AV79</f>
        <v>123.571388244629</v>
      </c>
      <c r="AY26" s="8" t="n">
        <f aca="false">main!AW79</f>
        <v>94.186882019043</v>
      </c>
      <c r="AZ26" s="8" t="n">
        <f aca="false">main!AX79</f>
        <v>-2.48535203933716</v>
      </c>
      <c r="BA26" s="8" t="n">
        <f aca="false">main!AY79</f>
        <v>-0.405969768762589</v>
      </c>
      <c r="BB26" s="8" t="n">
        <f aca="false">main!AZ79</f>
        <v>1</v>
      </c>
      <c r="BC26" s="8" t="n">
        <f aca="false">main!BA79</f>
        <v>-1.355140209198</v>
      </c>
      <c r="BD26" s="8" t="n">
        <f aca="false">main!BB79</f>
        <v>7.355140209198</v>
      </c>
      <c r="BE26" s="8" t="n">
        <f aca="false">main!BC79</f>
        <v>1</v>
      </c>
      <c r="BF26" s="8" t="n">
        <f aca="false">main!BD79</f>
        <v>0</v>
      </c>
      <c r="BG26" s="8" t="n">
        <f aca="false">main!BE79</f>
        <v>0.159999996423721</v>
      </c>
      <c r="BH26" s="8" t="n">
        <f aca="false">main!BF79</f>
        <v>111105</v>
      </c>
      <c r="BI26" s="8" t="n">
        <f aca="false">main!BG79</f>
        <v>1.50293853759766</v>
      </c>
      <c r="BJ26" s="8" t="n">
        <f aca="false">main!BH79</f>
        <v>0.000463273772176469</v>
      </c>
      <c r="BK26" s="8" t="n">
        <f aca="false">main!BI79</f>
        <v>298.390623474121</v>
      </c>
      <c r="BL26" s="8" t="n">
        <f aca="false">main!BJ79</f>
        <v>299.107239151001</v>
      </c>
      <c r="BM26" s="8" t="n">
        <f aca="false">main!BK79</f>
        <v>39.8900406122943</v>
      </c>
      <c r="BN26" s="8" t="n">
        <f aca="false">main!BL79</f>
        <v>0.110687981629129</v>
      </c>
      <c r="BO26" s="8" t="n">
        <f aca="false">main!BM79</f>
        <v>3.22557939273624</v>
      </c>
      <c r="BP26" s="8" t="n">
        <f aca="false">main!BN79</f>
        <v>34.2465885226361</v>
      </c>
      <c r="BQ26" s="8" t="n">
        <f aca="false">main!BO79</f>
        <v>14.0167968814007</v>
      </c>
      <c r="BR26" s="8" t="n">
        <f aca="false">main!BP79</f>
        <v>25.5989313125611</v>
      </c>
      <c r="BS26" s="8" t="n">
        <f aca="false">main!BQ79</f>
        <v>3.2950037847764</v>
      </c>
      <c r="BT26" s="8" t="n">
        <f aca="false">main!BR79</f>
        <v>0.0321510710986999</v>
      </c>
      <c r="BU26" s="8" t="n">
        <f aca="false">main!BS79</f>
        <v>1.90538099858286</v>
      </c>
      <c r="BV26" s="8" t="n">
        <f aca="false">main!BT79</f>
        <v>1.38962278619354</v>
      </c>
      <c r="BW26" s="8" t="n">
        <f aca="false">main!BU79</f>
        <v>0.0201044215616648</v>
      </c>
      <c r="BX26" s="8" t="n">
        <f aca="false">main!BV79</f>
        <v>65.6723722234981</v>
      </c>
      <c r="BY26" s="8" t="n">
        <f aca="false">main!BW79</f>
        <v>0.71485650001703</v>
      </c>
      <c r="BZ26" s="8" t="n">
        <f aca="false">main!BX79</f>
        <v>58.0705387426887</v>
      </c>
      <c r="CA26" s="8" t="n">
        <f aca="false">main!BY79</f>
        <v>974.622764576738</v>
      </c>
      <c r="CB26" s="8" t="n">
        <f aca="false">main!BZ79</f>
        <v>0.00310071193094713</v>
      </c>
      <c r="CC26" s="8" t="n">
        <f aca="false">main!CA79</f>
        <v>0</v>
      </c>
      <c r="CD26" s="8" t="n">
        <f aca="false">main!CB79</f>
        <v>219.39380454559</v>
      </c>
      <c r="CE26" s="8" t="n">
        <f aca="false">main!CC79</f>
        <v>665.186523437505</v>
      </c>
      <c r="CF26" s="8" t="n">
        <f aca="false">main!CD79</f>
        <v>0.429828618667328</v>
      </c>
      <c r="CG26" s="8" t="e">
        <f aca="false">main!CE79</f>
        <v>#DIV/0!</v>
      </c>
    </row>
    <row r="27" customFormat="false" ht="35.05" hidden="false" customHeight="false" outlineLevel="0" collapsed="false">
      <c r="A27" s="9"/>
      <c r="B27" s="9"/>
      <c r="C27" s="11" t="s">
        <v>171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</row>
    <row r="28" customFormat="false" ht="12.8" hidden="false" customHeight="false" outlineLevel="0" collapsed="false">
      <c r="A28" s="9" t="n">
        <v>1</v>
      </c>
      <c r="B28" s="9" t="n">
        <v>3</v>
      </c>
      <c r="C28" s="9" t="n">
        <f aca="false">main!A91</f>
        <v>22</v>
      </c>
      <c r="D28" s="9" t="str">
        <f aca="false">main!B91</f>
        <v>15:12:54</v>
      </c>
      <c r="E28" s="9" t="n">
        <f aca="false">main!C91</f>
        <v>3242.99999944866</v>
      </c>
      <c r="F28" s="9" t="n">
        <f aca="false">main!D91</f>
        <v>0</v>
      </c>
      <c r="G28" s="9" t="n">
        <f aca="false">main!E91</f>
        <v>13.0346863278158</v>
      </c>
      <c r="H28" s="9" t="n">
        <f aca="false">main!F91</f>
        <v>0.119685733151306</v>
      </c>
      <c r="I28" s="9" t="n">
        <f aca="false">main!G91</f>
        <v>815.296299653189</v>
      </c>
      <c r="J28" s="9" t="n">
        <f aca="false">main!H91</f>
        <v>3</v>
      </c>
      <c r="K28" s="9" t="n">
        <f aca="false">main!I91</f>
        <v>3</v>
      </c>
      <c r="L28" s="9" t="n">
        <f aca="false">main!J91</f>
        <v>0</v>
      </c>
      <c r="M28" s="9" t="n">
        <f aca="false">main!K91</f>
        <v>0</v>
      </c>
      <c r="N28" s="9" t="n">
        <f aca="false">main!L91</f>
        <v>461.487060546875</v>
      </c>
      <c r="O28" s="9" t="n">
        <f aca="false">main!M91</f>
        <v>1126.67358398438</v>
      </c>
      <c r="P28" s="9" t="n">
        <f aca="false">main!N91</f>
        <v>642.397033691406</v>
      </c>
      <c r="Q28" s="9" t="e">
        <f aca="false">main!O91</f>
        <v>#DIV/0!</v>
      </c>
      <c r="R28" s="9" t="n">
        <f aca="false">main!P91</f>
        <v>0.590398614907729</v>
      </c>
      <c r="S28" s="9" t="n">
        <f aca="false">main!Q91</f>
        <v>0.429828618667328</v>
      </c>
      <c r="T28" s="9" t="n">
        <f aca="false">main!R91</f>
        <v>-1</v>
      </c>
      <c r="U28" s="9" t="n">
        <f aca="false">main!S91</f>
        <v>0.87</v>
      </c>
      <c r="V28" s="9" t="n">
        <f aca="false">main!T91</f>
        <v>0.92</v>
      </c>
      <c r="W28" s="9" t="n">
        <f aca="false">main!U91</f>
        <v>19.9885787963867</v>
      </c>
      <c r="X28" s="9" t="n">
        <f aca="false">main!V91</f>
        <v>0.879994289398193</v>
      </c>
      <c r="Y28" s="9" t="n">
        <f aca="false">main!W91</f>
        <v>0.0638292714616069</v>
      </c>
      <c r="Z28" s="9" t="n">
        <f aca="false">main!X91</f>
        <v>0.728031211141144</v>
      </c>
      <c r="AA28" s="9" t="n">
        <f aca="false">main!Y91</f>
        <v>2.44139799423464</v>
      </c>
      <c r="AB28" s="9" t="n">
        <f aca="false">main!Z91</f>
        <v>-1</v>
      </c>
      <c r="AC28" s="9" t="n">
        <f aca="false">main!AA91</f>
        <v>249.312759399414</v>
      </c>
      <c r="AD28" s="9" t="n">
        <f aca="false">main!AB91</f>
        <v>0.5</v>
      </c>
      <c r="AE28" s="9" t="n">
        <f aca="false">main!AC91</f>
        <v>47.1508679760004</v>
      </c>
      <c r="AF28" s="9" t="n">
        <f aca="false">main!AD91</f>
        <v>1.43874527541064</v>
      </c>
      <c r="AG28" s="9" t="n">
        <f aca="false">main!AE91</f>
        <v>1.11734537102296</v>
      </c>
      <c r="AH28" s="9" t="n">
        <f aca="false">main!AF91</f>
        <v>23.895788192749</v>
      </c>
      <c r="AI28" s="9" t="n">
        <f aca="false">main!AG91</f>
        <v>2</v>
      </c>
      <c r="AJ28" s="9" t="n">
        <f aca="false">main!AH91</f>
        <v>4.644859790802</v>
      </c>
      <c r="AK28" s="9" t="n">
        <f aca="false">main!AI91</f>
        <v>1</v>
      </c>
      <c r="AL28" s="9" t="n">
        <f aca="false">main!AJ91</f>
        <v>9.289719581604</v>
      </c>
      <c r="AM28" s="9" t="n">
        <f aca="false">main!AK91</f>
        <v>25.0717086791992</v>
      </c>
      <c r="AN28" s="9" t="n">
        <f aca="false">main!AL91</f>
        <v>23.895788192749</v>
      </c>
      <c r="AO28" s="9" t="n">
        <f aca="false">main!AM91</f>
        <v>25.0144729614258</v>
      </c>
      <c r="AP28" s="9" t="n">
        <f aca="false">main!AN91</f>
        <v>1018.85009765625</v>
      </c>
      <c r="AQ28" s="9" t="n">
        <f aca="false">main!AO91</f>
        <v>1009.21026611328</v>
      </c>
      <c r="AR28" s="9" t="n">
        <f aca="false">main!AP91</f>
        <v>18.7986335754395</v>
      </c>
      <c r="AS28" s="9" t="n">
        <f aca="false">main!AQ91</f>
        <v>19.737117767334</v>
      </c>
      <c r="AT28" s="9" t="n">
        <f aca="false">main!AR91</f>
        <v>55.445556640625</v>
      </c>
      <c r="AU28" s="9" t="n">
        <f aca="false">main!AS91</f>
        <v>58.2135620117188</v>
      </c>
      <c r="AV28" s="9" t="n">
        <f aca="false">main!AT91</f>
        <v>300.558837890625</v>
      </c>
      <c r="AW28" s="9" t="n">
        <f aca="false">main!AU91</f>
        <v>249.863586425781</v>
      </c>
      <c r="AX28" s="9" t="n">
        <f aca="false">main!AV91</f>
        <v>114.694076538086</v>
      </c>
      <c r="AY28" s="9" t="n">
        <f aca="false">main!AW91</f>
        <v>94.1845626831055</v>
      </c>
      <c r="AZ28" s="9" t="n">
        <f aca="false">main!AX91</f>
        <v>-2.64719581604004</v>
      </c>
      <c r="BA28" s="9" t="n">
        <f aca="false">main!AY91</f>
        <v>-0.422027558088303</v>
      </c>
      <c r="BB28" s="9" t="n">
        <f aca="false">main!AZ91</f>
        <v>0.5</v>
      </c>
      <c r="BC28" s="9" t="n">
        <f aca="false">main!BA91</f>
        <v>-1.355140209198</v>
      </c>
      <c r="BD28" s="9" t="n">
        <f aca="false">main!BB91</f>
        <v>7.355140209198</v>
      </c>
      <c r="BE28" s="9" t="n">
        <f aca="false">main!BC91</f>
        <v>1</v>
      </c>
      <c r="BF28" s="9" t="n">
        <f aca="false">main!BD91</f>
        <v>0</v>
      </c>
      <c r="BG28" s="9" t="n">
        <f aca="false">main!BE91</f>
        <v>0.159999996423721</v>
      </c>
      <c r="BH28" s="9" t="n">
        <f aca="false">main!BF91</f>
        <v>111105</v>
      </c>
      <c r="BI28" s="9" t="n">
        <f aca="false">main!BG91</f>
        <v>1.50279418945312</v>
      </c>
      <c r="BJ28" s="9" t="n">
        <f aca="false">main!BH91</f>
        <v>0.00143874527541064</v>
      </c>
      <c r="BK28" s="9" t="n">
        <f aca="false">main!BI91</f>
        <v>297.045788192749</v>
      </c>
      <c r="BL28" s="9" t="n">
        <f aca="false">main!BJ91</f>
        <v>298.221708679199</v>
      </c>
      <c r="BM28" s="9" t="n">
        <f aca="false">main!BK91</f>
        <v>39.9781729345431</v>
      </c>
      <c r="BN28" s="9" t="n">
        <f aca="false">main!BL91</f>
        <v>-0.0404334448437808</v>
      </c>
      <c r="BO28" s="9" t="n">
        <f aca="false">main!BM91</f>
        <v>2.97627717656426</v>
      </c>
      <c r="BP28" s="9" t="n">
        <f aca="false">main!BN91</f>
        <v>31.6004777404794</v>
      </c>
      <c r="BQ28" s="9" t="n">
        <f aca="false">main!BO91</f>
        <v>11.8633599731454</v>
      </c>
      <c r="BR28" s="9" t="n">
        <f aca="false">main!BP91</f>
        <v>24.4837484359741</v>
      </c>
      <c r="BS28" s="9" t="n">
        <f aca="false">main!BQ91</f>
        <v>3.08311823331407</v>
      </c>
      <c r="BT28" s="9" t="n">
        <f aca="false">main!BR91</f>
        <v>0.118163354824431</v>
      </c>
      <c r="BU28" s="9" t="n">
        <f aca="false">main!BS91</f>
        <v>1.8589318055413</v>
      </c>
      <c r="BV28" s="9" t="n">
        <f aca="false">main!BT91</f>
        <v>1.22418642777277</v>
      </c>
      <c r="BW28" s="9" t="n">
        <f aca="false">main!BU91</f>
        <v>0.0739873805401979</v>
      </c>
      <c r="BX28" s="9" t="n">
        <f aca="false">main!BV91</f>
        <v>76.7883254399898</v>
      </c>
      <c r="BY28" s="9" t="n">
        <f aca="false">main!BW91</f>
        <v>0.807855733367733</v>
      </c>
      <c r="BZ28" s="9" t="n">
        <f aca="false">main!BX91</f>
        <v>61.9593545091947</v>
      </c>
      <c r="CA28" s="9" t="n">
        <f aca="false">main!BY91</f>
        <v>1007.31604030937</v>
      </c>
      <c r="CB28" s="9" t="n">
        <f aca="false">main!BZ91</f>
        <v>0.0080175507862781</v>
      </c>
      <c r="CC28" s="9" t="n">
        <f aca="false">main!CA91</f>
        <v>0</v>
      </c>
      <c r="CD28" s="9" t="n">
        <f aca="false">main!CB91</f>
        <v>219.878529183239</v>
      </c>
      <c r="CE28" s="9" t="n">
        <f aca="false">main!CC91</f>
        <v>665.186523437505</v>
      </c>
      <c r="CF28" s="9" t="n">
        <f aca="false">main!CD91</f>
        <v>0.429828618667328</v>
      </c>
      <c r="CG28" s="9" t="e">
        <f aca="false">main!CE91</f>
        <v>#DIV/0!</v>
      </c>
    </row>
    <row r="29" customFormat="false" ht="12.8" hidden="false" customHeight="false" outlineLevel="0" collapsed="false">
      <c r="A29" s="9" t="n">
        <v>1</v>
      </c>
      <c r="B29" s="9" t="n">
        <v>3</v>
      </c>
      <c r="C29" s="9" t="n">
        <f aca="false">main!A92</f>
        <v>23</v>
      </c>
      <c r="D29" s="9" t="str">
        <f aca="false">main!B92</f>
        <v>15:13:05</v>
      </c>
      <c r="E29" s="9" t="n">
        <f aca="false">main!C92</f>
        <v>3253.99999869056</v>
      </c>
      <c r="F29" s="9" t="n">
        <f aca="false">main!D92</f>
        <v>0</v>
      </c>
      <c r="G29" s="9" t="n">
        <f aca="false">main!E92</f>
        <v>12.7252612101396</v>
      </c>
      <c r="H29" s="9" t="n">
        <f aca="false">main!F92</f>
        <v>0.118741639849123</v>
      </c>
      <c r="I29" s="9" t="n">
        <f aca="false">main!G92</f>
        <v>819.472385860706</v>
      </c>
      <c r="J29" s="9" t="n">
        <f aca="false">main!H92</f>
        <v>3</v>
      </c>
      <c r="K29" s="9" t="n">
        <f aca="false">main!I92</f>
        <v>3</v>
      </c>
      <c r="L29" s="9" t="n">
        <f aca="false">main!J92</f>
        <v>0</v>
      </c>
      <c r="M29" s="9" t="n">
        <f aca="false">main!K92</f>
        <v>0</v>
      </c>
      <c r="N29" s="9" t="n">
        <f aca="false">main!L92</f>
        <v>461.487060546875</v>
      </c>
      <c r="O29" s="9" t="n">
        <f aca="false">main!M92</f>
        <v>1126.67358398438</v>
      </c>
      <c r="P29" s="9" t="n">
        <f aca="false">main!N92</f>
        <v>642.397033691406</v>
      </c>
      <c r="Q29" s="9" t="e">
        <f aca="false">main!O92</f>
        <v>#DIV/0!</v>
      </c>
      <c r="R29" s="9" t="n">
        <f aca="false">main!P92</f>
        <v>0.590398614907729</v>
      </c>
      <c r="S29" s="9" t="n">
        <f aca="false">main!Q92</f>
        <v>0.429828618667328</v>
      </c>
      <c r="T29" s="9" t="n">
        <f aca="false">main!R92</f>
        <v>-1</v>
      </c>
      <c r="U29" s="9" t="n">
        <f aca="false">main!S92</f>
        <v>0.87</v>
      </c>
      <c r="V29" s="9" t="n">
        <f aca="false">main!T92</f>
        <v>0.92</v>
      </c>
      <c r="W29" s="9" t="n">
        <f aca="false">main!U92</f>
        <v>19.9885787963867</v>
      </c>
      <c r="X29" s="9" t="n">
        <f aca="false">main!V92</f>
        <v>0.879994289398193</v>
      </c>
      <c r="Y29" s="9" t="n">
        <f aca="false">main!W92</f>
        <v>0.0624420056472791</v>
      </c>
      <c r="Z29" s="9" t="n">
        <f aca="false">main!X92</f>
        <v>0.728031211141144</v>
      </c>
      <c r="AA29" s="9" t="n">
        <f aca="false">main!Y92</f>
        <v>2.44139799423464</v>
      </c>
      <c r="AB29" s="9" t="n">
        <f aca="false">main!Z92</f>
        <v>-1</v>
      </c>
      <c r="AC29" s="9" t="n">
        <f aca="false">main!AA92</f>
        <v>249.312759399414</v>
      </c>
      <c r="AD29" s="9" t="n">
        <f aca="false">main!AB92</f>
        <v>0.5</v>
      </c>
      <c r="AE29" s="9" t="n">
        <f aca="false">main!AC92</f>
        <v>47.1508679760004</v>
      </c>
      <c r="AF29" s="9" t="n">
        <f aca="false">main!AD92</f>
        <v>1.43319891067851</v>
      </c>
      <c r="AG29" s="9" t="n">
        <f aca="false">main!AE92</f>
        <v>1.12177904754847</v>
      </c>
      <c r="AH29" s="9" t="n">
        <f aca="false">main!AF92</f>
        <v>23.9051322937012</v>
      </c>
      <c r="AI29" s="9" t="n">
        <f aca="false">main!AG92</f>
        <v>2</v>
      </c>
      <c r="AJ29" s="9" t="n">
        <f aca="false">main!AH92</f>
        <v>4.644859790802</v>
      </c>
      <c r="AK29" s="9" t="n">
        <f aca="false">main!AI92</f>
        <v>1</v>
      </c>
      <c r="AL29" s="9" t="n">
        <f aca="false">main!AJ92</f>
        <v>9.289719581604</v>
      </c>
      <c r="AM29" s="9" t="n">
        <f aca="false">main!AK92</f>
        <v>25.0875835418701</v>
      </c>
      <c r="AN29" s="9" t="n">
        <f aca="false">main!AL92</f>
        <v>23.9051322937012</v>
      </c>
      <c r="AO29" s="9" t="n">
        <f aca="false">main!AM92</f>
        <v>25.0141887664795</v>
      </c>
      <c r="AP29" s="9" t="n">
        <f aca="false">main!AN92</f>
        <v>1020.11364746094</v>
      </c>
      <c r="AQ29" s="9" t="n">
        <f aca="false">main!AO92</f>
        <v>1010.68249511719</v>
      </c>
      <c r="AR29" s="9" t="n">
        <f aca="false">main!AP92</f>
        <v>18.7729949951172</v>
      </c>
      <c r="AS29" s="9" t="n">
        <f aca="false">main!AQ92</f>
        <v>19.7078437805176</v>
      </c>
      <c r="AT29" s="9" t="n">
        <f aca="false">main!AR92</f>
        <v>55.3174629211426</v>
      </c>
      <c r="AU29" s="9" t="n">
        <f aca="false">main!AS92</f>
        <v>58.0721321105957</v>
      </c>
      <c r="AV29" s="9" t="n">
        <f aca="false">main!AT92</f>
        <v>300.573455810547</v>
      </c>
      <c r="AW29" s="9" t="n">
        <f aca="false">main!AU92</f>
        <v>249.783599853516</v>
      </c>
      <c r="AX29" s="9" t="n">
        <f aca="false">main!AV92</f>
        <v>114.672500610352</v>
      </c>
      <c r="AY29" s="9" t="n">
        <f aca="false">main!AW92</f>
        <v>94.1843490600586</v>
      </c>
      <c r="AZ29" s="9" t="n">
        <f aca="false">main!AX92</f>
        <v>-2.64719581604004</v>
      </c>
      <c r="BA29" s="9" t="n">
        <f aca="false">main!AY92</f>
        <v>-0.422027558088303</v>
      </c>
      <c r="BB29" s="9" t="n">
        <f aca="false">main!AZ92</f>
        <v>0.5</v>
      </c>
      <c r="BC29" s="9" t="n">
        <f aca="false">main!BA92</f>
        <v>-1.355140209198</v>
      </c>
      <c r="BD29" s="9" t="n">
        <f aca="false">main!BB92</f>
        <v>7.355140209198</v>
      </c>
      <c r="BE29" s="9" t="n">
        <f aca="false">main!BC92</f>
        <v>1</v>
      </c>
      <c r="BF29" s="9" t="n">
        <f aca="false">main!BD92</f>
        <v>0</v>
      </c>
      <c r="BG29" s="9" t="n">
        <f aca="false">main!BE92</f>
        <v>0.159999996423721</v>
      </c>
      <c r="BH29" s="9" t="n">
        <f aca="false">main!BF92</f>
        <v>111105</v>
      </c>
      <c r="BI29" s="9" t="n">
        <f aca="false">main!BG92</f>
        <v>1.50286727905273</v>
      </c>
      <c r="BJ29" s="9" t="n">
        <f aca="false">main!BH92</f>
        <v>0.00143319891067851</v>
      </c>
      <c r="BK29" s="9" t="n">
        <f aca="false">main!BI92</f>
        <v>297.055132293701</v>
      </c>
      <c r="BL29" s="9" t="n">
        <f aca="false">main!BJ92</f>
        <v>298.23758354187</v>
      </c>
      <c r="BM29" s="9" t="n">
        <f aca="false">main!BK92</f>
        <v>39.9653750832667</v>
      </c>
      <c r="BN29" s="9" t="n">
        <f aca="false">main!BL92</f>
        <v>-0.0392026527686408</v>
      </c>
      <c r="BO29" s="9" t="n">
        <f aca="false">main!BM92</f>
        <v>2.97794948539385</v>
      </c>
      <c r="BP29" s="9" t="n">
        <f aca="false">main!BN92</f>
        <v>31.6183051124014</v>
      </c>
      <c r="BQ29" s="9" t="n">
        <f aca="false">main!BO92</f>
        <v>11.9104613318838</v>
      </c>
      <c r="BR29" s="9" t="n">
        <f aca="false">main!BP92</f>
        <v>24.4963579177857</v>
      </c>
      <c r="BS29" s="9" t="n">
        <f aca="false">main!BQ92</f>
        <v>3.08544580788836</v>
      </c>
      <c r="BT29" s="9" t="n">
        <f aca="false">main!BR92</f>
        <v>0.117243033785688</v>
      </c>
      <c r="BU29" s="9" t="n">
        <f aca="false">main!BS92</f>
        <v>1.85617043784537</v>
      </c>
      <c r="BV29" s="9" t="n">
        <f aca="false">main!BT92</f>
        <v>1.22927537004298</v>
      </c>
      <c r="BW29" s="9" t="n">
        <f aca="false">main!BU92</f>
        <v>0.0734100788688232</v>
      </c>
      <c r="BX29" s="9" t="n">
        <f aca="false">main!BV92</f>
        <v>77.1814732349838</v>
      </c>
      <c r="BY29" s="9" t="n">
        <f aca="false">main!BW92</f>
        <v>0.810810902355331</v>
      </c>
      <c r="BZ29" s="9" t="n">
        <f aca="false">main!BX92</f>
        <v>61.8262485884245</v>
      </c>
      <c r="CA29" s="9" t="n">
        <f aca="false">main!BY92</f>
        <v>1008.83323556928</v>
      </c>
      <c r="CB29" s="9" t="n">
        <f aca="false">main!BZ92</f>
        <v>0.00779866419137908</v>
      </c>
      <c r="CC29" s="9" t="n">
        <f aca="false">main!CA92</f>
        <v>0</v>
      </c>
      <c r="CD29" s="9" t="n">
        <f aca="false">main!CB92</f>
        <v>219.808141456417</v>
      </c>
      <c r="CE29" s="9" t="n">
        <f aca="false">main!CC92</f>
        <v>665.186523437505</v>
      </c>
      <c r="CF29" s="9" t="n">
        <f aca="false">main!CD92</f>
        <v>0.429828618667328</v>
      </c>
      <c r="CG29" s="9" t="e">
        <f aca="false">main!CE92</f>
        <v>#DIV/0!</v>
      </c>
    </row>
    <row r="30" customFormat="false" ht="12.8" hidden="false" customHeight="false" outlineLevel="0" collapsed="false">
      <c r="A30" s="9" t="n">
        <v>1</v>
      </c>
      <c r="B30" s="9" t="n">
        <v>3</v>
      </c>
      <c r="C30" s="9" t="n">
        <f aca="false">main!A93</f>
        <v>24</v>
      </c>
      <c r="D30" s="9" t="str">
        <f aca="false">main!B93</f>
        <v>15:13:16</v>
      </c>
      <c r="E30" s="9" t="n">
        <f aca="false">main!C93</f>
        <v>3264.99999793246</v>
      </c>
      <c r="F30" s="9" t="n">
        <f aca="false">main!D93</f>
        <v>0</v>
      </c>
      <c r="G30" s="9" t="n">
        <f aca="false">main!E93</f>
        <v>13.1515717770531</v>
      </c>
      <c r="H30" s="9" t="n">
        <f aca="false">main!F93</f>
        <v>0.118239704806888</v>
      </c>
      <c r="I30" s="9" t="n">
        <f aca="false">main!G93</f>
        <v>814.1206736167</v>
      </c>
      <c r="J30" s="9" t="n">
        <f aca="false">main!H93</f>
        <v>3</v>
      </c>
      <c r="K30" s="9" t="n">
        <f aca="false">main!I93</f>
        <v>3</v>
      </c>
      <c r="L30" s="9" t="n">
        <f aca="false">main!J93</f>
        <v>0</v>
      </c>
      <c r="M30" s="9" t="n">
        <f aca="false">main!K93</f>
        <v>0</v>
      </c>
      <c r="N30" s="9" t="n">
        <f aca="false">main!L93</f>
        <v>461.487060546875</v>
      </c>
      <c r="O30" s="9" t="n">
        <f aca="false">main!M93</f>
        <v>1126.67358398438</v>
      </c>
      <c r="P30" s="9" t="n">
        <f aca="false">main!N93</f>
        <v>642.397033691406</v>
      </c>
      <c r="Q30" s="9" t="e">
        <f aca="false">main!O93</f>
        <v>#DIV/0!</v>
      </c>
      <c r="R30" s="9" t="n">
        <f aca="false">main!P93</f>
        <v>0.590398614907729</v>
      </c>
      <c r="S30" s="9" t="n">
        <f aca="false">main!Q93</f>
        <v>0.429828618667328</v>
      </c>
      <c r="T30" s="9" t="n">
        <f aca="false">main!R93</f>
        <v>-1</v>
      </c>
      <c r="U30" s="9" t="n">
        <f aca="false">main!S93</f>
        <v>0.87</v>
      </c>
      <c r="V30" s="9" t="n">
        <f aca="false">main!T93</f>
        <v>0.92</v>
      </c>
      <c r="W30" s="9" t="n">
        <f aca="false">main!U93</f>
        <v>19.9885787963867</v>
      </c>
      <c r="X30" s="9" t="n">
        <f aca="false">main!V93</f>
        <v>0.879994289398193</v>
      </c>
      <c r="Y30" s="9" t="n">
        <f aca="false">main!W93</f>
        <v>0.0643775396325192</v>
      </c>
      <c r="Z30" s="9" t="n">
        <f aca="false">main!X93</f>
        <v>0.728031211141144</v>
      </c>
      <c r="AA30" s="9" t="n">
        <f aca="false">main!Y93</f>
        <v>2.44139799423464</v>
      </c>
      <c r="AB30" s="9" t="n">
        <f aca="false">main!Z93</f>
        <v>-1</v>
      </c>
      <c r="AC30" s="9" t="n">
        <f aca="false">main!AA93</f>
        <v>249.312759399414</v>
      </c>
      <c r="AD30" s="9" t="n">
        <f aca="false">main!AB93</f>
        <v>0.5</v>
      </c>
      <c r="AE30" s="9" t="n">
        <f aca="false">main!AC93</f>
        <v>47.1508679760004</v>
      </c>
      <c r="AF30" s="9" t="n">
        <f aca="false">main!AD93</f>
        <v>1.43682332748637</v>
      </c>
      <c r="AG30" s="9" t="n">
        <f aca="false">main!AE93</f>
        <v>1.1293108497871</v>
      </c>
      <c r="AH30" s="9" t="n">
        <f aca="false">main!AF93</f>
        <v>23.9356517791748</v>
      </c>
      <c r="AI30" s="9" t="n">
        <f aca="false">main!AG93</f>
        <v>2</v>
      </c>
      <c r="AJ30" s="9" t="n">
        <f aca="false">main!AH93</f>
        <v>4.644859790802</v>
      </c>
      <c r="AK30" s="9" t="n">
        <f aca="false">main!AI93</f>
        <v>1</v>
      </c>
      <c r="AL30" s="9" t="n">
        <f aca="false">main!AJ93</f>
        <v>9.289719581604</v>
      </c>
      <c r="AM30" s="9" t="n">
        <f aca="false">main!AK93</f>
        <v>25.0824337005615</v>
      </c>
      <c r="AN30" s="9" t="n">
        <f aca="false">main!AL93</f>
        <v>23.9356517791748</v>
      </c>
      <c r="AO30" s="9" t="n">
        <f aca="false">main!AM93</f>
        <v>25.0150852203369</v>
      </c>
      <c r="AP30" s="9" t="n">
        <f aca="false">main!AN93</f>
        <v>1021.68963623047</v>
      </c>
      <c r="AQ30" s="9" t="n">
        <f aca="false">main!AO93</f>
        <v>1011.97076416016</v>
      </c>
      <c r="AR30" s="9" t="n">
        <f aca="false">main!AP93</f>
        <v>18.7486228942871</v>
      </c>
      <c r="AS30" s="9" t="n">
        <f aca="false">main!AQ93</f>
        <v>19.6858940124512</v>
      </c>
      <c r="AT30" s="9" t="n">
        <f aca="false">main!AR93</f>
        <v>55.2626991271973</v>
      </c>
      <c r="AU30" s="9" t="n">
        <f aca="false">main!AS93</f>
        <v>58.0253601074219</v>
      </c>
      <c r="AV30" s="9" t="n">
        <f aca="false">main!AT93</f>
        <v>300.5615234375</v>
      </c>
      <c r="AW30" s="9" t="n">
        <f aca="false">main!AU93</f>
        <v>249.798858642578</v>
      </c>
      <c r="AX30" s="9" t="n">
        <f aca="false">main!AV93</f>
        <v>114.895629882813</v>
      </c>
      <c r="AY30" s="9" t="n">
        <f aca="false">main!AW93</f>
        <v>94.1845169067383</v>
      </c>
      <c r="AZ30" s="9" t="n">
        <f aca="false">main!AX93</f>
        <v>-2.64719581604004</v>
      </c>
      <c r="BA30" s="9" t="n">
        <f aca="false">main!AY93</f>
        <v>-0.422027558088303</v>
      </c>
      <c r="BB30" s="9" t="n">
        <f aca="false">main!AZ93</f>
        <v>0.5</v>
      </c>
      <c r="BC30" s="9" t="n">
        <f aca="false">main!BA93</f>
        <v>-1.355140209198</v>
      </c>
      <c r="BD30" s="9" t="n">
        <f aca="false">main!BB93</f>
        <v>7.355140209198</v>
      </c>
      <c r="BE30" s="9" t="n">
        <f aca="false">main!BC93</f>
        <v>1</v>
      </c>
      <c r="BF30" s="9" t="n">
        <f aca="false">main!BD93</f>
        <v>0</v>
      </c>
      <c r="BG30" s="9" t="n">
        <f aca="false">main!BE93</f>
        <v>0.159999996423721</v>
      </c>
      <c r="BH30" s="9" t="n">
        <f aca="false">main!BF93</f>
        <v>111105</v>
      </c>
      <c r="BI30" s="9" t="n">
        <f aca="false">main!BG93</f>
        <v>1.5028076171875</v>
      </c>
      <c r="BJ30" s="9" t="n">
        <f aca="false">main!BH93</f>
        <v>0.00143682332748637</v>
      </c>
      <c r="BK30" s="9" t="n">
        <f aca="false">main!BI93</f>
        <v>297.085651779175</v>
      </c>
      <c r="BL30" s="9" t="n">
        <f aca="false">main!BJ93</f>
        <v>298.232433700562</v>
      </c>
      <c r="BM30" s="9" t="n">
        <f aca="false">main!BK93</f>
        <v>39.9678164894621</v>
      </c>
      <c r="BN30" s="9" t="n">
        <f aca="false">main!BL93</f>
        <v>-0.0414459023955903</v>
      </c>
      <c r="BO30" s="9" t="n">
        <f aca="false">main!BM93</f>
        <v>2.98341726722707</v>
      </c>
      <c r="BP30" s="9" t="n">
        <f aca="false">main!BN93</f>
        <v>31.6763027003818</v>
      </c>
      <c r="BQ30" s="9" t="n">
        <f aca="false">main!BO93</f>
        <v>11.9904086879306</v>
      </c>
      <c r="BR30" s="9" t="n">
        <f aca="false">main!BP93</f>
        <v>24.5090427398682</v>
      </c>
      <c r="BS30" s="9" t="n">
        <f aca="false">main!BQ93</f>
        <v>3.08778883908582</v>
      </c>
      <c r="BT30" s="9" t="n">
        <f aca="false">main!BR93</f>
        <v>0.116753662258531</v>
      </c>
      <c r="BU30" s="9" t="n">
        <f aca="false">main!BS93</f>
        <v>1.85410641743997</v>
      </c>
      <c r="BV30" s="9" t="n">
        <f aca="false">main!BT93</f>
        <v>1.23368242164585</v>
      </c>
      <c r="BW30" s="9" t="n">
        <f aca="false">main!BU93</f>
        <v>0.0731031111751576</v>
      </c>
      <c r="BX30" s="9" t="n">
        <f aca="false">main!BV93</f>
        <v>76.6775623483772</v>
      </c>
      <c r="BY30" s="9" t="n">
        <f aca="false">main!BW93</f>
        <v>0.804490309848371</v>
      </c>
      <c r="BZ30" s="9" t="n">
        <f aca="false">main!BX93</f>
        <v>61.6376194568907</v>
      </c>
      <c r="CA30" s="9" t="n">
        <f aca="false">main!BY93</f>
        <v>1010.05955233691</v>
      </c>
      <c r="CB30" s="9" t="n">
        <f aca="false">main!BZ93</f>
        <v>0.008025582002353</v>
      </c>
      <c r="CC30" s="9" t="n">
        <f aca="false">main!CA93</f>
        <v>0</v>
      </c>
      <c r="CD30" s="9" t="n">
        <f aca="false">main!CB93</f>
        <v>219.821569103655</v>
      </c>
      <c r="CE30" s="9" t="n">
        <f aca="false">main!CC93</f>
        <v>665.186523437505</v>
      </c>
      <c r="CF30" s="9" t="n">
        <f aca="false">main!CD93</f>
        <v>0.429828618667328</v>
      </c>
      <c r="CG30" s="9" t="e">
        <f aca="false">main!CE93</f>
        <v>#DIV/0!</v>
      </c>
    </row>
    <row r="31" customFormat="false" ht="12.8" hidden="false" customHeight="false" outlineLevel="0" collapsed="false">
      <c r="A31" s="9" t="n">
        <v>1</v>
      </c>
      <c r="B31" s="9" t="n">
        <v>3</v>
      </c>
      <c r="C31" s="9" t="n">
        <f aca="false">main!A94</f>
        <v>25</v>
      </c>
      <c r="D31" s="9" t="str">
        <f aca="false">main!B94</f>
        <v>15:13:27</v>
      </c>
      <c r="E31" s="9" t="n">
        <f aca="false">main!C94</f>
        <v>3275.99999717437</v>
      </c>
      <c r="F31" s="9" t="n">
        <f aca="false">main!D94</f>
        <v>0</v>
      </c>
      <c r="G31" s="9" t="n">
        <f aca="false">main!E94</f>
        <v>12.9788654132941</v>
      </c>
      <c r="H31" s="9" t="n">
        <f aca="false">main!F94</f>
        <v>0.11850611318401</v>
      </c>
      <c r="I31" s="9" t="n">
        <f aca="false">main!G94</f>
        <v>818.288118798678</v>
      </c>
      <c r="J31" s="9" t="n">
        <f aca="false">main!H94</f>
        <v>3</v>
      </c>
      <c r="K31" s="9" t="n">
        <f aca="false">main!I94</f>
        <v>3</v>
      </c>
      <c r="L31" s="9" t="n">
        <f aca="false">main!J94</f>
        <v>0</v>
      </c>
      <c r="M31" s="9" t="n">
        <f aca="false">main!K94</f>
        <v>0</v>
      </c>
      <c r="N31" s="9" t="n">
        <f aca="false">main!L94</f>
        <v>461.487060546875</v>
      </c>
      <c r="O31" s="9" t="n">
        <f aca="false">main!M94</f>
        <v>1126.67358398438</v>
      </c>
      <c r="P31" s="9" t="n">
        <f aca="false">main!N94</f>
        <v>642.397033691406</v>
      </c>
      <c r="Q31" s="9" t="e">
        <f aca="false">main!O94</f>
        <v>#DIV/0!</v>
      </c>
      <c r="R31" s="9" t="n">
        <f aca="false">main!P94</f>
        <v>0.590398614907729</v>
      </c>
      <c r="S31" s="9" t="n">
        <f aca="false">main!Q94</f>
        <v>0.429828618667328</v>
      </c>
      <c r="T31" s="9" t="n">
        <f aca="false">main!R94</f>
        <v>-1</v>
      </c>
      <c r="U31" s="9" t="n">
        <f aca="false">main!S94</f>
        <v>0.87</v>
      </c>
      <c r="V31" s="9" t="n">
        <f aca="false">main!T94</f>
        <v>0.92</v>
      </c>
      <c r="W31" s="9" t="n">
        <f aca="false">main!U94</f>
        <v>19.9885787963867</v>
      </c>
      <c r="X31" s="9" t="n">
        <f aca="false">main!V94</f>
        <v>0.879994289398193</v>
      </c>
      <c r="Y31" s="9" t="n">
        <f aca="false">main!W94</f>
        <v>0.0635996122886057</v>
      </c>
      <c r="Z31" s="9" t="n">
        <f aca="false">main!X94</f>
        <v>0.728031211141144</v>
      </c>
      <c r="AA31" s="9" t="n">
        <f aca="false">main!Y94</f>
        <v>2.44139799423464</v>
      </c>
      <c r="AB31" s="9" t="n">
        <f aca="false">main!Z94</f>
        <v>-1</v>
      </c>
      <c r="AC31" s="9" t="n">
        <f aca="false">main!AA94</f>
        <v>249.312759399414</v>
      </c>
      <c r="AD31" s="9" t="n">
        <f aca="false">main!AB94</f>
        <v>0.5</v>
      </c>
      <c r="AE31" s="9" t="n">
        <f aca="false">main!AC94</f>
        <v>47.1508679760004</v>
      </c>
      <c r="AF31" s="9" t="n">
        <f aca="false">main!AD94</f>
        <v>1.44668567657701</v>
      </c>
      <c r="AG31" s="9" t="n">
        <f aca="false">main!AE94</f>
        <v>1.13454274542041</v>
      </c>
      <c r="AH31" s="9" t="n">
        <f aca="false">main!AF94</f>
        <v>23.9520950317383</v>
      </c>
      <c r="AI31" s="9" t="n">
        <f aca="false">main!AG94</f>
        <v>2</v>
      </c>
      <c r="AJ31" s="9" t="n">
        <f aca="false">main!AH94</f>
        <v>4.644859790802</v>
      </c>
      <c r="AK31" s="9" t="n">
        <f aca="false">main!AI94</f>
        <v>1</v>
      </c>
      <c r="AL31" s="9" t="n">
        <f aca="false">main!AJ94</f>
        <v>9.289719581604</v>
      </c>
      <c r="AM31" s="9" t="n">
        <f aca="false">main!AK94</f>
        <v>25.0699787139893</v>
      </c>
      <c r="AN31" s="9" t="n">
        <f aca="false">main!AL94</f>
        <v>23.9520950317383</v>
      </c>
      <c r="AO31" s="9" t="n">
        <f aca="false">main!AM94</f>
        <v>25.0178737640381</v>
      </c>
      <c r="AP31" s="9" t="n">
        <f aca="false">main!AN94</f>
        <v>1023.13232421875</v>
      </c>
      <c r="AQ31" s="9" t="n">
        <f aca="false">main!AO94</f>
        <v>1013.52032470703</v>
      </c>
      <c r="AR31" s="9" t="n">
        <f aca="false">main!AP94</f>
        <v>18.7177982330322</v>
      </c>
      <c r="AS31" s="9" t="n">
        <f aca="false">main!AQ94</f>
        <v>19.6615180969238</v>
      </c>
      <c r="AT31" s="9" t="n">
        <f aca="false">main!AR94</f>
        <v>55.2132034301758</v>
      </c>
      <c r="AU31" s="9" t="n">
        <f aca="false">main!AS94</f>
        <v>57.996955871582</v>
      </c>
      <c r="AV31" s="9" t="n">
        <f aca="false">main!AT94</f>
        <v>300.564117431641</v>
      </c>
      <c r="AW31" s="9" t="n">
        <f aca="false">main!AU94</f>
        <v>249.768463134766</v>
      </c>
      <c r="AX31" s="9" t="n">
        <f aca="false">main!AV94</f>
        <v>114.593063354492</v>
      </c>
      <c r="AY31" s="9" t="n">
        <f aca="false">main!AW94</f>
        <v>94.1852035522461</v>
      </c>
      <c r="AZ31" s="9" t="n">
        <f aca="false">main!AX94</f>
        <v>-2.64719581604004</v>
      </c>
      <c r="BA31" s="9" t="n">
        <f aca="false">main!AY94</f>
        <v>-0.422027558088303</v>
      </c>
      <c r="BB31" s="9" t="n">
        <f aca="false">main!AZ94</f>
        <v>0.75</v>
      </c>
      <c r="BC31" s="9" t="n">
        <f aca="false">main!BA94</f>
        <v>-1.355140209198</v>
      </c>
      <c r="BD31" s="9" t="n">
        <f aca="false">main!BB94</f>
        <v>7.355140209198</v>
      </c>
      <c r="BE31" s="9" t="n">
        <f aca="false">main!BC94</f>
        <v>1</v>
      </c>
      <c r="BF31" s="9" t="n">
        <f aca="false">main!BD94</f>
        <v>0</v>
      </c>
      <c r="BG31" s="9" t="n">
        <f aca="false">main!BE94</f>
        <v>0.159999996423721</v>
      </c>
      <c r="BH31" s="9" t="n">
        <f aca="false">main!BF94</f>
        <v>111105</v>
      </c>
      <c r="BI31" s="9" t="n">
        <f aca="false">main!BG94</f>
        <v>1.50282058715821</v>
      </c>
      <c r="BJ31" s="9" t="n">
        <f aca="false">main!BH94</f>
        <v>0.00144668567657701</v>
      </c>
      <c r="BK31" s="9" t="n">
        <f aca="false">main!BI94</f>
        <v>297.102095031738</v>
      </c>
      <c r="BL31" s="9" t="n">
        <f aca="false">main!BJ94</f>
        <v>298.219978713989</v>
      </c>
      <c r="BM31" s="9" t="n">
        <f aca="false">main!BK94</f>
        <v>39.9629532083209</v>
      </c>
      <c r="BN31" s="9" t="n">
        <f aca="false">main!BL94</f>
        <v>-0.0445168488764678</v>
      </c>
      <c r="BO31" s="9" t="n">
        <f aca="false">main!BM94</f>
        <v>2.98636682952535</v>
      </c>
      <c r="BP31" s="9" t="n">
        <f aca="false">main!BN94</f>
        <v>31.7073883889709</v>
      </c>
      <c r="BQ31" s="9" t="n">
        <f aca="false">main!BO94</f>
        <v>12.0458702920471</v>
      </c>
      <c r="BR31" s="9" t="n">
        <f aca="false">main!BP94</f>
        <v>24.5110368728638</v>
      </c>
      <c r="BS31" s="9" t="n">
        <f aca="false">main!BQ94</f>
        <v>3.08815731960588</v>
      </c>
      <c r="BT31" s="9" t="n">
        <f aca="false">main!BR94</f>
        <v>0.117013408893363</v>
      </c>
      <c r="BU31" s="9" t="n">
        <f aca="false">main!BS94</f>
        <v>1.85182408410494</v>
      </c>
      <c r="BV31" s="9" t="n">
        <f aca="false">main!BT94</f>
        <v>1.23633323550094</v>
      </c>
      <c r="BW31" s="9" t="n">
        <f aca="false">main!BU94</f>
        <v>0.0732660416628957</v>
      </c>
      <c r="BX31" s="9" t="n">
        <f aca="false">main!BV94</f>
        <v>77.070633033438</v>
      </c>
      <c r="BY31" s="9" t="n">
        <f aca="false">main!BW94</f>
        <v>0.807372184702081</v>
      </c>
      <c r="BZ31" s="9" t="n">
        <f aca="false">main!BX94</f>
        <v>61.4989161983231</v>
      </c>
      <c r="CA31" s="9" t="n">
        <f aca="false">main!BY94</f>
        <v>1011.63421090628</v>
      </c>
      <c r="CB31" s="9" t="n">
        <f aca="false">main!BZ94</f>
        <v>0.00789006686207683</v>
      </c>
      <c r="CC31" s="9" t="n">
        <f aca="false">main!CA94</f>
        <v>0</v>
      </c>
      <c r="CD31" s="9" t="n">
        <f aca="false">main!CB94</f>
        <v>219.794821230357</v>
      </c>
      <c r="CE31" s="9" t="n">
        <f aca="false">main!CC94</f>
        <v>665.186523437505</v>
      </c>
      <c r="CF31" s="9" t="n">
        <f aca="false">main!CD94</f>
        <v>0.429828618667328</v>
      </c>
      <c r="CG31" s="9" t="e">
        <f aca="false">main!CE94</f>
        <v>#DIV/0!</v>
      </c>
    </row>
    <row r="32" customFormat="false" ht="12.8" hidden="false" customHeight="false" outlineLevel="0" collapsed="false">
      <c r="A32" s="9" t="n">
        <v>1</v>
      </c>
      <c r="B32" s="9" t="n">
        <v>3</v>
      </c>
      <c r="C32" s="9" t="n">
        <f aca="false">main!A95</f>
        <v>26</v>
      </c>
      <c r="D32" s="9" t="str">
        <f aca="false">main!B95</f>
        <v>15:13:38</v>
      </c>
      <c r="E32" s="9" t="n">
        <f aca="false">main!C95</f>
        <v>3286.99999641627</v>
      </c>
      <c r="F32" s="9" t="n">
        <f aca="false">main!D95</f>
        <v>0</v>
      </c>
      <c r="G32" s="9" t="n">
        <f aca="false">main!E95</f>
        <v>13.0598159808904</v>
      </c>
      <c r="H32" s="9" t="n">
        <f aca="false">main!F95</f>
        <v>0.117988378721828</v>
      </c>
      <c r="I32" s="9" t="n">
        <f aca="false">main!G95</f>
        <v>817.805065599758</v>
      </c>
      <c r="J32" s="9" t="n">
        <f aca="false">main!H95</f>
        <v>3</v>
      </c>
      <c r="K32" s="9" t="n">
        <f aca="false">main!I95</f>
        <v>3</v>
      </c>
      <c r="L32" s="9" t="n">
        <f aca="false">main!J95</f>
        <v>0</v>
      </c>
      <c r="M32" s="9" t="n">
        <f aca="false">main!K95</f>
        <v>0</v>
      </c>
      <c r="N32" s="9" t="n">
        <f aca="false">main!L95</f>
        <v>461.487060546875</v>
      </c>
      <c r="O32" s="9" t="n">
        <f aca="false">main!M95</f>
        <v>1126.67358398438</v>
      </c>
      <c r="P32" s="9" t="n">
        <f aca="false">main!N95</f>
        <v>642.397033691406</v>
      </c>
      <c r="Q32" s="9" t="e">
        <f aca="false">main!O95</f>
        <v>#DIV/0!</v>
      </c>
      <c r="R32" s="9" t="n">
        <f aca="false">main!P95</f>
        <v>0.590398614907729</v>
      </c>
      <c r="S32" s="9" t="n">
        <f aca="false">main!Q95</f>
        <v>0.429828618667328</v>
      </c>
      <c r="T32" s="9" t="n">
        <f aca="false">main!R95</f>
        <v>-1</v>
      </c>
      <c r="U32" s="9" t="n">
        <f aca="false">main!S95</f>
        <v>0.87</v>
      </c>
      <c r="V32" s="9" t="n">
        <f aca="false">main!T95</f>
        <v>0.92</v>
      </c>
      <c r="W32" s="9" t="n">
        <f aca="false">main!U95</f>
        <v>19.9885787963867</v>
      </c>
      <c r="X32" s="9" t="n">
        <f aca="false">main!V95</f>
        <v>0.879994289398193</v>
      </c>
      <c r="Y32" s="9" t="n">
        <f aca="false">main!W95</f>
        <v>0.0639722470693168</v>
      </c>
      <c r="Z32" s="9" t="n">
        <f aca="false">main!X95</f>
        <v>0.728031211141144</v>
      </c>
      <c r="AA32" s="9" t="n">
        <f aca="false">main!Y95</f>
        <v>2.44139799423464</v>
      </c>
      <c r="AB32" s="9" t="n">
        <f aca="false">main!Z95</f>
        <v>-1</v>
      </c>
      <c r="AC32" s="9" t="n">
        <f aca="false">main!AA95</f>
        <v>249.312759399414</v>
      </c>
      <c r="AD32" s="9" t="n">
        <f aca="false">main!AB95</f>
        <v>0.5</v>
      </c>
      <c r="AE32" s="9" t="n">
        <f aca="false">main!AC95</f>
        <v>47.1508679760004</v>
      </c>
      <c r="AF32" s="9" t="n">
        <f aca="false">main!AD95</f>
        <v>1.44285408650167</v>
      </c>
      <c r="AG32" s="9" t="n">
        <f aca="false">main!AE95</f>
        <v>1.13645449258274</v>
      </c>
      <c r="AH32" s="9" t="n">
        <f aca="false">main!AF95</f>
        <v>23.9491004943848</v>
      </c>
      <c r="AI32" s="9" t="n">
        <f aca="false">main!AG95</f>
        <v>2</v>
      </c>
      <c r="AJ32" s="9" t="n">
        <f aca="false">main!AH95</f>
        <v>4.644859790802</v>
      </c>
      <c r="AK32" s="9" t="n">
        <f aca="false">main!AI95</f>
        <v>1</v>
      </c>
      <c r="AL32" s="9" t="n">
        <f aca="false">main!AJ95</f>
        <v>9.289719581604</v>
      </c>
      <c r="AM32" s="9" t="n">
        <f aca="false">main!AK95</f>
        <v>25.0942058563232</v>
      </c>
      <c r="AN32" s="9" t="n">
        <f aca="false">main!AL95</f>
        <v>23.9491004943848</v>
      </c>
      <c r="AO32" s="9" t="n">
        <f aca="false">main!AM95</f>
        <v>25.0170669555664</v>
      </c>
      <c r="AP32" s="9" t="n">
        <f aca="false">main!AN95</f>
        <v>1024.62072753906</v>
      </c>
      <c r="AQ32" s="9" t="n">
        <f aca="false">main!AO95</f>
        <v>1014.95568847656</v>
      </c>
      <c r="AR32" s="9" t="n">
        <f aca="false">main!AP95</f>
        <v>18.6943092346191</v>
      </c>
      <c r="AS32" s="9" t="n">
        <f aca="false">main!AQ95</f>
        <v>19.635591506958</v>
      </c>
      <c r="AT32" s="9" t="n">
        <f aca="false">main!AR95</f>
        <v>55.0641555786133</v>
      </c>
      <c r="AU32" s="9" t="n">
        <f aca="false">main!AS95</f>
        <v>57.8367080688477</v>
      </c>
      <c r="AV32" s="9" t="n">
        <f aca="false">main!AT95</f>
        <v>300.552307128906</v>
      </c>
      <c r="AW32" s="9" t="n">
        <f aca="false">main!AU95</f>
        <v>249.751541137695</v>
      </c>
      <c r="AX32" s="9" t="n">
        <f aca="false">main!AV95</f>
        <v>114.515380859375</v>
      </c>
      <c r="AY32" s="9" t="n">
        <f aca="false">main!AW95</f>
        <v>94.1848373413086</v>
      </c>
      <c r="AZ32" s="9" t="n">
        <f aca="false">main!AX95</f>
        <v>-2.64719581604004</v>
      </c>
      <c r="BA32" s="9" t="n">
        <f aca="false">main!AY95</f>
        <v>-0.422027558088303</v>
      </c>
      <c r="BB32" s="9" t="n">
        <f aca="false">main!AZ95</f>
        <v>0.5</v>
      </c>
      <c r="BC32" s="9" t="n">
        <f aca="false">main!BA95</f>
        <v>-1.355140209198</v>
      </c>
      <c r="BD32" s="9" t="n">
        <f aca="false">main!BB95</f>
        <v>7.355140209198</v>
      </c>
      <c r="BE32" s="9" t="n">
        <f aca="false">main!BC95</f>
        <v>1</v>
      </c>
      <c r="BF32" s="9" t="n">
        <f aca="false">main!BD95</f>
        <v>0</v>
      </c>
      <c r="BG32" s="9" t="n">
        <f aca="false">main!BE95</f>
        <v>0.159999996423721</v>
      </c>
      <c r="BH32" s="9" t="n">
        <f aca="false">main!BF95</f>
        <v>111105</v>
      </c>
      <c r="BI32" s="9" t="n">
        <f aca="false">main!BG95</f>
        <v>1.50276153564453</v>
      </c>
      <c r="BJ32" s="9" t="n">
        <f aca="false">main!BH95</f>
        <v>0.00144285408650167</v>
      </c>
      <c r="BK32" s="9" t="n">
        <f aca="false">main!BI95</f>
        <v>297.099100494385</v>
      </c>
      <c r="BL32" s="9" t="n">
        <f aca="false">main!BJ95</f>
        <v>298.244205856323</v>
      </c>
      <c r="BM32" s="9" t="n">
        <f aca="false">main!BK95</f>
        <v>39.96024568885</v>
      </c>
      <c r="BN32" s="9" t="n">
        <f aca="false">main!BL95</f>
        <v>-0.0426091396035447</v>
      </c>
      <c r="BO32" s="9" t="n">
        <f aca="false">main!BM95</f>
        <v>2.98582948476596</v>
      </c>
      <c r="BP32" s="9" t="n">
        <f aca="false">main!BN95</f>
        <v>31.7018064589936</v>
      </c>
      <c r="BQ32" s="9" t="n">
        <f aca="false">main!BO95</f>
        <v>12.0662149520356</v>
      </c>
      <c r="BR32" s="9" t="n">
        <f aca="false">main!BP95</f>
        <v>24.521653175354</v>
      </c>
      <c r="BS32" s="9" t="n">
        <f aca="false">main!BQ95</f>
        <v>3.09011967168353</v>
      </c>
      <c r="BT32" s="9" t="n">
        <f aca="false">main!BR95</f>
        <v>0.116508607286308</v>
      </c>
      <c r="BU32" s="9" t="n">
        <f aca="false">main!BS95</f>
        <v>1.84937499218322</v>
      </c>
      <c r="BV32" s="9" t="n">
        <f aca="false">main!BT95</f>
        <v>1.24074467950031</v>
      </c>
      <c r="BW32" s="9" t="n">
        <f aca="false">main!BU95</f>
        <v>0.072949397485176</v>
      </c>
      <c r="BX32" s="9" t="n">
        <f aca="false">main!BV95</f>
        <v>77.0248370804114</v>
      </c>
      <c r="BY32" s="9" t="n">
        <f aca="false">main!BW95</f>
        <v>0.80575445301191</v>
      </c>
      <c r="BZ32" s="9" t="n">
        <f aca="false">main!BX95</f>
        <v>61.4256008515038</v>
      </c>
      <c r="CA32" s="9" t="n">
        <f aca="false">main!BY95</f>
        <v>1013.05781078291</v>
      </c>
      <c r="CB32" s="9" t="n">
        <f aca="false">main!BZ95</f>
        <v>0.0079186699425999</v>
      </c>
      <c r="CC32" s="9" t="n">
        <f aca="false">main!CA95</f>
        <v>0</v>
      </c>
      <c r="CD32" s="9" t="n">
        <f aca="false">main!CB95</f>
        <v>219.77992996957</v>
      </c>
      <c r="CE32" s="9" t="n">
        <f aca="false">main!CC95</f>
        <v>665.186523437505</v>
      </c>
      <c r="CF32" s="9" t="n">
        <f aca="false">main!CD95</f>
        <v>0.429828618667328</v>
      </c>
      <c r="CG32" s="9" t="e">
        <f aca="false">main!CE95</f>
        <v>#DIV/0!</v>
      </c>
    </row>
    <row r="33" customFormat="false" ht="12.8" hidden="false" customHeight="false" outlineLevel="0" collapsed="false">
      <c r="A33" s="9" t="n">
        <v>1</v>
      </c>
      <c r="B33" s="9" t="n">
        <v>3</v>
      </c>
      <c r="C33" s="9" t="n">
        <f aca="false">main!A96</f>
        <v>27</v>
      </c>
      <c r="D33" s="9" t="str">
        <f aca="false">main!B96</f>
        <v>15:13:44</v>
      </c>
      <c r="E33" s="9" t="n">
        <f aca="false">main!C96</f>
        <v>3292.99999600276</v>
      </c>
      <c r="F33" s="9" t="n">
        <f aca="false">main!D96</f>
        <v>0</v>
      </c>
      <c r="G33" s="9" t="n">
        <f aca="false">main!E96</f>
        <v>13.6948630660889</v>
      </c>
      <c r="H33" s="9" t="n">
        <f aca="false">main!F96</f>
        <v>0.118709000908182</v>
      </c>
      <c r="I33" s="9" t="n">
        <f aca="false">main!G96</f>
        <v>810.918678917689</v>
      </c>
      <c r="J33" s="9" t="n">
        <f aca="false">main!H96</f>
        <v>3</v>
      </c>
      <c r="K33" s="9" t="n">
        <f aca="false">main!I96</f>
        <v>3</v>
      </c>
      <c r="L33" s="9" t="n">
        <f aca="false">main!J96</f>
        <v>0</v>
      </c>
      <c r="M33" s="9" t="n">
        <f aca="false">main!K96</f>
        <v>0</v>
      </c>
      <c r="N33" s="9" t="n">
        <f aca="false">main!L96</f>
        <v>461.487060546875</v>
      </c>
      <c r="O33" s="9" t="n">
        <f aca="false">main!M96</f>
        <v>1126.67358398438</v>
      </c>
      <c r="P33" s="9" t="n">
        <f aca="false">main!N96</f>
        <v>642.397033691406</v>
      </c>
      <c r="Q33" s="9" t="e">
        <f aca="false">main!O96</f>
        <v>#DIV/0!</v>
      </c>
      <c r="R33" s="9" t="n">
        <f aca="false">main!P96</f>
        <v>0.590398614907729</v>
      </c>
      <c r="S33" s="9" t="n">
        <f aca="false">main!Q96</f>
        <v>0.429828618667328</v>
      </c>
      <c r="T33" s="9" t="n">
        <f aca="false">main!R96</f>
        <v>-1</v>
      </c>
      <c r="U33" s="9" t="n">
        <f aca="false">main!S96</f>
        <v>0.87</v>
      </c>
      <c r="V33" s="9" t="n">
        <f aca="false">main!T96</f>
        <v>0.92</v>
      </c>
      <c r="W33" s="9" t="n">
        <f aca="false">main!U96</f>
        <v>19.9885787963867</v>
      </c>
      <c r="X33" s="9" t="n">
        <f aca="false">main!V96</f>
        <v>0.879994289398193</v>
      </c>
      <c r="Y33" s="9" t="n">
        <f aca="false">main!W96</f>
        <v>0.0668828288483067</v>
      </c>
      <c r="Z33" s="9" t="n">
        <f aca="false">main!X96</f>
        <v>0.728031211141144</v>
      </c>
      <c r="AA33" s="9" t="n">
        <f aca="false">main!Y96</f>
        <v>2.44139799423464</v>
      </c>
      <c r="AB33" s="9" t="n">
        <f aca="false">main!Z96</f>
        <v>-1</v>
      </c>
      <c r="AC33" s="9" t="n">
        <f aca="false">main!AA96</f>
        <v>249.312759399414</v>
      </c>
      <c r="AD33" s="9" t="n">
        <f aca="false">main!AB96</f>
        <v>0.5</v>
      </c>
      <c r="AE33" s="9" t="n">
        <f aca="false">main!AC96</f>
        <v>47.1508679760004</v>
      </c>
      <c r="AF33" s="9" t="n">
        <f aca="false">main!AD96</f>
        <v>1.45489847975819</v>
      </c>
      <c r="AG33" s="9" t="n">
        <f aca="false">main!AE96</f>
        <v>1.13907836193777</v>
      </c>
      <c r="AH33" s="9" t="n">
        <f aca="false">main!AF96</f>
        <v>23.9604816436768</v>
      </c>
      <c r="AI33" s="9" t="n">
        <f aca="false">main!AG96</f>
        <v>2</v>
      </c>
      <c r="AJ33" s="9" t="n">
        <f aca="false">main!AH96</f>
        <v>4.644859790802</v>
      </c>
      <c r="AK33" s="9" t="n">
        <f aca="false">main!AI96</f>
        <v>1</v>
      </c>
      <c r="AL33" s="9" t="n">
        <f aca="false">main!AJ96</f>
        <v>9.289719581604</v>
      </c>
      <c r="AM33" s="9" t="n">
        <f aca="false">main!AK96</f>
        <v>25.109447479248</v>
      </c>
      <c r="AN33" s="9" t="n">
        <f aca="false">main!AL96</f>
        <v>23.9604816436768</v>
      </c>
      <c r="AO33" s="9" t="n">
        <f aca="false">main!AM96</f>
        <v>25.0188694000244</v>
      </c>
      <c r="AP33" s="9" t="n">
        <f aca="false">main!AN96</f>
        <v>1025.72314453125</v>
      </c>
      <c r="AQ33" s="9" t="n">
        <f aca="false">main!AO96</f>
        <v>1015.62719726563</v>
      </c>
      <c r="AR33" s="9" t="n">
        <f aca="false">main!AP96</f>
        <v>18.6800594329834</v>
      </c>
      <c r="AS33" s="9" t="n">
        <f aca="false">main!AQ96</f>
        <v>19.6291618347168</v>
      </c>
      <c r="AT33" s="9" t="n">
        <f aca="false">main!AR96</f>
        <v>54.9729728698731</v>
      </c>
      <c r="AU33" s="9" t="n">
        <f aca="false">main!AS96</f>
        <v>57.766056060791</v>
      </c>
      <c r="AV33" s="9" t="n">
        <f aca="false">main!AT96</f>
        <v>300.566101074219</v>
      </c>
      <c r="AW33" s="9" t="n">
        <f aca="false">main!AU96</f>
        <v>249.672698974609</v>
      </c>
      <c r="AX33" s="9" t="n">
        <f aca="false">main!AV96</f>
        <v>114.534606933594</v>
      </c>
      <c r="AY33" s="9" t="n">
        <f aca="false">main!AW96</f>
        <v>94.1860809326172</v>
      </c>
      <c r="AZ33" s="9" t="n">
        <f aca="false">main!AX96</f>
        <v>-2.64719581604004</v>
      </c>
      <c r="BA33" s="9" t="n">
        <f aca="false">main!AY96</f>
        <v>-0.422027558088303</v>
      </c>
      <c r="BB33" s="9" t="n">
        <f aca="false">main!AZ96</f>
        <v>0.5</v>
      </c>
      <c r="BC33" s="9" t="n">
        <f aca="false">main!BA96</f>
        <v>-1.355140209198</v>
      </c>
      <c r="BD33" s="9" t="n">
        <f aca="false">main!BB96</f>
        <v>7.355140209198</v>
      </c>
      <c r="BE33" s="9" t="n">
        <f aca="false">main!BC96</f>
        <v>1</v>
      </c>
      <c r="BF33" s="9" t="n">
        <f aca="false">main!BD96</f>
        <v>0</v>
      </c>
      <c r="BG33" s="9" t="n">
        <f aca="false">main!BE96</f>
        <v>0.159999996423721</v>
      </c>
      <c r="BH33" s="9" t="n">
        <f aca="false">main!BF96</f>
        <v>111105</v>
      </c>
      <c r="BI33" s="9" t="n">
        <f aca="false">main!BG96</f>
        <v>1.50283050537109</v>
      </c>
      <c r="BJ33" s="9" t="n">
        <f aca="false">main!BH96</f>
        <v>0.00145489847975819</v>
      </c>
      <c r="BK33" s="9" t="n">
        <f aca="false">main!BI96</f>
        <v>297.110481643677</v>
      </c>
      <c r="BL33" s="9" t="n">
        <f aca="false">main!BJ96</f>
        <v>298.259447479248</v>
      </c>
      <c r="BM33" s="9" t="n">
        <f aca="false">main!BK96</f>
        <v>39.9476309430382</v>
      </c>
      <c r="BN33" s="9" t="n">
        <f aca="false">main!BL96</f>
        <v>-0.0446011051190497</v>
      </c>
      <c r="BO33" s="9" t="n">
        <f aca="false">main!BM96</f>
        <v>2.98787218714184</v>
      </c>
      <c r="BP33" s="9" t="n">
        <f aca="false">main!BN96</f>
        <v>31.7230758256035</v>
      </c>
      <c r="BQ33" s="9" t="n">
        <f aca="false">main!BO96</f>
        <v>12.0939139908867</v>
      </c>
      <c r="BR33" s="9" t="n">
        <f aca="false">main!BP96</f>
        <v>24.5349645614624</v>
      </c>
      <c r="BS33" s="9" t="n">
        <f aca="false">main!BQ96</f>
        <v>3.09258173191837</v>
      </c>
      <c r="BT33" s="9" t="n">
        <f aca="false">main!BR96</f>
        <v>0.117211213389997</v>
      </c>
      <c r="BU33" s="9" t="n">
        <f aca="false">main!BS96</f>
        <v>1.84879382520408</v>
      </c>
      <c r="BV33" s="9" t="n">
        <f aca="false">main!BT96</f>
        <v>1.24378790671429</v>
      </c>
      <c r="BW33" s="9" t="n">
        <f aca="false">main!BU96</f>
        <v>0.0733901187726214</v>
      </c>
      <c r="BX33" s="9" t="n">
        <f aca="false">main!BV96</f>
        <v>76.3772523223125</v>
      </c>
      <c r="BY33" s="9" t="n">
        <f aca="false">main!BW96</f>
        <v>0.798441279537337</v>
      </c>
      <c r="BZ33" s="9" t="n">
        <f aca="false">main!BX96</f>
        <v>61.3656374515462</v>
      </c>
      <c r="CA33" s="9" t="n">
        <f aca="false">main!BY96</f>
        <v>1013.63703330246</v>
      </c>
      <c r="CB33" s="9" t="n">
        <f aca="false">main!BZ96</f>
        <v>0.00829087705215493</v>
      </c>
      <c r="CC33" s="9" t="n">
        <f aca="false">main!CA96</f>
        <v>0</v>
      </c>
      <c r="CD33" s="9" t="n">
        <f aca="false">main!CB96</f>
        <v>219.71054931629</v>
      </c>
      <c r="CE33" s="9" t="n">
        <f aca="false">main!CC96</f>
        <v>665.186523437505</v>
      </c>
      <c r="CF33" s="9" t="n">
        <f aca="false">main!CD96</f>
        <v>0.429828618667328</v>
      </c>
      <c r="CG33" s="9" t="e">
        <f aca="false">main!CE96</f>
        <v>#DIV/0!</v>
      </c>
    </row>
    <row r="34" customFormat="false" ht="12.8" hidden="false" customHeight="false" outlineLevel="0" collapsed="false">
      <c r="A34" s="8" t="n">
        <v>1</v>
      </c>
      <c r="B34" s="8" t="n">
        <v>3</v>
      </c>
      <c r="C34" s="8" t="n">
        <f aca="false">main!A102</f>
        <v>28</v>
      </c>
      <c r="D34" s="8" t="str">
        <f aca="false">main!B102</f>
        <v>15:13:53</v>
      </c>
      <c r="E34" s="8" t="n">
        <f aca="false">main!C102</f>
        <v>3292.99999600276</v>
      </c>
      <c r="F34" s="8" t="n">
        <f aca="false">main!D102</f>
        <v>0</v>
      </c>
      <c r="G34" s="8" t="n">
        <f aca="false">main!E102</f>
        <v>13.6948630660889</v>
      </c>
      <c r="H34" s="8" t="n">
        <f aca="false">main!F102</f>
        <v>0.118709000908182</v>
      </c>
      <c r="I34" s="8" t="n">
        <f aca="false">main!G102</f>
        <v>810.918678917689</v>
      </c>
      <c r="J34" s="8" t="n">
        <f aca="false">main!H102</f>
        <v>4</v>
      </c>
      <c r="K34" s="8" t="n">
        <f aca="false">main!I102</f>
        <v>4</v>
      </c>
      <c r="L34" s="8" t="n">
        <f aca="false">main!J102</f>
        <v>0</v>
      </c>
      <c r="M34" s="8" t="n">
        <f aca="false">main!K102</f>
        <v>0</v>
      </c>
      <c r="N34" s="8" t="n">
        <f aca="false">main!L102</f>
        <v>482.286865234375</v>
      </c>
      <c r="O34" s="8" t="n">
        <f aca="false">main!M102</f>
        <v>1479.29821777344</v>
      </c>
      <c r="P34" s="8" t="n">
        <f aca="false">main!N102</f>
        <v>624.784729003906</v>
      </c>
      <c r="Q34" s="8" t="e">
        <f aca="false">main!O102</f>
        <v>#DIV/0!</v>
      </c>
      <c r="R34" s="8" t="n">
        <f aca="false">main!P102</f>
        <v>0.673975903276428</v>
      </c>
      <c r="S34" s="8" t="n">
        <f aca="false">main!Q102</f>
        <v>0.577647886344176</v>
      </c>
      <c r="T34" s="8" t="n">
        <f aca="false">main!R102</f>
        <v>-1</v>
      </c>
      <c r="U34" s="8" t="n">
        <f aca="false">main!S102</f>
        <v>0.87</v>
      </c>
      <c r="V34" s="8" t="n">
        <f aca="false">main!T102</f>
        <v>0.92</v>
      </c>
      <c r="W34" s="8" t="n">
        <f aca="false">main!U102</f>
        <v>19.9885787963867</v>
      </c>
      <c r="X34" s="8" t="n">
        <f aca="false">main!V102</f>
        <v>0.879994289398193</v>
      </c>
      <c r="Y34" s="8" t="n">
        <f aca="false">main!W102</f>
        <v>0.0668828288483067</v>
      </c>
      <c r="Z34" s="8" t="n">
        <f aca="false">main!X102</f>
        <v>0.85707498374353</v>
      </c>
      <c r="AA34" s="8" t="n">
        <f aca="false">main!Y102</f>
        <v>3.06725794212652</v>
      </c>
      <c r="AB34" s="8" t="n">
        <f aca="false">main!Z102</f>
        <v>-1</v>
      </c>
      <c r="AC34" s="8" t="n">
        <f aca="false">main!AA102</f>
        <v>249.672698974609</v>
      </c>
      <c r="AD34" s="8" t="n">
        <f aca="false">main!AB102</f>
        <v>0.5</v>
      </c>
      <c r="AE34" s="8" t="n">
        <f aca="false">main!AC102</f>
        <v>63.4576672100364</v>
      </c>
      <c r="AF34" s="8" t="n">
        <f aca="false">main!AD102</f>
        <v>1.45489847975819</v>
      </c>
      <c r="AG34" s="8" t="n">
        <f aca="false">main!AE102</f>
        <v>1.13907836193777</v>
      </c>
      <c r="AH34" s="8" t="n">
        <f aca="false">main!AF102</f>
        <v>23.9604816436768</v>
      </c>
      <c r="AI34" s="8" t="n">
        <f aca="false">main!AG102</f>
        <v>2</v>
      </c>
      <c r="AJ34" s="8" t="n">
        <f aca="false">main!AH102</f>
        <v>4.644859790802</v>
      </c>
      <c r="AK34" s="8" t="n">
        <f aca="false">main!AI102</f>
        <v>1</v>
      </c>
      <c r="AL34" s="8" t="n">
        <f aca="false">main!AJ102</f>
        <v>9.289719581604</v>
      </c>
      <c r="AM34" s="8" t="n">
        <f aca="false">main!AK102</f>
        <v>25.109447479248</v>
      </c>
      <c r="AN34" s="8" t="n">
        <f aca="false">main!AL102</f>
        <v>23.9604816436768</v>
      </c>
      <c r="AO34" s="8" t="n">
        <f aca="false">main!AM102</f>
        <v>25.0188694000244</v>
      </c>
      <c r="AP34" s="8" t="n">
        <f aca="false">main!AN102</f>
        <v>1025.72314453125</v>
      </c>
      <c r="AQ34" s="8" t="n">
        <f aca="false">main!AO102</f>
        <v>1015.62719726563</v>
      </c>
      <c r="AR34" s="8" t="n">
        <f aca="false">main!AP102</f>
        <v>18.6800594329834</v>
      </c>
      <c r="AS34" s="8" t="n">
        <f aca="false">main!AQ102</f>
        <v>19.6291618347168</v>
      </c>
      <c r="AT34" s="8" t="n">
        <f aca="false">main!AR102</f>
        <v>54.9729728698731</v>
      </c>
      <c r="AU34" s="8" t="n">
        <f aca="false">main!AS102</f>
        <v>57.766056060791</v>
      </c>
      <c r="AV34" s="8" t="n">
        <f aca="false">main!AT102</f>
        <v>300.566101074219</v>
      </c>
      <c r="AW34" s="8" t="n">
        <f aca="false">main!AU102</f>
        <v>249.672698974609</v>
      </c>
      <c r="AX34" s="8" t="n">
        <f aca="false">main!AV102</f>
        <v>114.534606933594</v>
      </c>
      <c r="AY34" s="8" t="n">
        <f aca="false">main!AW102</f>
        <v>94.1860809326172</v>
      </c>
      <c r="AZ34" s="8" t="n">
        <f aca="false">main!AX102</f>
        <v>-2.64719581604004</v>
      </c>
      <c r="BA34" s="8" t="n">
        <f aca="false">main!AY102</f>
        <v>-0.422027558088303</v>
      </c>
      <c r="BB34" s="8" t="n">
        <f aca="false">main!AZ102</f>
        <v>0.5</v>
      </c>
      <c r="BC34" s="8" t="n">
        <f aca="false">main!BA102</f>
        <v>-1.355140209198</v>
      </c>
      <c r="BD34" s="8" t="n">
        <f aca="false">main!BB102</f>
        <v>7.355140209198</v>
      </c>
      <c r="BE34" s="8" t="n">
        <f aca="false">main!BC102</f>
        <v>1</v>
      </c>
      <c r="BF34" s="8" t="n">
        <f aca="false">main!BD102</f>
        <v>0</v>
      </c>
      <c r="BG34" s="8" t="n">
        <f aca="false">main!BE102</f>
        <v>0.159999996423721</v>
      </c>
      <c r="BH34" s="8" t="n">
        <f aca="false">main!BF102</f>
        <v>111105</v>
      </c>
      <c r="BI34" s="8" t="n">
        <f aca="false">main!BG102</f>
        <v>1.50283050537109</v>
      </c>
      <c r="BJ34" s="8" t="n">
        <f aca="false">main!BH102</f>
        <v>0.00145489847975819</v>
      </c>
      <c r="BK34" s="8" t="n">
        <f aca="false">main!BI102</f>
        <v>297.110481643677</v>
      </c>
      <c r="BL34" s="8" t="n">
        <f aca="false">main!BJ102</f>
        <v>298.259447479248</v>
      </c>
      <c r="BM34" s="8" t="n">
        <f aca="false">main!BK102</f>
        <v>39.9476309430382</v>
      </c>
      <c r="BN34" s="8" t="n">
        <f aca="false">main!BL102</f>
        <v>-0.0446011051190497</v>
      </c>
      <c r="BO34" s="8" t="n">
        <f aca="false">main!BM102</f>
        <v>2.98787218714184</v>
      </c>
      <c r="BP34" s="8" t="n">
        <f aca="false">main!BN102</f>
        <v>31.7230758256035</v>
      </c>
      <c r="BQ34" s="8" t="n">
        <f aca="false">main!BO102</f>
        <v>12.0939139908867</v>
      </c>
      <c r="BR34" s="8" t="n">
        <f aca="false">main!BP102</f>
        <v>24.5349645614624</v>
      </c>
      <c r="BS34" s="8" t="n">
        <f aca="false">main!BQ102</f>
        <v>3.09258173191837</v>
      </c>
      <c r="BT34" s="8" t="n">
        <f aca="false">main!BR102</f>
        <v>0.117211213389997</v>
      </c>
      <c r="BU34" s="8" t="n">
        <f aca="false">main!BS102</f>
        <v>1.84879382520408</v>
      </c>
      <c r="BV34" s="8" t="n">
        <f aca="false">main!BT102</f>
        <v>1.24378790671429</v>
      </c>
      <c r="BW34" s="8" t="n">
        <f aca="false">main!BU102</f>
        <v>0.0733901187726214</v>
      </c>
      <c r="BX34" s="8" t="n">
        <f aca="false">main!BV102</f>
        <v>76.3772523223125</v>
      </c>
      <c r="BY34" s="8" t="n">
        <f aca="false">main!BW102</f>
        <v>0.798441279537337</v>
      </c>
      <c r="BZ34" s="8" t="n">
        <f aca="false">main!BX102</f>
        <v>61.3656374515462</v>
      </c>
      <c r="CA34" s="8" t="n">
        <f aca="false">main!BY102</f>
        <v>1013.63703330246</v>
      </c>
      <c r="CB34" s="8" t="n">
        <f aca="false">main!BZ102</f>
        <v>0.00829087705215493</v>
      </c>
      <c r="CC34" s="8" t="n">
        <f aca="false">main!CA102</f>
        <v>0</v>
      </c>
      <c r="CD34" s="8" t="n">
        <f aca="false">main!CB102</f>
        <v>219.71054931629</v>
      </c>
      <c r="CE34" s="8" t="n">
        <f aca="false">main!CC102</f>
        <v>997.011352539065</v>
      </c>
      <c r="CF34" s="8" t="n">
        <f aca="false">main!CD102</f>
        <v>0.577647886344176</v>
      </c>
      <c r="CG34" s="8" t="e">
        <f aca="false">main!CE102</f>
        <v>#DIV/0!</v>
      </c>
    </row>
    <row r="35" customFormat="false" ht="35.05" hidden="false" customHeight="false" outlineLevel="0" collapsed="false">
      <c r="A35" s="9"/>
      <c r="B35" s="9"/>
      <c r="C35" s="11" t="s">
        <v>194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</row>
    <row r="36" customFormat="false" ht="12.8" hidden="false" customHeight="false" outlineLevel="0" collapsed="false">
      <c r="A36" s="9" t="n">
        <v>1</v>
      </c>
      <c r="B36" s="9" t="n">
        <v>4</v>
      </c>
      <c r="C36" s="9" t="n">
        <f aca="false">main!A116</f>
        <v>29</v>
      </c>
      <c r="D36" s="9" t="str">
        <f aca="false">main!B116</f>
        <v>15:29:21</v>
      </c>
      <c r="E36" s="9" t="n">
        <f aca="false">main!C116</f>
        <v>4230.4999994142</v>
      </c>
      <c r="F36" s="9" t="n">
        <f aca="false">main!D116</f>
        <v>0</v>
      </c>
      <c r="G36" s="9" t="n">
        <f aca="false">main!E116</f>
        <v>12.2226927684915</v>
      </c>
      <c r="H36" s="9" t="n">
        <f aca="false">main!F116</f>
        <v>0.0795105115039346</v>
      </c>
      <c r="I36" s="9" t="n">
        <f aca="false">main!G116</f>
        <v>813.903386082856</v>
      </c>
      <c r="J36" s="9" t="n">
        <f aca="false">main!H116</f>
        <v>4</v>
      </c>
      <c r="K36" s="9" t="n">
        <f aca="false">main!I116</f>
        <v>4</v>
      </c>
      <c r="L36" s="9" t="n">
        <f aca="false">main!J116</f>
        <v>0</v>
      </c>
      <c r="M36" s="9" t="n">
        <f aca="false">main!K116</f>
        <v>0</v>
      </c>
      <c r="N36" s="9" t="n">
        <f aca="false">main!L116</f>
        <v>482.286865234375</v>
      </c>
      <c r="O36" s="9" t="n">
        <f aca="false">main!M116</f>
        <v>1479.29821777344</v>
      </c>
      <c r="P36" s="9" t="n">
        <f aca="false">main!N116</f>
        <v>624.784729003906</v>
      </c>
      <c r="Q36" s="9" t="e">
        <f aca="false">main!O116</f>
        <v>#DIV/0!</v>
      </c>
      <c r="R36" s="9" t="n">
        <f aca="false">main!P116</f>
        <v>0.673975903276428</v>
      </c>
      <c r="S36" s="9" t="n">
        <f aca="false">main!Q116</f>
        <v>0.577647886344176</v>
      </c>
      <c r="T36" s="9" t="n">
        <f aca="false">main!R116</f>
        <v>-1</v>
      </c>
      <c r="U36" s="9" t="n">
        <f aca="false">main!S116</f>
        <v>0.87</v>
      </c>
      <c r="V36" s="9" t="n">
        <f aca="false">main!T116</f>
        <v>0.92</v>
      </c>
      <c r="W36" s="9" t="n">
        <f aca="false">main!U116</f>
        <v>19.9885787963867</v>
      </c>
      <c r="X36" s="9" t="n">
        <f aca="false">main!V116</f>
        <v>0.879994289398193</v>
      </c>
      <c r="Y36" s="9" t="n">
        <f aca="false">main!W116</f>
        <v>0.0602878503885977</v>
      </c>
      <c r="Z36" s="9" t="n">
        <f aca="false">main!X116</f>
        <v>0.85707498374353</v>
      </c>
      <c r="AA36" s="9" t="n">
        <f aca="false">main!Y116</f>
        <v>3.06725794212652</v>
      </c>
      <c r="AB36" s="9" t="n">
        <f aca="false">main!Z116</f>
        <v>-1</v>
      </c>
      <c r="AC36" s="9" t="n">
        <f aca="false">main!AA116</f>
        <v>249.672698974609</v>
      </c>
      <c r="AD36" s="9" t="n">
        <f aca="false">main!AB116</f>
        <v>0.5</v>
      </c>
      <c r="AE36" s="9" t="n">
        <f aca="false">main!AC116</f>
        <v>63.4576672100364</v>
      </c>
      <c r="AF36" s="9" t="n">
        <f aca="false">main!AD116</f>
        <v>1.10859234158802</v>
      </c>
      <c r="AG36" s="9" t="n">
        <f aca="false">main!AE116</f>
        <v>1.28895523027863</v>
      </c>
      <c r="AH36" s="9" t="n">
        <f aca="false">main!AF116</f>
        <v>24.9746685028076</v>
      </c>
      <c r="AI36" s="9" t="n">
        <f aca="false">main!AG116</f>
        <v>2</v>
      </c>
      <c r="AJ36" s="9" t="n">
        <f aca="false">main!AH116</f>
        <v>4.644859790802</v>
      </c>
      <c r="AK36" s="9" t="n">
        <f aca="false">main!AI116</f>
        <v>1</v>
      </c>
      <c r="AL36" s="9" t="n">
        <f aca="false">main!AJ116</f>
        <v>9.289719581604</v>
      </c>
      <c r="AM36" s="9" t="n">
        <f aca="false">main!AK116</f>
        <v>25.8705596923828</v>
      </c>
      <c r="AN36" s="9" t="n">
        <f aca="false">main!AL116</f>
        <v>24.9746685028076</v>
      </c>
      <c r="AO36" s="9" t="n">
        <f aca="false">main!AM116</f>
        <v>25.7992458343506</v>
      </c>
      <c r="AP36" s="9" t="n">
        <f aca="false">main!AN116</f>
        <v>1091.91040039063</v>
      </c>
      <c r="AQ36" s="9" t="n">
        <f aca="false">main!AO116</f>
        <v>1082.97790527344</v>
      </c>
      <c r="AR36" s="9" t="n">
        <f aca="false">main!AP116</f>
        <v>19.2990989685059</v>
      </c>
      <c r="AS36" s="9" t="n">
        <f aca="false">main!AQ116</f>
        <v>20.0220394134522</v>
      </c>
      <c r="AT36" s="9" t="n">
        <f aca="false">main!AR116</f>
        <v>54.2878303527832</v>
      </c>
      <c r="AU36" s="9" t="n">
        <f aca="false">main!AS116</f>
        <v>56.3214416503906</v>
      </c>
      <c r="AV36" s="9" t="n">
        <f aca="false">main!AT116</f>
        <v>300.549255371094</v>
      </c>
      <c r="AW36" s="9" t="n">
        <f aca="false">main!AU116</f>
        <v>249.235702514648</v>
      </c>
      <c r="AX36" s="9" t="n">
        <f aca="false">main!AV116</f>
        <v>115.567680358887</v>
      </c>
      <c r="AY36" s="9" t="n">
        <f aca="false">main!AW116</f>
        <v>94.1923751831055</v>
      </c>
      <c r="AZ36" s="9" t="n">
        <f aca="false">main!AX116</f>
        <v>-3.62439918518066</v>
      </c>
      <c r="BA36" s="9" t="n">
        <f aca="false">main!AY116</f>
        <v>-0.394737392663956</v>
      </c>
      <c r="BB36" s="9" t="n">
        <f aca="false">main!AZ116</f>
        <v>0.25</v>
      </c>
      <c r="BC36" s="9" t="n">
        <f aca="false">main!BA116</f>
        <v>-1.355140209198</v>
      </c>
      <c r="BD36" s="9" t="n">
        <f aca="false">main!BB116</f>
        <v>7.355140209198</v>
      </c>
      <c r="BE36" s="9" t="n">
        <f aca="false">main!BC116</f>
        <v>1</v>
      </c>
      <c r="BF36" s="9" t="n">
        <f aca="false">main!BD116</f>
        <v>0</v>
      </c>
      <c r="BG36" s="9" t="n">
        <f aca="false">main!BE116</f>
        <v>0.159999996423721</v>
      </c>
      <c r="BH36" s="9" t="n">
        <f aca="false">main!BF116</f>
        <v>111105</v>
      </c>
      <c r="BI36" s="9" t="n">
        <f aca="false">main!BG116</f>
        <v>1.50274627685547</v>
      </c>
      <c r="BJ36" s="9" t="n">
        <f aca="false">main!BH116</f>
        <v>0.00110859234158802</v>
      </c>
      <c r="BK36" s="9" t="n">
        <f aca="false">main!BI116</f>
        <v>298.124668502808</v>
      </c>
      <c r="BL36" s="9" t="n">
        <f aca="false">main!BJ116</f>
        <v>299.020559692383</v>
      </c>
      <c r="BM36" s="9" t="n">
        <f aca="false">main!BK116</f>
        <v>39.8777115110073</v>
      </c>
      <c r="BN36" s="9" t="n">
        <f aca="false">main!BL116</f>
        <v>0.00505383074829209</v>
      </c>
      <c r="BO36" s="9" t="n">
        <f aca="false">main!BM116</f>
        <v>3.17487867864145</v>
      </c>
      <c r="BP36" s="9" t="n">
        <f aca="false">main!BN116</f>
        <v>33.7063236007122</v>
      </c>
      <c r="BQ36" s="9" t="n">
        <f aca="false">main!BO116</f>
        <v>13.68428418726</v>
      </c>
      <c r="BR36" s="9" t="n">
        <f aca="false">main!BP116</f>
        <v>25.4226140975952</v>
      </c>
      <c r="BS36" s="9" t="n">
        <f aca="false">main!BQ116</f>
        <v>3.26067980133812</v>
      </c>
      <c r="BT36" s="9" t="n">
        <f aca="false">main!BR116</f>
        <v>0.0788357579354138</v>
      </c>
      <c r="BU36" s="9" t="n">
        <f aca="false">main!BS116</f>
        <v>1.88592344836282</v>
      </c>
      <c r="BV36" s="9" t="n">
        <f aca="false">main!BT116</f>
        <v>1.3747563529753</v>
      </c>
      <c r="BW36" s="9" t="n">
        <f aca="false">main!BU116</f>
        <v>0.0493325300540225</v>
      </c>
      <c r="BX36" s="9" t="n">
        <f aca="false">main!BV116</f>
        <v>76.6634931047163</v>
      </c>
      <c r="BY36" s="9" t="n">
        <f aca="false">main!BW116</f>
        <v>0.751542004799585</v>
      </c>
      <c r="BZ36" s="9" t="n">
        <f aca="false">main!BX116</f>
        <v>58.6347226328537</v>
      </c>
      <c r="CA36" s="9" t="n">
        <f aca="false">main!BY116</f>
        <v>1081.20167994258</v>
      </c>
      <c r="CB36" s="9" t="n">
        <f aca="false">main!BZ116</f>
        <v>0.00662849691784749</v>
      </c>
      <c r="CC36" s="9" t="n">
        <f aca="false">main!CA116</f>
        <v>0</v>
      </c>
      <c r="CD36" s="9" t="n">
        <f aca="false">main!CB116</f>
        <v>219.325994927037</v>
      </c>
      <c r="CE36" s="9" t="n">
        <f aca="false">main!CC116</f>
        <v>997.011352539065</v>
      </c>
      <c r="CF36" s="9" t="n">
        <f aca="false">main!CD116</f>
        <v>0.577647886344176</v>
      </c>
      <c r="CG36" s="9" t="e">
        <f aca="false">main!CE116</f>
        <v>#DIV/0!</v>
      </c>
    </row>
    <row r="37" customFormat="false" ht="12.8" hidden="false" customHeight="false" outlineLevel="0" collapsed="false">
      <c r="A37" s="9" t="n">
        <v>1</v>
      </c>
      <c r="B37" s="9" t="n">
        <v>4</v>
      </c>
      <c r="C37" s="9" t="n">
        <f aca="false">main!A117</f>
        <v>30</v>
      </c>
      <c r="D37" s="9" t="str">
        <f aca="false">main!B117</f>
        <v>15:29:32</v>
      </c>
      <c r="E37" s="9" t="n">
        <f aca="false">main!C117</f>
        <v>4241.4999986561</v>
      </c>
      <c r="F37" s="9" t="n">
        <f aca="false">main!D117</f>
        <v>0</v>
      </c>
      <c r="G37" s="9" t="n">
        <f aca="false">main!E117</f>
        <v>11.9067037553564</v>
      </c>
      <c r="H37" s="9" t="n">
        <f aca="false">main!F117</f>
        <v>0.0802218019864463</v>
      </c>
      <c r="I37" s="9" t="n">
        <f aca="false">main!G117</f>
        <v>822.670125830289</v>
      </c>
      <c r="J37" s="9" t="n">
        <f aca="false">main!H117</f>
        <v>4</v>
      </c>
      <c r="K37" s="9" t="n">
        <f aca="false">main!I117</f>
        <v>4</v>
      </c>
      <c r="L37" s="9" t="n">
        <f aca="false">main!J117</f>
        <v>0</v>
      </c>
      <c r="M37" s="9" t="n">
        <f aca="false">main!K117</f>
        <v>0</v>
      </c>
      <c r="N37" s="9" t="n">
        <f aca="false">main!L117</f>
        <v>482.286865234375</v>
      </c>
      <c r="O37" s="9" t="n">
        <f aca="false">main!M117</f>
        <v>1479.29821777344</v>
      </c>
      <c r="P37" s="9" t="n">
        <f aca="false">main!N117</f>
        <v>624.784729003906</v>
      </c>
      <c r="Q37" s="9" t="e">
        <f aca="false">main!O117</f>
        <v>#DIV/0!</v>
      </c>
      <c r="R37" s="9" t="n">
        <f aca="false">main!P117</f>
        <v>0.673975903276428</v>
      </c>
      <c r="S37" s="9" t="n">
        <f aca="false">main!Q117</f>
        <v>0.577647886344176</v>
      </c>
      <c r="T37" s="9" t="n">
        <f aca="false">main!R117</f>
        <v>-1</v>
      </c>
      <c r="U37" s="9" t="n">
        <f aca="false">main!S117</f>
        <v>0.87</v>
      </c>
      <c r="V37" s="9" t="n">
        <f aca="false">main!T117</f>
        <v>0.92</v>
      </c>
      <c r="W37" s="9" t="n">
        <f aca="false">main!U117</f>
        <v>19.9885787963867</v>
      </c>
      <c r="X37" s="9" t="n">
        <f aca="false">main!V117</f>
        <v>0.879994289398193</v>
      </c>
      <c r="Y37" s="9" t="n">
        <f aca="false">main!W117</f>
        <v>0.0588421838276773</v>
      </c>
      <c r="Z37" s="9" t="n">
        <f aca="false">main!X117</f>
        <v>0.85707498374353</v>
      </c>
      <c r="AA37" s="9" t="n">
        <f aca="false">main!Y117</f>
        <v>3.06725794212652</v>
      </c>
      <c r="AB37" s="9" t="n">
        <f aca="false">main!Z117</f>
        <v>-1</v>
      </c>
      <c r="AC37" s="9" t="n">
        <f aca="false">main!AA117</f>
        <v>249.672698974609</v>
      </c>
      <c r="AD37" s="9" t="n">
        <f aca="false">main!AB117</f>
        <v>0.5</v>
      </c>
      <c r="AE37" s="9" t="n">
        <f aca="false">main!AC117</f>
        <v>63.4576672100364</v>
      </c>
      <c r="AF37" s="9" t="n">
        <f aca="false">main!AD117</f>
        <v>1.1148633118049</v>
      </c>
      <c r="AG37" s="9" t="n">
        <f aca="false">main!AE117</f>
        <v>1.28488320774766</v>
      </c>
      <c r="AH37" s="9" t="n">
        <f aca="false">main!AF117</f>
        <v>24.9534492492676</v>
      </c>
      <c r="AI37" s="9" t="n">
        <f aca="false">main!AG117</f>
        <v>2</v>
      </c>
      <c r="AJ37" s="9" t="n">
        <f aca="false">main!AH117</f>
        <v>4.644859790802</v>
      </c>
      <c r="AK37" s="9" t="n">
        <f aca="false">main!AI117</f>
        <v>1</v>
      </c>
      <c r="AL37" s="9" t="n">
        <f aca="false">main!AJ117</f>
        <v>9.289719581604</v>
      </c>
      <c r="AM37" s="9" t="n">
        <f aca="false">main!AK117</f>
        <v>25.8720722198486</v>
      </c>
      <c r="AN37" s="9" t="n">
        <f aca="false">main!AL117</f>
        <v>24.9534492492676</v>
      </c>
      <c r="AO37" s="9" t="n">
        <f aca="false">main!AM117</f>
        <v>25.7908935546875</v>
      </c>
      <c r="AP37" s="9" t="n">
        <f aca="false">main!AN117</f>
        <v>1091.97485351563</v>
      </c>
      <c r="AQ37" s="9" t="n">
        <f aca="false">main!AO117</f>
        <v>1083.248046875</v>
      </c>
      <c r="AR37" s="9" t="n">
        <f aca="false">main!AP117</f>
        <v>19.2955551147461</v>
      </c>
      <c r="AS37" s="9" t="n">
        <f aca="false">main!AQ117</f>
        <v>20.0225734710693</v>
      </c>
      <c r="AT37" s="9" t="n">
        <f aca="false">main!AR117</f>
        <v>54.273193359375</v>
      </c>
      <c r="AU37" s="9" t="n">
        <f aca="false">main!AS117</f>
        <v>56.3180999755859</v>
      </c>
      <c r="AV37" s="9" t="n">
        <f aca="false">main!AT117</f>
        <v>300.553863525391</v>
      </c>
      <c r="AW37" s="9" t="n">
        <f aca="false">main!AU117</f>
        <v>249.256622314453</v>
      </c>
      <c r="AX37" s="9" t="n">
        <f aca="false">main!AV117</f>
        <v>115.530548095703</v>
      </c>
      <c r="AY37" s="9" t="n">
        <f aca="false">main!AW117</f>
        <v>94.1927108764648</v>
      </c>
      <c r="AZ37" s="9" t="n">
        <f aca="false">main!AX117</f>
        <v>-3.62439918518066</v>
      </c>
      <c r="BA37" s="9" t="n">
        <f aca="false">main!AY117</f>
        <v>-0.394737392663956</v>
      </c>
      <c r="BB37" s="9" t="n">
        <f aca="false">main!AZ117</f>
        <v>0.75</v>
      </c>
      <c r="BC37" s="9" t="n">
        <f aca="false">main!BA117</f>
        <v>-1.355140209198</v>
      </c>
      <c r="BD37" s="9" t="n">
        <f aca="false">main!BB117</f>
        <v>7.355140209198</v>
      </c>
      <c r="BE37" s="9" t="n">
        <f aca="false">main!BC117</f>
        <v>1</v>
      </c>
      <c r="BF37" s="9" t="n">
        <f aca="false">main!BD117</f>
        <v>0</v>
      </c>
      <c r="BG37" s="9" t="n">
        <f aca="false">main!BE117</f>
        <v>0.159999996423721</v>
      </c>
      <c r="BH37" s="9" t="n">
        <f aca="false">main!BF117</f>
        <v>111105</v>
      </c>
      <c r="BI37" s="9" t="n">
        <f aca="false">main!BG117</f>
        <v>1.50276931762696</v>
      </c>
      <c r="BJ37" s="9" t="n">
        <f aca="false">main!BH117</f>
        <v>0.0011148633118049</v>
      </c>
      <c r="BK37" s="9" t="n">
        <f aca="false">main!BI117</f>
        <v>298.103449249268</v>
      </c>
      <c r="BL37" s="9" t="n">
        <f aca="false">main!BJ117</f>
        <v>299.022072219849</v>
      </c>
      <c r="BM37" s="9" t="n">
        <f aca="false">main!BK117</f>
        <v>39.8810586789013</v>
      </c>
      <c r="BN37" s="9" t="n">
        <f aca="false">main!BL117</f>
        <v>0.00499983287162165</v>
      </c>
      <c r="BO37" s="9" t="n">
        <f aca="false">main!BM117</f>
        <v>3.17086368171086</v>
      </c>
      <c r="BP37" s="9" t="n">
        <f aca="false">main!BN117</f>
        <v>33.663578128349</v>
      </c>
      <c r="BQ37" s="9" t="n">
        <f aca="false">main!BO117</f>
        <v>13.6410046572797</v>
      </c>
      <c r="BR37" s="9" t="n">
        <f aca="false">main!BP117</f>
        <v>25.4127607345581</v>
      </c>
      <c r="BS37" s="9" t="n">
        <f aca="false">main!BQ117</f>
        <v>3.25877088083525</v>
      </c>
      <c r="BT37" s="9" t="n">
        <f aca="false">main!BR117</f>
        <v>0.0795349740490568</v>
      </c>
      <c r="BU37" s="9" t="n">
        <f aca="false">main!BS117</f>
        <v>1.88598047396321</v>
      </c>
      <c r="BV37" s="9" t="n">
        <f aca="false">main!BT117</f>
        <v>1.37279040687204</v>
      </c>
      <c r="BW37" s="9" t="n">
        <f aca="false">main!BU117</f>
        <v>0.049770613052657</v>
      </c>
      <c r="BX37" s="9" t="n">
        <f aca="false">main!BV117</f>
        <v>77.4895293090373</v>
      </c>
      <c r="BY37" s="9" t="n">
        <f aca="false">main!BW117</f>
        <v>0.759447596701017</v>
      </c>
      <c r="BZ37" s="9" t="n">
        <f aca="false">main!BX117</f>
        <v>58.7172200065537</v>
      </c>
      <c r="CA37" s="9" t="n">
        <f aca="false">main!BY117</f>
        <v>1081.51774167811</v>
      </c>
      <c r="CB37" s="9" t="n">
        <f aca="false">main!BZ117</f>
        <v>0.00646432801806229</v>
      </c>
      <c r="CC37" s="9" t="n">
        <f aca="false">main!CA117</f>
        <v>0</v>
      </c>
      <c r="CD37" s="9" t="n">
        <f aca="false">main!CB117</f>
        <v>219.344404231401</v>
      </c>
      <c r="CE37" s="9" t="n">
        <f aca="false">main!CC117</f>
        <v>997.011352539065</v>
      </c>
      <c r="CF37" s="9" t="n">
        <f aca="false">main!CD117</f>
        <v>0.577647886344176</v>
      </c>
      <c r="CG37" s="9" t="e">
        <f aca="false">main!CE117</f>
        <v>#DIV/0!</v>
      </c>
    </row>
    <row r="38" customFormat="false" ht="12.8" hidden="false" customHeight="false" outlineLevel="0" collapsed="false">
      <c r="A38" s="9" t="n">
        <v>1</v>
      </c>
      <c r="B38" s="9" t="n">
        <v>4</v>
      </c>
      <c r="C38" s="9" t="n">
        <f aca="false">main!A118</f>
        <v>31</v>
      </c>
      <c r="D38" s="9" t="str">
        <f aca="false">main!B118</f>
        <v>15:29:43</v>
      </c>
      <c r="E38" s="9" t="n">
        <f aca="false">main!C118</f>
        <v>4252.49999789801</v>
      </c>
      <c r="F38" s="9" t="n">
        <f aca="false">main!D118</f>
        <v>0</v>
      </c>
      <c r="G38" s="9" t="n">
        <f aca="false">main!E118</f>
        <v>12.1835775926484</v>
      </c>
      <c r="H38" s="9" t="n">
        <f aca="false">main!F118</f>
        <v>0.0806502402781459</v>
      </c>
      <c r="I38" s="9" t="n">
        <f aca="false">main!G118</f>
        <v>818.318954037943</v>
      </c>
      <c r="J38" s="9" t="n">
        <f aca="false">main!H118</f>
        <v>4</v>
      </c>
      <c r="K38" s="9" t="n">
        <f aca="false">main!I118</f>
        <v>4</v>
      </c>
      <c r="L38" s="9" t="n">
        <f aca="false">main!J118</f>
        <v>0</v>
      </c>
      <c r="M38" s="9" t="n">
        <f aca="false">main!K118</f>
        <v>0</v>
      </c>
      <c r="N38" s="9" t="n">
        <f aca="false">main!L118</f>
        <v>482.286865234375</v>
      </c>
      <c r="O38" s="9" t="n">
        <f aca="false">main!M118</f>
        <v>1479.29821777344</v>
      </c>
      <c r="P38" s="9" t="n">
        <f aca="false">main!N118</f>
        <v>624.784729003906</v>
      </c>
      <c r="Q38" s="9" t="e">
        <f aca="false">main!O118</f>
        <v>#DIV/0!</v>
      </c>
      <c r="R38" s="9" t="n">
        <f aca="false">main!P118</f>
        <v>0.673975903276428</v>
      </c>
      <c r="S38" s="9" t="n">
        <f aca="false">main!Q118</f>
        <v>0.577647886344176</v>
      </c>
      <c r="T38" s="9" t="n">
        <f aca="false">main!R118</f>
        <v>-1</v>
      </c>
      <c r="U38" s="9" t="n">
        <f aca="false">main!S118</f>
        <v>0.87</v>
      </c>
      <c r="V38" s="9" t="n">
        <f aca="false">main!T118</f>
        <v>0.92</v>
      </c>
      <c r="W38" s="9" t="n">
        <f aca="false">main!U118</f>
        <v>19.9885787963867</v>
      </c>
      <c r="X38" s="9" t="n">
        <f aca="false">main!V118</f>
        <v>0.879994289398193</v>
      </c>
      <c r="Y38" s="9" t="n">
        <f aca="false">main!W118</f>
        <v>0.0601005224300842</v>
      </c>
      <c r="Z38" s="9" t="n">
        <f aca="false">main!X118</f>
        <v>0.85707498374353</v>
      </c>
      <c r="AA38" s="9" t="n">
        <f aca="false">main!Y118</f>
        <v>3.06725794212652</v>
      </c>
      <c r="AB38" s="9" t="n">
        <f aca="false">main!Z118</f>
        <v>-1</v>
      </c>
      <c r="AC38" s="9" t="n">
        <f aca="false">main!AA118</f>
        <v>249.672698974609</v>
      </c>
      <c r="AD38" s="9" t="n">
        <f aca="false">main!AB118</f>
        <v>0.5</v>
      </c>
      <c r="AE38" s="9" t="n">
        <f aca="false">main!AC118</f>
        <v>63.4576672100364</v>
      </c>
      <c r="AF38" s="9" t="n">
        <f aca="false">main!AD118</f>
        <v>1.11702967891205</v>
      </c>
      <c r="AG38" s="9" t="n">
        <f aca="false">main!AE118</f>
        <v>1.28062714813347</v>
      </c>
      <c r="AH38" s="9" t="n">
        <f aca="false">main!AF118</f>
        <v>24.9273777008057</v>
      </c>
      <c r="AI38" s="9" t="n">
        <f aca="false">main!AG118</f>
        <v>2</v>
      </c>
      <c r="AJ38" s="9" t="n">
        <f aca="false">main!AH118</f>
        <v>4.644859790802</v>
      </c>
      <c r="AK38" s="9" t="n">
        <f aca="false">main!AI118</f>
        <v>1</v>
      </c>
      <c r="AL38" s="9" t="n">
        <f aca="false">main!AJ118</f>
        <v>9.289719581604</v>
      </c>
      <c r="AM38" s="9" t="n">
        <f aca="false">main!AK118</f>
        <v>25.8672103881836</v>
      </c>
      <c r="AN38" s="9" t="n">
        <f aca="false">main!AL118</f>
        <v>24.9273777008057</v>
      </c>
      <c r="AO38" s="9" t="n">
        <f aca="false">main!AM118</f>
        <v>25.7833347320557</v>
      </c>
      <c r="AP38" s="9" t="n">
        <f aca="false">main!AN118</f>
        <v>1091.95935058594</v>
      </c>
      <c r="AQ38" s="9" t="n">
        <f aca="false">main!AO118</f>
        <v>1083.046875</v>
      </c>
      <c r="AR38" s="9" t="n">
        <f aca="false">main!AP118</f>
        <v>19.2871875762939</v>
      </c>
      <c r="AS38" s="9" t="n">
        <f aca="false">main!AQ118</f>
        <v>20.015625</v>
      </c>
      <c r="AT38" s="9" t="n">
        <f aca="false">main!AR118</f>
        <v>54.2648048400879</v>
      </c>
      <c r="AU38" s="9" t="n">
        <f aca="false">main!AS118</f>
        <v>56.3142738342285</v>
      </c>
      <c r="AV38" s="9" t="n">
        <f aca="false">main!AT118</f>
        <v>300.553375244141</v>
      </c>
      <c r="AW38" s="9" t="n">
        <f aca="false">main!AU118</f>
        <v>249.272964477539</v>
      </c>
      <c r="AX38" s="9" t="n">
        <f aca="false">main!AV118</f>
        <v>115.610771179199</v>
      </c>
      <c r="AY38" s="9" t="n">
        <f aca="false">main!AW118</f>
        <v>94.1918869018555</v>
      </c>
      <c r="AZ38" s="9" t="n">
        <f aca="false">main!AX118</f>
        <v>-3.62439918518066</v>
      </c>
      <c r="BA38" s="9" t="n">
        <f aca="false">main!AY118</f>
        <v>-0.394737392663956</v>
      </c>
      <c r="BB38" s="9" t="n">
        <f aca="false">main!AZ118</f>
        <v>0.5</v>
      </c>
      <c r="BC38" s="9" t="n">
        <f aca="false">main!BA118</f>
        <v>-1.355140209198</v>
      </c>
      <c r="BD38" s="9" t="n">
        <f aca="false">main!BB118</f>
        <v>7.355140209198</v>
      </c>
      <c r="BE38" s="9" t="n">
        <f aca="false">main!BC118</f>
        <v>1</v>
      </c>
      <c r="BF38" s="9" t="n">
        <f aca="false">main!BD118</f>
        <v>0</v>
      </c>
      <c r="BG38" s="9" t="n">
        <f aca="false">main!BE118</f>
        <v>0.159999996423721</v>
      </c>
      <c r="BH38" s="9" t="n">
        <f aca="false">main!BF118</f>
        <v>111105</v>
      </c>
      <c r="BI38" s="9" t="n">
        <f aca="false">main!BG118</f>
        <v>1.50276687622071</v>
      </c>
      <c r="BJ38" s="9" t="n">
        <f aca="false">main!BH118</f>
        <v>0.00111702967891205</v>
      </c>
      <c r="BK38" s="9" t="n">
        <f aca="false">main!BI118</f>
        <v>298.077377700806</v>
      </c>
      <c r="BL38" s="9" t="n">
        <f aca="false">main!BJ118</f>
        <v>299.017210388184</v>
      </c>
      <c r="BM38" s="9" t="n">
        <f aca="false">main!BK118</f>
        <v>39.8836734249366</v>
      </c>
      <c r="BN38" s="9" t="n">
        <f aca="false">main!BL118</f>
        <v>0.00559410290887622</v>
      </c>
      <c r="BO38" s="9" t="n">
        <f aca="false">main!BM118</f>
        <v>3.16593663440342</v>
      </c>
      <c r="BP38" s="9" t="n">
        <f aca="false">main!BN118</f>
        <v>33.6115639949141</v>
      </c>
      <c r="BQ38" s="9" t="n">
        <f aca="false">main!BO118</f>
        <v>13.5959389949141</v>
      </c>
      <c r="BR38" s="9" t="n">
        <f aca="false">main!BP118</f>
        <v>25.3972940444947</v>
      </c>
      <c r="BS38" s="9" t="n">
        <f aca="false">main!BQ118</f>
        <v>3.25577644340603</v>
      </c>
      <c r="BT38" s="9" t="n">
        <f aca="false">main!BR118</f>
        <v>0.0799560882456687</v>
      </c>
      <c r="BU38" s="9" t="n">
        <f aca="false">main!BS118</f>
        <v>1.88530948626995</v>
      </c>
      <c r="BV38" s="9" t="n">
        <f aca="false">main!BT118</f>
        <v>1.37046695713608</v>
      </c>
      <c r="BW38" s="9" t="n">
        <f aca="false">main!BU118</f>
        <v>0.0500344601931851</v>
      </c>
      <c r="BX38" s="9" t="n">
        <f aca="false">main!BV118</f>
        <v>77.0790063683866</v>
      </c>
      <c r="BY38" s="9" t="n">
        <f aca="false">main!BW118</f>
        <v>0.755571132632596</v>
      </c>
      <c r="BZ38" s="9" t="n">
        <f aca="false">main!BX118</f>
        <v>58.7930637901551</v>
      </c>
      <c r="CA38" s="9" t="n">
        <f aca="false">main!BY118</f>
        <v>1081.27633396207</v>
      </c>
      <c r="CB38" s="9" t="n">
        <f aca="false">main!BZ118</f>
        <v>0.00662466968061846</v>
      </c>
      <c r="CC38" s="9" t="n">
        <f aca="false">main!CA118</f>
        <v>0</v>
      </c>
      <c r="CD38" s="9" t="n">
        <f aca="false">main!CB118</f>
        <v>219.358785241593</v>
      </c>
      <c r="CE38" s="9" t="n">
        <f aca="false">main!CC118</f>
        <v>997.011352539065</v>
      </c>
      <c r="CF38" s="9" t="n">
        <f aca="false">main!CD118</f>
        <v>0.577647886344176</v>
      </c>
      <c r="CG38" s="9" t="e">
        <f aca="false">main!CE118</f>
        <v>#DIV/0!</v>
      </c>
    </row>
    <row r="39" customFormat="false" ht="12.8" hidden="false" customHeight="false" outlineLevel="0" collapsed="false">
      <c r="A39" s="9" t="n">
        <v>1</v>
      </c>
      <c r="B39" s="9" t="n">
        <v>4</v>
      </c>
      <c r="C39" s="9" t="n">
        <f aca="false">main!A119</f>
        <v>32</v>
      </c>
      <c r="D39" s="9" t="str">
        <f aca="false">main!B119</f>
        <v>15:29:54</v>
      </c>
      <c r="E39" s="9" t="n">
        <f aca="false">main!C119</f>
        <v>4263.49999713991</v>
      </c>
      <c r="F39" s="9" t="n">
        <f aca="false">main!D119</f>
        <v>0</v>
      </c>
      <c r="G39" s="9" t="n">
        <f aca="false">main!E119</f>
        <v>12.183859240832</v>
      </c>
      <c r="H39" s="9" t="n">
        <f aca="false">main!F119</f>
        <v>0.0797642925597042</v>
      </c>
      <c r="I39" s="9" t="n">
        <f aca="false">main!G119</f>
        <v>815.767514742635</v>
      </c>
      <c r="J39" s="9" t="n">
        <f aca="false">main!H119</f>
        <v>4</v>
      </c>
      <c r="K39" s="9" t="n">
        <f aca="false">main!I119</f>
        <v>4</v>
      </c>
      <c r="L39" s="9" t="n">
        <f aca="false">main!J119</f>
        <v>0</v>
      </c>
      <c r="M39" s="9" t="n">
        <f aca="false">main!K119</f>
        <v>0</v>
      </c>
      <c r="N39" s="9" t="n">
        <f aca="false">main!L119</f>
        <v>482.286865234375</v>
      </c>
      <c r="O39" s="9" t="n">
        <f aca="false">main!M119</f>
        <v>1479.29821777344</v>
      </c>
      <c r="P39" s="9" t="n">
        <f aca="false">main!N119</f>
        <v>624.784729003906</v>
      </c>
      <c r="Q39" s="9" t="e">
        <f aca="false">main!O119</f>
        <v>#DIV/0!</v>
      </c>
      <c r="R39" s="9" t="n">
        <f aca="false">main!P119</f>
        <v>0.673975903276428</v>
      </c>
      <c r="S39" s="9" t="n">
        <f aca="false">main!Q119</f>
        <v>0.577647886344176</v>
      </c>
      <c r="T39" s="9" t="n">
        <f aca="false">main!R119</f>
        <v>-1</v>
      </c>
      <c r="U39" s="9" t="n">
        <f aca="false">main!S119</f>
        <v>0.87</v>
      </c>
      <c r="V39" s="9" t="n">
        <f aca="false">main!T119</f>
        <v>0.92</v>
      </c>
      <c r="W39" s="9" t="n">
        <f aca="false">main!U119</f>
        <v>19.9885787963867</v>
      </c>
      <c r="X39" s="9" t="n">
        <f aca="false">main!V119</f>
        <v>0.879994289398193</v>
      </c>
      <c r="Y39" s="9" t="n">
        <f aca="false">main!W119</f>
        <v>0.060093868109937</v>
      </c>
      <c r="Z39" s="9" t="n">
        <f aca="false">main!X119</f>
        <v>0.85707498374353</v>
      </c>
      <c r="AA39" s="9" t="n">
        <f aca="false">main!Y119</f>
        <v>3.06725794212652</v>
      </c>
      <c r="AB39" s="9" t="n">
        <f aca="false">main!Z119</f>
        <v>-1</v>
      </c>
      <c r="AC39" s="9" t="n">
        <f aca="false">main!AA119</f>
        <v>249.672698974609</v>
      </c>
      <c r="AD39" s="9" t="n">
        <f aca="false">main!AB119</f>
        <v>0.5</v>
      </c>
      <c r="AE39" s="9" t="n">
        <f aca="false">main!AC119</f>
        <v>63.4576672100364</v>
      </c>
      <c r="AF39" s="9" t="n">
        <f aca="false">main!AD119</f>
        <v>1.10394991964725</v>
      </c>
      <c r="AG39" s="9" t="n">
        <f aca="false">main!AE119</f>
        <v>1.27959930254571</v>
      </c>
      <c r="AH39" s="9" t="n">
        <f aca="false">main!AF119</f>
        <v>24.9150066375732</v>
      </c>
      <c r="AI39" s="9" t="n">
        <f aca="false">main!AG119</f>
        <v>2</v>
      </c>
      <c r="AJ39" s="9" t="n">
        <f aca="false">main!AH119</f>
        <v>4.644859790802</v>
      </c>
      <c r="AK39" s="9" t="n">
        <f aca="false">main!AI119</f>
        <v>1</v>
      </c>
      <c r="AL39" s="9" t="n">
        <f aca="false">main!AJ119</f>
        <v>9.289719581604</v>
      </c>
      <c r="AM39" s="9" t="n">
        <f aca="false">main!AK119</f>
        <v>25.847038269043</v>
      </c>
      <c r="AN39" s="9" t="n">
        <f aca="false">main!AL119</f>
        <v>24.9150066375732</v>
      </c>
      <c r="AO39" s="9" t="n">
        <f aca="false">main!AM119</f>
        <v>25.7771778106689</v>
      </c>
      <c r="AP39" s="9" t="n">
        <f aca="false">main!AN119</f>
        <v>1092.04370117188</v>
      </c>
      <c r="AQ39" s="9" t="n">
        <f aca="false">main!AO119</f>
        <v>1083.14111328125</v>
      </c>
      <c r="AR39" s="9" t="n">
        <f aca="false">main!AP119</f>
        <v>19.281795501709</v>
      </c>
      <c r="AS39" s="9" t="n">
        <f aca="false">main!AQ119</f>
        <v>20.0016555786133</v>
      </c>
      <c r="AT39" s="9" t="n">
        <f aca="false">main!AR119</f>
        <v>54.3147315979004</v>
      </c>
      <c r="AU39" s="9" t="n">
        <f aca="false">main!AS119</f>
        <v>56.3424987792969</v>
      </c>
      <c r="AV39" s="9" t="n">
        <f aca="false">main!AT119</f>
        <v>300.577606201172</v>
      </c>
      <c r="AW39" s="9" t="n">
        <f aca="false">main!AU119</f>
        <v>249.305892944336</v>
      </c>
      <c r="AX39" s="9" t="n">
        <f aca="false">main!AV119</f>
        <v>115.582084655762</v>
      </c>
      <c r="AY39" s="9" t="n">
        <f aca="false">main!AW119</f>
        <v>94.1922912597656</v>
      </c>
      <c r="AZ39" s="9" t="n">
        <f aca="false">main!AX119</f>
        <v>-3.62439918518066</v>
      </c>
      <c r="BA39" s="9" t="n">
        <f aca="false">main!AY119</f>
        <v>-0.394737392663956</v>
      </c>
      <c r="BB39" s="9" t="n">
        <f aca="false">main!AZ119</f>
        <v>0.5</v>
      </c>
      <c r="BC39" s="9" t="n">
        <f aca="false">main!BA119</f>
        <v>-1.355140209198</v>
      </c>
      <c r="BD39" s="9" t="n">
        <f aca="false">main!BB119</f>
        <v>7.355140209198</v>
      </c>
      <c r="BE39" s="9" t="n">
        <f aca="false">main!BC119</f>
        <v>1</v>
      </c>
      <c r="BF39" s="9" t="n">
        <f aca="false">main!BD119</f>
        <v>0</v>
      </c>
      <c r="BG39" s="9" t="n">
        <f aca="false">main!BE119</f>
        <v>0.159999996423721</v>
      </c>
      <c r="BH39" s="9" t="n">
        <f aca="false">main!BF119</f>
        <v>111105</v>
      </c>
      <c r="BI39" s="9" t="n">
        <f aca="false">main!BG119</f>
        <v>1.50288803100586</v>
      </c>
      <c r="BJ39" s="9" t="n">
        <f aca="false">main!BH119</f>
        <v>0.00110394991964725</v>
      </c>
      <c r="BK39" s="9" t="n">
        <f aca="false">main!BI119</f>
        <v>298.065006637573</v>
      </c>
      <c r="BL39" s="9" t="n">
        <f aca="false">main!BJ119</f>
        <v>298.997038269043</v>
      </c>
      <c r="BM39" s="9" t="n">
        <f aca="false">main!BK119</f>
        <v>39.8889419795063</v>
      </c>
      <c r="BN39" s="9" t="n">
        <f aca="false">main!BL119</f>
        <v>0.00755644693290525</v>
      </c>
      <c r="BO39" s="9" t="n">
        <f aca="false">main!BM119</f>
        <v>3.16360107048397</v>
      </c>
      <c r="BP39" s="9" t="n">
        <f aca="false">main!BN119</f>
        <v>33.5866240025877</v>
      </c>
      <c r="BQ39" s="9" t="n">
        <f aca="false">main!BO119</f>
        <v>13.5849684239743</v>
      </c>
      <c r="BR39" s="9" t="n">
        <f aca="false">main!BP119</f>
        <v>25.3810224533081</v>
      </c>
      <c r="BS39" s="9" t="n">
        <f aca="false">main!BQ119</f>
        <v>3.25262876779535</v>
      </c>
      <c r="BT39" s="9" t="n">
        <f aca="false">main!BR119</f>
        <v>0.0790852431634943</v>
      </c>
      <c r="BU39" s="9" t="n">
        <f aca="false">main!BS119</f>
        <v>1.88400176793826</v>
      </c>
      <c r="BV39" s="9" t="n">
        <f aca="false">main!BT119</f>
        <v>1.36862699985709</v>
      </c>
      <c r="BW39" s="9" t="n">
        <f aca="false">main!BU119</f>
        <v>0.0494888400605612</v>
      </c>
      <c r="BX39" s="9" t="n">
        <f aca="false">main!BV119</f>
        <v>76.8390113488934</v>
      </c>
      <c r="BY39" s="9" t="n">
        <f aca="false">main!BW119</f>
        <v>0.753149801757005</v>
      </c>
      <c r="BZ39" s="9" t="n">
        <f aca="false">main!BX119</f>
        <v>58.7926674945386</v>
      </c>
      <c r="CA39" s="9" t="n">
        <f aca="false">main!BY119</f>
        <v>1081.37053131366</v>
      </c>
      <c r="CB39" s="9" t="n">
        <f aca="false">main!BZ119</f>
        <v>0.00662420108930008</v>
      </c>
      <c r="CC39" s="9" t="n">
        <f aca="false">main!CA119</f>
        <v>0</v>
      </c>
      <c r="CD39" s="9" t="n">
        <f aca="false">main!CB119</f>
        <v>219.387762104333</v>
      </c>
      <c r="CE39" s="9" t="n">
        <f aca="false">main!CC119</f>
        <v>997.011352539065</v>
      </c>
      <c r="CF39" s="9" t="n">
        <f aca="false">main!CD119</f>
        <v>0.577647886344176</v>
      </c>
      <c r="CG39" s="9" t="e">
        <f aca="false">main!CE119</f>
        <v>#DIV/0!</v>
      </c>
    </row>
    <row r="40" customFormat="false" ht="12.8" hidden="false" customHeight="false" outlineLevel="0" collapsed="false">
      <c r="A40" s="9" t="n">
        <v>1</v>
      </c>
      <c r="B40" s="9" t="n">
        <v>4</v>
      </c>
      <c r="C40" s="9" t="n">
        <f aca="false">main!A120</f>
        <v>33</v>
      </c>
      <c r="D40" s="9" t="str">
        <f aca="false">main!B120</f>
        <v>15:30:05</v>
      </c>
      <c r="E40" s="9" t="n">
        <f aca="false">main!C120</f>
        <v>4274.49999638181</v>
      </c>
      <c r="F40" s="9" t="n">
        <f aca="false">main!D120</f>
        <v>0</v>
      </c>
      <c r="G40" s="9" t="n">
        <f aca="false">main!E120</f>
        <v>12.2596455859235</v>
      </c>
      <c r="H40" s="9" t="n">
        <f aca="false">main!F120</f>
        <v>0.079378936070092</v>
      </c>
      <c r="I40" s="9" t="n">
        <f aca="false">main!G120</f>
        <v>813.170489692014</v>
      </c>
      <c r="J40" s="9" t="n">
        <f aca="false">main!H120</f>
        <v>4</v>
      </c>
      <c r="K40" s="9" t="n">
        <f aca="false">main!I120</f>
        <v>4</v>
      </c>
      <c r="L40" s="9" t="n">
        <f aca="false">main!J120</f>
        <v>0</v>
      </c>
      <c r="M40" s="9" t="n">
        <f aca="false">main!K120</f>
        <v>0</v>
      </c>
      <c r="N40" s="9" t="n">
        <f aca="false">main!L120</f>
        <v>482.286865234375</v>
      </c>
      <c r="O40" s="9" t="n">
        <f aca="false">main!M120</f>
        <v>1479.29821777344</v>
      </c>
      <c r="P40" s="9" t="n">
        <f aca="false">main!N120</f>
        <v>624.784729003906</v>
      </c>
      <c r="Q40" s="9" t="e">
        <f aca="false">main!O120</f>
        <v>#DIV/0!</v>
      </c>
      <c r="R40" s="9" t="n">
        <f aca="false">main!P120</f>
        <v>0.673975903276428</v>
      </c>
      <c r="S40" s="9" t="n">
        <f aca="false">main!Q120</f>
        <v>0.577647886344176</v>
      </c>
      <c r="T40" s="9" t="n">
        <f aca="false">main!R120</f>
        <v>-1</v>
      </c>
      <c r="U40" s="9" t="n">
        <f aca="false">main!S120</f>
        <v>0.87</v>
      </c>
      <c r="V40" s="9" t="n">
        <f aca="false">main!T120</f>
        <v>0.92</v>
      </c>
      <c r="W40" s="9" t="n">
        <f aca="false">main!U120</f>
        <v>19.9885787963867</v>
      </c>
      <c r="X40" s="9" t="n">
        <f aca="false">main!V120</f>
        <v>0.879994289398193</v>
      </c>
      <c r="Y40" s="9" t="n">
        <f aca="false">main!W120</f>
        <v>0.0604383880504654</v>
      </c>
      <c r="Z40" s="9" t="n">
        <f aca="false">main!X120</f>
        <v>0.85707498374353</v>
      </c>
      <c r="AA40" s="9" t="n">
        <f aca="false">main!Y120</f>
        <v>3.06725794212652</v>
      </c>
      <c r="AB40" s="9" t="n">
        <f aca="false">main!Z120</f>
        <v>-1</v>
      </c>
      <c r="AC40" s="9" t="n">
        <f aca="false">main!AA120</f>
        <v>249.672698974609</v>
      </c>
      <c r="AD40" s="9" t="n">
        <f aca="false">main!AB120</f>
        <v>0.5</v>
      </c>
      <c r="AE40" s="9" t="n">
        <f aca="false">main!AC120</f>
        <v>63.4576672100364</v>
      </c>
      <c r="AF40" s="9" t="n">
        <f aca="false">main!AD120</f>
        <v>1.0963724405595</v>
      </c>
      <c r="AG40" s="9" t="n">
        <f aca="false">main!AE120</f>
        <v>1.27696351035409</v>
      </c>
      <c r="AH40" s="9" t="n">
        <f aca="false">main!AF120</f>
        <v>24.8962516784668</v>
      </c>
      <c r="AI40" s="9" t="n">
        <f aca="false">main!AG120</f>
        <v>2</v>
      </c>
      <c r="AJ40" s="9" t="n">
        <f aca="false">main!AH120</f>
        <v>4.644859790802</v>
      </c>
      <c r="AK40" s="9" t="n">
        <f aca="false">main!AI120</f>
        <v>1</v>
      </c>
      <c r="AL40" s="9" t="n">
        <f aca="false">main!AJ120</f>
        <v>9.289719581604</v>
      </c>
      <c r="AM40" s="9" t="n">
        <f aca="false">main!AK120</f>
        <v>25.8400039672852</v>
      </c>
      <c r="AN40" s="9" t="n">
        <f aca="false">main!AL120</f>
        <v>24.8962516784668</v>
      </c>
      <c r="AO40" s="9" t="n">
        <f aca="false">main!AM120</f>
        <v>25.7710227966309</v>
      </c>
      <c r="AP40" s="9" t="n">
        <f aca="false">main!AN120</f>
        <v>1092.14501953125</v>
      </c>
      <c r="AQ40" s="9" t="n">
        <f aca="false">main!AO120</f>
        <v>1083.19702148438</v>
      </c>
      <c r="AR40" s="9" t="n">
        <f aca="false">main!AP120</f>
        <v>19.2771263122559</v>
      </c>
      <c r="AS40" s="9" t="n">
        <f aca="false">main!AQ120</f>
        <v>19.9920845031738</v>
      </c>
      <c r="AT40" s="9" t="n">
        <f aca="false">main!AR120</f>
        <v>54.3241958618164</v>
      </c>
      <c r="AU40" s="9" t="n">
        <f aca="false">main!AS120</f>
        <v>56.3389930725098</v>
      </c>
      <c r="AV40" s="9" t="n">
        <f aca="false">main!AT120</f>
        <v>300.564056396484</v>
      </c>
      <c r="AW40" s="9" t="n">
        <f aca="false">main!AU120</f>
        <v>249.309707641602</v>
      </c>
      <c r="AX40" s="9" t="n">
        <f aca="false">main!AV120</f>
        <v>115.556083679199</v>
      </c>
      <c r="AY40" s="9" t="n">
        <f aca="false">main!AW120</f>
        <v>94.1922607421875</v>
      </c>
      <c r="AZ40" s="9" t="n">
        <f aca="false">main!AX120</f>
        <v>-3.62439918518066</v>
      </c>
      <c r="BA40" s="9" t="n">
        <f aca="false">main!AY120</f>
        <v>-0.394737392663956</v>
      </c>
      <c r="BB40" s="9" t="n">
        <f aca="false">main!AZ120</f>
        <v>0.75</v>
      </c>
      <c r="BC40" s="9" t="n">
        <f aca="false">main!BA120</f>
        <v>-1.355140209198</v>
      </c>
      <c r="BD40" s="9" t="n">
        <f aca="false">main!BB120</f>
        <v>7.355140209198</v>
      </c>
      <c r="BE40" s="9" t="n">
        <f aca="false">main!BC120</f>
        <v>1</v>
      </c>
      <c r="BF40" s="9" t="n">
        <f aca="false">main!BD120</f>
        <v>0</v>
      </c>
      <c r="BG40" s="9" t="n">
        <f aca="false">main!BE120</f>
        <v>0.159999996423721</v>
      </c>
      <c r="BH40" s="9" t="n">
        <f aca="false">main!BF120</f>
        <v>111105</v>
      </c>
      <c r="BI40" s="9" t="n">
        <f aca="false">main!BG120</f>
        <v>1.50282028198242</v>
      </c>
      <c r="BJ40" s="9" t="n">
        <f aca="false">main!BH120</f>
        <v>0.0010963724405595</v>
      </c>
      <c r="BK40" s="9" t="n">
        <f aca="false">main!BI120</f>
        <v>298.046251678467</v>
      </c>
      <c r="BL40" s="9" t="n">
        <f aca="false">main!BJ120</f>
        <v>298.990003967285</v>
      </c>
      <c r="BM40" s="9" t="n">
        <f aca="false">main!BK120</f>
        <v>39.8895523310553</v>
      </c>
      <c r="BN40" s="9" t="n">
        <f aca="false">main!BL120</f>
        <v>0.00942635716049047</v>
      </c>
      <c r="BO40" s="9" t="n">
        <f aca="false">main!BM120</f>
        <v>3.16006314665689</v>
      </c>
      <c r="BP40" s="9" t="n">
        <f aca="false">main!BN120</f>
        <v>33.5490742207182</v>
      </c>
      <c r="BQ40" s="9" t="n">
        <f aca="false">main!BO120</f>
        <v>13.5569897175444</v>
      </c>
      <c r="BR40" s="9" t="n">
        <f aca="false">main!BP120</f>
        <v>25.368127822876</v>
      </c>
      <c r="BS40" s="9" t="n">
        <f aca="false">main!BQ120</f>
        <v>3.25013624069483</v>
      </c>
      <c r="BT40" s="9" t="n">
        <f aca="false">main!BR120</f>
        <v>0.0787064043980498</v>
      </c>
      <c r="BU40" s="9" t="n">
        <f aca="false">main!BS120</f>
        <v>1.88309963630279</v>
      </c>
      <c r="BV40" s="9" t="n">
        <f aca="false">main!BT120</f>
        <v>1.36703660439204</v>
      </c>
      <c r="BW40" s="9" t="n">
        <f aca="false">main!BU120</f>
        <v>0.0492514866441454</v>
      </c>
      <c r="BX40" s="9" t="n">
        <f aca="false">main!BV120</f>
        <v>76.5943667929225</v>
      </c>
      <c r="BY40" s="9" t="n">
        <f aca="false">main!BW120</f>
        <v>0.750713373064552</v>
      </c>
      <c r="BZ40" s="9" t="n">
        <f aca="false">main!BX120</f>
        <v>58.8308124930377</v>
      </c>
      <c r="CA40" s="9" t="n">
        <f aca="false">main!BY120</f>
        <v>1081.41542609868</v>
      </c>
      <c r="CB40" s="9" t="n">
        <f aca="false">main!BZ120</f>
        <v>0.00666945276801281</v>
      </c>
      <c r="CC40" s="9" t="n">
        <f aca="false">main!CA120</f>
        <v>0</v>
      </c>
      <c r="CD40" s="9" t="n">
        <f aca="false">main!CB120</f>
        <v>219.391119016143</v>
      </c>
      <c r="CE40" s="9" t="n">
        <f aca="false">main!CC120</f>
        <v>997.011352539065</v>
      </c>
      <c r="CF40" s="9" t="n">
        <f aca="false">main!CD120</f>
        <v>0.577647886344176</v>
      </c>
      <c r="CG40" s="9" t="e">
        <f aca="false">main!CE120</f>
        <v>#DIV/0!</v>
      </c>
    </row>
    <row r="41" customFormat="false" ht="12.8" hidden="false" customHeight="false" outlineLevel="0" collapsed="false">
      <c r="A41" s="9" t="n">
        <v>1</v>
      </c>
      <c r="B41" s="9" t="n">
        <v>4</v>
      </c>
      <c r="C41" s="9" t="n">
        <f aca="false">main!A121</f>
        <v>34</v>
      </c>
      <c r="D41" s="9" t="str">
        <f aca="false">main!B121</f>
        <v>15:30:10</v>
      </c>
      <c r="E41" s="9" t="n">
        <f aca="false">main!C121</f>
        <v>4279.49999603722</v>
      </c>
      <c r="F41" s="9" t="n">
        <f aca="false">main!D121</f>
        <v>0</v>
      </c>
      <c r="G41" s="9" t="n">
        <f aca="false">main!E121</f>
        <v>12.3495065270529</v>
      </c>
      <c r="H41" s="9" t="n">
        <f aca="false">main!F121</f>
        <v>0.0792570217550445</v>
      </c>
      <c r="I41" s="9" t="n">
        <f aca="false">main!G121</f>
        <v>811.041077304664</v>
      </c>
      <c r="J41" s="9" t="n">
        <f aca="false">main!H121</f>
        <v>4</v>
      </c>
      <c r="K41" s="9" t="n">
        <f aca="false">main!I121</f>
        <v>4</v>
      </c>
      <c r="L41" s="9" t="n">
        <f aca="false">main!J121</f>
        <v>0</v>
      </c>
      <c r="M41" s="9" t="n">
        <f aca="false">main!K121</f>
        <v>0</v>
      </c>
      <c r="N41" s="9" t="n">
        <f aca="false">main!L121</f>
        <v>482.286865234375</v>
      </c>
      <c r="O41" s="9" t="n">
        <f aca="false">main!M121</f>
        <v>1479.29821777344</v>
      </c>
      <c r="P41" s="9" t="n">
        <f aca="false">main!N121</f>
        <v>624.784729003906</v>
      </c>
      <c r="Q41" s="9" t="e">
        <f aca="false">main!O121</f>
        <v>#DIV/0!</v>
      </c>
      <c r="R41" s="9" t="n">
        <f aca="false">main!P121</f>
        <v>0.673975903276428</v>
      </c>
      <c r="S41" s="9" t="n">
        <f aca="false">main!Q121</f>
        <v>0.577647886344176</v>
      </c>
      <c r="T41" s="9" t="n">
        <f aca="false">main!R121</f>
        <v>-1</v>
      </c>
      <c r="U41" s="9" t="n">
        <f aca="false">main!S121</f>
        <v>0.87</v>
      </c>
      <c r="V41" s="9" t="n">
        <f aca="false">main!T121</f>
        <v>0.92</v>
      </c>
      <c r="W41" s="9" t="n">
        <f aca="false">main!U121</f>
        <v>19.9885787963867</v>
      </c>
      <c r="X41" s="9" t="n">
        <f aca="false">main!V121</f>
        <v>0.879994289398193</v>
      </c>
      <c r="Y41" s="9" t="n">
        <f aca="false">main!W121</f>
        <v>0.0608399038715088</v>
      </c>
      <c r="Z41" s="9" t="n">
        <f aca="false">main!X121</f>
        <v>0.85707498374353</v>
      </c>
      <c r="AA41" s="9" t="n">
        <f aca="false">main!Y121</f>
        <v>3.06725794212652</v>
      </c>
      <c r="AB41" s="9" t="n">
        <f aca="false">main!Z121</f>
        <v>-1</v>
      </c>
      <c r="AC41" s="9" t="n">
        <f aca="false">main!AA121</f>
        <v>249.672698974609</v>
      </c>
      <c r="AD41" s="9" t="n">
        <f aca="false">main!AB121</f>
        <v>0.5</v>
      </c>
      <c r="AE41" s="9" t="n">
        <f aca="false">main!AC121</f>
        <v>63.4576672100364</v>
      </c>
      <c r="AF41" s="9" t="n">
        <f aca="false">main!AD121</f>
        <v>1.09306521084703</v>
      </c>
      <c r="AG41" s="9" t="n">
        <f aca="false">main!AE121</f>
        <v>1.27506531146013</v>
      </c>
      <c r="AH41" s="9" t="n">
        <f aca="false">main!AF121</f>
        <v>24.8840255737305</v>
      </c>
      <c r="AI41" s="9" t="n">
        <f aca="false">main!AG121</f>
        <v>2</v>
      </c>
      <c r="AJ41" s="9" t="n">
        <f aca="false">main!AH121</f>
        <v>4.644859790802</v>
      </c>
      <c r="AK41" s="9" t="n">
        <f aca="false">main!AI121</f>
        <v>1</v>
      </c>
      <c r="AL41" s="9" t="n">
        <f aca="false">main!AJ121</f>
        <v>9.289719581604</v>
      </c>
      <c r="AM41" s="9" t="n">
        <f aca="false">main!AK121</f>
        <v>25.8362312316895</v>
      </c>
      <c r="AN41" s="9" t="n">
        <f aca="false">main!AL121</f>
        <v>24.8840255737305</v>
      </c>
      <c r="AO41" s="9" t="n">
        <f aca="false">main!AM121</f>
        <v>25.7674751281738</v>
      </c>
      <c r="AP41" s="9" t="n">
        <f aca="false">main!AN121</f>
        <v>1092.22619628906</v>
      </c>
      <c r="AQ41" s="9" t="n">
        <f aca="false">main!AO121</f>
        <v>1083.22009277344</v>
      </c>
      <c r="AR41" s="9" t="n">
        <f aca="false">main!AP121</f>
        <v>19.275016784668</v>
      </c>
      <c r="AS41" s="9" t="n">
        <f aca="false">main!AQ121</f>
        <v>19.9878749847412</v>
      </c>
      <c r="AT41" s="9" t="n">
        <f aca="false">main!AR121</f>
        <v>54.3301162719727</v>
      </c>
      <c r="AU41" s="9" t="n">
        <f aca="false">main!AS121</f>
        <v>56.3394317626953</v>
      </c>
      <c r="AV41" s="9" t="n">
        <f aca="false">main!AT121</f>
        <v>300.541442871094</v>
      </c>
      <c r="AW41" s="9" t="n">
        <f aca="false">main!AU121</f>
        <v>249.342803955078</v>
      </c>
      <c r="AX41" s="9" t="n">
        <f aca="false">main!AV121</f>
        <v>115.517059326172</v>
      </c>
      <c r="AY41" s="9" t="n">
        <f aca="false">main!AW121</f>
        <v>94.1917724609375</v>
      </c>
      <c r="AZ41" s="9" t="n">
        <f aca="false">main!AX121</f>
        <v>-3.62439918518066</v>
      </c>
      <c r="BA41" s="9" t="n">
        <f aca="false">main!AY121</f>
        <v>-0.394737392663956</v>
      </c>
      <c r="BB41" s="9" t="n">
        <f aca="false">main!AZ121</f>
        <v>0.75</v>
      </c>
      <c r="BC41" s="9" t="n">
        <f aca="false">main!BA121</f>
        <v>-1.355140209198</v>
      </c>
      <c r="BD41" s="9" t="n">
        <f aca="false">main!BB121</f>
        <v>7.355140209198</v>
      </c>
      <c r="BE41" s="9" t="n">
        <f aca="false">main!BC121</f>
        <v>1</v>
      </c>
      <c r="BF41" s="9" t="n">
        <f aca="false">main!BD121</f>
        <v>0</v>
      </c>
      <c r="BG41" s="9" t="n">
        <f aca="false">main!BE121</f>
        <v>0.159999996423721</v>
      </c>
      <c r="BH41" s="9" t="n">
        <f aca="false">main!BF121</f>
        <v>111105</v>
      </c>
      <c r="BI41" s="9" t="n">
        <f aca="false">main!BG121</f>
        <v>1.50270721435547</v>
      </c>
      <c r="BJ41" s="9" t="n">
        <f aca="false">main!BH121</f>
        <v>0.00109306521084703</v>
      </c>
      <c r="BK41" s="9" t="n">
        <f aca="false">main!BI121</f>
        <v>298.034025573731</v>
      </c>
      <c r="BL41" s="9" t="n">
        <f aca="false">main!BJ121</f>
        <v>298.98623123169</v>
      </c>
      <c r="BM41" s="9" t="n">
        <f aca="false">main!BK121</f>
        <v>39.8948477410931</v>
      </c>
      <c r="BN41" s="9" t="n">
        <f aca="false">main!BL121</f>
        <v>0.0104144870301275</v>
      </c>
      <c r="BO41" s="9" t="n">
        <f aca="false">main!BM121</f>
        <v>3.15775868400054</v>
      </c>
      <c r="BP41" s="9" t="n">
        <f aca="false">main!BN121</f>
        <v>33.5247824889388</v>
      </c>
      <c r="BQ41" s="9" t="n">
        <f aca="false">main!BO121</f>
        <v>13.5369075041975</v>
      </c>
      <c r="BR41" s="9" t="n">
        <f aca="false">main!BP121</f>
        <v>25.36012840271</v>
      </c>
      <c r="BS41" s="9" t="n">
        <f aca="false">main!BQ121</f>
        <v>3.24859079475998</v>
      </c>
      <c r="BT41" s="9" t="n">
        <f aca="false">main!BR121</f>
        <v>0.0785865455906332</v>
      </c>
      <c r="BU41" s="9" t="n">
        <f aca="false">main!BS121</f>
        <v>1.88269337254041</v>
      </c>
      <c r="BV41" s="9" t="n">
        <f aca="false">main!BT121</f>
        <v>1.36589742221958</v>
      </c>
      <c r="BW41" s="9" t="n">
        <f aca="false">main!BU121</f>
        <v>0.0491763922234621</v>
      </c>
      <c r="BX41" s="9" t="n">
        <f aca="false">main!BV121</f>
        <v>76.3933966099545</v>
      </c>
      <c r="BY41" s="9" t="n">
        <f aca="false">main!BW121</f>
        <v>0.74873156684908</v>
      </c>
      <c r="BZ41" s="9" t="n">
        <f aca="false">main!BX121</f>
        <v>58.8620776048992</v>
      </c>
      <c r="CA41" s="9" t="n">
        <f aca="false">main!BY121</f>
        <v>1081.42543862214</v>
      </c>
      <c r="CB41" s="9" t="n">
        <f aca="false">main!BZ121</f>
        <v>0.00672184679235742</v>
      </c>
      <c r="CC41" s="9" t="n">
        <f aca="false">main!CA121</f>
        <v>0</v>
      </c>
      <c r="CD41" s="9" t="n">
        <f aca="false">main!CB121</f>
        <v>219.420243583002</v>
      </c>
      <c r="CE41" s="9" t="n">
        <f aca="false">main!CC121</f>
        <v>997.011352539065</v>
      </c>
      <c r="CF41" s="9" t="n">
        <f aca="false">main!CD121</f>
        <v>0.577647886344176</v>
      </c>
      <c r="CG41" s="9" t="e">
        <f aca="false">main!CE121</f>
        <v>#DIV/0!</v>
      </c>
    </row>
    <row r="42" customFormat="false" ht="12.8" hidden="false" customHeight="false" outlineLevel="0" collapsed="false">
      <c r="A42" s="8" t="n">
        <v>1</v>
      </c>
      <c r="B42" s="8" t="n">
        <v>4</v>
      </c>
      <c r="C42" s="8" t="n">
        <f aca="false">main!A127</f>
        <v>35</v>
      </c>
      <c r="D42" s="8" t="str">
        <f aca="false">main!B127</f>
        <v>15:30:19</v>
      </c>
      <c r="E42" s="8" t="n">
        <f aca="false">main!C127</f>
        <v>4279.49999603722</v>
      </c>
      <c r="F42" s="8" t="n">
        <f aca="false">main!D127</f>
        <v>0</v>
      </c>
      <c r="G42" s="8" t="n">
        <f aca="false">main!E127</f>
        <v>12.3495065270529</v>
      </c>
      <c r="H42" s="8" t="n">
        <f aca="false">main!F127</f>
        <v>0.0792570217550445</v>
      </c>
      <c r="I42" s="8" t="n">
        <f aca="false">main!G127</f>
        <v>811.041077304664</v>
      </c>
      <c r="J42" s="8" t="n">
        <f aca="false">main!H127</f>
        <v>5</v>
      </c>
      <c r="K42" s="8" t="n">
        <f aca="false">main!I127</f>
        <v>5</v>
      </c>
      <c r="L42" s="8" t="n">
        <f aca="false">main!J127</f>
        <v>0</v>
      </c>
      <c r="M42" s="8" t="n">
        <f aca="false">main!K127</f>
        <v>0</v>
      </c>
      <c r="N42" s="8" t="n">
        <f aca="false">main!L127</f>
        <v>487.091064453125</v>
      </c>
      <c r="O42" s="8" t="n">
        <f aca="false">main!M127</f>
        <v>1601.04370117188</v>
      </c>
      <c r="P42" s="8" t="n">
        <f aca="false">main!N127</f>
        <v>707.585266113281</v>
      </c>
      <c r="Q42" s="8" t="e">
        <f aca="false">main!O127</f>
        <v>#DIV/0!</v>
      </c>
      <c r="R42" s="8" t="n">
        <f aca="false">main!P127</f>
        <v>0.695766540228352</v>
      </c>
      <c r="S42" s="8" t="n">
        <f aca="false">main!Q127</f>
        <v>0.55804750014296</v>
      </c>
      <c r="T42" s="8" t="n">
        <f aca="false">main!R127</f>
        <v>-1</v>
      </c>
      <c r="U42" s="8" t="n">
        <f aca="false">main!S127</f>
        <v>0.87</v>
      </c>
      <c r="V42" s="8" t="n">
        <f aca="false">main!T127</f>
        <v>0.92</v>
      </c>
      <c r="W42" s="8" t="n">
        <f aca="false">main!U127</f>
        <v>19.9885787963867</v>
      </c>
      <c r="X42" s="8" t="n">
        <f aca="false">main!V127</f>
        <v>0.879994289398193</v>
      </c>
      <c r="Y42" s="8" t="n">
        <f aca="false">main!W127</f>
        <v>0.0608399038715088</v>
      </c>
      <c r="Z42" s="8" t="n">
        <f aca="false">main!X127</f>
        <v>0.802061421291985</v>
      </c>
      <c r="AA42" s="8" t="n">
        <f aca="false">main!Y127</f>
        <v>3.2869494392582</v>
      </c>
      <c r="AB42" s="8" t="n">
        <f aca="false">main!Z127</f>
        <v>-1</v>
      </c>
      <c r="AC42" s="8" t="n">
        <f aca="false">main!AA127</f>
        <v>249.342803955078</v>
      </c>
      <c r="AD42" s="8" t="n">
        <f aca="false">main!AB127</f>
        <v>0.5</v>
      </c>
      <c r="AE42" s="8" t="n">
        <f aca="false">main!AC127</f>
        <v>61.2234592061267</v>
      </c>
      <c r="AF42" s="8" t="n">
        <f aca="false">main!AD127</f>
        <v>1.09306521084703</v>
      </c>
      <c r="AG42" s="8" t="n">
        <f aca="false">main!AE127</f>
        <v>1.27506531146013</v>
      </c>
      <c r="AH42" s="8" t="n">
        <f aca="false">main!AF127</f>
        <v>24.8840255737305</v>
      </c>
      <c r="AI42" s="8" t="n">
        <f aca="false">main!AG127</f>
        <v>2</v>
      </c>
      <c r="AJ42" s="8" t="n">
        <f aca="false">main!AH127</f>
        <v>4.644859790802</v>
      </c>
      <c r="AK42" s="8" t="n">
        <f aca="false">main!AI127</f>
        <v>1</v>
      </c>
      <c r="AL42" s="8" t="n">
        <f aca="false">main!AJ127</f>
        <v>9.289719581604</v>
      </c>
      <c r="AM42" s="8" t="n">
        <f aca="false">main!AK127</f>
        <v>25.8362312316895</v>
      </c>
      <c r="AN42" s="8" t="n">
        <f aca="false">main!AL127</f>
        <v>24.8840255737305</v>
      </c>
      <c r="AO42" s="8" t="n">
        <f aca="false">main!AM127</f>
        <v>25.7674751281738</v>
      </c>
      <c r="AP42" s="8" t="n">
        <f aca="false">main!AN127</f>
        <v>1092.22619628906</v>
      </c>
      <c r="AQ42" s="8" t="n">
        <f aca="false">main!AO127</f>
        <v>1083.22009277344</v>
      </c>
      <c r="AR42" s="8" t="n">
        <f aca="false">main!AP127</f>
        <v>19.275016784668</v>
      </c>
      <c r="AS42" s="8" t="n">
        <f aca="false">main!AQ127</f>
        <v>19.9878749847412</v>
      </c>
      <c r="AT42" s="8" t="n">
        <f aca="false">main!AR127</f>
        <v>54.3301162719727</v>
      </c>
      <c r="AU42" s="8" t="n">
        <f aca="false">main!AS127</f>
        <v>56.3394317626953</v>
      </c>
      <c r="AV42" s="8" t="n">
        <f aca="false">main!AT127</f>
        <v>300.541442871094</v>
      </c>
      <c r="AW42" s="8" t="n">
        <f aca="false">main!AU127</f>
        <v>249.342803955078</v>
      </c>
      <c r="AX42" s="8" t="n">
        <f aca="false">main!AV127</f>
        <v>115.517059326172</v>
      </c>
      <c r="AY42" s="8" t="n">
        <f aca="false">main!AW127</f>
        <v>94.1917724609375</v>
      </c>
      <c r="AZ42" s="8" t="n">
        <f aca="false">main!AX127</f>
        <v>-3.62439918518066</v>
      </c>
      <c r="BA42" s="8" t="n">
        <f aca="false">main!AY127</f>
        <v>-0.394737392663956</v>
      </c>
      <c r="BB42" s="8" t="n">
        <f aca="false">main!AZ127</f>
        <v>0.75</v>
      </c>
      <c r="BC42" s="8" t="n">
        <f aca="false">main!BA127</f>
        <v>-1.355140209198</v>
      </c>
      <c r="BD42" s="8" t="n">
        <f aca="false">main!BB127</f>
        <v>7.355140209198</v>
      </c>
      <c r="BE42" s="8" t="n">
        <f aca="false">main!BC127</f>
        <v>1</v>
      </c>
      <c r="BF42" s="8" t="n">
        <f aca="false">main!BD127</f>
        <v>0</v>
      </c>
      <c r="BG42" s="8" t="n">
        <f aca="false">main!BE127</f>
        <v>0.159999996423721</v>
      </c>
      <c r="BH42" s="8" t="n">
        <f aca="false">main!BF127</f>
        <v>111105</v>
      </c>
      <c r="BI42" s="8" t="n">
        <f aca="false">main!BG127</f>
        <v>1.50270721435547</v>
      </c>
      <c r="BJ42" s="8" t="n">
        <f aca="false">main!BH127</f>
        <v>0.00109306521084703</v>
      </c>
      <c r="BK42" s="8" t="n">
        <f aca="false">main!BI127</f>
        <v>298.034025573731</v>
      </c>
      <c r="BL42" s="8" t="n">
        <f aca="false">main!BJ127</f>
        <v>298.98623123169</v>
      </c>
      <c r="BM42" s="8" t="n">
        <f aca="false">main!BK127</f>
        <v>39.8948477410931</v>
      </c>
      <c r="BN42" s="8" t="n">
        <f aca="false">main!BL127</f>
        <v>0.0104144870301275</v>
      </c>
      <c r="BO42" s="8" t="n">
        <f aca="false">main!BM127</f>
        <v>3.15775868400054</v>
      </c>
      <c r="BP42" s="8" t="n">
        <f aca="false">main!BN127</f>
        <v>33.5247824889388</v>
      </c>
      <c r="BQ42" s="8" t="n">
        <f aca="false">main!BO127</f>
        <v>13.5369075041975</v>
      </c>
      <c r="BR42" s="8" t="n">
        <f aca="false">main!BP127</f>
        <v>25.36012840271</v>
      </c>
      <c r="BS42" s="8" t="n">
        <f aca="false">main!BQ127</f>
        <v>3.24859079475998</v>
      </c>
      <c r="BT42" s="8" t="n">
        <f aca="false">main!BR127</f>
        <v>0.0785865455906332</v>
      </c>
      <c r="BU42" s="8" t="n">
        <f aca="false">main!BS127</f>
        <v>1.88269337254041</v>
      </c>
      <c r="BV42" s="8" t="n">
        <f aca="false">main!BT127</f>
        <v>1.36589742221958</v>
      </c>
      <c r="BW42" s="8" t="n">
        <f aca="false">main!BU127</f>
        <v>0.0491763922234621</v>
      </c>
      <c r="BX42" s="8" t="n">
        <f aca="false">main!BV127</f>
        <v>76.3933966099545</v>
      </c>
      <c r="BY42" s="8" t="n">
        <f aca="false">main!BW127</f>
        <v>0.74873156684908</v>
      </c>
      <c r="BZ42" s="8" t="n">
        <f aca="false">main!BX127</f>
        <v>58.8620776048992</v>
      </c>
      <c r="CA42" s="8" t="n">
        <f aca="false">main!BY127</f>
        <v>1081.42543862214</v>
      </c>
      <c r="CB42" s="8" t="n">
        <f aca="false">main!BZ127</f>
        <v>0.00672184679235742</v>
      </c>
      <c r="CC42" s="8" t="n">
        <f aca="false">main!CA127</f>
        <v>0</v>
      </c>
      <c r="CD42" s="8" t="n">
        <f aca="false">main!CB127</f>
        <v>219.420243583002</v>
      </c>
      <c r="CE42" s="8" t="n">
        <f aca="false">main!CC127</f>
        <v>1113.95263671876</v>
      </c>
      <c r="CF42" s="8" t="n">
        <f aca="false">main!CD127</f>
        <v>0.55804750014296</v>
      </c>
      <c r="CG42" s="8" t="e">
        <f aca="false">main!CE127</f>
        <v>#DIV/0!</v>
      </c>
    </row>
    <row r="43" customFormat="false" ht="35.05" hidden="false" customHeight="false" outlineLevel="0" collapsed="false">
      <c r="A43" s="9"/>
      <c r="B43" s="9"/>
      <c r="C43" s="11" t="s">
        <v>225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</row>
    <row r="44" customFormat="false" ht="12.8" hidden="false" customHeight="false" outlineLevel="0" collapsed="false">
      <c r="A44" s="9" t="n">
        <v>1</v>
      </c>
      <c r="B44" s="9" t="n">
        <v>5</v>
      </c>
      <c r="C44" s="9" t="n">
        <f aca="false">main!A145</f>
        <v>36</v>
      </c>
      <c r="D44" s="9" t="str">
        <f aca="false">main!B145</f>
        <v>15:49:29</v>
      </c>
      <c r="E44" s="9" t="n">
        <f aca="false">main!C145</f>
        <v>5437.99999944866</v>
      </c>
      <c r="F44" s="9" t="n">
        <f aca="false">main!D145</f>
        <v>0</v>
      </c>
      <c r="G44" s="9" t="n">
        <f aca="false">main!E145</f>
        <v>13.5504027757648</v>
      </c>
      <c r="H44" s="9" t="n">
        <f aca="false">main!F145</f>
        <v>0.0670950162275367</v>
      </c>
      <c r="I44" s="9" t="n">
        <f aca="false">main!G145</f>
        <v>838.932466838193</v>
      </c>
      <c r="J44" s="9" t="n">
        <f aca="false">main!H145</f>
        <v>5</v>
      </c>
      <c r="K44" s="9" t="n">
        <f aca="false">main!I145</f>
        <v>5</v>
      </c>
      <c r="L44" s="9" t="n">
        <f aca="false">main!J145</f>
        <v>0</v>
      </c>
      <c r="M44" s="9" t="n">
        <f aca="false">main!K145</f>
        <v>0</v>
      </c>
      <c r="N44" s="9" t="n">
        <f aca="false">main!L145</f>
        <v>487.091064453125</v>
      </c>
      <c r="O44" s="9" t="n">
        <f aca="false">main!M145</f>
        <v>1601.04370117188</v>
      </c>
      <c r="P44" s="9" t="n">
        <f aca="false">main!N145</f>
        <v>707.585266113281</v>
      </c>
      <c r="Q44" s="9" t="e">
        <f aca="false">main!O145</f>
        <v>#DIV/0!</v>
      </c>
      <c r="R44" s="9" t="n">
        <f aca="false">main!P145</f>
        <v>0.695766540228352</v>
      </c>
      <c r="S44" s="9" t="n">
        <f aca="false">main!Q145</f>
        <v>0.55804750014296</v>
      </c>
      <c r="T44" s="9" t="n">
        <f aca="false">main!R145</f>
        <v>-1</v>
      </c>
      <c r="U44" s="9" t="n">
        <f aca="false">main!S145</f>
        <v>0.87</v>
      </c>
      <c r="V44" s="9" t="n">
        <f aca="false">main!T145</f>
        <v>0.92</v>
      </c>
      <c r="W44" s="9" t="n">
        <f aca="false">main!U145</f>
        <v>19.9885787963867</v>
      </c>
      <c r="X44" s="9" t="n">
        <f aca="false">main!V145</f>
        <v>0.879994289398193</v>
      </c>
      <c r="Y44" s="9" t="n">
        <f aca="false">main!W145</f>
        <v>0.0663967132957104</v>
      </c>
      <c r="Z44" s="9" t="n">
        <f aca="false">main!X145</f>
        <v>0.802061421291985</v>
      </c>
      <c r="AA44" s="9" t="n">
        <f aca="false">main!Y145</f>
        <v>3.2869494392582</v>
      </c>
      <c r="AB44" s="9" t="n">
        <f aca="false">main!Z145</f>
        <v>-1</v>
      </c>
      <c r="AC44" s="9" t="n">
        <f aca="false">main!AA145</f>
        <v>249.342803955078</v>
      </c>
      <c r="AD44" s="9" t="n">
        <f aca="false">main!AB145</f>
        <v>0.5</v>
      </c>
      <c r="AE44" s="9" t="n">
        <f aca="false">main!AC145</f>
        <v>61.2234592061267</v>
      </c>
      <c r="AF44" s="9" t="n">
        <f aca="false">main!AD145</f>
        <v>0.965317603171198</v>
      </c>
      <c r="AG44" s="9" t="n">
        <f aca="false">main!AE145</f>
        <v>1.32907150068441</v>
      </c>
      <c r="AH44" s="9" t="n">
        <f aca="false">main!AF145</f>
        <v>24.7887210845947</v>
      </c>
      <c r="AI44" s="9" t="n">
        <f aca="false">main!AG145</f>
        <v>2</v>
      </c>
      <c r="AJ44" s="9" t="n">
        <f aca="false">main!AH145</f>
        <v>4.644859790802</v>
      </c>
      <c r="AK44" s="9" t="n">
        <f aca="false">main!AI145</f>
        <v>1</v>
      </c>
      <c r="AL44" s="9" t="n">
        <f aca="false">main!AJ145</f>
        <v>9.289719581604</v>
      </c>
      <c r="AM44" s="9" t="n">
        <f aca="false">main!AK145</f>
        <v>25.5622463226318</v>
      </c>
      <c r="AN44" s="9" t="n">
        <f aca="false">main!AL145</f>
        <v>24.7887210845947</v>
      </c>
      <c r="AO44" s="9" t="n">
        <f aca="false">main!AM145</f>
        <v>25.4410781860352</v>
      </c>
      <c r="AP44" s="9" t="n">
        <f aca="false">main!AN145</f>
        <v>1197.31262207031</v>
      </c>
      <c r="AQ44" s="9" t="n">
        <f aca="false">main!AO145</f>
        <v>1187.53283691406</v>
      </c>
      <c r="AR44" s="9" t="n">
        <f aca="false">main!AP145</f>
        <v>18.5945072174072</v>
      </c>
      <c r="AS44" s="9" t="n">
        <f aca="false">main!AQ145</f>
        <v>19.2245178222656</v>
      </c>
      <c r="AT44" s="9" t="n">
        <f aca="false">main!AR145</f>
        <v>53.2700653076172</v>
      </c>
      <c r="AU44" s="9" t="n">
        <f aca="false">main!AS145</f>
        <v>55.0749397277832</v>
      </c>
      <c r="AV44" s="9" t="n">
        <f aca="false">main!AT145</f>
        <v>300.553619384766</v>
      </c>
      <c r="AW44" s="9" t="n">
        <f aca="false">main!AU145</f>
        <v>249.028228759766</v>
      </c>
      <c r="AX44" s="9" t="n">
        <f aca="false">main!AV145</f>
        <v>120.521774291992</v>
      </c>
      <c r="AY44" s="9" t="n">
        <f aca="false">main!AW145</f>
        <v>94.1908569335938</v>
      </c>
      <c r="AZ44" s="9" t="n">
        <f aca="false">main!AX145</f>
        <v>-3.80236554145813</v>
      </c>
      <c r="BA44" s="9" t="n">
        <f aca="false">main!AY145</f>
        <v>-0.412856340408325</v>
      </c>
      <c r="BB44" s="9" t="n">
        <f aca="false">main!AZ145</f>
        <v>0.5</v>
      </c>
      <c r="BC44" s="9" t="n">
        <f aca="false">main!BA145</f>
        <v>-1.355140209198</v>
      </c>
      <c r="BD44" s="9" t="n">
        <f aca="false">main!BB145</f>
        <v>7.355140209198</v>
      </c>
      <c r="BE44" s="9" t="n">
        <f aca="false">main!BC145</f>
        <v>1</v>
      </c>
      <c r="BF44" s="9" t="n">
        <f aca="false">main!BD145</f>
        <v>0</v>
      </c>
      <c r="BG44" s="9" t="n">
        <f aca="false">main!BE145</f>
        <v>0.159999996423721</v>
      </c>
      <c r="BH44" s="9" t="n">
        <f aca="false">main!BF145</f>
        <v>111105</v>
      </c>
      <c r="BI44" s="9" t="n">
        <f aca="false">main!BG145</f>
        <v>1.50276809692383</v>
      </c>
      <c r="BJ44" s="9" t="n">
        <f aca="false">main!BH145</f>
        <v>0.000965317603171198</v>
      </c>
      <c r="BK44" s="9" t="n">
        <f aca="false">main!BI145</f>
        <v>297.938721084595</v>
      </c>
      <c r="BL44" s="9" t="n">
        <f aca="false">main!BJ145</f>
        <v>298.712246322632</v>
      </c>
      <c r="BM44" s="9" t="n">
        <f aca="false">main!BK145</f>
        <v>39.8445157109681</v>
      </c>
      <c r="BN44" s="9" t="n">
        <f aca="false">main!BL145</f>
        <v>0.0244820598868232</v>
      </c>
      <c r="BO44" s="9" t="n">
        <f aca="false">main!BM145</f>
        <v>3.13984530849875</v>
      </c>
      <c r="BP44" s="9" t="n">
        <f aca="false">main!BN145</f>
        <v>33.3349266661031</v>
      </c>
      <c r="BQ44" s="9" t="n">
        <f aca="false">main!BO145</f>
        <v>14.1104088438375</v>
      </c>
      <c r="BR44" s="9" t="n">
        <f aca="false">main!BP145</f>
        <v>25.1754837036133</v>
      </c>
      <c r="BS44" s="9" t="n">
        <f aca="false">main!BQ145</f>
        <v>3.21309640866807</v>
      </c>
      <c r="BT44" s="9" t="n">
        <f aca="false">main!BR145</f>
        <v>0.0666138972360782</v>
      </c>
      <c r="BU44" s="9" t="n">
        <f aca="false">main!BS145</f>
        <v>1.81077380781434</v>
      </c>
      <c r="BV44" s="9" t="n">
        <f aca="false">main!BT145</f>
        <v>1.40232260085373</v>
      </c>
      <c r="BW44" s="9" t="n">
        <f aca="false">main!BU145</f>
        <v>0.041676645631692</v>
      </c>
      <c r="BX44" s="9" t="n">
        <f aca="false">main!BV145</f>
        <v>79.0197679609031</v>
      </c>
      <c r="BY44" s="9" t="n">
        <f aca="false">main!BW145</f>
        <v>0.706449910907941</v>
      </c>
      <c r="BZ44" s="9" t="n">
        <f aca="false">main!BX145</f>
        <v>56.8400970376955</v>
      </c>
      <c r="CA44" s="9" t="n">
        <f aca="false">main!BY145</f>
        <v>1185.56366619942</v>
      </c>
      <c r="CB44" s="9" t="n">
        <f aca="false">main!BZ145</f>
        <v>0.00649654025872257</v>
      </c>
      <c r="CC44" s="9" t="n">
        <f aca="false">main!CA145</f>
        <v>0</v>
      </c>
      <c r="CD44" s="9" t="n">
        <f aca="false">main!CB145</f>
        <v>219.143419207541</v>
      </c>
      <c r="CE44" s="9" t="n">
        <f aca="false">main!CC145</f>
        <v>1113.95263671876</v>
      </c>
      <c r="CF44" s="9" t="n">
        <f aca="false">main!CD145</f>
        <v>0.55804750014296</v>
      </c>
      <c r="CG44" s="9" t="e">
        <f aca="false">main!CE145</f>
        <v>#DIV/0!</v>
      </c>
    </row>
    <row r="45" customFormat="false" ht="12.8" hidden="false" customHeight="false" outlineLevel="0" collapsed="false">
      <c r="A45" s="9" t="n">
        <v>1</v>
      </c>
      <c r="B45" s="9" t="n">
        <v>5</v>
      </c>
      <c r="C45" s="9" t="n">
        <f aca="false">main!A146</f>
        <v>37</v>
      </c>
      <c r="D45" s="9" t="str">
        <f aca="false">main!B146</f>
        <v>15:49:40</v>
      </c>
      <c r="E45" s="9" t="n">
        <f aca="false">main!C146</f>
        <v>5448.99999869056</v>
      </c>
      <c r="F45" s="9" t="n">
        <f aca="false">main!D146</f>
        <v>0</v>
      </c>
      <c r="G45" s="9" t="n">
        <f aca="false">main!E146</f>
        <v>13.4336204541657</v>
      </c>
      <c r="H45" s="9" t="n">
        <f aca="false">main!F146</f>
        <v>0.0665504787417189</v>
      </c>
      <c r="I45" s="9" t="n">
        <f aca="false">main!G146</f>
        <v>840.710710440328</v>
      </c>
      <c r="J45" s="9" t="n">
        <f aca="false">main!H146</f>
        <v>5</v>
      </c>
      <c r="K45" s="9" t="n">
        <f aca="false">main!I146</f>
        <v>5</v>
      </c>
      <c r="L45" s="9" t="n">
        <f aca="false">main!J146</f>
        <v>0</v>
      </c>
      <c r="M45" s="9" t="n">
        <f aca="false">main!K146</f>
        <v>0</v>
      </c>
      <c r="N45" s="9" t="n">
        <f aca="false">main!L146</f>
        <v>487.091064453125</v>
      </c>
      <c r="O45" s="9" t="n">
        <f aca="false">main!M146</f>
        <v>1601.04370117188</v>
      </c>
      <c r="P45" s="9" t="n">
        <f aca="false">main!N146</f>
        <v>707.585266113281</v>
      </c>
      <c r="Q45" s="9" t="e">
        <f aca="false">main!O146</f>
        <v>#DIV/0!</v>
      </c>
      <c r="R45" s="9" t="n">
        <f aca="false">main!P146</f>
        <v>0.695766540228352</v>
      </c>
      <c r="S45" s="9" t="n">
        <f aca="false">main!Q146</f>
        <v>0.55804750014296</v>
      </c>
      <c r="T45" s="9" t="n">
        <f aca="false">main!R146</f>
        <v>-1</v>
      </c>
      <c r="U45" s="9" t="n">
        <f aca="false">main!S146</f>
        <v>0.87</v>
      </c>
      <c r="V45" s="9" t="n">
        <f aca="false">main!T146</f>
        <v>0.92</v>
      </c>
      <c r="W45" s="9" t="n">
        <f aca="false">main!U146</f>
        <v>19.9885787963867</v>
      </c>
      <c r="X45" s="9" t="n">
        <f aca="false">main!V146</f>
        <v>0.879994289398193</v>
      </c>
      <c r="Y45" s="9" t="n">
        <f aca="false">main!W146</f>
        <v>0.0658876329248636</v>
      </c>
      <c r="Z45" s="9" t="n">
        <f aca="false">main!X146</f>
        <v>0.802061421291985</v>
      </c>
      <c r="AA45" s="9" t="n">
        <f aca="false">main!Y146</f>
        <v>3.2869494392582</v>
      </c>
      <c r="AB45" s="9" t="n">
        <f aca="false">main!Z146</f>
        <v>-1</v>
      </c>
      <c r="AC45" s="9" t="n">
        <f aca="false">main!AA146</f>
        <v>249.342803955078</v>
      </c>
      <c r="AD45" s="9" t="n">
        <f aca="false">main!AB146</f>
        <v>0.5</v>
      </c>
      <c r="AE45" s="9" t="n">
        <f aca="false">main!AC146</f>
        <v>61.2234592061267</v>
      </c>
      <c r="AF45" s="9" t="n">
        <f aca="false">main!AD146</f>
        <v>0.960207505213309</v>
      </c>
      <c r="AG45" s="9" t="n">
        <f aca="false">main!AE146</f>
        <v>1.33271840366945</v>
      </c>
      <c r="AH45" s="9" t="n">
        <f aca="false">main!AF146</f>
        <v>24.8191547393799</v>
      </c>
      <c r="AI45" s="9" t="n">
        <f aca="false">main!AG146</f>
        <v>2</v>
      </c>
      <c r="AJ45" s="9" t="n">
        <f aca="false">main!AH146</f>
        <v>4.644859790802</v>
      </c>
      <c r="AK45" s="9" t="n">
        <f aca="false">main!AI146</f>
        <v>1</v>
      </c>
      <c r="AL45" s="9" t="n">
        <f aca="false">main!AJ146</f>
        <v>9.289719581604</v>
      </c>
      <c r="AM45" s="9" t="n">
        <f aca="false">main!AK146</f>
        <v>25.569263458252</v>
      </c>
      <c r="AN45" s="9" t="n">
        <f aca="false">main!AL146</f>
        <v>24.8191547393799</v>
      </c>
      <c r="AO45" s="9" t="n">
        <f aca="false">main!AM146</f>
        <v>25.4579181671143</v>
      </c>
      <c r="AP45" s="9" t="n">
        <f aca="false">main!AN146</f>
        <v>1198.93603515625</v>
      </c>
      <c r="AQ45" s="9" t="n">
        <f aca="false">main!AO146</f>
        <v>1189.23620605469</v>
      </c>
      <c r="AR45" s="9" t="n">
        <f aca="false">main!AP146</f>
        <v>18.6197299957275</v>
      </c>
      <c r="AS45" s="9" t="n">
        <f aca="false">main!AQ146</f>
        <v>19.2464370727539</v>
      </c>
      <c r="AT45" s="9" t="n">
        <f aca="false">main!AR146</f>
        <v>53.3200836181641</v>
      </c>
      <c r="AU45" s="9" t="n">
        <f aca="false">main!AS146</f>
        <v>55.1147422790527</v>
      </c>
      <c r="AV45" s="9" t="n">
        <f aca="false">main!AT146</f>
        <v>300.531768798828</v>
      </c>
      <c r="AW45" s="9" t="n">
        <f aca="false">main!AU146</f>
        <v>248.938186645508</v>
      </c>
      <c r="AX45" s="9" t="n">
        <f aca="false">main!AV146</f>
        <v>120.916259765625</v>
      </c>
      <c r="AY45" s="9" t="n">
        <f aca="false">main!AW146</f>
        <v>94.1908111572266</v>
      </c>
      <c r="AZ45" s="9" t="n">
        <f aca="false">main!AX146</f>
        <v>-3.80236554145813</v>
      </c>
      <c r="BA45" s="9" t="n">
        <f aca="false">main!AY146</f>
        <v>-0.412856340408325</v>
      </c>
      <c r="BB45" s="9" t="n">
        <f aca="false">main!AZ146</f>
        <v>1</v>
      </c>
      <c r="BC45" s="9" t="n">
        <f aca="false">main!BA146</f>
        <v>-1.355140209198</v>
      </c>
      <c r="BD45" s="9" t="n">
        <f aca="false">main!BB146</f>
        <v>7.355140209198</v>
      </c>
      <c r="BE45" s="9" t="n">
        <f aca="false">main!BC146</f>
        <v>1</v>
      </c>
      <c r="BF45" s="9" t="n">
        <f aca="false">main!BD146</f>
        <v>0</v>
      </c>
      <c r="BG45" s="9" t="n">
        <f aca="false">main!BE146</f>
        <v>0.159999996423721</v>
      </c>
      <c r="BH45" s="9" t="n">
        <f aca="false">main!BF146</f>
        <v>111105</v>
      </c>
      <c r="BI45" s="9" t="n">
        <f aca="false">main!BG146</f>
        <v>1.50265884399414</v>
      </c>
      <c r="BJ45" s="9" t="n">
        <f aca="false">main!BH146</f>
        <v>0.000960207505213309</v>
      </c>
      <c r="BK45" s="9" t="n">
        <f aca="false">main!BI146</f>
        <v>297.96915473938</v>
      </c>
      <c r="BL45" s="9" t="n">
        <f aca="false">main!BJ146</f>
        <v>298.719263458252</v>
      </c>
      <c r="BM45" s="9" t="n">
        <f aca="false">main!BK146</f>
        <v>39.8301089730089</v>
      </c>
      <c r="BN45" s="9" t="n">
        <f aca="false">main!BL146</f>
        <v>0.0242604581151652</v>
      </c>
      <c r="BO45" s="9" t="n">
        <f aca="false">main!BM146</f>
        <v>3.14555592343866</v>
      </c>
      <c r="BP45" s="9" t="n">
        <f aca="false">main!BN146</f>
        <v>33.3955710200647</v>
      </c>
      <c r="BQ45" s="9" t="n">
        <f aca="false">main!BO146</f>
        <v>14.1491339473108</v>
      </c>
      <c r="BR45" s="9" t="n">
        <f aca="false">main!BP146</f>
        <v>25.194209098816</v>
      </c>
      <c r="BS45" s="9" t="n">
        <f aca="false">main!BQ146</f>
        <v>3.21668049742946</v>
      </c>
      <c r="BT45" s="9" t="n">
        <f aca="false">main!BR146</f>
        <v>0.066077109953496</v>
      </c>
      <c r="BU45" s="9" t="n">
        <f aca="false">main!BS146</f>
        <v>1.81283751976921</v>
      </c>
      <c r="BV45" s="9" t="n">
        <f aca="false">main!BT146</f>
        <v>1.40384297766025</v>
      </c>
      <c r="BW45" s="9" t="n">
        <f aca="false">main!BU146</f>
        <v>0.0413404636609704</v>
      </c>
      <c r="BX45" s="9" t="n">
        <f aca="false">main!BV146</f>
        <v>79.1872237649428</v>
      </c>
      <c r="BY45" s="9" t="n">
        <f aca="false">main!BW146</f>
        <v>0.706933329274762</v>
      </c>
      <c r="BZ45" s="9" t="n">
        <f aca="false">main!BX146</f>
        <v>56.7958924534451</v>
      </c>
      <c r="CA45" s="9" t="n">
        <f aca="false">main!BY146</f>
        <v>1187.28400637268</v>
      </c>
      <c r="CB45" s="9" t="n">
        <f aca="false">main!BZ146</f>
        <v>0.00642621696645426</v>
      </c>
      <c r="CC45" s="9" t="n">
        <f aca="false">main!CA146</f>
        <v>0</v>
      </c>
      <c r="CD45" s="9" t="n">
        <f aca="false">main!CB146</f>
        <v>219.064182661189</v>
      </c>
      <c r="CE45" s="9" t="n">
        <f aca="false">main!CC146</f>
        <v>1113.95263671876</v>
      </c>
      <c r="CF45" s="9" t="n">
        <f aca="false">main!CD146</f>
        <v>0.55804750014296</v>
      </c>
      <c r="CG45" s="9" t="e">
        <f aca="false">main!CE146</f>
        <v>#DIV/0!</v>
      </c>
    </row>
    <row r="46" customFormat="false" ht="12.8" hidden="false" customHeight="false" outlineLevel="0" collapsed="false">
      <c r="A46" s="9" t="n">
        <v>1</v>
      </c>
      <c r="B46" s="9" t="n">
        <v>5</v>
      </c>
      <c r="C46" s="9" t="n">
        <f aca="false">main!A147</f>
        <v>38</v>
      </c>
      <c r="D46" s="9" t="str">
        <f aca="false">main!B147</f>
        <v>15:49:51</v>
      </c>
      <c r="E46" s="9" t="n">
        <f aca="false">main!C147</f>
        <v>5459.99999793246</v>
      </c>
      <c r="F46" s="9" t="n">
        <f aca="false">main!D147</f>
        <v>0</v>
      </c>
      <c r="G46" s="9" t="n">
        <f aca="false">main!E147</f>
        <v>13.1868642100463</v>
      </c>
      <c r="H46" s="9" t="n">
        <f aca="false">main!F147</f>
        <v>0.0674076636687572</v>
      </c>
      <c r="I46" s="9" t="n">
        <f aca="false">main!G147</f>
        <v>852.237092662789</v>
      </c>
      <c r="J46" s="9" t="n">
        <f aca="false">main!H147</f>
        <v>5</v>
      </c>
      <c r="K46" s="9" t="n">
        <f aca="false">main!I147</f>
        <v>5</v>
      </c>
      <c r="L46" s="9" t="n">
        <f aca="false">main!J147</f>
        <v>0</v>
      </c>
      <c r="M46" s="9" t="n">
        <f aca="false">main!K147</f>
        <v>0</v>
      </c>
      <c r="N46" s="9" t="n">
        <f aca="false">main!L147</f>
        <v>487.091064453125</v>
      </c>
      <c r="O46" s="9" t="n">
        <f aca="false">main!M147</f>
        <v>1601.04370117188</v>
      </c>
      <c r="P46" s="9" t="n">
        <f aca="false">main!N147</f>
        <v>707.585266113281</v>
      </c>
      <c r="Q46" s="9" t="e">
        <f aca="false">main!O147</f>
        <v>#DIV/0!</v>
      </c>
      <c r="R46" s="9" t="n">
        <f aca="false">main!P147</f>
        <v>0.695766540228352</v>
      </c>
      <c r="S46" s="9" t="n">
        <f aca="false">main!Q147</f>
        <v>0.55804750014296</v>
      </c>
      <c r="T46" s="9" t="n">
        <f aca="false">main!R147</f>
        <v>-1</v>
      </c>
      <c r="U46" s="9" t="n">
        <f aca="false">main!S147</f>
        <v>0.87</v>
      </c>
      <c r="V46" s="9" t="n">
        <f aca="false">main!T147</f>
        <v>0.92</v>
      </c>
      <c r="W46" s="9" t="n">
        <f aca="false">main!U147</f>
        <v>19.9885787963867</v>
      </c>
      <c r="X46" s="9" t="n">
        <f aca="false">main!V147</f>
        <v>0.879994289398193</v>
      </c>
      <c r="Y46" s="9" t="n">
        <f aca="false">main!W147</f>
        <v>0.0647512204288024</v>
      </c>
      <c r="Z46" s="9" t="n">
        <f aca="false">main!X147</f>
        <v>0.802061421291985</v>
      </c>
      <c r="AA46" s="9" t="n">
        <f aca="false">main!Y147</f>
        <v>3.2869494392582</v>
      </c>
      <c r="AB46" s="9" t="n">
        <f aca="false">main!Z147</f>
        <v>-1</v>
      </c>
      <c r="AC46" s="9" t="n">
        <f aca="false">main!AA147</f>
        <v>249.342803955078</v>
      </c>
      <c r="AD46" s="9" t="n">
        <f aca="false">main!AB147</f>
        <v>0.5</v>
      </c>
      <c r="AE46" s="9" t="n">
        <f aca="false">main!AC147</f>
        <v>61.2234592061267</v>
      </c>
      <c r="AF46" s="9" t="n">
        <f aca="false">main!AD147</f>
        <v>0.973167952417516</v>
      </c>
      <c r="AG46" s="9" t="n">
        <f aca="false">main!AE147</f>
        <v>1.33359381301464</v>
      </c>
      <c r="AH46" s="9" t="n">
        <f aca="false">main!AF147</f>
        <v>24.8396759033203</v>
      </c>
      <c r="AI46" s="9" t="n">
        <f aca="false">main!AG147</f>
        <v>2</v>
      </c>
      <c r="AJ46" s="9" t="n">
        <f aca="false">main!AH147</f>
        <v>4.644859790802</v>
      </c>
      <c r="AK46" s="9" t="n">
        <f aca="false">main!AI147</f>
        <v>1</v>
      </c>
      <c r="AL46" s="9" t="n">
        <f aca="false">main!AJ147</f>
        <v>9.289719581604</v>
      </c>
      <c r="AM46" s="9" t="n">
        <f aca="false">main!AK147</f>
        <v>25.5956230163574</v>
      </c>
      <c r="AN46" s="9" t="n">
        <f aca="false">main!AL147</f>
        <v>24.8396759033203</v>
      </c>
      <c r="AO46" s="9" t="n">
        <f aca="false">main!AM147</f>
        <v>25.4705295562744</v>
      </c>
      <c r="AP46" s="9" t="n">
        <f aca="false">main!AN147</f>
        <v>1200.47802734375</v>
      </c>
      <c r="AQ46" s="9" t="n">
        <f aca="false">main!AO147</f>
        <v>1190.93200683594</v>
      </c>
      <c r="AR46" s="9" t="n">
        <f aca="false">main!AP147</f>
        <v>18.6431274414063</v>
      </c>
      <c r="AS46" s="9" t="n">
        <f aca="false">main!AQ147</f>
        <v>19.2782096862793</v>
      </c>
      <c r="AT46" s="9" t="n">
        <f aca="false">main!AR147</f>
        <v>53.3032569885254</v>
      </c>
      <c r="AU46" s="9" t="n">
        <f aca="false">main!AS147</f>
        <v>55.1190414428711</v>
      </c>
      <c r="AV46" s="9" t="n">
        <f aca="false">main!AT147</f>
        <v>300.561706542969</v>
      </c>
      <c r="AW46" s="9" t="n">
        <f aca="false">main!AU147</f>
        <v>248.976638793945</v>
      </c>
      <c r="AX46" s="9" t="n">
        <f aca="false">main!AV147</f>
        <v>120.869834899902</v>
      </c>
      <c r="AY46" s="9" t="n">
        <f aca="false">main!AW147</f>
        <v>94.1901702880859</v>
      </c>
      <c r="AZ46" s="9" t="n">
        <f aca="false">main!AX147</f>
        <v>-3.80236554145813</v>
      </c>
      <c r="BA46" s="9" t="n">
        <f aca="false">main!AY147</f>
        <v>-0.412856340408325</v>
      </c>
      <c r="BB46" s="9" t="n">
        <f aca="false">main!AZ147</f>
        <v>0.5</v>
      </c>
      <c r="BC46" s="9" t="n">
        <f aca="false">main!BA147</f>
        <v>-1.355140209198</v>
      </c>
      <c r="BD46" s="9" t="n">
        <f aca="false">main!BB147</f>
        <v>7.355140209198</v>
      </c>
      <c r="BE46" s="9" t="n">
        <f aca="false">main!BC147</f>
        <v>1</v>
      </c>
      <c r="BF46" s="9" t="n">
        <f aca="false">main!BD147</f>
        <v>0</v>
      </c>
      <c r="BG46" s="9" t="n">
        <f aca="false">main!BE147</f>
        <v>0.159999996423721</v>
      </c>
      <c r="BH46" s="9" t="n">
        <f aca="false">main!BF147</f>
        <v>111105</v>
      </c>
      <c r="BI46" s="9" t="n">
        <f aca="false">main!BG147</f>
        <v>1.50280853271484</v>
      </c>
      <c r="BJ46" s="9" t="n">
        <f aca="false">main!BH147</f>
        <v>0.000973167952417516</v>
      </c>
      <c r="BK46" s="9" t="n">
        <f aca="false">main!BI147</f>
        <v>297.98967590332</v>
      </c>
      <c r="BL46" s="9" t="n">
        <f aca="false">main!BJ147</f>
        <v>298.745623016357</v>
      </c>
      <c r="BM46" s="9" t="n">
        <f aca="false">main!BK147</f>
        <v>39.8362613166213</v>
      </c>
      <c r="BN46" s="9" t="n">
        <f aca="false">main!BL147</f>
        <v>0.0222751923124956</v>
      </c>
      <c r="BO46" s="9" t="n">
        <f aca="false">main!BM147</f>
        <v>3.14941166621472</v>
      </c>
      <c r="BP46" s="9" t="n">
        <f aca="false">main!BN147</f>
        <v>33.4367339668467</v>
      </c>
      <c r="BQ46" s="9" t="n">
        <f aca="false">main!BO147</f>
        <v>14.1585242805674</v>
      </c>
      <c r="BR46" s="9" t="n">
        <f aca="false">main!BP147</f>
        <v>25.2176494598389</v>
      </c>
      <c r="BS46" s="9" t="n">
        <f aca="false">main!BQ147</f>
        <v>3.22117196584433</v>
      </c>
      <c r="BT46" s="9" t="n">
        <f aca="false">main!BR147</f>
        <v>0.0669220666471312</v>
      </c>
      <c r="BU46" s="9" t="n">
        <f aca="false">main!BS147</f>
        <v>1.81581785320007</v>
      </c>
      <c r="BV46" s="9" t="n">
        <f aca="false">main!BT147</f>
        <v>1.40535411264425</v>
      </c>
      <c r="BW46" s="9" t="n">
        <f aca="false">main!BU147</f>
        <v>0.0418696501220491</v>
      </c>
      <c r="BX46" s="9" t="n">
        <f aca="false">main!BV147</f>
        <v>80.2723568837313</v>
      </c>
      <c r="BY46" s="9" t="n">
        <f aca="false">main!BW147</f>
        <v>0.715605162822861</v>
      </c>
      <c r="BZ46" s="9" t="n">
        <f aca="false">main!BX147</f>
        <v>56.8227802521463</v>
      </c>
      <c r="CA46" s="9" t="n">
        <f aca="false">main!BY147</f>
        <v>1189.01566624813</v>
      </c>
      <c r="CB46" s="9" t="n">
        <f aca="false">main!BZ147</f>
        <v>0.00630197152562987</v>
      </c>
      <c r="CC46" s="9" t="n">
        <f aca="false">main!CA147</f>
        <v>0</v>
      </c>
      <c r="CD46" s="9" t="n">
        <f aca="false">main!CB147</f>
        <v>219.098020332228</v>
      </c>
      <c r="CE46" s="9" t="n">
        <f aca="false">main!CC147</f>
        <v>1113.95263671876</v>
      </c>
      <c r="CF46" s="9" t="n">
        <f aca="false">main!CD147</f>
        <v>0.55804750014296</v>
      </c>
      <c r="CG46" s="9" t="e">
        <f aca="false">main!CE147</f>
        <v>#DIV/0!</v>
      </c>
    </row>
    <row r="47" customFormat="false" ht="12.8" hidden="false" customHeight="false" outlineLevel="0" collapsed="false">
      <c r="A47" s="9" t="n">
        <v>1</v>
      </c>
      <c r="B47" s="9" t="n">
        <v>5</v>
      </c>
      <c r="C47" s="9" t="n">
        <f aca="false">main!A148</f>
        <v>39</v>
      </c>
      <c r="D47" s="9" t="str">
        <f aca="false">main!B148</f>
        <v>15:50:02</v>
      </c>
      <c r="E47" s="9" t="n">
        <f aca="false">main!C148</f>
        <v>5470.99999717437</v>
      </c>
      <c r="F47" s="9" t="n">
        <f aca="false">main!D148</f>
        <v>0</v>
      </c>
      <c r="G47" s="9" t="n">
        <f aca="false">main!E148</f>
        <v>13.0695298189049</v>
      </c>
      <c r="H47" s="9" t="n">
        <f aca="false">main!F148</f>
        <v>0.0670127712270853</v>
      </c>
      <c r="I47" s="9" t="n">
        <f aca="false">main!G148</f>
        <v>854.608478886576</v>
      </c>
      <c r="J47" s="9" t="n">
        <f aca="false">main!H148</f>
        <v>5</v>
      </c>
      <c r="K47" s="9" t="n">
        <f aca="false">main!I148</f>
        <v>5</v>
      </c>
      <c r="L47" s="9" t="n">
        <f aca="false">main!J148</f>
        <v>0</v>
      </c>
      <c r="M47" s="9" t="n">
        <f aca="false">main!K148</f>
        <v>0</v>
      </c>
      <c r="N47" s="9" t="n">
        <f aca="false">main!L148</f>
        <v>487.091064453125</v>
      </c>
      <c r="O47" s="9" t="n">
        <f aca="false">main!M148</f>
        <v>1601.04370117188</v>
      </c>
      <c r="P47" s="9" t="n">
        <f aca="false">main!N148</f>
        <v>707.585266113281</v>
      </c>
      <c r="Q47" s="9" t="e">
        <f aca="false">main!O148</f>
        <v>#DIV/0!</v>
      </c>
      <c r="R47" s="9" t="n">
        <f aca="false">main!P148</f>
        <v>0.695766540228352</v>
      </c>
      <c r="S47" s="9" t="n">
        <f aca="false">main!Q148</f>
        <v>0.55804750014296</v>
      </c>
      <c r="T47" s="9" t="n">
        <f aca="false">main!R148</f>
        <v>-1</v>
      </c>
      <c r="U47" s="9" t="n">
        <f aca="false">main!S148</f>
        <v>0.87</v>
      </c>
      <c r="V47" s="9" t="n">
        <f aca="false">main!T148</f>
        <v>0.92</v>
      </c>
      <c r="W47" s="9" t="n">
        <f aca="false">main!U148</f>
        <v>19.9885787963867</v>
      </c>
      <c r="X47" s="9" t="n">
        <f aca="false">main!V148</f>
        <v>0.879994289398193</v>
      </c>
      <c r="Y47" s="9" t="n">
        <f aca="false">main!W148</f>
        <v>0.0642193862542346</v>
      </c>
      <c r="Z47" s="9" t="n">
        <f aca="false">main!X148</f>
        <v>0.802061421291985</v>
      </c>
      <c r="AA47" s="9" t="n">
        <f aca="false">main!Y148</f>
        <v>3.2869494392582</v>
      </c>
      <c r="AB47" s="9" t="n">
        <f aca="false">main!Z148</f>
        <v>-1</v>
      </c>
      <c r="AC47" s="9" t="n">
        <f aca="false">main!AA148</f>
        <v>249.342803955078</v>
      </c>
      <c r="AD47" s="9" t="n">
        <f aca="false">main!AB148</f>
        <v>0.5</v>
      </c>
      <c r="AE47" s="9" t="n">
        <f aca="false">main!AC148</f>
        <v>61.2234592061267</v>
      </c>
      <c r="AF47" s="9" t="n">
        <f aca="false">main!AD148</f>
        <v>0.968106118389321</v>
      </c>
      <c r="AG47" s="9" t="n">
        <f aca="false">main!AE148</f>
        <v>1.33438866462825</v>
      </c>
      <c r="AH47" s="9" t="n">
        <f aca="false">main!AF148</f>
        <v>24.8556709289551</v>
      </c>
      <c r="AI47" s="9" t="n">
        <f aca="false">main!AG148</f>
        <v>2</v>
      </c>
      <c r="AJ47" s="9" t="n">
        <f aca="false">main!AH148</f>
        <v>4.644859790802</v>
      </c>
      <c r="AK47" s="9" t="n">
        <f aca="false">main!AI148</f>
        <v>1</v>
      </c>
      <c r="AL47" s="9" t="n">
        <f aca="false">main!AJ148</f>
        <v>9.289719581604</v>
      </c>
      <c r="AM47" s="9" t="n">
        <f aca="false">main!AK148</f>
        <v>25.6098213195801</v>
      </c>
      <c r="AN47" s="9" t="n">
        <f aca="false">main!AL148</f>
        <v>24.8556709289551</v>
      </c>
      <c r="AO47" s="9" t="n">
        <f aca="false">main!AM148</f>
        <v>25.4838027954102</v>
      </c>
      <c r="AP47" s="9" t="n">
        <f aca="false">main!AN148</f>
        <v>1201.85314941406</v>
      </c>
      <c r="AQ47" s="9" t="n">
        <f aca="false">main!AO148</f>
        <v>1192.38842773438</v>
      </c>
      <c r="AR47" s="9" t="n">
        <f aca="false">main!AP148</f>
        <v>18.6698417663574</v>
      </c>
      <c r="AS47" s="9" t="n">
        <f aca="false">main!AQ148</f>
        <v>19.3015956878662</v>
      </c>
      <c r="AT47" s="9" t="n">
        <f aca="false">main!AR148</f>
        <v>53.3349761962891</v>
      </c>
      <c r="AU47" s="9" t="n">
        <f aca="false">main!AS148</f>
        <v>55.1397361755371</v>
      </c>
      <c r="AV47" s="9" t="n">
        <f aca="false">main!AT148</f>
        <v>300.566436767578</v>
      </c>
      <c r="AW47" s="9" t="n">
        <f aca="false">main!AU148</f>
        <v>248.962295532227</v>
      </c>
      <c r="AX47" s="9" t="n">
        <f aca="false">main!AV148</f>
        <v>120.542060852051</v>
      </c>
      <c r="AY47" s="9" t="n">
        <f aca="false">main!AW148</f>
        <v>94.1907196044922</v>
      </c>
      <c r="AZ47" s="9" t="n">
        <f aca="false">main!AX148</f>
        <v>-3.80236554145813</v>
      </c>
      <c r="BA47" s="9" t="n">
        <f aca="false">main!AY148</f>
        <v>-0.412856340408325</v>
      </c>
      <c r="BB47" s="9" t="n">
        <f aca="false">main!AZ148</f>
        <v>0.75</v>
      </c>
      <c r="BC47" s="9" t="n">
        <f aca="false">main!BA148</f>
        <v>-1.355140209198</v>
      </c>
      <c r="BD47" s="9" t="n">
        <f aca="false">main!BB148</f>
        <v>7.355140209198</v>
      </c>
      <c r="BE47" s="9" t="n">
        <f aca="false">main!BC148</f>
        <v>1</v>
      </c>
      <c r="BF47" s="9" t="n">
        <f aca="false">main!BD148</f>
        <v>0</v>
      </c>
      <c r="BG47" s="9" t="n">
        <f aca="false">main!BE148</f>
        <v>0.159999996423721</v>
      </c>
      <c r="BH47" s="9" t="n">
        <f aca="false">main!BF148</f>
        <v>111105</v>
      </c>
      <c r="BI47" s="9" t="n">
        <f aca="false">main!BG148</f>
        <v>1.50283218383789</v>
      </c>
      <c r="BJ47" s="9" t="n">
        <f aca="false">main!BH148</f>
        <v>0.000968106118389321</v>
      </c>
      <c r="BK47" s="9" t="n">
        <f aca="false">main!BI148</f>
        <v>298.005670928955</v>
      </c>
      <c r="BL47" s="9" t="n">
        <f aca="false">main!BJ148</f>
        <v>298.75982131958</v>
      </c>
      <c r="BM47" s="9" t="n">
        <f aca="false">main!BK148</f>
        <v>39.8339663947977</v>
      </c>
      <c r="BN47" s="9" t="n">
        <f aca="false">main!BL148</f>
        <v>0.0230812526317401</v>
      </c>
      <c r="BO47" s="9" t="n">
        <f aca="false">main!BM148</f>
        <v>3.15241985198333</v>
      </c>
      <c r="BP47" s="9" t="n">
        <f aca="false">main!BN148</f>
        <v>33.468476143089</v>
      </c>
      <c r="BQ47" s="9" t="n">
        <f aca="false">main!BO148</f>
        <v>14.1668804552228</v>
      </c>
      <c r="BR47" s="9" t="n">
        <f aca="false">main!BP148</f>
        <v>25.2327461242676</v>
      </c>
      <c r="BS47" s="9" t="n">
        <f aca="false">main!BQ148</f>
        <v>3.22406757715393</v>
      </c>
      <c r="BT47" s="9" t="n">
        <f aca="false">main!BR148</f>
        <v>0.0665328268043751</v>
      </c>
      <c r="BU47" s="9" t="n">
        <f aca="false">main!BS148</f>
        <v>1.81803118735508</v>
      </c>
      <c r="BV47" s="9" t="n">
        <f aca="false">main!BT148</f>
        <v>1.40603638979885</v>
      </c>
      <c r="BW47" s="9" t="n">
        <f aca="false">main!BU148</f>
        <v>0.0416258720556918</v>
      </c>
      <c r="BX47" s="9" t="n">
        <f aca="false">main!BV148</f>
        <v>80.4961876064271</v>
      </c>
      <c r="BY47" s="9" t="n">
        <f aca="false">main!BW148</f>
        <v>0.71671986997592</v>
      </c>
      <c r="BZ47" s="9" t="n">
        <f aca="false">main!BX148</f>
        <v>56.8352283293137</v>
      </c>
      <c r="CA47" s="9" t="n">
        <f aca="false">main!BY148</f>
        <v>1190.48913840702</v>
      </c>
      <c r="CB47" s="9" t="n">
        <f aca="false">main!BZ148</f>
        <v>0.00623953371307681</v>
      </c>
      <c r="CC47" s="9" t="n">
        <f aca="false">main!CA148</f>
        <v>0</v>
      </c>
      <c r="CD47" s="9" t="n">
        <f aca="false">main!CB148</f>
        <v>219.085398343825</v>
      </c>
      <c r="CE47" s="9" t="n">
        <f aca="false">main!CC148</f>
        <v>1113.95263671876</v>
      </c>
      <c r="CF47" s="9" t="n">
        <f aca="false">main!CD148</f>
        <v>0.55804750014296</v>
      </c>
      <c r="CG47" s="9" t="e">
        <f aca="false">main!CE148</f>
        <v>#DIV/0!</v>
      </c>
    </row>
    <row r="48" customFormat="false" ht="12.8" hidden="false" customHeight="false" outlineLevel="0" collapsed="false">
      <c r="A48" s="9" t="n">
        <v>1</v>
      </c>
      <c r="B48" s="9" t="n">
        <v>5</v>
      </c>
      <c r="C48" s="9" t="n">
        <f aca="false">main!A149</f>
        <v>40</v>
      </c>
      <c r="D48" s="9" t="str">
        <f aca="false">main!B149</f>
        <v>15:50:13</v>
      </c>
      <c r="E48" s="9" t="n">
        <f aca="false">main!C149</f>
        <v>5481.99999641627</v>
      </c>
      <c r="F48" s="9" t="n">
        <f aca="false">main!D149</f>
        <v>0</v>
      </c>
      <c r="G48" s="9" t="n">
        <f aca="false">main!E149</f>
        <v>12.6621541055962</v>
      </c>
      <c r="H48" s="9" t="n">
        <f aca="false">main!F149</f>
        <v>0.0671695498148757</v>
      </c>
      <c r="I48" s="9" t="n">
        <f aca="false">main!G149</f>
        <v>866.502078158398</v>
      </c>
      <c r="J48" s="9" t="n">
        <f aca="false">main!H149</f>
        <v>5</v>
      </c>
      <c r="K48" s="9" t="n">
        <f aca="false">main!I149</f>
        <v>5</v>
      </c>
      <c r="L48" s="9" t="n">
        <f aca="false">main!J149</f>
        <v>0</v>
      </c>
      <c r="M48" s="9" t="n">
        <f aca="false">main!K149</f>
        <v>0</v>
      </c>
      <c r="N48" s="9" t="n">
        <f aca="false">main!L149</f>
        <v>487.091064453125</v>
      </c>
      <c r="O48" s="9" t="n">
        <f aca="false">main!M149</f>
        <v>1601.04370117188</v>
      </c>
      <c r="P48" s="9" t="n">
        <f aca="false">main!N149</f>
        <v>707.585266113281</v>
      </c>
      <c r="Q48" s="9" t="e">
        <f aca="false">main!O149</f>
        <v>#DIV/0!</v>
      </c>
      <c r="R48" s="9" t="n">
        <f aca="false">main!P149</f>
        <v>0.695766540228352</v>
      </c>
      <c r="S48" s="9" t="n">
        <f aca="false">main!Q149</f>
        <v>0.55804750014296</v>
      </c>
      <c r="T48" s="9" t="n">
        <f aca="false">main!R149</f>
        <v>-1</v>
      </c>
      <c r="U48" s="9" t="n">
        <f aca="false">main!S149</f>
        <v>0.87</v>
      </c>
      <c r="V48" s="9" t="n">
        <f aca="false">main!T149</f>
        <v>0.92</v>
      </c>
      <c r="W48" s="9" t="n">
        <f aca="false">main!U149</f>
        <v>19.9885787963867</v>
      </c>
      <c r="X48" s="9" t="n">
        <f aca="false">main!V149</f>
        <v>0.879994289398193</v>
      </c>
      <c r="Y48" s="9" t="n">
        <f aca="false">main!W149</f>
        <v>0.0623600361680532</v>
      </c>
      <c r="Z48" s="9" t="n">
        <f aca="false">main!X149</f>
        <v>0.802061421291985</v>
      </c>
      <c r="AA48" s="9" t="n">
        <f aca="false">main!Y149</f>
        <v>3.2869494392582</v>
      </c>
      <c r="AB48" s="9" t="n">
        <f aca="false">main!Z149</f>
        <v>-1</v>
      </c>
      <c r="AC48" s="9" t="n">
        <f aca="false">main!AA149</f>
        <v>249.342803955078</v>
      </c>
      <c r="AD48" s="9" t="n">
        <f aca="false">main!AB149</f>
        <v>0.5</v>
      </c>
      <c r="AE48" s="9" t="n">
        <f aca="false">main!AC149</f>
        <v>61.2234592061267</v>
      </c>
      <c r="AF48" s="9" t="n">
        <f aca="false">main!AD149</f>
        <v>0.969163217246617</v>
      </c>
      <c r="AG48" s="9" t="n">
        <f aca="false">main!AE149</f>
        <v>1.332736527479</v>
      </c>
      <c r="AH48" s="9" t="n">
        <f aca="false">main!AF149</f>
        <v>24.8576583862305</v>
      </c>
      <c r="AI48" s="9" t="n">
        <f aca="false">main!AG149</f>
        <v>2</v>
      </c>
      <c r="AJ48" s="9" t="n">
        <f aca="false">main!AH149</f>
        <v>4.644859790802</v>
      </c>
      <c r="AK48" s="9" t="n">
        <f aca="false">main!AI149</f>
        <v>1</v>
      </c>
      <c r="AL48" s="9" t="n">
        <f aca="false">main!AJ149</f>
        <v>9.289719581604</v>
      </c>
      <c r="AM48" s="9" t="n">
        <f aca="false">main!AK149</f>
        <v>25.6215763092041</v>
      </c>
      <c r="AN48" s="9" t="n">
        <f aca="false">main!AL149</f>
        <v>24.8576583862305</v>
      </c>
      <c r="AO48" s="9" t="n">
        <f aca="false">main!AM149</f>
        <v>25.4964332580566</v>
      </c>
      <c r="AP48" s="9" t="n">
        <f aca="false">main!AN149</f>
        <v>1203.11181640625</v>
      </c>
      <c r="AQ48" s="9" t="n">
        <f aca="false">main!AO149</f>
        <v>1193.91638183594</v>
      </c>
      <c r="AR48" s="9" t="n">
        <f aca="false">main!AP149</f>
        <v>18.6906242370605</v>
      </c>
      <c r="AS48" s="9" t="n">
        <f aca="false">main!AQ149</f>
        <v>19.3230514526367</v>
      </c>
      <c r="AT48" s="9" t="n">
        <f aca="false">main!AR149</f>
        <v>53.3572654724121</v>
      </c>
      <c r="AU48" s="9" t="n">
        <f aca="false">main!AS149</f>
        <v>55.1626968383789</v>
      </c>
      <c r="AV48" s="9" t="n">
        <f aca="false">main!AT149</f>
        <v>300.567718505859</v>
      </c>
      <c r="AW48" s="9" t="n">
        <f aca="false">main!AU149</f>
        <v>248.961944580078</v>
      </c>
      <c r="AX48" s="9" t="n">
        <f aca="false">main!AV149</f>
        <v>120.579772949219</v>
      </c>
      <c r="AY48" s="9" t="n">
        <f aca="false">main!AW149</f>
        <v>94.1909866333008</v>
      </c>
      <c r="AZ48" s="9" t="n">
        <f aca="false">main!AX149</f>
        <v>-3.80236554145813</v>
      </c>
      <c r="BA48" s="9" t="n">
        <f aca="false">main!AY149</f>
        <v>-0.412856340408325</v>
      </c>
      <c r="BB48" s="9" t="n">
        <f aca="false">main!AZ149</f>
        <v>0.75</v>
      </c>
      <c r="BC48" s="9" t="n">
        <f aca="false">main!BA149</f>
        <v>-1.355140209198</v>
      </c>
      <c r="BD48" s="9" t="n">
        <f aca="false">main!BB149</f>
        <v>7.355140209198</v>
      </c>
      <c r="BE48" s="9" t="n">
        <f aca="false">main!BC149</f>
        <v>1</v>
      </c>
      <c r="BF48" s="9" t="n">
        <f aca="false">main!BD149</f>
        <v>0</v>
      </c>
      <c r="BG48" s="9" t="n">
        <f aca="false">main!BE149</f>
        <v>0.159999996423721</v>
      </c>
      <c r="BH48" s="9" t="n">
        <f aca="false">main!BF149</f>
        <v>111105</v>
      </c>
      <c r="BI48" s="9" t="n">
        <f aca="false">main!BG149</f>
        <v>1.50283859252929</v>
      </c>
      <c r="BJ48" s="9" t="n">
        <f aca="false">main!BH149</f>
        <v>0.000969163217246617</v>
      </c>
      <c r="BK48" s="9" t="n">
        <f aca="false">main!BI149</f>
        <v>298.007658386231</v>
      </c>
      <c r="BL48" s="9" t="n">
        <f aca="false">main!BJ149</f>
        <v>298.771576309204</v>
      </c>
      <c r="BM48" s="9" t="n">
        <f aca="false">main!BK149</f>
        <v>39.8339102424551</v>
      </c>
      <c r="BN48" s="9" t="n">
        <f aca="false">main!BL149</f>
        <v>0.023344058124776</v>
      </c>
      <c r="BO48" s="9" t="n">
        <f aca="false">main!BM149</f>
        <v>3.15279380856889</v>
      </c>
      <c r="BP48" s="9" t="n">
        <f aca="false">main!BN149</f>
        <v>33.4723514559113</v>
      </c>
      <c r="BQ48" s="9" t="n">
        <f aca="false">main!BO149</f>
        <v>14.1493000032746</v>
      </c>
      <c r="BR48" s="9" t="n">
        <f aca="false">main!BP149</f>
        <v>25.2396173477173</v>
      </c>
      <c r="BS48" s="9" t="n">
        <f aca="false">main!BQ149</f>
        <v>3.22538626314836</v>
      </c>
      <c r="BT48" s="9" t="n">
        <f aca="false">main!BR149</f>
        <v>0.0666873651529688</v>
      </c>
      <c r="BU48" s="9" t="n">
        <f aca="false">main!BS149</f>
        <v>1.82005728108989</v>
      </c>
      <c r="BV48" s="9" t="n">
        <f aca="false">main!BT149</f>
        <v>1.40532898205847</v>
      </c>
      <c r="BW48" s="9" t="n">
        <f aca="false">main!BU149</f>
        <v>0.0417226579411485</v>
      </c>
      <c r="BX48" s="9" t="n">
        <f aca="false">main!BV149</f>
        <v>81.616685661545</v>
      </c>
      <c r="BY48" s="9" t="n">
        <f aca="false">main!BW149</f>
        <v>0.725764460008445</v>
      </c>
      <c r="BZ48" s="9" t="n">
        <f aca="false">main!BX149</f>
        <v>56.8939466122184</v>
      </c>
      <c r="CA48" s="9" t="n">
        <f aca="false">main!BY149</f>
        <v>1192.0762931344</v>
      </c>
      <c r="CB48" s="9" t="n">
        <f aca="false">main!BZ149</f>
        <v>0.00604323669406491</v>
      </c>
      <c r="CC48" s="9" t="n">
        <f aca="false">main!CA149</f>
        <v>0</v>
      </c>
      <c r="CD48" s="9" t="n">
        <f aca="false">main!CB149</f>
        <v>219.085089507938</v>
      </c>
      <c r="CE48" s="9" t="n">
        <f aca="false">main!CC149</f>
        <v>1113.95263671876</v>
      </c>
      <c r="CF48" s="9" t="n">
        <f aca="false">main!CD149</f>
        <v>0.55804750014296</v>
      </c>
      <c r="CG48" s="9" t="e">
        <f aca="false">main!CE149</f>
        <v>#DIV/0!</v>
      </c>
    </row>
    <row r="49" customFormat="false" ht="12.8" hidden="false" customHeight="false" outlineLevel="0" collapsed="false">
      <c r="A49" s="9" t="n">
        <v>1</v>
      </c>
      <c r="B49" s="9" t="n">
        <v>5</v>
      </c>
      <c r="C49" s="9" t="n">
        <f aca="false">main!A150</f>
        <v>41</v>
      </c>
      <c r="D49" s="9" t="str">
        <f aca="false">main!B150</f>
        <v>15:50:19</v>
      </c>
      <c r="E49" s="9" t="n">
        <f aca="false">main!C150</f>
        <v>5487.99999600276</v>
      </c>
      <c r="F49" s="9" t="n">
        <f aca="false">main!D150</f>
        <v>0</v>
      </c>
      <c r="G49" s="9" t="n">
        <f aca="false">main!E150</f>
        <v>12.4476742166352</v>
      </c>
      <c r="H49" s="9" t="n">
        <f aca="false">main!F150</f>
        <v>0.0683107956041899</v>
      </c>
      <c r="I49" s="9" t="n">
        <f aca="false">main!G150</f>
        <v>877.18012900535</v>
      </c>
      <c r="J49" s="9" t="n">
        <f aca="false">main!H150</f>
        <v>5</v>
      </c>
      <c r="K49" s="9" t="n">
        <f aca="false">main!I150</f>
        <v>5</v>
      </c>
      <c r="L49" s="9" t="n">
        <f aca="false">main!J150</f>
        <v>0</v>
      </c>
      <c r="M49" s="9" t="n">
        <f aca="false">main!K150</f>
        <v>0</v>
      </c>
      <c r="N49" s="9" t="n">
        <f aca="false">main!L150</f>
        <v>487.091064453125</v>
      </c>
      <c r="O49" s="9" t="n">
        <f aca="false">main!M150</f>
        <v>1601.04370117188</v>
      </c>
      <c r="P49" s="9" t="n">
        <f aca="false">main!N150</f>
        <v>707.585266113281</v>
      </c>
      <c r="Q49" s="9" t="e">
        <f aca="false">main!O150</f>
        <v>#DIV/0!</v>
      </c>
      <c r="R49" s="9" t="n">
        <f aca="false">main!P150</f>
        <v>0.695766540228352</v>
      </c>
      <c r="S49" s="9" t="n">
        <f aca="false">main!Q150</f>
        <v>0.55804750014296</v>
      </c>
      <c r="T49" s="9" t="n">
        <f aca="false">main!R150</f>
        <v>-1</v>
      </c>
      <c r="U49" s="9" t="n">
        <f aca="false">main!S150</f>
        <v>0.87</v>
      </c>
      <c r="V49" s="9" t="n">
        <f aca="false">main!T150</f>
        <v>0.92</v>
      </c>
      <c r="W49" s="9" t="n">
        <f aca="false">main!U150</f>
        <v>19.9885787963867</v>
      </c>
      <c r="X49" s="9" t="n">
        <f aca="false">main!V150</f>
        <v>0.879994289398193</v>
      </c>
      <c r="Y49" s="9" t="n">
        <f aca="false">main!W150</f>
        <v>0.0613824069099735</v>
      </c>
      <c r="Z49" s="9" t="n">
        <f aca="false">main!X150</f>
        <v>0.802061421291985</v>
      </c>
      <c r="AA49" s="9" t="n">
        <f aca="false">main!Y150</f>
        <v>3.2869494392582</v>
      </c>
      <c r="AB49" s="9" t="n">
        <f aca="false">main!Z150</f>
        <v>-1</v>
      </c>
      <c r="AC49" s="9" t="n">
        <f aca="false">main!AA150</f>
        <v>249.342803955078</v>
      </c>
      <c r="AD49" s="9" t="n">
        <f aca="false">main!AB150</f>
        <v>0.5</v>
      </c>
      <c r="AE49" s="9" t="n">
        <f aca="false">main!AC150</f>
        <v>61.2234592061267</v>
      </c>
      <c r="AF49" s="9" t="n">
        <f aca="false">main!AD150</f>
        <v>0.985385999268879</v>
      </c>
      <c r="AG49" s="9" t="n">
        <f aca="false">main!AE150</f>
        <v>1.33254588553814</v>
      </c>
      <c r="AH49" s="9" t="n">
        <f aca="false">main!AF150</f>
        <v>24.8664684295654</v>
      </c>
      <c r="AI49" s="9" t="n">
        <f aca="false">main!AG150</f>
        <v>2</v>
      </c>
      <c r="AJ49" s="9" t="n">
        <f aca="false">main!AH150</f>
        <v>4.644859790802</v>
      </c>
      <c r="AK49" s="9" t="n">
        <f aca="false">main!AI150</f>
        <v>1</v>
      </c>
      <c r="AL49" s="9" t="n">
        <f aca="false">main!AJ150</f>
        <v>9.289719581604</v>
      </c>
      <c r="AM49" s="9" t="n">
        <f aca="false">main!AK150</f>
        <v>25.6324691772461</v>
      </c>
      <c r="AN49" s="9" t="n">
        <f aca="false">main!AL150</f>
        <v>24.8664684295654</v>
      </c>
      <c r="AO49" s="9" t="n">
        <f aca="false">main!AM150</f>
        <v>25.5030708312988</v>
      </c>
      <c r="AP49" s="9" t="n">
        <f aca="false">main!AN150</f>
        <v>1203.69592285156</v>
      </c>
      <c r="AQ49" s="9" t="n">
        <f aca="false">main!AO150</f>
        <v>1194.62902832031</v>
      </c>
      <c r="AR49" s="9" t="n">
        <f aca="false">main!AP150</f>
        <v>18.699592590332</v>
      </c>
      <c r="AS49" s="9" t="n">
        <f aca="false">main!AQ150</f>
        <v>19.3426513671875</v>
      </c>
      <c r="AT49" s="9" t="n">
        <f aca="false">main!AR150</f>
        <v>53.3484573364258</v>
      </c>
      <c r="AU49" s="9" t="n">
        <f aca="false">main!AS150</f>
        <v>55.1830520629883</v>
      </c>
      <c r="AV49" s="9" t="n">
        <f aca="false">main!AT150</f>
        <v>300.540496826172</v>
      </c>
      <c r="AW49" s="9" t="n">
        <f aca="false">main!AU150</f>
        <v>248.956466674805</v>
      </c>
      <c r="AX49" s="9" t="n">
        <f aca="false">main!AV150</f>
        <v>120.450820922852</v>
      </c>
      <c r="AY49" s="9" t="n">
        <f aca="false">main!AW150</f>
        <v>94.1911239624023</v>
      </c>
      <c r="AZ49" s="9" t="n">
        <f aca="false">main!AX150</f>
        <v>-3.80236554145813</v>
      </c>
      <c r="BA49" s="9" t="n">
        <f aca="false">main!AY150</f>
        <v>-0.412856340408325</v>
      </c>
      <c r="BB49" s="9" t="n">
        <f aca="false">main!AZ150</f>
        <v>0.5</v>
      </c>
      <c r="BC49" s="9" t="n">
        <f aca="false">main!BA150</f>
        <v>-1.355140209198</v>
      </c>
      <c r="BD49" s="9" t="n">
        <f aca="false">main!BB150</f>
        <v>7.355140209198</v>
      </c>
      <c r="BE49" s="9" t="n">
        <f aca="false">main!BC150</f>
        <v>1</v>
      </c>
      <c r="BF49" s="9" t="n">
        <f aca="false">main!BD150</f>
        <v>0</v>
      </c>
      <c r="BG49" s="9" t="n">
        <f aca="false">main!BE150</f>
        <v>0.159999996423721</v>
      </c>
      <c r="BH49" s="9" t="n">
        <f aca="false">main!BF150</f>
        <v>111105</v>
      </c>
      <c r="BI49" s="9" t="n">
        <f aca="false">main!BG150</f>
        <v>1.50270248413086</v>
      </c>
      <c r="BJ49" s="9" t="n">
        <f aca="false">main!BH150</f>
        <v>0.000985385999268879</v>
      </c>
      <c r="BK49" s="9" t="n">
        <f aca="false">main!BI150</f>
        <v>298.016468429565</v>
      </c>
      <c r="BL49" s="9" t="n">
        <f aca="false">main!BJ150</f>
        <v>298.782469177246</v>
      </c>
      <c r="BM49" s="9" t="n">
        <f aca="false">main!BK150</f>
        <v>39.833033777631</v>
      </c>
      <c r="BN49" s="9" t="n">
        <f aca="false">main!BL150</f>
        <v>0.0205792887785862</v>
      </c>
      <c r="BO49" s="9" t="n">
        <f aca="false">main!BM150</f>
        <v>3.15445195822643</v>
      </c>
      <c r="BP49" s="9" t="n">
        <f aca="false">main!BN150</f>
        <v>33.4899067505084</v>
      </c>
      <c r="BQ49" s="9" t="n">
        <f aca="false">main!BO150</f>
        <v>14.1472553833209</v>
      </c>
      <c r="BR49" s="9" t="n">
        <f aca="false">main!BP150</f>
        <v>25.2494688034058</v>
      </c>
      <c r="BS49" s="9" t="n">
        <f aca="false">main!BQ150</f>
        <v>3.22727772050216</v>
      </c>
      <c r="BT49" s="9" t="n">
        <f aca="false">main!BR150</f>
        <v>0.0678121474263166</v>
      </c>
      <c r="BU49" s="9" t="n">
        <f aca="false">main!BS150</f>
        <v>1.82190607268829</v>
      </c>
      <c r="BV49" s="9" t="n">
        <f aca="false">main!BT150</f>
        <v>1.40537164781388</v>
      </c>
      <c r="BW49" s="9" t="n">
        <f aca="false">main!BU150</f>
        <v>0.0424271122504829</v>
      </c>
      <c r="BX49" s="9" t="n">
        <f aca="false">main!BV150</f>
        <v>82.622582268499</v>
      </c>
      <c r="BY49" s="9" t="n">
        <f aca="false">main!BW150</f>
        <v>0.734269893172356</v>
      </c>
      <c r="BZ49" s="9" t="n">
        <f aca="false">main!BX150</f>
        <v>56.927199897473</v>
      </c>
      <c r="CA49" s="9" t="n">
        <f aca="false">main!BY150</f>
        <v>1192.82010825067</v>
      </c>
      <c r="CB49" s="9" t="n">
        <f aca="false">main!BZ150</f>
        <v>0.00594063793431705</v>
      </c>
      <c r="CC49" s="9" t="n">
        <f aca="false">main!CA150</f>
        <v>0</v>
      </c>
      <c r="CD49" s="9" t="n">
        <f aca="false">main!CB150</f>
        <v>219.08026898258</v>
      </c>
      <c r="CE49" s="9" t="n">
        <f aca="false">main!CC150</f>
        <v>1113.95263671876</v>
      </c>
      <c r="CF49" s="9" t="n">
        <f aca="false">main!CD150</f>
        <v>0.55804750014296</v>
      </c>
      <c r="CG49" s="9" t="e">
        <f aca="false">main!CE150</f>
        <v>#DIV/0!</v>
      </c>
    </row>
    <row r="50" customFormat="false" ht="12.8" hidden="false" customHeight="false" outlineLevel="0" collapsed="false">
      <c r="A50" s="8" t="n">
        <v>1</v>
      </c>
      <c r="B50" s="8" t="n">
        <v>5</v>
      </c>
      <c r="C50" s="8" t="n">
        <f aca="false">main!A156</f>
        <v>42</v>
      </c>
      <c r="D50" s="8" t="str">
        <f aca="false">main!B156</f>
        <v>15:50:28</v>
      </c>
      <c r="E50" s="8" t="n">
        <f aca="false">main!C156</f>
        <v>5487.99999600276</v>
      </c>
      <c r="F50" s="8" t="n">
        <f aca="false">main!D156</f>
        <v>0</v>
      </c>
      <c r="G50" s="8" t="n">
        <f aca="false">main!E156</f>
        <v>12.4476742166352</v>
      </c>
      <c r="H50" s="8" t="n">
        <f aca="false">main!F156</f>
        <v>0.0683107956041899</v>
      </c>
      <c r="I50" s="8" t="n">
        <f aca="false">main!G156</f>
        <v>877.18012900535</v>
      </c>
      <c r="J50" s="8" t="n">
        <f aca="false">main!H156</f>
        <v>6</v>
      </c>
      <c r="K50" s="8" t="n">
        <f aca="false">main!I156</f>
        <v>6</v>
      </c>
      <c r="L50" s="8" t="n">
        <f aca="false">main!J156</f>
        <v>0</v>
      </c>
      <c r="M50" s="8" t="n">
        <f aca="false">main!K156</f>
        <v>0</v>
      </c>
      <c r="N50" s="8" t="n">
        <f aca="false">main!L156</f>
        <v>487.13427734375</v>
      </c>
      <c r="O50" s="8" t="n">
        <f aca="false">main!M156</f>
        <v>1583.60876464844</v>
      </c>
      <c r="P50" s="8" t="n">
        <f aca="false">main!N156</f>
        <v>653.092590332031</v>
      </c>
      <c r="Q50" s="8" t="e">
        <f aca="false">main!O156</f>
        <v>#DIV/0!</v>
      </c>
      <c r="R50" s="8" t="n">
        <f aca="false">main!P156</f>
        <v>0.692389756726376</v>
      </c>
      <c r="S50" s="8" t="n">
        <f aca="false">main!Q156</f>
        <v>0.587592210329161</v>
      </c>
      <c r="T50" s="8" t="n">
        <f aca="false">main!R156</f>
        <v>-1</v>
      </c>
      <c r="U50" s="8" t="n">
        <f aca="false">main!S156</f>
        <v>0.87</v>
      </c>
      <c r="V50" s="8" t="n">
        <f aca="false">main!T156</f>
        <v>0.92</v>
      </c>
      <c r="W50" s="8" t="n">
        <f aca="false">main!U156</f>
        <v>19.9885787963867</v>
      </c>
      <c r="X50" s="8" t="n">
        <f aca="false">main!V156</f>
        <v>0.879994289398193</v>
      </c>
      <c r="Y50" s="8" t="n">
        <f aca="false">main!W156</f>
        <v>0.0613824069099735</v>
      </c>
      <c r="Z50" s="8" t="n">
        <f aca="false">main!X156</f>
        <v>0.848643707710671</v>
      </c>
      <c r="AA50" s="8" t="n">
        <f aca="false">main!Y156</f>
        <v>3.25086703666914</v>
      </c>
      <c r="AB50" s="8" t="n">
        <f aca="false">main!Z156</f>
        <v>-1</v>
      </c>
      <c r="AC50" s="8" t="n">
        <f aca="false">main!AA156</f>
        <v>248.956466674805</v>
      </c>
      <c r="AD50" s="8" t="n">
        <f aca="false">main!AB156</f>
        <v>0.5</v>
      </c>
      <c r="AE50" s="8" t="n">
        <f aca="false">main!AC156</f>
        <v>64.3649297454907</v>
      </c>
      <c r="AF50" s="8" t="n">
        <f aca="false">main!AD156</f>
        <v>0.985385999268879</v>
      </c>
      <c r="AG50" s="8" t="n">
        <f aca="false">main!AE156</f>
        <v>1.33254588553814</v>
      </c>
      <c r="AH50" s="8" t="n">
        <f aca="false">main!AF156</f>
        <v>24.8664684295654</v>
      </c>
      <c r="AI50" s="8" t="n">
        <f aca="false">main!AG156</f>
        <v>2</v>
      </c>
      <c r="AJ50" s="8" t="n">
        <f aca="false">main!AH156</f>
        <v>4.644859790802</v>
      </c>
      <c r="AK50" s="8" t="n">
        <f aca="false">main!AI156</f>
        <v>1</v>
      </c>
      <c r="AL50" s="8" t="n">
        <f aca="false">main!AJ156</f>
        <v>9.289719581604</v>
      </c>
      <c r="AM50" s="8" t="n">
        <f aca="false">main!AK156</f>
        <v>25.6324691772461</v>
      </c>
      <c r="AN50" s="8" t="n">
        <f aca="false">main!AL156</f>
        <v>24.8664684295654</v>
      </c>
      <c r="AO50" s="8" t="n">
        <f aca="false">main!AM156</f>
        <v>25.5030708312988</v>
      </c>
      <c r="AP50" s="8" t="n">
        <f aca="false">main!AN156</f>
        <v>1203.69592285156</v>
      </c>
      <c r="AQ50" s="8" t="n">
        <f aca="false">main!AO156</f>
        <v>1194.62902832031</v>
      </c>
      <c r="AR50" s="8" t="n">
        <f aca="false">main!AP156</f>
        <v>18.699592590332</v>
      </c>
      <c r="AS50" s="8" t="n">
        <f aca="false">main!AQ156</f>
        <v>19.3426513671875</v>
      </c>
      <c r="AT50" s="8" t="n">
        <f aca="false">main!AR156</f>
        <v>53.3484573364258</v>
      </c>
      <c r="AU50" s="8" t="n">
        <f aca="false">main!AS156</f>
        <v>55.1830520629883</v>
      </c>
      <c r="AV50" s="8" t="n">
        <f aca="false">main!AT156</f>
        <v>300.540496826172</v>
      </c>
      <c r="AW50" s="8" t="n">
        <f aca="false">main!AU156</f>
        <v>248.956466674805</v>
      </c>
      <c r="AX50" s="8" t="n">
        <f aca="false">main!AV156</f>
        <v>120.450820922852</v>
      </c>
      <c r="AY50" s="8" t="n">
        <f aca="false">main!AW156</f>
        <v>94.1911239624023</v>
      </c>
      <c r="AZ50" s="8" t="n">
        <f aca="false">main!AX156</f>
        <v>-3.80236554145813</v>
      </c>
      <c r="BA50" s="8" t="n">
        <f aca="false">main!AY156</f>
        <v>-0.412856340408325</v>
      </c>
      <c r="BB50" s="8" t="n">
        <f aca="false">main!AZ156</f>
        <v>0.5</v>
      </c>
      <c r="BC50" s="8" t="n">
        <f aca="false">main!BA156</f>
        <v>-1.355140209198</v>
      </c>
      <c r="BD50" s="8" t="n">
        <f aca="false">main!BB156</f>
        <v>7.355140209198</v>
      </c>
      <c r="BE50" s="8" t="n">
        <f aca="false">main!BC156</f>
        <v>1</v>
      </c>
      <c r="BF50" s="8" t="n">
        <f aca="false">main!BD156</f>
        <v>0</v>
      </c>
      <c r="BG50" s="8" t="n">
        <f aca="false">main!BE156</f>
        <v>0.159999996423721</v>
      </c>
      <c r="BH50" s="8" t="n">
        <f aca="false">main!BF156</f>
        <v>111105</v>
      </c>
      <c r="BI50" s="8" t="n">
        <f aca="false">main!BG156</f>
        <v>1.50270248413086</v>
      </c>
      <c r="BJ50" s="8" t="n">
        <f aca="false">main!BH156</f>
        <v>0.000985385999268879</v>
      </c>
      <c r="BK50" s="8" t="n">
        <f aca="false">main!BI156</f>
        <v>298.016468429565</v>
      </c>
      <c r="BL50" s="8" t="n">
        <f aca="false">main!BJ156</f>
        <v>298.782469177246</v>
      </c>
      <c r="BM50" s="8" t="n">
        <f aca="false">main!BK156</f>
        <v>39.833033777631</v>
      </c>
      <c r="BN50" s="8" t="n">
        <f aca="false">main!BL156</f>
        <v>0.0205792887785862</v>
      </c>
      <c r="BO50" s="8" t="n">
        <f aca="false">main!BM156</f>
        <v>3.15445195822643</v>
      </c>
      <c r="BP50" s="8" t="n">
        <f aca="false">main!BN156</f>
        <v>33.4899067505084</v>
      </c>
      <c r="BQ50" s="8" t="n">
        <f aca="false">main!BO156</f>
        <v>14.1472553833209</v>
      </c>
      <c r="BR50" s="8" t="n">
        <f aca="false">main!BP156</f>
        <v>25.2494688034058</v>
      </c>
      <c r="BS50" s="8" t="n">
        <f aca="false">main!BQ156</f>
        <v>3.22727772050216</v>
      </c>
      <c r="BT50" s="8" t="n">
        <f aca="false">main!BR156</f>
        <v>0.0678121474263166</v>
      </c>
      <c r="BU50" s="8" t="n">
        <f aca="false">main!BS156</f>
        <v>1.82190607268829</v>
      </c>
      <c r="BV50" s="8" t="n">
        <f aca="false">main!BT156</f>
        <v>1.40537164781388</v>
      </c>
      <c r="BW50" s="8" t="n">
        <f aca="false">main!BU156</f>
        <v>0.0424271122504829</v>
      </c>
      <c r="BX50" s="8" t="n">
        <f aca="false">main!BV156</f>
        <v>82.622582268499</v>
      </c>
      <c r="BY50" s="8" t="n">
        <f aca="false">main!BW156</f>
        <v>0.734269893172356</v>
      </c>
      <c r="BZ50" s="8" t="n">
        <f aca="false">main!BX156</f>
        <v>56.927199897473</v>
      </c>
      <c r="CA50" s="8" t="n">
        <f aca="false">main!BY156</f>
        <v>1192.82010825067</v>
      </c>
      <c r="CB50" s="8" t="n">
        <f aca="false">main!BZ156</f>
        <v>0.00594063793431705</v>
      </c>
      <c r="CC50" s="8" t="n">
        <f aca="false">main!CA156</f>
        <v>0</v>
      </c>
      <c r="CD50" s="8" t="n">
        <f aca="false">main!CB156</f>
        <v>219.08026898258</v>
      </c>
      <c r="CE50" s="8" t="n">
        <f aca="false">main!CC156</f>
        <v>1096.47448730469</v>
      </c>
      <c r="CF50" s="8" t="n">
        <f aca="false">main!CD156</f>
        <v>0.587592210329161</v>
      </c>
      <c r="CG50" s="8" t="e">
        <f aca="false">main!CE156</f>
        <v>#DIV/0!</v>
      </c>
    </row>
    <row r="51" customFormat="false" ht="12.8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</row>
    <row r="52" customFormat="false" ht="12.8" hidden="false" customHeight="fals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</row>
    <row r="53" customFormat="false" ht="12.8" hidden="false" customHeight="false" outlineLevel="0" collapsed="false">
      <c r="A53" s="8" t="n">
        <v>1</v>
      </c>
      <c r="B53" s="8" t="n">
        <v>6</v>
      </c>
      <c r="C53" s="8" t="n">
        <v>7</v>
      </c>
      <c r="D53" s="8" t="s">
        <v>119</v>
      </c>
      <c r="E53" s="8" t="n">
        <v>963.499995968305</v>
      </c>
      <c r="F53" s="8" t="n">
        <v>0</v>
      </c>
      <c r="G53" s="8" t="n">
        <v>10.3990952050476</v>
      </c>
      <c r="H53" s="8" t="n">
        <v>0.132748572723517</v>
      </c>
      <c r="I53" s="8" t="n">
        <v>784.317859628705</v>
      </c>
      <c r="J53" s="8" t="n">
        <v>1</v>
      </c>
      <c r="K53" s="8" t="n">
        <v>1</v>
      </c>
      <c r="L53" s="8" t="n">
        <v>0</v>
      </c>
      <c r="M53" s="8" t="n">
        <v>0</v>
      </c>
      <c r="N53" s="8" t="n">
        <v>485.87939453125</v>
      </c>
      <c r="O53" s="8" t="n">
        <v>1560.55163574219</v>
      </c>
      <c r="P53" s="8" t="n">
        <v>793.863037109375</v>
      </c>
      <c r="Q53" s="8" t="e">
        <f aca="false">#DIV/0!</f>
        <v>#DIV/0!</v>
      </c>
      <c r="R53" s="8" t="n">
        <v>0.688648947331904</v>
      </c>
      <c r="S53" s="8" t="n">
        <v>0.491293322869244</v>
      </c>
      <c r="T53" s="8" t="n">
        <v>-1</v>
      </c>
      <c r="U53" s="8" t="n">
        <v>0.87</v>
      </c>
      <c r="V53" s="8" t="n">
        <v>0.92</v>
      </c>
      <c r="W53" s="8" t="n">
        <v>19.9885787963867</v>
      </c>
      <c r="X53" s="8" t="n">
        <v>0.879994289398193</v>
      </c>
      <c r="Y53" s="8" t="n">
        <v>0.0519655348567089</v>
      </c>
      <c r="Z53" s="8" t="n">
        <v>0.713416211224467</v>
      </c>
      <c r="AA53" s="8" t="n">
        <v>3.21180863668385</v>
      </c>
      <c r="AB53" s="8" t="n">
        <v>-1</v>
      </c>
      <c r="AC53" s="8" t="n">
        <v>249.272933959961</v>
      </c>
      <c r="AD53" s="8" t="n">
        <v>0.5</v>
      </c>
      <c r="AE53" s="8" t="n">
        <v>53.8847466540382</v>
      </c>
      <c r="AF53" s="8" t="n">
        <v>1.63035120150843</v>
      </c>
      <c r="AG53" s="8" t="n">
        <v>1.14113710106655</v>
      </c>
      <c r="AH53" s="8" t="n">
        <v>24.8569869995117</v>
      </c>
      <c r="AI53" s="8" t="n">
        <v>2</v>
      </c>
      <c r="AJ53" s="8" t="n">
        <v>4.644859790802</v>
      </c>
      <c r="AK53" s="8" t="n">
        <v>1</v>
      </c>
      <c r="AL53" s="8" t="n">
        <v>9.289719581604</v>
      </c>
      <c r="AM53" s="8" t="n">
        <v>26.0736598968506</v>
      </c>
      <c r="AN53" s="8" t="n">
        <v>24.8569869995117</v>
      </c>
      <c r="AO53" s="8" t="n">
        <v>26.0573635101318</v>
      </c>
      <c r="AP53" s="8" t="n">
        <v>936.148620605469</v>
      </c>
      <c r="AQ53" s="8" t="n">
        <v>928.222229003906</v>
      </c>
      <c r="AR53" s="8" t="n">
        <v>20.294849395752</v>
      </c>
      <c r="AS53" s="8" t="n">
        <v>21.3564987182617</v>
      </c>
      <c r="AT53" s="8" t="n">
        <v>56.4042205810547</v>
      </c>
      <c r="AU53" s="8" t="n">
        <v>59.3547973632813</v>
      </c>
      <c r="AV53" s="8" t="n">
        <v>300.576202392578</v>
      </c>
      <c r="AW53" s="8" t="n">
        <v>249.272933959961</v>
      </c>
      <c r="AX53" s="8" t="n">
        <v>127.08715057373</v>
      </c>
      <c r="AY53" s="8" t="n">
        <v>94.1882095336914</v>
      </c>
      <c r="AZ53" s="8" t="n">
        <v>-2.80059242248535</v>
      </c>
      <c r="BA53" s="8" t="n">
        <v>-0.415243327617645</v>
      </c>
      <c r="BB53" s="8" t="n">
        <v>0.25</v>
      </c>
      <c r="BC53" s="8" t="n">
        <v>-1.355140209198</v>
      </c>
      <c r="BD53" s="8" t="n">
        <v>7.355140209198</v>
      </c>
      <c r="BE53" s="8" t="n">
        <v>1</v>
      </c>
      <c r="BF53" s="8" t="n">
        <v>0</v>
      </c>
      <c r="BG53" s="8" t="n">
        <v>0.159999996423721</v>
      </c>
      <c r="BH53" s="8" t="n">
        <v>111105</v>
      </c>
      <c r="BI53" s="8" t="n">
        <v>1.50288101196289</v>
      </c>
      <c r="BJ53" s="8" t="n">
        <v>0.00163035120150843</v>
      </c>
      <c r="BK53" s="8" t="n">
        <v>298.006986999512</v>
      </c>
      <c r="BL53" s="8" t="n">
        <v>299.223659896851</v>
      </c>
      <c r="BM53" s="8" t="n">
        <v>39.8836685421242</v>
      </c>
      <c r="BN53" s="8" t="n">
        <v>-0.0721729161975236</v>
      </c>
      <c r="BO53" s="8" t="n">
        <v>3.15266747724819</v>
      </c>
      <c r="BP53" s="8" t="n">
        <v>33.4719971093672</v>
      </c>
      <c r="BQ53" s="8" t="n">
        <v>12.1154983911055</v>
      </c>
      <c r="BR53" s="8" t="n">
        <v>25.4653234481812</v>
      </c>
      <c r="BS53" s="8" t="n">
        <v>3.26896530649783</v>
      </c>
      <c r="BT53" s="8" t="n">
        <v>0.130878342623345</v>
      </c>
      <c r="BU53" s="8" t="n">
        <v>2.01153037618165</v>
      </c>
      <c r="BV53" s="8" t="n">
        <v>1.25743493031618</v>
      </c>
      <c r="BW53" s="8" t="n">
        <v>0.0819649615354002</v>
      </c>
      <c r="BX53" s="8" t="n">
        <v>73.8734949037249</v>
      </c>
      <c r="BY53" s="8" t="n">
        <v>0.844967762160116</v>
      </c>
      <c r="BZ53" s="8" t="n">
        <v>63.3081438526795</v>
      </c>
      <c r="CA53" s="8" t="n">
        <v>926.711012394675</v>
      </c>
      <c r="CB53" s="8" t="n">
        <v>0.0071041285403273</v>
      </c>
      <c r="CC53" s="8" t="n">
        <v>0</v>
      </c>
      <c r="CD53" s="8" t="n">
        <v>219.358758386299</v>
      </c>
      <c r="CE53" s="8" t="n">
        <v>1074.67224121094</v>
      </c>
      <c r="CF53" s="8" t="n">
        <v>0.491293322869244</v>
      </c>
      <c r="CG53" s="8" t="e">
        <f aca="false">#DIV/0!</f>
        <v>#DIV/0!</v>
      </c>
    </row>
    <row r="54" customFormat="false" ht="12.8" hidden="false" customHeight="false" outlineLevel="0" collapsed="false">
      <c r="A54" s="8" t="n">
        <v>1</v>
      </c>
      <c r="B54" s="8" t="n">
        <v>1</v>
      </c>
      <c r="C54" s="8" t="n">
        <v>14</v>
      </c>
      <c r="D54" s="8" t="s">
        <v>142</v>
      </c>
      <c r="E54" s="8" t="n">
        <v>1631.99999600276</v>
      </c>
      <c r="F54" s="8" t="n">
        <v>0</v>
      </c>
      <c r="G54" s="8" t="n">
        <v>14.739401540452</v>
      </c>
      <c r="H54" s="8" t="n">
        <v>0.106102337225302</v>
      </c>
      <c r="I54" s="8" t="n">
        <v>720.096033871547</v>
      </c>
      <c r="J54" s="8" t="n">
        <v>2</v>
      </c>
      <c r="K54" s="8" t="n">
        <v>2</v>
      </c>
      <c r="L54" s="8" t="n">
        <v>0</v>
      </c>
      <c r="M54" s="8" t="n">
        <v>0</v>
      </c>
      <c r="N54" s="8" t="n">
        <v>502.533447265625</v>
      </c>
      <c r="O54" s="8" t="n">
        <v>1766.46398925781</v>
      </c>
      <c r="P54" s="8" t="n">
        <v>713.79541015625</v>
      </c>
      <c r="Q54" s="8" t="e">
        <f aca="false">#DIV/0!</f>
        <v>#DIV/0!</v>
      </c>
      <c r="R54" s="8" t="n">
        <v>0.715514468270159</v>
      </c>
      <c r="S54" s="8" t="n">
        <v>0.595918504709425</v>
      </c>
      <c r="T54" s="8" t="n">
        <v>-1</v>
      </c>
      <c r="U54" s="8" t="n">
        <v>0.87</v>
      </c>
      <c r="V54" s="8" t="n">
        <v>0.92</v>
      </c>
      <c r="W54" s="8" t="n">
        <v>19.9885787963867</v>
      </c>
      <c r="X54" s="8" t="n">
        <v>0.879994289398193</v>
      </c>
      <c r="Y54" s="8" t="n">
        <v>0.0718129529590436</v>
      </c>
      <c r="Z54" s="8" t="n">
        <v>0.832853186253702</v>
      </c>
      <c r="AA54" s="8" t="n">
        <v>3.51511725014416</v>
      </c>
      <c r="AB54" s="8" t="n">
        <v>-1</v>
      </c>
      <c r="AC54" s="8" t="n">
        <v>249.060913085938</v>
      </c>
      <c r="AD54" s="8" t="n">
        <v>0.5</v>
      </c>
      <c r="AE54" s="8" t="n">
        <v>65.3043792556242</v>
      </c>
      <c r="AF54" s="8" t="n">
        <v>1.37550960131117</v>
      </c>
      <c r="AG54" s="8" t="n">
        <v>1.20209792759671</v>
      </c>
      <c r="AH54" s="8" t="n">
        <v>24.6522026062012</v>
      </c>
      <c r="AI54" s="8" t="n">
        <v>2</v>
      </c>
      <c r="AJ54" s="8" t="n">
        <v>4.644859790802</v>
      </c>
      <c r="AK54" s="8" t="n">
        <v>1</v>
      </c>
      <c r="AL54" s="8" t="n">
        <v>9.289719581604</v>
      </c>
      <c r="AM54" s="8" t="n">
        <v>25.5452556610107</v>
      </c>
      <c r="AN54" s="8" t="n">
        <v>24.6522026062012</v>
      </c>
      <c r="AO54" s="8" t="n">
        <v>25.5008125305176</v>
      </c>
      <c r="AP54" s="8" t="n">
        <v>972.843139648438</v>
      </c>
      <c r="AQ54" s="8" t="n">
        <v>962.154235839844</v>
      </c>
      <c r="AR54" s="8" t="n">
        <v>19.4047718048096</v>
      </c>
      <c r="AS54" s="8" t="n">
        <v>20.3015117645264</v>
      </c>
      <c r="AT54" s="8" t="n">
        <v>55.6481819152832</v>
      </c>
      <c r="AU54" s="8" t="n">
        <v>58.2198143005371</v>
      </c>
      <c r="AV54" s="8" t="n">
        <v>300.551940917969</v>
      </c>
      <c r="AW54" s="8" t="n">
        <v>249.060913085938</v>
      </c>
      <c r="AX54" s="8" t="n">
        <v>130.247955322266</v>
      </c>
      <c r="AY54" s="8" t="n">
        <v>94.1921081542969</v>
      </c>
      <c r="AZ54" s="8" t="n">
        <v>-2.34871864318848</v>
      </c>
      <c r="BA54" s="8" t="n">
        <v>-0.424953997135162</v>
      </c>
      <c r="BB54" s="8" t="n">
        <v>0.5</v>
      </c>
      <c r="BC54" s="8" t="n">
        <v>-1.355140209198</v>
      </c>
      <c r="BD54" s="8" t="n">
        <v>7.355140209198</v>
      </c>
      <c r="BE54" s="8" t="n">
        <v>1</v>
      </c>
      <c r="BF54" s="8" t="n">
        <v>0</v>
      </c>
      <c r="BG54" s="8" t="n">
        <v>0.159999996423721</v>
      </c>
      <c r="BH54" s="8" t="n">
        <v>111105</v>
      </c>
      <c r="BI54" s="8" t="n">
        <v>1.50275970458984</v>
      </c>
      <c r="BJ54" s="8" t="n">
        <v>0.00137550960131117</v>
      </c>
      <c r="BK54" s="8" t="n">
        <v>297.802202606201</v>
      </c>
      <c r="BL54" s="8" t="n">
        <v>298.695255661011</v>
      </c>
      <c r="BM54" s="8" t="n">
        <v>39.8497452030388</v>
      </c>
      <c r="BN54" s="8" t="n">
        <v>-0.0423808340963783</v>
      </c>
      <c r="BO54" s="8" t="n">
        <v>3.11434011941671</v>
      </c>
      <c r="BP54" s="8" t="n">
        <v>33.0637054466929</v>
      </c>
      <c r="BQ54" s="8" t="n">
        <v>12.7621936821665</v>
      </c>
      <c r="BR54" s="8" t="n">
        <v>25.098729133606</v>
      </c>
      <c r="BS54" s="8" t="n">
        <v>3.19844182622052</v>
      </c>
      <c r="BT54" s="8" t="n">
        <v>0.104904176376584</v>
      </c>
      <c r="BU54" s="8" t="n">
        <v>1.91224219182</v>
      </c>
      <c r="BV54" s="8" t="n">
        <v>1.28619963440052</v>
      </c>
      <c r="BW54" s="8" t="n">
        <v>0.0656717149433015</v>
      </c>
      <c r="BX54" s="8" t="n">
        <v>67.827363503909</v>
      </c>
      <c r="BY54" s="8" t="n">
        <v>0.748420582738473</v>
      </c>
      <c r="BZ54" s="8" t="n">
        <v>60.7908748524882</v>
      </c>
      <c r="CA54" s="8" t="n">
        <v>960.012277527236</v>
      </c>
      <c r="CB54" s="8" t="n">
        <v>0.0093334339093467</v>
      </c>
      <c r="CC54" s="8" t="n">
        <v>0</v>
      </c>
      <c r="CD54" s="8" t="n">
        <v>219.172181227925</v>
      </c>
      <c r="CE54" s="8" t="n">
        <v>1263.93054199219</v>
      </c>
      <c r="CF54" s="8" t="n">
        <v>0.595918504709425</v>
      </c>
      <c r="CG54" s="8" t="e">
        <f aca="false">#DIV/0!</f>
        <v>#DIV/0!</v>
      </c>
    </row>
    <row r="55" customFormat="false" ht="12.8" hidden="false" customHeight="false" outlineLevel="0" collapsed="false">
      <c r="A55" s="8" t="n">
        <v>1</v>
      </c>
      <c r="B55" s="8" t="n">
        <v>2</v>
      </c>
      <c r="C55" s="8" t="n">
        <v>21</v>
      </c>
      <c r="D55" s="8" t="s">
        <v>165</v>
      </c>
      <c r="E55" s="8" t="n">
        <v>2513.4999959683</v>
      </c>
      <c r="F55" s="8" t="n">
        <v>0</v>
      </c>
      <c r="G55" s="8" t="n">
        <v>5.20405785743851</v>
      </c>
      <c r="H55" s="8" t="n">
        <v>0.0322627301560021</v>
      </c>
      <c r="I55" s="8" t="n">
        <v>697.256038375071</v>
      </c>
      <c r="J55" s="8" t="n">
        <v>3</v>
      </c>
      <c r="K55" s="8" t="n">
        <v>3</v>
      </c>
      <c r="L55" s="8" t="n">
        <v>0</v>
      </c>
      <c r="M55" s="8" t="n">
        <v>0</v>
      </c>
      <c r="N55" s="8" t="n">
        <v>461.487060546875</v>
      </c>
      <c r="O55" s="8" t="n">
        <v>1126.67358398438</v>
      </c>
      <c r="P55" s="8" t="n">
        <v>642.397033691406</v>
      </c>
      <c r="Q55" s="8" t="e">
        <f aca="false">#DIV/0!</f>
        <v>#DIV/0!</v>
      </c>
      <c r="R55" s="8" t="n">
        <v>0.590398614907729</v>
      </c>
      <c r="S55" s="8" t="n">
        <v>0.429828618667328</v>
      </c>
      <c r="T55" s="8" t="n">
        <v>-1</v>
      </c>
      <c r="U55" s="8" t="n">
        <v>0.87</v>
      </c>
      <c r="V55" s="8" t="n">
        <v>0.92</v>
      </c>
      <c r="W55" s="8" t="n">
        <v>19.9885787963867</v>
      </c>
      <c r="X55" s="8" t="n">
        <v>0.879994289398193</v>
      </c>
      <c r="Y55" s="8" t="n">
        <v>0.0282781816482393</v>
      </c>
      <c r="Z55" s="8" t="n">
        <v>0.728031211141144</v>
      </c>
      <c r="AA55" s="8" t="n">
        <v>2.44139799423464</v>
      </c>
      <c r="AB55" s="8" t="n">
        <v>-1</v>
      </c>
      <c r="AC55" s="8" t="n">
        <v>249.312759399414</v>
      </c>
      <c r="AD55" s="8" t="n">
        <v>0.5</v>
      </c>
      <c r="AE55" s="8" t="n">
        <v>47.1508679760004</v>
      </c>
      <c r="AF55" s="8" t="n">
        <v>0.463273772176469</v>
      </c>
      <c r="AG55" s="8" t="n">
        <v>1.32019839415338</v>
      </c>
      <c r="AH55" s="8" t="n">
        <v>25.2406234741211</v>
      </c>
      <c r="AI55" s="8" t="n">
        <v>2</v>
      </c>
      <c r="AJ55" s="8" t="n">
        <v>4.644859790802</v>
      </c>
      <c r="AK55" s="8" t="n">
        <v>1</v>
      </c>
      <c r="AL55" s="8" t="n">
        <v>9.289719581604</v>
      </c>
      <c r="AM55" s="8" t="n">
        <v>25.957239151001</v>
      </c>
      <c r="AN55" s="8" t="n">
        <v>25.2406234741211</v>
      </c>
      <c r="AO55" s="8" t="n">
        <v>25.9161396026611</v>
      </c>
      <c r="AP55" s="8" t="n">
        <v>979.142272949219</v>
      </c>
      <c r="AQ55" s="8" t="n">
        <v>975.379028320313</v>
      </c>
      <c r="AR55" s="8" t="n">
        <v>19.9277820587158</v>
      </c>
      <c r="AS55" s="8" t="n">
        <v>20.2297916412354</v>
      </c>
      <c r="AT55" s="8" t="n">
        <v>55.7660751342773</v>
      </c>
      <c r="AU55" s="8" t="n">
        <v>56.6112251281738</v>
      </c>
      <c r="AV55" s="8" t="n">
        <v>300.587707519531</v>
      </c>
      <c r="AW55" s="8" t="n">
        <v>249.312759399414</v>
      </c>
      <c r="AX55" s="8" t="n">
        <v>123.571388244629</v>
      </c>
      <c r="AY55" s="8" t="n">
        <v>94.186882019043</v>
      </c>
      <c r="AZ55" s="8" t="n">
        <v>-2.48535203933716</v>
      </c>
      <c r="BA55" s="8" t="n">
        <v>-0.405969768762589</v>
      </c>
      <c r="BB55" s="8" t="n">
        <v>1</v>
      </c>
      <c r="BC55" s="8" t="n">
        <v>-1.355140209198</v>
      </c>
      <c r="BD55" s="8" t="n">
        <v>7.355140209198</v>
      </c>
      <c r="BE55" s="8" t="n">
        <v>1</v>
      </c>
      <c r="BF55" s="8" t="n">
        <v>0</v>
      </c>
      <c r="BG55" s="8" t="n">
        <v>0.159999996423721</v>
      </c>
      <c r="BH55" s="8" t="n">
        <v>111105</v>
      </c>
      <c r="BI55" s="8" t="n">
        <v>1.50293853759766</v>
      </c>
      <c r="BJ55" s="8" t="n">
        <v>0.000463273772176469</v>
      </c>
      <c r="BK55" s="8" t="n">
        <v>298.390623474121</v>
      </c>
      <c r="BL55" s="8" t="n">
        <v>299.107239151001</v>
      </c>
      <c r="BM55" s="8" t="n">
        <v>39.8900406122943</v>
      </c>
      <c r="BN55" s="8" t="n">
        <v>0.110687981629129</v>
      </c>
      <c r="BO55" s="8" t="n">
        <v>3.22557939273624</v>
      </c>
      <c r="BP55" s="8" t="n">
        <v>34.2465885226361</v>
      </c>
      <c r="BQ55" s="8" t="n">
        <v>14.0167968814007</v>
      </c>
      <c r="BR55" s="8" t="n">
        <v>25.5989313125611</v>
      </c>
      <c r="BS55" s="8" t="n">
        <v>3.2950037847764</v>
      </c>
      <c r="BT55" s="8" t="n">
        <v>0.0321510710986999</v>
      </c>
      <c r="BU55" s="8" t="n">
        <v>1.90538099858286</v>
      </c>
      <c r="BV55" s="8" t="n">
        <v>1.38962278619354</v>
      </c>
      <c r="BW55" s="8" t="n">
        <v>0.0201044215616648</v>
      </c>
      <c r="BX55" s="8" t="n">
        <v>65.6723722234981</v>
      </c>
      <c r="BY55" s="8" t="n">
        <v>0.71485650001703</v>
      </c>
      <c r="BZ55" s="8" t="n">
        <v>58.0705387426887</v>
      </c>
      <c r="CA55" s="8" t="n">
        <v>974.622764576738</v>
      </c>
      <c r="CB55" s="8" t="n">
        <v>0.00310071193094713</v>
      </c>
      <c r="CC55" s="8" t="n">
        <v>0</v>
      </c>
      <c r="CD55" s="8" t="n">
        <v>219.39380454559</v>
      </c>
      <c r="CE55" s="8" t="n">
        <v>665.186523437505</v>
      </c>
      <c r="CF55" s="8" t="n">
        <v>0.429828618667328</v>
      </c>
      <c r="CG55" s="8" t="e">
        <f aca="false">#DIV/0!</f>
        <v>#DIV/0!</v>
      </c>
    </row>
    <row r="56" customFormat="false" ht="12.8" hidden="false" customHeight="false" outlineLevel="0" collapsed="false">
      <c r="A56" s="8" t="n">
        <v>1</v>
      </c>
      <c r="B56" s="8" t="n">
        <v>3</v>
      </c>
      <c r="C56" s="8" t="n">
        <v>28</v>
      </c>
      <c r="D56" s="8" t="s">
        <v>188</v>
      </c>
      <c r="E56" s="8" t="n">
        <v>3292.99999600276</v>
      </c>
      <c r="F56" s="8" t="n">
        <v>0</v>
      </c>
      <c r="G56" s="8" t="n">
        <v>13.6948630660889</v>
      </c>
      <c r="H56" s="8" t="n">
        <v>0.118709000908182</v>
      </c>
      <c r="I56" s="8" t="n">
        <v>810.918678917689</v>
      </c>
      <c r="J56" s="8" t="n">
        <v>4</v>
      </c>
      <c r="K56" s="8" t="n">
        <v>4</v>
      </c>
      <c r="L56" s="8" t="n">
        <v>0</v>
      </c>
      <c r="M56" s="8" t="n">
        <v>0</v>
      </c>
      <c r="N56" s="8" t="n">
        <v>482.286865234375</v>
      </c>
      <c r="O56" s="8" t="n">
        <v>1479.29821777344</v>
      </c>
      <c r="P56" s="8" t="n">
        <v>624.784729003906</v>
      </c>
      <c r="Q56" s="8" t="e">
        <f aca="false">#DIV/0!</f>
        <v>#DIV/0!</v>
      </c>
      <c r="R56" s="8" t="n">
        <v>0.673975903276428</v>
      </c>
      <c r="S56" s="8" t="n">
        <v>0.577647886344176</v>
      </c>
      <c r="T56" s="8" t="n">
        <v>-1</v>
      </c>
      <c r="U56" s="8" t="n">
        <v>0.87</v>
      </c>
      <c r="V56" s="8" t="n">
        <v>0.92</v>
      </c>
      <c r="W56" s="8" t="n">
        <v>19.9885787963867</v>
      </c>
      <c r="X56" s="8" t="n">
        <v>0.879994289398193</v>
      </c>
      <c r="Y56" s="8" t="n">
        <v>0.0668828288483067</v>
      </c>
      <c r="Z56" s="8" t="n">
        <v>0.85707498374353</v>
      </c>
      <c r="AA56" s="8" t="n">
        <v>3.06725794212652</v>
      </c>
      <c r="AB56" s="8" t="n">
        <v>-1</v>
      </c>
      <c r="AC56" s="8" t="n">
        <v>249.672698974609</v>
      </c>
      <c r="AD56" s="8" t="n">
        <v>0.5</v>
      </c>
      <c r="AE56" s="8" t="n">
        <v>63.4576672100364</v>
      </c>
      <c r="AF56" s="8" t="n">
        <v>1.45489847975819</v>
      </c>
      <c r="AG56" s="8" t="n">
        <v>1.13907836193777</v>
      </c>
      <c r="AH56" s="8" t="n">
        <v>23.9604816436768</v>
      </c>
      <c r="AI56" s="8" t="n">
        <v>2</v>
      </c>
      <c r="AJ56" s="8" t="n">
        <v>4.644859790802</v>
      </c>
      <c r="AK56" s="8" t="n">
        <v>1</v>
      </c>
      <c r="AL56" s="8" t="n">
        <v>9.289719581604</v>
      </c>
      <c r="AM56" s="8" t="n">
        <v>25.109447479248</v>
      </c>
      <c r="AN56" s="8" t="n">
        <v>23.9604816436768</v>
      </c>
      <c r="AO56" s="8" t="n">
        <v>25.0188694000244</v>
      </c>
      <c r="AP56" s="8" t="n">
        <v>1025.72314453125</v>
      </c>
      <c r="AQ56" s="8" t="n">
        <v>1015.62719726563</v>
      </c>
      <c r="AR56" s="8" t="n">
        <v>18.6800594329834</v>
      </c>
      <c r="AS56" s="8" t="n">
        <v>19.6291618347168</v>
      </c>
      <c r="AT56" s="8" t="n">
        <v>54.9729728698731</v>
      </c>
      <c r="AU56" s="8" t="n">
        <v>57.766056060791</v>
      </c>
      <c r="AV56" s="8" t="n">
        <v>300.566101074219</v>
      </c>
      <c r="AW56" s="8" t="n">
        <v>249.672698974609</v>
      </c>
      <c r="AX56" s="8" t="n">
        <v>114.534606933594</v>
      </c>
      <c r="AY56" s="8" t="n">
        <v>94.1860809326172</v>
      </c>
      <c r="AZ56" s="8" t="n">
        <v>-2.64719581604004</v>
      </c>
      <c r="BA56" s="8" t="n">
        <v>-0.422027558088303</v>
      </c>
      <c r="BB56" s="8" t="n">
        <v>0.5</v>
      </c>
      <c r="BC56" s="8" t="n">
        <v>-1.355140209198</v>
      </c>
      <c r="BD56" s="8" t="n">
        <v>7.355140209198</v>
      </c>
      <c r="BE56" s="8" t="n">
        <v>1</v>
      </c>
      <c r="BF56" s="8" t="n">
        <v>0</v>
      </c>
      <c r="BG56" s="8" t="n">
        <v>0.159999996423721</v>
      </c>
      <c r="BH56" s="8" t="n">
        <v>111105</v>
      </c>
      <c r="BI56" s="8" t="n">
        <v>1.50283050537109</v>
      </c>
      <c r="BJ56" s="8" t="n">
        <v>0.00145489847975819</v>
      </c>
      <c r="BK56" s="8" t="n">
        <v>297.110481643677</v>
      </c>
      <c r="BL56" s="8" t="n">
        <v>298.259447479248</v>
      </c>
      <c r="BM56" s="8" t="n">
        <v>39.9476309430382</v>
      </c>
      <c r="BN56" s="8" t="n">
        <v>-0.0446011051190497</v>
      </c>
      <c r="BO56" s="8" t="n">
        <v>2.98787218714184</v>
      </c>
      <c r="BP56" s="8" t="n">
        <v>31.7230758256035</v>
      </c>
      <c r="BQ56" s="8" t="n">
        <v>12.0939139908867</v>
      </c>
      <c r="BR56" s="8" t="n">
        <v>24.5349645614624</v>
      </c>
      <c r="BS56" s="8" t="n">
        <v>3.09258173191837</v>
      </c>
      <c r="BT56" s="8" t="n">
        <v>0.117211213389997</v>
      </c>
      <c r="BU56" s="8" t="n">
        <v>1.84879382520408</v>
      </c>
      <c r="BV56" s="8" t="n">
        <v>1.24378790671429</v>
      </c>
      <c r="BW56" s="8" t="n">
        <v>0.0733901187726214</v>
      </c>
      <c r="BX56" s="8" t="n">
        <v>76.3772523223125</v>
      </c>
      <c r="BY56" s="8" t="n">
        <v>0.798441279537337</v>
      </c>
      <c r="BZ56" s="8" t="n">
        <v>61.3656374515462</v>
      </c>
      <c r="CA56" s="8" t="n">
        <v>1013.63703330246</v>
      </c>
      <c r="CB56" s="8" t="n">
        <v>0.00829087705215493</v>
      </c>
      <c r="CC56" s="8" t="n">
        <v>0</v>
      </c>
      <c r="CD56" s="8" t="n">
        <v>219.71054931629</v>
      </c>
      <c r="CE56" s="8" t="n">
        <v>997.011352539065</v>
      </c>
      <c r="CF56" s="8" t="n">
        <v>0.577647886344176</v>
      </c>
      <c r="CG56" s="8" t="e">
        <f aca="false">#DIV/0!</f>
        <v>#DIV/0!</v>
      </c>
    </row>
    <row r="57" customFormat="false" ht="12.8" hidden="false" customHeight="false" outlineLevel="0" collapsed="false">
      <c r="A57" s="8" t="n">
        <v>1</v>
      </c>
      <c r="B57" s="8" t="n">
        <v>4</v>
      </c>
      <c r="C57" s="8" t="n">
        <v>35</v>
      </c>
      <c r="D57" s="8" t="s">
        <v>213</v>
      </c>
      <c r="E57" s="8" t="n">
        <v>4279.49999603722</v>
      </c>
      <c r="F57" s="8" t="n">
        <v>0</v>
      </c>
      <c r="G57" s="8" t="n">
        <v>12.3495065270529</v>
      </c>
      <c r="H57" s="8" t="n">
        <v>0.0792570217550445</v>
      </c>
      <c r="I57" s="8" t="n">
        <v>811.041077304664</v>
      </c>
      <c r="J57" s="8" t="n">
        <v>5</v>
      </c>
      <c r="K57" s="8" t="n">
        <v>5</v>
      </c>
      <c r="L57" s="8" t="n">
        <v>0</v>
      </c>
      <c r="M57" s="8" t="n">
        <v>0</v>
      </c>
      <c r="N57" s="8" t="n">
        <v>487.091064453125</v>
      </c>
      <c r="O57" s="8" t="n">
        <v>1601.04370117188</v>
      </c>
      <c r="P57" s="8" t="n">
        <v>707.585266113281</v>
      </c>
      <c r="Q57" s="8" t="e">
        <f aca="false">#DIV/0!</f>
        <v>#DIV/0!</v>
      </c>
      <c r="R57" s="8" t="n">
        <v>0.695766540228352</v>
      </c>
      <c r="S57" s="8" t="n">
        <v>0.55804750014296</v>
      </c>
      <c r="T57" s="8" t="n">
        <v>-1</v>
      </c>
      <c r="U57" s="8" t="n">
        <v>0.87</v>
      </c>
      <c r="V57" s="8" t="n">
        <v>0.92</v>
      </c>
      <c r="W57" s="8" t="n">
        <v>19.9885787963867</v>
      </c>
      <c r="X57" s="8" t="n">
        <v>0.879994289398193</v>
      </c>
      <c r="Y57" s="8" t="n">
        <v>0.0608399038715088</v>
      </c>
      <c r="Z57" s="8" t="n">
        <v>0.802061421291985</v>
      </c>
      <c r="AA57" s="8" t="n">
        <v>3.2869494392582</v>
      </c>
      <c r="AB57" s="8" t="n">
        <v>-1</v>
      </c>
      <c r="AC57" s="8" t="n">
        <v>249.342803955078</v>
      </c>
      <c r="AD57" s="8" t="n">
        <v>0.5</v>
      </c>
      <c r="AE57" s="8" t="n">
        <v>61.2234592061267</v>
      </c>
      <c r="AF57" s="8" t="n">
        <v>1.09306521084703</v>
      </c>
      <c r="AG57" s="8" t="n">
        <v>1.27506531146013</v>
      </c>
      <c r="AH57" s="8" t="n">
        <v>24.8840255737305</v>
      </c>
      <c r="AI57" s="8" t="n">
        <v>2</v>
      </c>
      <c r="AJ57" s="8" t="n">
        <v>4.644859790802</v>
      </c>
      <c r="AK57" s="8" t="n">
        <v>1</v>
      </c>
      <c r="AL57" s="8" t="n">
        <v>9.289719581604</v>
      </c>
      <c r="AM57" s="8" t="n">
        <v>25.8362312316895</v>
      </c>
      <c r="AN57" s="8" t="n">
        <v>24.8840255737305</v>
      </c>
      <c r="AO57" s="8" t="n">
        <v>25.7674751281738</v>
      </c>
      <c r="AP57" s="8" t="n">
        <v>1092.22619628906</v>
      </c>
      <c r="AQ57" s="8" t="n">
        <v>1083.22009277344</v>
      </c>
      <c r="AR57" s="8" t="n">
        <v>19.275016784668</v>
      </c>
      <c r="AS57" s="8" t="n">
        <v>19.9878749847412</v>
      </c>
      <c r="AT57" s="8" t="n">
        <v>54.3301162719727</v>
      </c>
      <c r="AU57" s="8" t="n">
        <v>56.3394317626953</v>
      </c>
      <c r="AV57" s="8" t="n">
        <v>300.541442871094</v>
      </c>
      <c r="AW57" s="8" t="n">
        <v>249.342803955078</v>
      </c>
      <c r="AX57" s="8" t="n">
        <v>115.517059326172</v>
      </c>
      <c r="AY57" s="8" t="n">
        <v>94.1917724609375</v>
      </c>
      <c r="AZ57" s="8" t="n">
        <v>-3.62439918518066</v>
      </c>
      <c r="BA57" s="8" t="n">
        <v>-0.394737392663956</v>
      </c>
      <c r="BB57" s="8" t="n">
        <v>0.75</v>
      </c>
      <c r="BC57" s="8" t="n">
        <v>-1.355140209198</v>
      </c>
      <c r="BD57" s="8" t="n">
        <v>7.355140209198</v>
      </c>
      <c r="BE57" s="8" t="n">
        <v>1</v>
      </c>
      <c r="BF57" s="8" t="n">
        <v>0</v>
      </c>
      <c r="BG57" s="8" t="n">
        <v>0.159999996423721</v>
      </c>
      <c r="BH57" s="8" t="n">
        <v>111105</v>
      </c>
      <c r="BI57" s="8" t="n">
        <v>1.50270721435547</v>
      </c>
      <c r="BJ57" s="8" t="n">
        <v>0.00109306521084703</v>
      </c>
      <c r="BK57" s="8" t="n">
        <v>298.034025573731</v>
      </c>
      <c r="BL57" s="8" t="n">
        <v>298.98623123169</v>
      </c>
      <c r="BM57" s="8" t="n">
        <v>39.8948477410931</v>
      </c>
      <c r="BN57" s="8" t="n">
        <v>0.0104144870301275</v>
      </c>
      <c r="BO57" s="8" t="n">
        <v>3.15775868400054</v>
      </c>
      <c r="BP57" s="8" t="n">
        <v>33.5247824889388</v>
      </c>
      <c r="BQ57" s="8" t="n">
        <v>13.5369075041975</v>
      </c>
      <c r="BR57" s="8" t="n">
        <v>25.36012840271</v>
      </c>
      <c r="BS57" s="8" t="n">
        <v>3.24859079475998</v>
      </c>
      <c r="BT57" s="8" t="n">
        <v>0.0785865455906332</v>
      </c>
      <c r="BU57" s="8" t="n">
        <v>1.88269337254041</v>
      </c>
      <c r="BV57" s="8" t="n">
        <v>1.36589742221958</v>
      </c>
      <c r="BW57" s="8" t="n">
        <v>0.0491763922234621</v>
      </c>
      <c r="BX57" s="8" t="n">
        <v>76.3933966099545</v>
      </c>
      <c r="BY57" s="8" t="n">
        <v>0.74873156684908</v>
      </c>
      <c r="BZ57" s="8" t="n">
        <v>58.8620776048992</v>
      </c>
      <c r="CA57" s="8" t="n">
        <v>1081.42543862214</v>
      </c>
      <c r="CB57" s="8" t="n">
        <v>0.00672184679235742</v>
      </c>
      <c r="CC57" s="8" t="n">
        <v>0</v>
      </c>
      <c r="CD57" s="8" t="n">
        <v>219.420243583002</v>
      </c>
      <c r="CE57" s="8" t="n">
        <v>1113.95263671876</v>
      </c>
      <c r="CF57" s="8" t="n">
        <v>0.55804750014296</v>
      </c>
      <c r="CG57" s="8" t="e">
        <f aca="false">#DIV/0!</f>
        <v>#DIV/0!</v>
      </c>
    </row>
    <row r="58" customFormat="false" ht="12.8" hidden="false" customHeight="false" outlineLevel="0" collapsed="false">
      <c r="A58" s="8" t="n">
        <v>1</v>
      </c>
      <c r="B58" s="8" t="n">
        <v>5</v>
      </c>
      <c r="C58" s="8" t="n">
        <v>42</v>
      </c>
      <c r="D58" s="8" t="s">
        <v>242</v>
      </c>
      <c r="E58" s="8" t="n">
        <v>5487.99999600276</v>
      </c>
      <c r="F58" s="8" t="n">
        <v>0</v>
      </c>
      <c r="G58" s="8" t="n">
        <v>12.4476742166352</v>
      </c>
      <c r="H58" s="8" t="n">
        <v>0.0683107956041899</v>
      </c>
      <c r="I58" s="8" t="n">
        <v>877.18012900535</v>
      </c>
      <c r="J58" s="8" t="n">
        <v>6</v>
      </c>
      <c r="K58" s="8" t="n">
        <v>6</v>
      </c>
      <c r="L58" s="8" t="n">
        <v>0</v>
      </c>
      <c r="M58" s="8" t="n">
        <v>0</v>
      </c>
      <c r="N58" s="8" t="n">
        <v>487.13427734375</v>
      </c>
      <c r="O58" s="8" t="n">
        <v>1583.60876464844</v>
      </c>
      <c r="P58" s="8" t="n">
        <v>653.092590332031</v>
      </c>
      <c r="Q58" s="8" t="e">
        <f aca="false">#DIV/0!</f>
        <v>#DIV/0!</v>
      </c>
      <c r="R58" s="8" t="n">
        <v>0.692389756726376</v>
      </c>
      <c r="S58" s="8" t="n">
        <v>0.587592210329161</v>
      </c>
      <c r="T58" s="8" t="n">
        <v>-1</v>
      </c>
      <c r="U58" s="8" t="n">
        <v>0.87</v>
      </c>
      <c r="V58" s="8" t="n">
        <v>0.92</v>
      </c>
      <c r="W58" s="8" t="n">
        <v>19.9885787963867</v>
      </c>
      <c r="X58" s="8" t="n">
        <v>0.879994289398193</v>
      </c>
      <c r="Y58" s="8" t="n">
        <v>0.0613824069099735</v>
      </c>
      <c r="Z58" s="8" t="n">
        <v>0.848643707710671</v>
      </c>
      <c r="AA58" s="8" t="n">
        <v>3.25086703666914</v>
      </c>
      <c r="AB58" s="8" t="n">
        <v>-1</v>
      </c>
      <c r="AC58" s="8" t="n">
        <v>248.956466674805</v>
      </c>
      <c r="AD58" s="8" t="n">
        <v>0.5</v>
      </c>
      <c r="AE58" s="8" t="n">
        <v>64.3649297454907</v>
      </c>
      <c r="AF58" s="8" t="n">
        <v>0.985385999268879</v>
      </c>
      <c r="AG58" s="8" t="n">
        <v>1.33254588553814</v>
      </c>
      <c r="AH58" s="8" t="n">
        <v>24.8664684295654</v>
      </c>
      <c r="AI58" s="8" t="n">
        <v>2</v>
      </c>
      <c r="AJ58" s="8" t="n">
        <v>4.644859790802</v>
      </c>
      <c r="AK58" s="8" t="n">
        <v>1</v>
      </c>
      <c r="AL58" s="8" t="n">
        <v>9.289719581604</v>
      </c>
      <c r="AM58" s="8" t="n">
        <v>25.6324691772461</v>
      </c>
      <c r="AN58" s="8" t="n">
        <v>24.8664684295654</v>
      </c>
      <c r="AO58" s="8" t="n">
        <v>25.5030708312988</v>
      </c>
      <c r="AP58" s="8" t="n">
        <v>1203.69592285156</v>
      </c>
      <c r="AQ58" s="8" t="n">
        <v>1194.62902832031</v>
      </c>
      <c r="AR58" s="8" t="n">
        <v>18.699592590332</v>
      </c>
      <c r="AS58" s="8" t="n">
        <v>19.3426513671875</v>
      </c>
      <c r="AT58" s="8" t="n">
        <v>53.3484573364258</v>
      </c>
      <c r="AU58" s="8" t="n">
        <v>55.1830520629883</v>
      </c>
      <c r="AV58" s="8" t="n">
        <v>300.540496826172</v>
      </c>
      <c r="AW58" s="8" t="n">
        <v>248.956466674805</v>
      </c>
      <c r="AX58" s="8" t="n">
        <v>120.450820922852</v>
      </c>
      <c r="AY58" s="8" t="n">
        <v>94.1911239624023</v>
      </c>
      <c r="AZ58" s="8" t="n">
        <v>-3.80236554145813</v>
      </c>
      <c r="BA58" s="8" t="n">
        <v>-0.412856340408325</v>
      </c>
      <c r="BB58" s="8" t="n">
        <v>0.5</v>
      </c>
      <c r="BC58" s="8" t="n">
        <v>-1.355140209198</v>
      </c>
      <c r="BD58" s="8" t="n">
        <v>7.355140209198</v>
      </c>
      <c r="BE58" s="8" t="n">
        <v>1</v>
      </c>
      <c r="BF58" s="8" t="n">
        <v>0</v>
      </c>
      <c r="BG58" s="8" t="n">
        <v>0.159999996423721</v>
      </c>
      <c r="BH58" s="8" t="n">
        <v>111105</v>
      </c>
      <c r="BI58" s="8" t="n">
        <v>1.50270248413086</v>
      </c>
      <c r="BJ58" s="8" t="n">
        <v>0.000985385999268879</v>
      </c>
      <c r="BK58" s="8" t="n">
        <v>298.016468429565</v>
      </c>
      <c r="BL58" s="8" t="n">
        <v>298.782469177246</v>
      </c>
      <c r="BM58" s="8" t="n">
        <v>39.833033777631</v>
      </c>
      <c r="BN58" s="8" t="n">
        <v>0.0205792887785862</v>
      </c>
      <c r="BO58" s="8" t="n">
        <v>3.15445195822643</v>
      </c>
      <c r="BP58" s="8" t="n">
        <v>33.4899067505084</v>
      </c>
      <c r="BQ58" s="8" t="n">
        <v>14.1472553833209</v>
      </c>
      <c r="BR58" s="8" t="n">
        <v>25.2494688034058</v>
      </c>
      <c r="BS58" s="8" t="n">
        <v>3.22727772050216</v>
      </c>
      <c r="BT58" s="8" t="n">
        <v>0.0678121474263166</v>
      </c>
      <c r="BU58" s="8" t="n">
        <v>1.82190607268829</v>
      </c>
      <c r="BV58" s="8" t="n">
        <v>1.40537164781388</v>
      </c>
      <c r="BW58" s="8" t="n">
        <v>0.0424271122504829</v>
      </c>
      <c r="BX58" s="8" t="n">
        <v>82.622582268499</v>
      </c>
      <c r="BY58" s="8" t="n">
        <v>0.734269893172356</v>
      </c>
      <c r="BZ58" s="8" t="n">
        <v>56.927199897473</v>
      </c>
      <c r="CA58" s="8" t="n">
        <v>1192.82010825067</v>
      </c>
      <c r="CB58" s="8" t="n">
        <v>0.00594063793431705</v>
      </c>
      <c r="CC58" s="8" t="n">
        <v>0</v>
      </c>
      <c r="CD58" s="8" t="n">
        <v>219.08026898258</v>
      </c>
      <c r="CE58" s="8" t="n">
        <v>1096.47448730469</v>
      </c>
      <c r="CF58" s="8" t="n">
        <v>0.587592210329161</v>
      </c>
      <c r="CG58" s="8" t="e">
        <f aca="false">#DIV/0!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G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2" t="s">
        <v>247</v>
      </c>
      <c r="B1" s="12" t="s">
        <v>248</v>
      </c>
      <c r="C1" s="13" t="str">
        <f aca="false">[1]main!A11</f>
        <v>Obs</v>
      </c>
      <c r="D1" s="12" t="str">
        <f aca="false">[1]main!B11</f>
        <v>HHMMSS</v>
      </c>
      <c r="E1" s="12" t="str">
        <f aca="false">[1]main!C11</f>
        <v>FTime</v>
      </c>
      <c r="F1" s="12" t="str">
        <f aca="false">[1]main!D11</f>
        <v>EBal?</v>
      </c>
      <c r="G1" s="12" t="str">
        <f aca="false">[1]main!E11</f>
        <v>Photo</v>
      </c>
      <c r="H1" s="12" t="str">
        <f aca="false">[1]main!F11</f>
        <v>Cond</v>
      </c>
      <c r="I1" s="12" t="str">
        <f aca="false">[1]main!G11</f>
        <v>Ci</v>
      </c>
      <c r="J1" s="14" t="str">
        <f aca="false">[1]main!H11</f>
        <v>FCnt</v>
      </c>
      <c r="K1" s="14" t="str">
        <f aca="false">[1]main!I11</f>
        <v>DCnt</v>
      </c>
      <c r="L1" s="12" t="str">
        <f aca="false">[1]main!J11</f>
        <v>Fo</v>
      </c>
      <c r="M1" s="12" t="str">
        <f aca="false">[1]main!K11</f>
        <v>Fm</v>
      </c>
      <c r="N1" s="14" t="str">
        <f aca="false">[1]main!L11</f>
        <v>Fo'</v>
      </c>
      <c r="O1" s="14" t="str">
        <f aca="false">[1]main!M11</f>
        <v>Fm'</v>
      </c>
      <c r="P1" s="14" t="str">
        <f aca="false">[1]main!N11</f>
        <v>Fs</v>
      </c>
      <c r="Q1" s="12" t="str">
        <f aca="false">[1]main!O11</f>
        <v>Fv/Fm</v>
      </c>
      <c r="R1" s="14" t="str">
        <f aca="false">[1]main!P11</f>
        <v>Fv'/Fm'</v>
      </c>
      <c r="S1" s="14" t="str">
        <f aca="false">[1]main!Q11</f>
        <v>PhiPS2</v>
      </c>
      <c r="T1" s="12" t="str">
        <f aca="false">[1]main!R11</f>
        <v>Adark</v>
      </c>
      <c r="U1" s="12" t="str">
        <f aca="false">[1]main!S11</f>
        <v>RedAbs</v>
      </c>
      <c r="V1" s="12" t="str">
        <f aca="false">[1]main!T11</f>
        <v>BlueAbs</v>
      </c>
      <c r="W1" s="12" t="str">
        <f aca="false">[1]main!U11</f>
        <v>%Blue</v>
      </c>
      <c r="X1" s="12" t="str">
        <f aca="false">[1]main!V11</f>
        <v>LeafAbs</v>
      </c>
      <c r="Y1" s="12" t="str">
        <f aca="false">[1]main!W11</f>
        <v>PhiCO2</v>
      </c>
      <c r="Z1" s="14" t="str">
        <f aca="false">[1]main!X11</f>
        <v>qP</v>
      </c>
      <c r="AA1" s="14" t="str">
        <f aca="false">[1]main!Y11</f>
        <v>qN</v>
      </c>
      <c r="AB1" s="14" t="str">
        <f aca="false">[1]main!Z11</f>
        <v>NPQ</v>
      </c>
      <c r="AC1" s="14" t="str">
        <f aca="false">[1]main!AA11</f>
        <v>ParIn@Fs</v>
      </c>
      <c r="AD1" s="12" t="str">
        <f aca="false">[1]main!AB11</f>
        <v>PS2/1</v>
      </c>
      <c r="AE1" s="12" t="str">
        <f aca="false">[1]main!AC11</f>
        <v>ETR</v>
      </c>
      <c r="AF1" s="12" t="str">
        <f aca="false">[1]main!AD11</f>
        <v>Trmmol</v>
      </c>
      <c r="AG1" s="12" t="str">
        <f aca="false">[1]main!AE11</f>
        <v>VpdL</v>
      </c>
      <c r="AH1" s="12" t="str">
        <f aca="false">[1]main!AF11</f>
        <v>CTleaf</v>
      </c>
      <c r="AI1" s="12" t="str">
        <f aca="false">[1]main!AG11</f>
        <v>Area</v>
      </c>
      <c r="AJ1" s="12" t="str">
        <f aca="false">[1]main!AH11</f>
        <v>BLC_1</v>
      </c>
      <c r="AK1" s="12" t="str">
        <f aca="false">[1]main!AI11</f>
        <v>StmRat</v>
      </c>
      <c r="AL1" s="12" t="str">
        <f aca="false">[1]main!AJ11</f>
        <v>BLCond</v>
      </c>
      <c r="AM1" s="12" t="str">
        <f aca="false">[1]main!AK11</f>
        <v>Tair</v>
      </c>
      <c r="AN1" s="12" t="str">
        <f aca="false">[1]main!AL11</f>
        <v>Tleaf</v>
      </c>
      <c r="AO1" s="12" t="str">
        <f aca="false">[1]main!AM11</f>
        <v>TBlk</v>
      </c>
      <c r="AP1" s="12" t="str">
        <f aca="false">[1]main!AN11</f>
        <v>CO2R</v>
      </c>
      <c r="AQ1" s="12" t="str">
        <f aca="false">[1]main!AO11</f>
        <v>CO2S</v>
      </c>
      <c r="AR1" s="12" t="str">
        <f aca="false">[1]main!AP11</f>
        <v>H2OR</v>
      </c>
      <c r="AS1" s="12" t="str">
        <f aca="false">[1]main!AQ11</f>
        <v>H2OS</v>
      </c>
      <c r="AT1" s="12" t="str">
        <f aca="false">[1]main!AR11</f>
        <v>RH_R</v>
      </c>
      <c r="AU1" s="12" t="str">
        <f aca="false">[1]main!AS11</f>
        <v>RH_S</v>
      </c>
      <c r="AV1" s="12" t="str">
        <f aca="false">[1]main!AT11</f>
        <v>Flow</v>
      </c>
      <c r="AW1" s="12" t="str">
        <f aca="false">[1]main!AU11</f>
        <v>PARi</v>
      </c>
      <c r="AX1" s="12" t="str">
        <f aca="false">[1]main!AV11</f>
        <v>PARo</v>
      </c>
      <c r="AY1" s="12" t="str">
        <f aca="false">[1]main!AW11</f>
        <v>Press</v>
      </c>
      <c r="AZ1" s="12" t="str">
        <f aca="false">[1]main!AX11</f>
        <v>CsMch</v>
      </c>
      <c r="BA1" s="12" t="str">
        <f aca="false">[1]main!AY11</f>
        <v>HsMch</v>
      </c>
      <c r="BB1" s="12" t="str">
        <f aca="false">[1]main!AZ11</f>
        <v>StableF</v>
      </c>
      <c r="BC1" s="12" t="str">
        <f aca="false">[1]main!BA11</f>
        <v>BLCslope</v>
      </c>
      <c r="BD1" s="12" t="str">
        <f aca="false">[1]main!BB11</f>
        <v>BLCoffst</v>
      </c>
      <c r="BE1" s="12" t="str">
        <f aca="false">[1]main!BC11</f>
        <v>f_parin</v>
      </c>
      <c r="BF1" s="12" t="str">
        <f aca="false">[1]main!BD11</f>
        <v>f_parout</v>
      </c>
      <c r="BG1" s="12" t="str">
        <f aca="false">[1]main!BE11</f>
        <v>alphaK</v>
      </c>
      <c r="BH1" s="12" t="str">
        <f aca="false">[1]main!BF11</f>
        <v>Status</v>
      </c>
      <c r="BI1" s="12" t="str">
        <f aca="false">[1]main!BG11</f>
        <v>fda</v>
      </c>
      <c r="BJ1" s="12" t="str">
        <f aca="false">[1]main!BH11</f>
        <v>Trans</v>
      </c>
      <c r="BK1" s="12" t="str">
        <f aca="false">[1]main!BI11</f>
        <v>Tair_K</v>
      </c>
      <c r="BL1" s="12" t="str">
        <f aca="false">[1]main!BJ11</f>
        <v>Twall_K</v>
      </c>
      <c r="BM1" s="12" t="str">
        <f aca="false">[1]main!BK11</f>
        <v>R(W/m2)</v>
      </c>
      <c r="BN1" s="12" t="str">
        <f aca="false">[1]main!BL11</f>
        <v>Tl-Ta</v>
      </c>
      <c r="BO1" s="12" t="str">
        <f aca="false">[1]main!BM11</f>
        <v>SVTleaf</v>
      </c>
      <c r="BP1" s="12" t="str">
        <f aca="false">[1]main!BN11</f>
        <v>h2o_i</v>
      </c>
      <c r="BQ1" s="12" t="str">
        <f aca="false">[1]main!BO11</f>
        <v>h20diff</v>
      </c>
      <c r="BR1" s="12" t="str">
        <f aca="false">[1]main!BP11</f>
        <v>CTair</v>
      </c>
      <c r="BS1" s="12" t="str">
        <f aca="false">[1]main!BQ11</f>
        <v>SVTair</v>
      </c>
      <c r="BT1" s="12" t="str">
        <f aca="false">[1]main!BR11</f>
        <v>CndTotal</v>
      </c>
      <c r="BU1" s="12" t="str">
        <f aca="false">[1]main!BS11</f>
        <v>vp_kPa</v>
      </c>
      <c r="BV1" s="12" t="str">
        <f aca="false">[1]main!BT11</f>
        <v>VpdA</v>
      </c>
      <c r="BW1" s="12" t="str">
        <f aca="false">[1]main!BU11</f>
        <v>CndCO2</v>
      </c>
      <c r="BX1" s="12" t="str">
        <f aca="false">[1]main!BV11</f>
        <v>Ci_Pa</v>
      </c>
      <c r="BY1" s="12" t="str">
        <f aca="false">[1]main!BW11</f>
        <v>Ci/Ca</v>
      </c>
      <c r="BZ1" s="12" t="str">
        <f aca="false">[1]main!BX11</f>
        <v>RHsfc</v>
      </c>
      <c r="CA1" s="12" t="str">
        <f aca="false">[1]main!BY11</f>
        <v>C2sfc</v>
      </c>
      <c r="CB1" s="12" t="str">
        <f aca="false">[1]main!BZ11</f>
        <v>AHs/Cs</v>
      </c>
      <c r="CC1" s="12" t="str">
        <f aca="false">[1]main!CA11</f>
        <v>Fv</v>
      </c>
      <c r="CD1" s="12" t="str">
        <f aca="false">[1]main!CB11</f>
        <v>PARabs</v>
      </c>
      <c r="CE1" s="14" t="str">
        <f aca="false">[1]main!CC11</f>
        <v>Fv'</v>
      </c>
      <c r="CF1" s="14" t="str">
        <f aca="false">[1]main!CD11</f>
        <v>qP_Fo</v>
      </c>
      <c r="CG1" s="12" t="str">
        <f aca="false">[1]main!CE11</f>
        <v>qN_Fo</v>
      </c>
    </row>
    <row r="2" customFormat="false" ht="12.8" hidden="false" customHeight="false" outlineLevel="0" collapsed="false">
      <c r="A2" s="15" t="n">
        <f aca="false">filtrado!A4</f>
        <v>1</v>
      </c>
      <c r="B2" s="15" t="n">
        <f aca="false">filtrado!B4</f>
        <v>6</v>
      </c>
      <c r="C2" s="15" t="n">
        <f aca="false">filtrado!C4</f>
        <v>1</v>
      </c>
      <c r="D2" s="16"/>
      <c r="E2" s="15" t="n">
        <f aca="false">AVERAGE(filtrado!E4:E9)</f>
        <v>939.749997605104</v>
      </c>
      <c r="F2" s="15" t="n">
        <f aca="false">AVERAGE(filtrado!F4:F9)</f>
        <v>0</v>
      </c>
      <c r="G2" s="15" t="n">
        <f aca="false">AVERAGE(filtrado!G4:G9)</f>
        <v>10.2989443019498</v>
      </c>
      <c r="H2" s="15" t="n">
        <f aca="false">AVERAGE(filtrado!H4:H9)</f>
        <v>0.134512800967867</v>
      </c>
      <c r="I2" s="15" t="n">
        <f aca="false">AVERAGE(filtrado!I4:I9)</f>
        <v>787.831489939367</v>
      </c>
      <c r="J2" s="15" t="n">
        <f aca="false">AVERAGE(filtrado!J4:J9)</f>
        <v>0</v>
      </c>
      <c r="K2" s="15" t="n">
        <f aca="false">AVERAGE(filtrado!K4:K9)</f>
        <v>0</v>
      </c>
      <c r="L2" s="15" t="n">
        <f aca="false">AVERAGE(filtrado!L4:L9)</f>
        <v>0</v>
      </c>
      <c r="M2" s="15" t="n">
        <f aca="false">AVERAGE(filtrado!M4:M9)</f>
        <v>0</v>
      </c>
      <c r="N2" s="15" t="n">
        <f aca="false">AVERAGE(filtrado!N4:N9)</f>
        <v>0</v>
      </c>
      <c r="O2" s="15" t="n">
        <f aca="false">AVERAGE(filtrado!O4:O9)</f>
        <v>0</v>
      </c>
      <c r="P2" s="15" t="n">
        <f aca="false">AVERAGE(filtrado!P4:P9)</f>
        <v>0</v>
      </c>
      <c r="Q2" s="15" t="e">
        <f aca="false">AVERAGE(filtrado!Q4:Q9)</f>
        <v>#DIV/0!</v>
      </c>
      <c r="R2" s="15" t="e">
        <f aca="false">AVERAGE(filtrado!R4:R9)</f>
        <v>#DIV/0!</v>
      </c>
      <c r="S2" s="15" t="e">
        <f aca="false">AVERAGE(filtrado!S4:S9)</f>
        <v>#DIV/0!</v>
      </c>
      <c r="T2" s="15" t="n">
        <f aca="false">AVERAGE(filtrado!T4:T9)</f>
        <v>-1</v>
      </c>
      <c r="U2" s="15" t="n">
        <f aca="false">AVERAGE(filtrado!U4:U9)</f>
        <v>0.87</v>
      </c>
      <c r="V2" s="15" t="n">
        <f aca="false">AVERAGE(filtrado!V4:V9)</f>
        <v>0.92</v>
      </c>
      <c r="W2" s="15" t="n">
        <f aca="false">AVERAGE(filtrado!W4:W9)</f>
        <v>19.9885787963867</v>
      </c>
      <c r="X2" s="15" t="n">
        <f aca="false">AVERAGE(filtrado!X4:X9)</f>
        <v>0.879994289398193</v>
      </c>
      <c r="Y2" s="15" t="n">
        <f aca="false">AVERAGE(filtrado!Y4:Y9)</f>
        <v>0.0515061961434246</v>
      </c>
      <c r="Z2" s="15" t="e">
        <f aca="false">AVERAGE(filtrado!Z4:Z9)</f>
        <v>#DIV/0!</v>
      </c>
      <c r="AA2" s="15" t="e">
        <f aca="false">AVERAGE(filtrado!AA4:AA9)</f>
        <v>#DIV/0!</v>
      </c>
      <c r="AB2" s="15" t="e">
        <f aca="false">AVERAGE(filtrado!AB4:AB9)</f>
        <v>#DIV/0!</v>
      </c>
      <c r="AC2" s="15" t="n">
        <f aca="false">AVERAGE(filtrado!AC4:AC9)</f>
        <v>0</v>
      </c>
      <c r="AD2" s="15" t="n">
        <f aca="false">AVERAGE(filtrado!AD4:AD9)</f>
        <v>0.5</v>
      </c>
      <c r="AE2" s="15" t="e">
        <f aca="false">AVERAGE(filtrado!AE4:AE9)</f>
        <v>#DIV/0!</v>
      </c>
      <c r="AF2" s="15" t="n">
        <f aca="false">AVERAGE(filtrado!AF4:AF9)</f>
        <v>1.66115094555675</v>
      </c>
      <c r="AG2" s="15" t="n">
        <f aca="false">AVERAGE(filtrado!AG4:AG9)</f>
        <v>1.14754885566726</v>
      </c>
      <c r="AH2" s="15" t="n">
        <f aca="false">AVERAGE(filtrado!AH4:AH9)</f>
        <v>24.9118957519531</v>
      </c>
      <c r="AI2" s="15" t="n">
        <f aca="false">AVERAGE(filtrado!AI4:AI9)</f>
        <v>2</v>
      </c>
      <c r="AJ2" s="15" t="n">
        <f aca="false">AVERAGE(filtrado!AJ4:AJ9)</f>
        <v>4.644859790802</v>
      </c>
      <c r="AK2" s="15" t="n">
        <f aca="false">AVERAGE(filtrado!AK4:AK9)</f>
        <v>1</v>
      </c>
      <c r="AL2" s="15" t="n">
        <f aca="false">AVERAGE(filtrado!AL4:AL9)</f>
        <v>9.289719581604</v>
      </c>
      <c r="AM2" s="15" t="n">
        <f aca="false">AVERAGE(filtrado!AM4:AM9)</f>
        <v>26.1097358067831</v>
      </c>
      <c r="AN2" s="15" t="n">
        <f aca="false">AVERAGE(filtrado!AN4:AN9)</f>
        <v>24.9118957519531</v>
      </c>
      <c r="AO2" s="15" t="n">
        <f aca="false">AVERAGE(filtrado!AO4:AO9)</f>
        <v>26.0923639933268</v>
      </c>
      <c r="AP2" s="15" t="n">
        <f aca="false">AVERAGE(filtrado!AP4:AP9)</f>
        <v>936.919057210287</v>
      </c>
      <c r="AQ2" s="15" t="n">
        <f aca="false">AVERAGE(filtrado!AQ4:AQ9)</f>
        <v>929.038828531901</v>
      </c>
      <c r="AR2" s="15" t="n">
        <f aca="false">AVERAGE(filtrado!AR4:AR9)</f>
        <v>20.3166106541952</v>
      </c>
      <c r="AS2" s="15" t="n">
        <f aca="false">AVERAGE(filtrado!AS4:AS9)</f>
        <v>21.3983446756999</v>
      </c>
      <c r="AT2" s="15" t="n">
        <f aca="false">AVERAGE(filtrado!AT4:AT9)</f>
        <v>56.3444302876791</v>
      </c>
      <c r="AU2" s="15" t="n">
        <f aca="false">AVERAGE(filtrado!AU4:AU9)</f>
        <v>59.344378789266</v>
      </c>
      <c r="AV2" s="15" t="n">
        <f aca="false">AVERAGE(filtrado!AV4:AV9)</f>
        <v>300.555389404297</v>
      </c>
      <c r="AW2" s="15" t="n">
        <f aca="false">AVERAGE(filtrado!AW4:AW9)</f>
        <v>249.286766052246</v>
      </c>
      <c r="AX2" s="15" t="n">
        <f aca="false">AVERAGE(filtrado!AX4:AX9)</f>
        <v>127.132049560547</v>
      </c>
      <c r="AY2" s="15" t="n">
        <f aca="false">AVERAGE(filtrado!AY4:AY9)</f>
        <v>94.1883239746094</v>
      </c>
      <c r="AZ2" s="15" t="n">
        <f aca="false">AVERAGE(filtrado!AZ4:AZ9)</f>
        <v>-2.80059242248535</v>
      </c>
      <c r="BA2" s="15" t="n">
        <f aca="false">AVERAGE(filtrado!BA4:BA9)</f>
        <v>-0.415243327617645</v>
      </c>
      <c r="BB2" s="15" t="n">
        <f aca="false">AVERAGE(filtrado!BB4:BB9)</f>
        <v>0.625</v>
      </c>
      <c r="BC2" s="15" t="n">
        <f aca="false">AVERAGE(filtrado!BC4:BC9)</f>
        <v>-1.355140209198</v>
      </c>
      <c r="BD2" s="15" t="n">
        <f aca="false">AVERAGE(filtrado!BD4:BD9)</f>
        <v>7.355140209198</v>
      </c>
      <c r="BE2" s="15" t="n">
        <f aca="false">AVERAGE(filtrado!BE4:BE9)</f>
        <v>1</v>
      </c>
      <c r="BF2" s="15" t="n">
        <f aca="false">AVERAGE(filtrado!BF4:BF9)</f>
        <v>0</v>
      </c>
      <c r="BG2" s="15" t="n">
        <f aca="false">AVERAGE(filtrado!BG4:BG9)</f>
        <v>0.159999996423721</v>
      </c>
      <c r="BH2" s="15" t="n">
        <f aca="false">AVERAGE(filtrado!BH4:BH9)</f>
        <v>111105</v>
      </c>
      <c r="BI2" s="15" t="n">
        <f aca="false">AVERAGE(filtrado!BI4:BI9)</f>
        <v>1.50277694702149</v>
      </c>
      <c r="BJ2" s="15" t="n">
        <f aca="false">AVERAGE(filtrado!BJ4:BJ9)</f>
        <v>0.00166115094555675</v>
      </c>
      <c r="BK2" s="15" t="n">
        <f aca="false">AVERAGE(filtrado!BK4:BK9)</f>
        <v>298.061895751953</v>
      </c>
      <c r="BL2" s="15" t="n">
        <f aca="false">AVERAGE(filtrado!BL4:BL9)</f>
        <v>299.259735806783</v>
      </c>
      <c r="BM2" s="15" t="n">
        <f aca="false">AVERAGE(filtrado!BM4:BM9)</f>
        <v>39.8858816768404</v>
      </c>
      <c r="BN2" s="15" t="n">
        <f aca="false">AVERAGE(filtrado!BN4:BN9)</f>
        <v>-0.0784308191907075</v>
      </c>
      <c r="BO2" s="15" t="n">
        <f aca="false">AVERAGE(filtrado!BO4:BO9)</f>
        <v>3.16302308885494</v>
      </c>
      <c r="BP2" s="15" t="n">
        <f aca="false">AVERAGE(filtrado!BP4:BP9)</f>
        <v>33.5819018913429</v>
      </c>
      <c r="BQ2" s="15" t="n">
        <f aca="false">AVERAGE(filtrado!BQ4:BQ9)</f>
        <v>12.183557215643</v>
      </c>
      <c r="BR2" s="15" t="n">
        <f aca="false">AVERAGE(filtrado!BR4:BR9)</f>
        <v>25.5108157793681</v>
      </c>
      <c r="BS2" s="15" t="n">
        <f aca="false">AVERAGE(filtrado!BS4:BS9)</f>
        <v>3.27781759889685</v>
      </c>
      <c r="BT2" s="15" t="n">
        <f aca="false">AVERAGE(filtrado!BT4:BT9)</f>
        <v>0.132592766480954</v>
      </c>
      <c r="BU2" s="15" t="n">
        <f aca="false">AVERAGE(filtrado!BU4:BU9)</f>
        <v>2.01547423318769</v>
      </c>
      <c r="BV2" s="15" t="n">
        <f aca="false">AVERAGE(filtrado!BV4:BV9)</f>
        <v>1.26234336570917</v>
      </c>
      <c r="BW2" s="15" t="n">
        <f aca="false">AVERAGE(filtrado!BW4:BW9)</f>
        <v>0.0830408693277728</v>
      </c>
      <c r="BX2" s="15" t="n">
        <f aca="false">AVERAGE(filtrado!BX4:BX9)</f>
        <v>74.2045277153294</v>
      </c>
      <c r="BY2" s="15" t="n">
        <f aca="false">AVERAGE(filtrado!BY4:BY9)</f>
        <v>0.848006714255312</v>
      </c>
      <c r="BZ2" s="15" t="n">
        <f aca="false">AVERAGE(filtrado!BZ4:BZ9)</f>
        <v>63.2269709844097</v>
      </c>
      <c r="CA2" s="15" t="n">
        <f aca="false">AVERAGE(filtrado!CA4:CA9)</f>
        <v>927.542166045429</v>
      </c>
      <c r="CB2" s="15" t="n">
        <f aca="false">AVERAGE(filtrado!CB4:CB9)</f>
        <v>0.00702036655405019</v>
      </c>
      <c r="CC2" s="15" t="n">
        <f aca="false">AVERAGE(filtrado!CC4:CC9)</f>
        <v>0</v>
      </c>
      <c r="CD2" s="15" t="n">
        <f aca="false">AVERAGE(filtrado!CD4:CD9)</f>
        <v>219.37093054852</v>
      </c>
      <c r="CE2" s="15" t="n">
        <f aca="false">AVERAGE(filtrado!CE4:CE9)</f>
        <v>0</v>
      </c>
      <c r="CF2" s="15" t="e">
        <f aca="false">AVERAGE(filtrado!CF4:CF9)</f>
        <v>#DIV/0!</v>
      </c>
      <c r="CG2" s="15" t="e">
        <f aca="false">AVERAGE(filtrado!CG4:CG9)</f>
        <v>#DIV/0!</v>
      </c>
    </row>
    <row r="3" customFormat="false" ht="12.8" hidden="false" customHeight="false" outlineLevel="0" collapsed="false">
      <c r="A3" s="15" t="n">
        <f aca="false">filtrado!A12</f>
        <v>1</v>
      </c>
      <c r="B3" s="15" t="n">
        <f aca="false">filtrado!B12</f>
        <v>1</v>
      </c>
      <c r="C3" s="15" t="n">
        <f aca="false">filtrado!C12</f>
        <v>8</v>
      </c>
      <c r="D3" s="16"/>
      <c r="E3" s="15" t="n">
        <f aca="false">AVERAGE(filtrado!E12:E17)</f>
        <v>1608.66666427751</v>
      </c>
      <c r="F3" s="15" t="n">
        <f aca="false">AVERAGE(filtrado!F12:F17)</f>
        <v>0</v>
      </c>
      <c r="G3" s="15" t="n">
        <f aca="false">AVERAGE(filtrado!G12:G17)</f>
        <v>14.9962587146779</v>
      </c>
      <c r="H3" s="15" t="n">
        <f aca="false">AVERAGE(filtrado!H12:H17)</f>
        <v>0.107158978047356</v>
      </c>
      <c r="I3" s="15" t="n">
        <f aca="false">AVERAGE(filtrado!I12:I17)</f>
        <v>716.269381108827</v>
      </c>
      <c r="J3" s="15" t="n">
        <f aca="false">AVERAGE(filtrado!J12:J17)</f>
        <v>1</v>
      </c>
      <c r="K3" s="15" t="n">
        <f aca="false">AVERAGE(filtrado!K12:K17)</f>
        <v>1</v>
      </c>
      <c r="L3" s="15" t="n">
        <f aca="false">AVERAGE(filtrado!L12:L17)</f>
        <v>0</v>
      </c>
      <c r="M3" s="15" t="n">
        <f aca="false">AVERAGE(filtrado!M12:M17)</f>
        <v>0</v>
      </c>
      <c r="N3" s="15" t="n">
        <f aca="false">AVERAGE(filtrado!N12:N17)</f>
        <v>485.87939453125</v>
      </c>
      <c r="O3" s="15" t="n">
        <f aca="false">AVERAGE(filtrado!O12:O17)</f>
        <v>1560.55163574219</v>
      </c>
      <c r="P3" s="15" t="n">
        <f aca="false">AVERAGE(filtrado!P12:P17)</f>
        <v>793.863037109375</v>
      </c>
      <c r="Q3" s="15" t="e">
        <f aca="false">AVERAGE(filtrado!Q12:Q17)</f>
        <v>#DIV/0!</v>
      </c>
      <c r="R3" s="15" t="n">
        <f aca="false">AVERAGE(filtrado!R12:R17)</f>
        <v>0.688648947331904</v>
      </c>
      <c r="S3" s="15" t="n">
        <f aca="false">AVERAGE(filtrado!S12:S17)</f>
        <v>0.491293322869244</v>
      </c>
      <c r="T3" s="15" t="n">
        <f aca="false">AVERAGE(filtrado!T12:T17)</f>
        <v>-1</v>
      </c>
      <c r="U3" s="15" t="n">
        <f aca="false">AVERAGE(filtrado!U12:U17)</f>
        <v>0.87</v>
      </c>
      <c r="V3" s="15" t="n">
        <f aca="false">AVERAGE(filtrado!V12:V17)</f>
        <v>0.92</v>
      </c>
      <c r="W3" s="15" t="n">
        <f aca="false">AVERAGE(filtrado!W12:W17)</f>
        <v>19.9885787963867</v>
      </c>
      <c r="X3" s="15" t="n">
        <f aca="false">AVERAGE(filtrado!X12:X17)</f>
        <v>0.879994289398193</v>
      </c>
      <c r="Y3" s="15" t="n">
        <f aca="false">AVERAGE(filtrado!Y12:Y17)</f>
        <v>0.0729710690204457</v>
      </c>
      <c r="Z3" s="15" t="n">
        <f aca="false">AVERAGE(filtrado!Z12:Z17)</f>
        <v>0.713416211224467</v>
      </c>
      <c r="AA3" s="15" t="n">
        <f aca="false">AVERAGE(filtrado!AA12:AA17)</f>
        <v>3.21180863668385</v>
      </c>
      <c r="AB3" s="15" t="n">
        <f aca="false">AVERAGE(filtrado!AB12:AB17)</f>
        <v>-1</v>
      </c>
      <c r="AC3" s="15" t="n">
        <f aca="false">AVERAGE(filtrado!AC12:AC17)</f>
        <v>249.272933959961</v>
      </c>
      <c r="AD3" s="15" t="n">
        <f aca="false">AVERAGE(filtrado!AD12:AD17)</f>
        <v>0.5</v>
      </c>
      <c r="AE3" s="15" t="n">
        <f aca="false">AVERAGE(filtrado!AE12:AE17)</f>
        <v>53.8847466540382</v>
      </c>
      <c r="AF3" s="15" t="n">
        <f aca="false">AVERAGE(filtrado!AF12:AF17)</f>
        <v>1.38144853046177</v>
      </c>
      <c r="AG3" s="15" t="n">
        <f aca="false">AVERAGE(filtrado!AG12:AG17)</f>
        <v>1.19558843867912</v>
      </c>
      <c r="AH3" s="15" t="n">
        <f aca="false">AVERAGE(filtrado!AH12:AH17)</f>
        <v>24.6201388041178</v>
      </c>
      <c r="AI3" s="15" t="n">
        <f aca="false">AVERAGE(filtrado!AI12:AI17)</f>
        <v>2</v>
      </c>
      <c r="AJ3" s="15" t="n">
        <f aca="false">AVERAGE(filtrado!AJ12:AJ17)</f>
        <v>4.644859790802</v>
      </c>
      <c r="AK3" s="15" t="n">
        <f aca="false">AVERAGE(filtrado!AK12:AK17)</f>
        <v>1</v>
      </c>
      <c r="AL3" s="15" t="n">
        <f aca="false">AVERAGE(filtrado!AL12:AL17)</f>
        <v>9.289719581604</v>
      </c>
      <c r="AM3" s="15" t="n">
        <f aca="false">AVERAGE(filtrado!AM12:AM17)</f>
        <v>25.5234667460124</v>
      </c>
      <c r="AN3" s="15" t="n">
        <f aca="false">AVERAGE(filtrado!AN12:AN17)</f>
        <v>24.6201388041178</v>
      </c>
      <c r="AO3" s="15" t="n">
        <f aca="false">AVERAGE(filtrado!AO12:AO17)</f>
        <v>25.4873612721761</v>
      </c>
      <c r="AP3" s="15" t="n">
        <f aca="false">AVERAGE(filtrado!AP12:AP17)</f>
        <v>970.716583251953</v>
      </c>
      <c r="AQ3" s="15" t="n">
        <f aca="false">AVERAGE(filtrado!AQ12:AQ17)</f>
        <v>959.85536702474</v>
      </c>
      <c r="AR3" s="15" t="n">
        <f aca="false">AVERAGE(filtrado!AR12:AR17)</f>
        <v>19.4067484537761</v>
      </c>
      <c r="AS3" s="15" t="n">
        <f aca="false">AVERAGE(filtrado!AS12:AS17)</f>
        <v>20.3073301315308</v>
      </c>
      <c r="AT3" s="15" t="n">
        <f aca="false">AVERAGE(filtrado!AT12:AT17)</f>
        <v>55.7259464263916</v>
      </c>
      <c r="AU3" s="15" t="n">
        <f aca="false">AVERAGE(filtrado!AU12:AU17)</f>
        <v>58.3119475046794</v>
      </c>
      <c r="AV3" s="15" t="n">
        <f aca="false">AVERAGE(filtrado!AV12:AV17)</f>
        <v>300.560190836589</v>
      </c>
      <c r="AW3" s="15" t="n">
        <f aca="false">AVERAGE(filtrado!AW12:AW17)</f>
        <v>249.107996622721</v>
      </c>
      <c r="AX3" s="15" t="n">
        <f aca="false">AVERAGE(filtrado!AX12:AX17)</f>
        <v>130.236272176107</v>
      </c>
      <c r="AY3" s="15" t="n">
        <f aca="false">AVERAGE(filtrado!AY12:AY17)</f>
        <v>94.1921361287435</v>
      </c>
      <c r="AZ3" s="15" t="n">
        <f aca="false">AVERAGE(filtrado!AZ12:AZ17)</f>
        <v>-2.34871864318848</v>
      </c>
      <c r="BA3" s="15" t="n">
        <f aca="false">AVERAGE(filtrado!BA12:BA17)</f>
        <v>-0.424953997135162</v>
      </c>
      <c r="BB3" s="15" t="n">
        <f aca="false">AVERAGE(filtrado!BB12:BB17)</f>
        <v>0.541666666666667</v>
      </c>
      <c r="BC3" s="15" t="n">
        <f aca="false">AVERAGE(filtrado!BC12:BC17)</f>
        <v>-1.355140209198</v>
      </c>
      <c r="BD3" s="15" t="n">
        <f aca="false">AVERAGE(filtrado!BD12:BD17)</f>
        <v>7.355140209198</v>
      </c>
      <c r="BE3" s="15" t="n">
        <f aca="false">AVERAGE(filtrado!BE12:BE17)</f>
        <v>1</v>
      </c>
      <c r="BF3" s="15" t="n">
        <f aca="false">AVERAGE(filtrado!BF12:BF17)</f>
        <v>0</v>
      </c>
      <c r="BG3" s="15" t="n">
        <f aca="false">AVERAGE(filtrado!BG12:BG17)</f>
        <v>0.159999996423721</v>
      </c>
      <c r="BH3" s="15" t="n">
        <f aca="false">AVERAGE(filtrado!BH12:BH17)</f>
        <v>111105</v>
      </c>
      <c r="BI3" s="15" t="n">
        <f aca="false">AVERAGE(filtrado!BI12:BI17)</f>
        <v>1.50280095418294</v>
      </c>
      <c r="BJ3" s="15" t="n">
        <f aca="false">AVERAGE(filtrado!BJ12:BJ17)</f>
        <v>0.00138144853046177</v>
      </c>
      <c r="BK3" s="15" t="n">
        <f aca="false">AVERAGE(filtrado!BK12:BK17)</f>
        <v>297.770138804118</v>
      </c>
      <c r="BL3" s="15" t="n">
        <f aca="false">AVERAGE(filtrado!BL12:BL17)</f>
        <v>298.673466746012</v>
      </c>
      <c r="BM3" s="15" t="n">
        <f aca="false">AVERAGE(filtrado!BM12:BM17)</f>
        <v>39.8572785687557</v>
      </c>
      <c r="BN3" s="15" t="n">
        <f aca="false">AVERAGE(filtrado!BN12:BN17)</f>
        <v>-0.0429401015479015</v>
      </c>
      <c r="BO3" s="15" t="n">
        <f aca="false">AVERAGE(filtrado!BO12:BO17)</f>
        <v>3.10837924220252</v>
      </c>
      <c r="BP3" s="15" t="n">
        <f aca="false">AVERAGE(filtrado!BP12:BP17)</f>
        <v>33.0004112691476</v>
      </c>
      <c r="BQ3" s="15" t="n">
        <f aca="false">AVERAGE(filtrado!BQ12:BQ17)</f>
        <v>12.6930811376168</v>
      </c>
      <c r="BR3" s="15" t="n">
        <f aca="false">AVERAGE(filtrado!BR12:BR17)</f>
        <v>25.0718027750651</v>
      </c>
      <c r="BS3" s="15" t="n">
        <f aca="false">AVERAGE(filtrado!BS12:BS17)</f>
        <v>3.19331659267526</v>
      </c>
      <c r="BT3" s="15" t="n">
        <f aca="false">AVERAGE(filtrado!BT12:BT17)</f>
        <v>0.105936916164828</v>
      </c>
      <c r="BU3" s="15" t="n">
        <f aca="false">AVERAGE(filtrado!BU12:BU17)</f>
        <v>1.9127908035234</v>
      </c>
      <c r="BV3" s="15" t="n">
        <f aca="false">AVERAGE(filtrado!BV12:BV17)</f>
        <v>1.28052578915186</v>
      </c>
      <c r="BW3" s="15" t="n">
        <f aca="false">AVERAGE(filtrado!BW12:BW17)</f>
        <v>0.0663192932888483</v>
      </c>
      <c r="BX3" s="15" t="n">
        <f aca="false">AVERAGE(filtrado!BX12:BX17)</f>
        <v>67.4669431024002</v>
      </c>
      <c r="BY3" s="15" t="n">
        <f aca="false">AVERAGE(filtrado!BY12:BY17)</f>
        <v>0.746227884795286</v>
      </c>
      <c r="BZ3" s="15" t="n">
        <f aca="false">AVERAGE(filtrado!BZ12:BZ17)</f>
        <v>60.9341168442209</v>
      </c>
      <c r="CA3" s="15" t="n">
        <f aca="false">AVERAGE(filtrado!CA12:CA17)</f>
        <v>957.676081731252</v>
      </c>
      <c r="CB3" s="15" t="n">
        <f aca="false">AVERAGE(filtrado!CB12:CB17)</f>
        <v>0.009541756146914</v>
      </c>
      <c r="CC3" s="15" t="n">
        <f aca="false">AVERAGE(filtrado!CC12:CC17)</f>
        <v>0</v>
      </c>
      <c r="CD3" s="15" t="n">
        <f aca="false">AVERAGE(filtrado!CD12:CD17)</f>
        <v>219.213614471419</v>
      </c>
      <c r="CE3" s="15" t="n">
        <f aca="false">AVERAGE(filtrado!CE12:CE17)</f>
        <v>1074.67224121094</v>
      </c>
      <c r="CF3" s="15" t="n">
        <f aca="false">AVERAGE(filtrado!CF12:CF17)</f>
        <v>0.491293322869244</v>
      </c>
      <c r="CG3" s="15" t="e">
        <f aca="false">AVERAGE(filtrado!CG12:CG17)</f>
        <v>#DIV/0!</v>
      </c>
    </row>
    <row r="4" customFormat="false" ht="12.8" hidden="false" customHeight="false" outlineLevel="0" collapsed="false">
      <c r="A4" s="15" t="n">
        <f aca="false">filtrado!A20</f>
        <v>1</v>
      </c>
      <c r="B4" s="15" t="n">
        <f aca="false">filtrado!B20</f>
        <v>2</v>
      </c>
      <c r="C4" s="15" t="n">
        <f aca="false">filtrado!C20</f>
        <v>15</v>
      </c>
      <c r="D4" s="16"/>
      <c r="E4" s="15" t="n">
        <f aca="false">AVERAGE(filtrado!E20:E25)</f>
        <v>2489.99999758788</v>
      </c>
      <c r="F4" s="15" t="n">
        <f aca="false">AVERAGE(filtrado!F20:F25)</f>
        <v>0</v>
      </c>
      <c r="G4" s="15" t="n">
        <f aca="false">AVERAGE(filtrado!G20:G25)</f>
        <v>5.1702561857147</v>
      </c>
      <c r="H4" s="15" t="n">
        <f aca="false">AVERAGE(filtrado!H20:H25)</f>
        <v>0.0328071639692035</v>
      </c>
      <c r="I4" s="15" t="n">
        <f aca="false">AVERAGE(filtrado!I20:I25)</f>
        <v>702.843056746281</v>
      </c>
      <c r="J4" s="15" t="n">
        <f aca="false">AVERAGE(filtrado!J20:J25)</f>
        <v>2</v>
      </c>
      <c r="K4" s="15" t="n">
        <f aca="false">AVERAGE(filtrado!K20:K25)</f>
        <v>2</v>
      </c>
      <c r="L4" s="15" t="n">
        <f aca="false">AVERAGE(filtrado!L20:L25)</f>
        <v>0</v>
      </c>
      <c r="M4" s="15" t="n">
        <f aca="false">AVERAGE(filtrado!M20:M25)</f>
        <v>0</v>
      </c>
      <c r="N4" s="15" t="n">
        <f aca="false">AVERAGE(filtrado!N20:N25)</f>
        <v>502.533447265625</v>
      </c>
      <c r="O4" s="15" t="n">
        <f aca="false">AVERAGE(filtrado!O20:O25)</f>
        <v>1766.46398925781</v>
      </c>
      <c r="P4" s="15" t="n">
        <f aca="false">AVERAGE(filtrado!P20:P25)</f>
        <v>713.79541015625</v>
      </c>
      <c r="Q4" s="15" t="e">
        <f aca="false">AVERAGE(filtrado!Q20:Q25)</f>
        <v>#DIV/0!</v>
      </c>
      <c r="R4" s="15" t="n">
        <f aca="false">AVERAGE(filtrado!R20:R25)</f>
        <v>0.715514468270159</v>
      </c>
      <c r="S4" s="15" t="n">
        <f aca="false">AVERAGE(filtrado!S20:S25)</f>
        <v>0.595918504709425</v>
      </c>
      <c r="T4" s="15" t="n">
        <f aca="false">AVERAGE(filtrado!T20:T25)</f>
        <v>-1</v>
      </c>
      <c r="U4" s="15" t="n">
        <f aca="false">AVERAGE(filtrado!U20:U25)</f>
        <v>0.87</v>
      </c>
      <c r="V4" s="15" t="n">
        <f aca="false">AVERAGE(filtrado!V20:V25)</f>
        <v>0.92</v>
      </c>
      <c r="W4" s="15" t="n">
        <f aca="false">AVERAGE(filtrado!W20:W25)</f>
        <v>19.9885787963867</v>
      </c>
      <c r="X4" s="15" t="n">
        <f aca="false">AVERAGE(filtrado!X20:X25)</f>
        <v>0.879994289398193</v>
      </c>
      <c r="Y4" s="15" t="n">
        <f aca="false">AVERAGE(filtrado!Y20:Y25)</f>
        <v>0.0281297258555736</v>
      </c>
      <c r="Z4" s="15" t="n">
        <f aca="false">AVERAGE(filtrado!Z20:Z25)</f>
        <v>0.832853186253702</v>
      </c>
      <c r="AA4" s="15" t="n">
        <f aca="false">AVERAGE(filtrado!AA20:AA25)</f>
        <v>3.51511725014416</v>
      </c>
      <c r="AB4" s="15" t="n">
        <f aca="false">AVERAGE(filtrado!AB20:AB25)</f>
        <v>-1</v>
      </c>
      <c r="AC4" s="15" t="n">
        <f aca="false">AVERAGE(filtrado!AC20:AC25)</f>
        <v>249.060913085938</v>
      </c>
      <c r="AD4" s="15" t="n">
        <f aca="false">AVERAGE(filtrado!AD20:AD25)</f>
        <v>0.5</v>
      </c>
      <c r="AE4" s="15" t="n">
        <f aca="false">AVERAGE(filtrado!AE20:AE25)</f>
        <v>65.3043792556242</v>
      </c>
      <c r="AF4" s="15" t="n">
        <f aca="false">AVERAGE(filtrado!AF20:AF25)</f>
        <v>0.473183153259458</v>
      </c>
      <c r="AG4" s="15" t="n">
        <f aca="false">AVERAGE(filtrado!AG20:AG25)</f>
        <v>1.32610880832415</v>
      </c>
      <c r="AH4" s="15" t="n">
        <f aca="false">AVERAGE(filtrado!AH20:AH25)</f>
        <v>25.2848682403565</v>
      </c>
      <c r="AI4" s="15" t="n">
        <f aca="false">AVERAGE(filtrado!AI20:AI25)</f>
        <v>2</v>
      </c>
      <c r="AJ4" s="15" t="n">
        <f aca="false">AVERAGE(filtrado!AJ20:AJ25)</f>
        <v>4.644859790802</v>
      </c>
      <c r="AK4" s="15" t="n">
        <f aca="false">AVERAGE(filtrado!AK20:AK25)</f>
        <v>1</v>
      </c>
      <c r="AL4" s="15" t="n">
        <f aca="false">AVERAGE(filtrado!AL20:AL25)</f>
        <v>9.289719581604</v>
      </c>
      <c r="AM4" s="15" t="n">
        <f aca="false">AVERAGE(filtrado!AM20:AM25)</f>
        <v>25.9928954442342</v>
      </c>
      <c r="AN4" s="15" t="n">
        <f aca="false">AVERAGE(filtrado!AN20:AN25)</f>
        <v>25.2848682403565</v>
      </c>
      <c r="AO4" s="15" t="n">
        <f aca="false">AVERAGE(filtrado!AO20:AO25)</f>
        <v>25.9423901240031</v>
      </c>
      <c r="AP4" s="15" t="n">
        <f aca="false">AVERAGE(filtrado!AP20:AP25)</f>
        <v>979.083597819011</v>
      </c>
      <c r="AQ4" s="15" t="n">
        <f aca="false">AVERAGE(filtrado!AQ20:AQ25)</f>
        <v>975.335917154948</v>
      </c>
      <c r="AR4" s="15" t="n">
        <f aca="false">AVERAGE(filtrado!AR20:AR25)</f>
        <v>19.948943456014</v>
      </c>
      <c r="AS4" s="15" t="n">
        <f aca="false">AVERAGE(filtrado!AS20:AS25)</f>
        <v>20.2574459711711</v>
      </c>
      <c r="AT4" s="15" t="n">
        <f aca="false">AVERAGE(filtrado!AT20:AT25)</f>
        <v>55.7074851989746</v>
      </c>
      <c r="AU4" s="15" t="n">
        <f aca="false">AVERAGE(filtrado!AU20:AU25)</f>
        <v>56.5689824422201</v>
      </c>
      <c r="AV4" s="15" t="n">
        <f aca="false">AVERAGE(filtrado!AV20:AV25)</f>
        <v>300.547185262044</v>
      </c>
      <c r="AW4" s="15" t="n">
        <f aca="false">AVERAGE(filtrado!AW20:AW25)</f>
        <v>249.263361612956</v>
      </c>
      <c r="AX4" s="15" t="n">
        <f aca="false">AVERAGE(filtrado!AX20:AX25)</f>
        <v>123.544788360596</v>
      </c>
      <c r="AY4" s="15" t="n">
        <f aca="false">AVERAGE(filtrado!AY20:AY25)</f>
        <v>94.1866683959961</v>
      </c>
      <c r="AZ4" s="15" t="n">
        <f aca="false">AVERAGE(filtrado!AZ20:AZ25)</f>
        <v>-2.48535203933716</v>
      </c>
      <c r="BA4" s="15" t="n">
        <f aca="false">AVERAGE(filtrado!BA20:BA25)</f>
        <v>-0.405969768762589</v>
      </c>
      <c r="BB4" s="15" t="n">
        <f aca="false">AVERAGE(filtrado!BB20:BB25)</f>
        <v>0.833333333333333</v>
      </c>
      <c r="BC4" s="15" t="n">
        <f aca="false">AVERAGE(filtrado!BC20:BC25)</f>
        <v>-1.355140209198</v>
      </c>
      <c r="BD4" s="15" t="n">
        <f aca="false">AVERAGE(filtrado!BD20:BD25)</f>
        <v>7.355140209198</v>
      </c>
      <c r="BE4" s="15" t="n">
        <f aca="false">AVERAGE(filtrado!BE20:BE25)</f>
        <v>1</v>
      </c>
      <c r="BF4" s="15" t="n">
        <f aca="false">AVERAGE(filtrado!BF20:BF25)</f>
        <v>0</v>
      </c>
      <c r="BG4" s="15" t="n">
        <f aca="false">AVERAGE(filtrado!BG20:BG25)</f>
        <v>0.159999996423721</v>
      </c>
      <c r="BH4" s="15" t="n">
        <f aca="false">AVERAGE(filtrado!BH20:BH25)</f>
        <v>111105</v>
      </c>
      <c r="BI4" s="15" t="n">
        <f aca="false">AVERAGE(filtrado!BI20:BI25)</f>
        <v>1.50273592631022</v>
      </c>
      <c r="BJ4" s="15" t="n">
        <f aca="false">AVERAGE(filtrado!BJ20:BJ25)</f>
        <v>0.000473183153259458</v>
      </c>
      <c r="BK4" s="15" t="n">
        <f aca="false">AVERAGE(filtrado!BK20:BK25)</f>
        <v>298.434868240356</v>
      </c>
      <c r="BL4" s="15" t="n">
        <f aca="false">AVERAGE(filtrado!BL20:BL25)</f>
        <v>299.142895444234</v>
      </c>
      <c r="BM4" s="15" t="n">
        <f aca="false">AVERAGE(filtrado!BM20:BM25)</f>
        <v>39.8821369666376</v>
      </c>
      <c r="BN4" s="15" t="n">
        <f aca="false">AVERAGE(filtrado!BN20:BN25)</f>
        <v>0.108525958581036</v>
      </c>
      <c r="BO4" s="15" t="n">
        <f aca="false">AVERAGE(filtrado!BO20:BO25)</f>
        <v>3.23409015000447</v>
      </c>
      <c r="BP4" s="15" t="n">
        <f aca="false">AVERAGE(filtrado!BP20:BP25)</f>
        <v>34.3370269951128</v>
      </c>
      <c r="BQ4" s="15" t="n">
        <f aca="false">AVERAGE(filtrado!BQ20:BQ25)</f>
        <v>14.0795810239417</v>
      </c>
      <c r="BR4" s="15" t="n">
        <f aca="false">AVERAGE(filtrado!BR20:BR25)</f>
        <v>25.6388818422953</v>
      </c>
      <c r="BS4" s="15" t="n">
        <f aca="false">AVERAGE(filtrado!BS20:BS25)</f>
        <v>3.3028301490102</v>
      </c>
      <c r="BT4" s="15" t="n">
        <f aca="false">AVERAGE(filtrado!BT20:BT25)</f>
        <v>0.03269166015936</v>
      </c>
      <c r="BU4" s="15" t="n">
        <f aca="false">AVERAGE(filtrado!BU20:BU25)</f>
        <v>1.90798134168032</v>
      </c>
      <c r="BV4" s="15" t="n">
        <f aca="false">AVERAGE(filtrado!BV20:BV25)</f>
        <v>1.39484880732988</v>
      </c>
      <c r="BW4" s="15" t="n">
        <f aca="false">AVERAGE(filtrado!BW20:BW25)</f>
        <v>0.0204426335820949</v>
      </c>
      <c r="BX4" s="15" t="n">
        <f aca="false">AVERAGE(filtrado!BX20:BX25)</f>
        <v>66.1984481084264</v>
      </c>
      <c r="BY4" s="15" t="n">
        <f aca="false">AVERAGE(filtrado!BY20:BY25)</f>
        <v>0.720614652563256</v>
      </c>
      <c r="BZ4" s="15" t="n">
        <f aca="false">AVERAGE(filtrado!BZ20:BZ25)</f>
        <v>57.9937689195623</v>
      </c>
      <c r="CA4" s="15" t="n">
        <f aca="false">AVERAGE(filtrado!CA20:CA25)</f>
        <v>974.584565535623</v>
      </c>
      <c r="CB4" s="15" t="n">
        <f aca="false">AVERAGE(filtrado!CB20:CB25)</f>
        <v>0.00307652414660718</v>
      </c>
      <c r="CC4" s="15" t="n">
        <f aca="false">AVERAGE(filtrado!CC20:CC25)</f>
        <v>0</v>
      </c>
      <c r="CD4" s="15" t="n">
        <f aca="false">AVERAGE(filtrado!CD20:CD25)</f>
        <v>219.350334775598</v>
      </c>
      <c r="CE4" s="15" t="n">
        <f aca="false">AVERAGE(filtrado!CE20:CE25)</f>
        <v>1263.93054199219</v>
      </c>
      <c r="CF4" s="15" t="n">
        <f aca="false">AVERAGE(filtrado!CF20:CF25)</f>
        <v>0.595918504709425</v>
      </c>
      <c r="CG4" s="15" t="e">
        <f aca="false">AVERAGE(filtrado!CG20:CG25)</f>
        <v>#DIV/0!</v>
      </c>
    </row>
    <row r="5" customFormat="false" ht="12.8" hidden="false" customHeight="false" outlineLevel="0" collapsed="false">
      <c r="A5" s="15" t="n">
        <f aca="false">filtrado!A28</f>
        <v>1</v>
      </c>
      <c r="B5" s="15" t="n">
        <f aca="false">filtrado!B28</f>
        <v>3</v>
      </c>
      <c r="C5" s="15" t="n">
        <f aca="false">filtrado!C28</f>
        <v>22</v>
      </c>
      <c r="D5" s="16"/>
      <c r="E5" s="15" t="n">
        <f aca="false">AVERAGE(filtrado!E28:E33)</f>
        <v>3269.66666427751</v>
      </c>
      <c r="F5" s="15" t="n">
        <f aca="false">AVERAGE(filtrado!F28:F33)</f>
        <v>0</v>
      </c>
      <c r="G5" s="15" t="n">
        <f aca="false">AVERAGE(filtrado!G28:G33)</f>
        <v>13.1075106292137</v>
      </c>
      <c r="H5" s="15" t="n">
        <f aca="false">AVERAGE(filtrado!H28:H33)</f>
        <v>0.118645095103556</v>
      </c>
      <c r="I5" s="15" t="n">
        <f aca="false">AVERAGE(filtrado!I28:I33)</f>
        <v>815.983537074453</v>
      </c>
      <c r="J5" s="15" t="n">
        <f aca="false">AVERAGE(filtrado!J28:J33)</f>
        <v>3</v>
      </c>
      <c r="K5" s="15" t="n">
        <f aca="false">AVERAGE(filtrado!K28:K33)</f>
        <v>3</v>
      </c>
      <c r="L5" s="15" t="n">
        <f aca="false">AVERAGE(filtrado!L28:L33)</f>
        <v>0</v>
      </c>
      <c r="M5" s="15" t="n">
        <f aca="false">AVERAGE(filtrado!M28:M33)</f>
        <v>0</v>
      </c>
      <c r="N5" s="15" t="n">
        <f aca="false">AVERAGE(filtrado!N28:N33)</f>
        <v>461.487060546875</v>
      </c>
      <c r="O5" s="15" t="n">
        <f aca="false">AVERAGE(filtrado!O28:O33)</f>
        <v>1126.67358398438</v>
      </c>
      <c r="P5" s="15" t="n">
        <f aca="false">AVERAGE(filtrado!P28:P33)</f>
        <v>642.397033691406</v>
      </c>
      <c r="Q5" s="15" t="e">
        <f aca="false">AVERAGE(filtrado!Q28:Q33)</f>
        <v>#DIV/0!</v>
      </c>
      <c r="R5" s="15" t="n">
        <f aca="false">AVERAGE(filtrado!R28:R33)</f>
        <v>0.590398614907729</v>
      </c>
      <c r="S5" s="15" t="n">
        <f aca="false">AVERAGE(filtrado!S28:S33)</f>
        <v>0.429828618667328</v>
      </c>
      <c r="T5" s="15" t="n">
        <f aca="false">AVERAGE(filtrado!T28:T33)</f>
        <v>-1</v>
      </c>
      <c r="U5" s="15" t="n">
        <f aca="false">AVERAGE(filtrado!U28:U33)</f>
        <v>0.87</v>
      </c>
      <c r="V5" s="15" t="n">
        <f aca="false">AVERAGE(filtrado!V28:V33)</f>
        <v>0.92</v>
      </c>
      <c r="W5" s="15" t="n">
        <f aca="false">AVERAGE(filtrado!W28:W33)</f>
        <v>19.9885787963867</v>
      </c>
      <c r="X5" s="15" t="n">
        <f aca="false">AVERAGE(filtrado!X28:X33)</f>
        <v>0.879994289398193</v>
      </c>
      <c r="Y5" s="15" t="n">
        <f aca="false">AVERAGE(filtrado!Y28:Y33)</f>
        <v>0.0641839174912724</v>
      </c>
      <c r="Z5" s="15" t="n">
        <f aca="false">AVERAGE(filtrado!Z28:Z33)</f>
        <v>0.728031211141144</v>
      </c>
      <c r="AA5" s="15" t="n">
        <f aca="false">AVERAGE(filtrado!AA28:AA33)</f>
        <v>2.44139799423464</v>
      </c>
      <c r="AB5" s="15" t="n">
        <f aca="false">AVERAGE(filtrado!AB28:AB33)</f>
        <v>-1</v>
      </c>
      <c r="AC5" s="15" t="n">
        <f aca="false">AVERAGE(filtrado!AC28:AC33)</f>
        <v>249.312759399414</v>
      </c>
      <c r="AD5" s="15" t="n">
        <f aca="false">AVERAGE(filtrado!AD28:AD33)</f>
        <v>0.5</v>
      </c>
      <c r="AE5" s="15" t="n">
        <f aca="false">AVERAGE(filtrado!AE28:AE33)</f>
        <v>47.1508679760004</v>
      </c>
      <c r="AF5" s="15" t="n">
        <f aca="false">AVERAGE(filtrado!AF28:AF33)</f>
        <v>1.44220095940206</v>
      </c>
      <c r="AG5" s="15" t="n">
        <f aca="false">AVERAGE(filtrado!AG28:AG33)</f>
        <v>1.12975181138324</v>
      </c>
      <c r="AH5" s="15" t="n">
        <f aca="false">AVERAGE(filtrado!AH28:AH33)</f>
        <v>23.9330415725708</v>
      </c>
      <c r="AI5" s="15" t="n">
        <f aca="false">AVERAGE(filtrado!AI28:AI33)</f>
        <v>2</v>
      </c>
      <c r="AJ5" s="15" t="n">
        <f aca="false">AVERAGE(filtrado!AJ28:AJ33)</f>
        <v>4.644859790802</v>
      </c>
      <c r="AK5" s="15" t="n">
        <f aca="false">AVERAGE(filtrado!AK28:AK33)</f>
        <v>1</v>
      </c>
      <c r="AL5" s="15" t="n">
        <f aca="false">AVERAGE(filtrado!AL28:AL33)</f>
        <v>9.289719581604</v>
      </c>
      <c r="AM5" s="15" t="n">
        <f aca="false">AVERAGE(filtrado!AM28:AM33)</f>
        <v>25.0858929951986</v>
      </c>
      <c r="AN5" s="15" t="n">
        <f aca="false">AVERAGE(filtrado!AN28:AN33)</f>
        <v>23.9330415725708</v>
      </c>
      <c r="AO5" s="15" t="n">
        <f aca="false">AVERAGE(filtrado!AO28:AO33)</f>
        <v>25.0162595113118</v>
      </c>
      <c r="AP5" s="15" t="n">
        <f aca="false">AVERAGE(filtrado!AP28:AP33)</f>
        <v>1022.35492960612</v>
      </c>
      <c r="AQ5" s="15" t="n">
        <f aca="false">AVERAGE(filtrado!AQ28:AQ33)</f>
        <v>1012.66112263998</v>
      </c>
      <c r="AR5" s="15" t="n">
        <f aca="false">AVERAGE(filtrado!AR28:AR33)</f>
        <v>18.7354030609131</v>
      </c>
      <c r="AS5" s="15" t="n">
        <f aca="false">AVERAGE(filtrado!AS28:AS33)</f>
        <v>19.6761878331502</v>
      </c>
      <c r="AT5" s="15" t="n">
        <f aca="false">AVERAGE(filtrado!AT28:AT33)</f>
        <v>55.2126750946045</v>
      </c>
      <c r="AU5" s="15" t="n">
        <f aca="false">AVERAGE(filtrado!AU28:AU33)</f>
        <v>57.9851290384929</v>
      </c>
      <c r="AV5" s="15" t="n">
        <f aca="false">AVERAGE(filtrado!AV28:AV33)</f>
        <v>300.562723795573</v>
      </c>
      <c r="AW5" s="15" t="n">
        <f aca="false">AVERAGE(filtrado!AW28:AW33)</f>
        <v>249.773124694824</v>
      </c>
      <c r="AX5" s="15" t="n">
        <f aca="false">AVERAGE(filtrado!AX28:AX33)</f>
        <v>114.650876363119</v>
      </c>
      <c r="AY5" s="15" t="n">
        <f aca="false">AVERAGE(filtrado!AY28:AY33)</f>
        <v>94.1849250793457</v>
      </c>
      <c r="AZ5" s="15" t="n">
        <f aca="false">AVERAGE(filtrado!AZ28:AZ33)</f>
        <v>-2.64719581604004</v>
      </c>
      <c r="BA5" s="15" t="n">
        <f aca="false">AVERAGE(filtrado!BA28:BA33)</f>
        <v>-0.422027558088303</v>
      </c>
      <c r="BB5" s="15" t="n">
        <f aca="false">AVERAGE(filtrado!BB28:BB33)</f>
        <v>0.541666666666667</v>
      </c>
      <c r="BC5" s="15" t="n">
        <f aca="false">AVERAGE(filtrado!BC28:BC33)</f>
        <v>-1.355140209198</v>
      </c>
      <c r="BD5" s="15" t="n">
        <f aca="false">AVERAGE(filtrado!BD28:BD33)</f>
        <v>7.355140209198</v>
      </c>
      <c r="BE5" s="15" t="n">
        <f aca="false">AVERAGE(filtrado!BE28:BE33)</f>
        <v>1</v>
      </c>
      <c r="BF5" s="15" t="n">
        <f aca="false">AVERAGE(filtrado!BF28:BF33)</f>
        <v>0</v>
      </c>
      <c r="BG5" s="15" t="n">
        <f aca="false">AVERAGE(filtrado!BG28:BG33)</f>
        <v>0.159999996423721</v>
      </c>
      <c r="BH5" s="15" t="n">
        <f aca="false">AVERAGE(filtrado!BH28:BH33)</f>
        <v>111105</v>
      </c>
      <c r="BI5" s="15" t="n">
        <f aca="false">AVERAGE(filtrado!BI28:BI33)</f>
        <v>1.50281361897787</v>
      </c>
      <c r="BJ5" s="15" t="n">
        <f aca="false">AVERAGE(filtrado!BJ28:BJ33)</f>
        <v>0.00144220095940206</v>
      </c>
      <c r="BK5" s="15" t="n">
        <f aca="false">AVERAGE(filtrado!BK28:BK33)</f>
        <v>297.083041572571</v>
      </c>
      <c r="BL5" s="15" t="n">
        <f aca="false">AVERAGE(filtrado!BL28:BL33)</f>
        <v>298.235892995199</v>
      </c>
      <c r="BM5" s="15" t="n">
        <f aca="false">AVERAGE(filtrado!BM28:BM33)</f>
        <v>39.9636990579135</v>
      </c>
      <c r="BN5" s="15" t="n">
        <f aca="false">AVERAGE(filtrado!BN28:BN33)</f>
        <v>-0.0421348489345124</v>
      </c>
      <c r="BO5" s="15" t="n">
        <f aca="false">AVERAGE(filtrado!BO28:BO33)</f>
        <v>2.98295207176972</v>
      </c>
      <c r="BP5" s="15" t="n">
        <f aca="false">AVERAGE(filtrado!BP28:BP33)</f>
        <v>31.6712260378051</v>
      </c>
      <c r="BQ5" s="15" t="n">
        <f aca="false">AVERAGE(filtrado!BQ28:BQ33)</f>
        <v>11.9950382046549</v>
      </c>
      <c r="BR5" s="15" t="n">
        <f aca="false">AVERAGE(filtrado!BR28:BR33)</f>
        <v>24.5094672838847</v>
      </c>
      <c r="BS5" s="15" t="n">
        <f aca="false">AVERAGE(filtrado!BS28:BS33)</f>
        <v>3.08786860058267</v>
      </c>
      <c r="BT5" s="15" t="n">
        <f aca="false">AVERAGE(filtrado!BT28:BT33)</f>
        <v>0.117148880073053</v>
      </c>
      <c r="BU5" s="15" t="n">
        <f aca="false">AVERAGE(filtrado!BU28:BU33)</f>
        <v>1.85320026038648</v>
      </c>
      <c r="BV5" s="15" t="n">
        <f aca="false">AVERAGE(filtrado!BV28:BV33)</f>
        <v>1.23466834019619</v>
      </c>
      <c r="BW5" s="15" t="n">
        <f aca="false">AVERAGE(filtrado!BW28:BW33)</f>
        <v>0.0733510214174786</v>
      </c>
      <c r="BX5" s="15" t="n">
        <f aca="false">AVERAGE(filtrado!BX28:BX33)</f>
        <v>76.8533472432521</v>
      </c>
      <c r="BY5" s="15" t="n">
        <f aca="false">AVERAGE(filtrado!BY28:BY33)</f>
        <v>0.805787477137127</v>
      </c>
      <c r="BZ5" s="15" t="n">
        <f aca="false">AVERAGE(filtrado!BZ28:BZ33)</f>
        <v>61.6188961759805</v>
      </c>
      <c r="CA5" s="15" t="n">
        <f aca="false">AVERAGE(filtrado!CA28:CA33)</f>
        <v>1010.75631386787</v>
      </c>
      <c r="CB5" s="15" t="n">
        <f aca="false">AVERAGE(filtrado!CB28:CB33)</f>
        <v>0.00799023513947364</v>
      </c>
      <c r="CC5" s="15" t="n">
        <f aca="false">AVERAGE(filtrado!CC28:CC33)</f>
        <v>0</v>
      </c>
      <c r="CD5" s="15" t="n">
        <f aca="false">AVERAGE(filtrado!CD28:CD33)</f>
        <v>219.798923376588</v>
      </c>
      <c r="CE5" s="15" t="n">
        <f aca="false">AVERAGE(filtrado!CE28:CE33)</f>
        <v>665.186523437505</v>
      </c>
      <c r="CF5" s="15" t="n">
        <f aca="false">AVERAGE(filtrado!CF28:CF33)</f>
        <v>0.429828618667328</v>
      </c>
      <c r="CG5" s="15" t="e">
        <f aca="false">AVERAGE(filtrado!CG28:CG33)</f>
        <v>#DIV/0!</v>
      </c>
    </row>
    <row r="6" customFormat="false" ht="12.8" hidden="false" customHeight="false" outlineLevel="0" collapsed="false">
      <c r="A6" s="15" t="n">
        <f aca="false">filtrado!A36</f>
        <v>1</v>
      </c>
      <c r="B6" s="15" t="n">
        <f aca="false">filtrado!B36</f>
        <v>4</v>
      </c>
      <c r="C6" s="15" t="n">
        <f aca="false">filtrado!C36</f>
        <v>29</v>
      </c>
      <c r="D6" s="16"/>
      <c r="E6" s="15" t="n">
        <f aca="false">AVERAGE(filtrado!E36:E41)</f>
        <v>4256.99999758788</v>
      </c>
      <c r="F6" s="15" t="n">
        <f aca="false">AVERAGE(filtrado!F36:F41)</f>
        <v>0</v>
      </c>
      <c r="G6" s="15" t="n">
        <f aca="false">AVERAGE(filtrado!G36:G41)</f>
        <v>12.1843309117175</v>
      </c>
      <c r="H6" s="15" t="n">
        <f aca="false">AVERAGE(filtrado!H36:H41)</f>
        <v>0.0797971340255613</v>
      </c>
      <c r="I6" s="15" t="n">
        <f aca="false">AVERAGE(filtrado!I36:I41)</f>
        <v>815.811924615067</v>
      </c>
      <c r="J6" s="15" t="n">
        <f aca="false">AVERAGE(filtrado!J36:J41)</f>
        <v>4</v>
      </c>
      <c r="K6" s="15" t="n">
        <f aca="false">AVERAGE(filtrado!K36:K41)</f>
        <v>4</v>
      </c>
      <c r="L6" s="15" t="n">
        <f aca="false">AVERAGE(filtrado!L36:L41)</f>
        <v>0</v>
      </c>
      <c r="M6" s="15" t="n">
        <f aca="false">AVERAGE(filtrado!M36:M41)</f>
        <v>0</v>
      </c>
      <c r="N6" s="15" t="n">
        <f aca="false">AVERAGE(filtrado!N36:N41)</f>
        <v>482.286865234375</v>
      </c>
      <c r="O6" s="15" t="n">
        <f aca="false">AVERAGE(filtrado!O36:O41)</f>
        <v>1479.29821777344</v>
      </c>
      <c r="P6" s="15" t="n">
        <f aca="false">AVERAGE(filtrado!P36:P41)</f>
        <v>624.784729003906</v>
      </c>
      <c r="Q6" s="15" t="e">
        <f aca="false">AVERAGE(filtrado!Q36:Q41)</f>
        <v>#DIV/0!</v>
      </c>
      <c r="R6" s="15" t="n">
        <f aca="false">AVERAGE(filtrado!R36:R41)</f>
        <v>0.673975903276428</v>
      </c>
      <c r="S6" s="15" t="n">
        <f aca="false">AVERAGE(filtrado!S36:S41)</f>
        <v>0.577647886344176</v>
      </c>
      <c r="T6" s="15" t="n">
        <f aca="false">AVERAGE(filtrado!T36:T41)</f>
        <v>-1</v>
      </c>
      <c r="U6" s="15" t="n">
        <f aca="false">AVERAGE(filtrado!U36:U41)</f>
        <v>0.87</v>
      </c>
      <c r="V6" s="15" t="n">
        <f aca="false">AVERAGE(filtrado!V36:V41)</f>
        <v>0.92</v>
      </c>
      <c r="W6" s="15" t="n">
        <f aca="false">AVERAGE(filtrado!W36:W41)</f>
        <v>19.9885787963867</v>
      </c>
      <c r="X6" s="15" t="n">
        <f aca="false">AVERAGE(filtrado!X36:X41)</f>
        <v>0.879994289398193</v>
      </c>
      <c r="Y6" s="15" t="n">
        <f aca="false">AVERAGE(filtrado!Y36:Y41)</f>
        <v>0.0601004527797117</v>
      </c>
      <c r="Z6" s="15" t="n">
        <f aca="false">AVERAGE(filtrado!Z36:Z41)</f>
        <v>0.85707498374353</v>
      </c>
      <c r="AA6" s="15" t="n">
        <f aca="false">AVERAGE(filtrado!AA36:AA41)</f>
        <v>3.06725794212652</v>
      </c>
      <c r="AB6" s="15" t="n">
        <f aca="false">AVERAGE(filtrado!AB36:AB41)</f>
        <v>-1</v>
      </c>
      <c r="AC6" s="15" t="n">
        <f aca="false">AVERAGE(filtrado!AC36:AC41)</f>
        <v>249.672698974609</v>
      </c>
      <c r="AD6" s="15" t="n">
        <f aca="false">AVERAGE(filtrado!AD36:AD41)</f>
        <v>0.5</v>
      </c>
      <c r="AE6" s="15" t="n">
        <f aca="false">AVERAGE(filtrado!AE36:AE41)</f>
        <v>63.4576672100364</v>
      </c>
      <c r="AF6" s="15" t="n">
        <f aca="false">AVERAGE(filtrado!AF36:AF41)</f>
        <v>1.10564548389313</v>
      </c>
      <c r="AG6" s="15" t="n">
        <f aca="false">AVERAGE(filtrado!AG36:AG41)</f>
        <v>1.28101561841995</v>
      </c>
      <c r="AH6" s="15" t="n">
        <f aca="false">AVERAGE(filtrado!AH36:AH41)</f>
        <v>24.9251298904419</v>
      </c>
      <c r="AI6" s="15" t="n">
        <f aca="false">AVERAGE(filtrado!AI36:AI41)</f>
        <v>2</v>
      </c>
      <c r="AJ6" s="15" t="n">
        <f aca="false">AVERAGE(filtrado!AJ36:AJ41)</f>
        <v>4.644859790802</v>
      </c>
      <c r="AK6" s="15" t="n">
        <f aca="false">AVERAGE(filtrado!AK36:AK41)</f>
        <v>1</v>
      </c>
      <c r="AL6" s="15" t="n">
        <f aca="false">AVERAGE(filtrado!AL36:AL41)</f>
        <v>9.289719581604</v>
      </c>
      <c r="AM6" s="15" t="n">
        <f aca="false">AVERAGE(filtrado!AM36:AM41)</f>
        <v>25.8555192947388</v>
      </c>
      <c r="AN6" s="15" t="n">
        <f aca="false">AVERAGE(filtrado!AN36:AN41)</f>
        <v>24.9251298904419</v>
      </c>
      <c r="AO6" s="15" t="n">
        <f aca="false">AVERAGE(filtrado!AO36:AO41)</f>
        <v>25.7815249760946</v>
      </c>
      <c r="AP6" s="15" t="n">
        <f aca="false">AVERAGE(filtrado!AP36:AP41)</f>
        <v>1092.04325358073</v>
      </c>
      <c r="AQ6" s="15" t="n">
        <f aca="false">AVERAGE(filtrado!AQ36:AQ41)</f>
        <v>1083.13850911459</v>
      </c>
      <c r="AR6" s="15" t="n">
        <f aca="false">AVERAGE(filtrado!AR36:AR41)</f>
        <v>19.2859633763631</v>
      </c>
      <c r="AS6" s="15" t="n">
        <f aca="false">AVERAGE(filtrado!AS36:AS41)</f>
        <v>20.0069754918416</v>
      </c>
      <c r="AT6" s="15" t="n">
        <f aca="false">AVERAGE(filtrado!AT36:AT41)</f>
        <v>54.2991453806559</v>
      </c>
      <c r="AU6" s="15" t="n">
        <f aca="false">AVERAGE(filtrado!AU36:AU41)</f>
        <v>56.3291231791178</v>
      </c>
      <c r="AV6" s="15" t="n">
        <f aca="false">AVERAGE(filtrado!AV36:AV41)</f>
        <v>300.556599934896</v>
      </c>
      <c r="AW6" s="15" t="n">
        <f aca="false">AVERAGE(filtrado!AW36:AW41)</f>
        <v>249.287282307943</v>
      </c>
      <c r="AX6" s="15" t="n">
        <f aca="false">AVERAGE(filtrado!AX36:AX41)</f>
        <v>115.560704549154</v>
      </c>
      <c r="AY6" s="15" t="n">
        <f aca="false">AVERAGE(filtrado!AY36:AY41)</f>
        <v>94.1922162373861</v>
      </c>
      <c r="AZ6" s="15" t="n">
        <f aca="false">AVERAGE(filtrado!AZ36:AZ41)</f>
        <v>-3.62439918518066</v>
      </c>
      <c r="BA6" s="15" t="n">
        <f aca="false">AVERAGE(filtrado!BA36:BA41)</f>
        <v>-0.394737392663956</v>
      </c>
      <c r="BB6" s="15" t="n">
        <f aca="false">AVERAGE(filtrado!BB36:BB41)</f>
        <v>0.583333333333333</v>
      </c>
      <c r="BC6" s="15" t="n">
        <f aca="false">AVERAGE(filtrado!BC36:BC41)</f>
        <v>-1.355140209198</v>
      </c>
      <c r="BD6" s="15" t="n">
        <f aca="false">AVERAGE(filtrado!BD36:BD41)</f>
        <v>7.355140209198</v>
      </c>
      <c r="BE6" s="15" t="n">
        <f aca="false">AVERAGE(filtrado!BE36:BE41)</f>
        <v>1</v>
      </c>
      <c r="BF6" s="15" t="n">
        <f aca="false">AVERAGE(filtrado!BF36:BF41)</f>
        <v>0</v>
      </c>
      <c r="BG6" s="15" t="n">
        <f aca="false">AVERAGE(filtrado!BG36:BG41)</f>
        <v>0.159999996423721</v>
      </c>
      <c r="BH6" s="15" t="n">
        <f aca="false">AVERAGE(filtrado!BH36:BH41)</f>
        <v>111105</v>
      </c>
      <c r="BI6" s="15" t="n">
        <f aca="false">AVERAGE(filtrado!BI36:BI41)</f>
        <v>1.50278299967448</v>
      </c>
      <c r="BJ6" s="15" t="n">
        <f aca="false">AVERAGE(filtrado!BJ36:BJ41)</f>
        <v>0.00110564548389313</v>
      </c>
      <c r="BK6" s="15" t="n">
        <f aca="false">AVERAGE(filtrado!BK36:BK41)</f>
        <v>298.075129890442</v>
      </c>
      <c r="BL6" s="15" t="n">
        <f aca="false">AVERAGE(filtrado!BL36:BL41)</f>
        <v>299.005519294739</v>
      </c>
      <c r="BM6" s="15" t="n">
        <f aca="false">AVERAGE(filtrado!BM36:BM41)</f>
        <v>39.88596427775</v>
      </c>
      <c r="BN6" s="15" t="n">
        <f aca="false">AVERAGE(filtrado!BN36:BN41)</f>
        <v>0.00717417627538552</v>
      </c>
      <c r="BO6" s="15" t="n">
        <f aca="false">AVERAGE(filtrado!BO36:BO41)</f>
        <v>3.16551698264952</v>
      </c>
      <c r="BP6" s="15" t="n">
        <f aca="false">AVERAGE(filtrado!BP36:BP41)</f>
        <v>33.6069910727033</v>
      </c>
      <c r="BQ6" s="15" t="n">
        <f aca="false">AVERAGE(filtrado!BQ36:BQ41)</f>
        <v>13.6000155808617</v>
      </c>
      <c r="BR6" s="15" t="n">
        <f aca="false">AVERAGE(filtrado!BR36:BR41)</f>
        <v>25.3903245925903</v>
      </c>
      <c r="BS6" s="15" t="n">
        <f aca="false">AVERAGE(filtrado!BS36:BS41)</f>
        <v>3.25443048813826</v>
      </c>
      <c r="BT6" s="15" t="n">
        <f aca="false">AVERAGE(filtrado!BT36:BT41)</f>
        <v>0.0791175022303861</v>
      </c>
      <c r="BU6" s="15" t="n">
        <f aca="false">AVERAGE(filtrado!BU36:BU41)</f>
        <v>1.88450136422957</v>
      </c>
      <c r="BV6" s="15" t="n">
        <f aca="false">AVERAGE(filtrado!BV36:BV41)</f>
        <v>1.36992912390869</v>
      </c>
      <c r="BW6" s="15" t="n">
        <f aca="false">AVERAGE(filtrado!BW36:BW41)</f>
        <v>0.0495090537046722</v>
      </c>
      <c r="BX6" s="15" t="n">
        <f aca="false">AVERAGE(filtrado!BX36:BX41)</f>
        <v>76.8431339223184</v>
      </c>
      <c r="BY6" s="15" t="n">
        <f aca="false">AVERAGE(filtrado!BY36:BY41)</f>
        <v>0.753192579300639</v>
      </c>
      <c r="BZ6" s="15" t="n">
        <f aca="false">AVERAGE(filtrado!BZ36:BZ41)</f>
        <v>58.7717606703397</v>
      </c>
      <c r="CA6" s="15" t="n">
        <f aca="false">AVERAGE(filtrado!CA36:CA41)</f>
        <v>1081.36785860287</v>
      </c>
      <c r="CB6" s="15" t="n">
        <f aca="false">AVERAGE(filtrado!CB36:CB41)</f>
        <v>0.00662216587769976</v>
      </c>
      <c r="CC6" s="15" t="n">
        <f aca="false">AVERAGE(filtrado!CC36:CC41)</f>
        <v>0</v>
      </c>
      <c r="CD6" s="15" t="n">
        <f aca="false">AVERAGE(filtrado!CD36:CD41)</f>
        <v>219.371384850585</v>
      </c>
      <c r="CE6" s="15" t="n">
        <f aca="false">AVERAGE(filtrado!CE36:CE41)</f>
        <v>997.011352539065</v>
      </c>
      <c r="CF6" s="15" t="n">
        <f aca="false">AVERAGE(filtrado!CF36:CF41)</f>
        <v>0.577647886344176</v>
      </c>
      <c r="CG6" s="15" t="e">
        <f aca="false">AVERAGE(filtrado!CG36:CG41)</f>
        <v>#DIV/0!</v>
      </c>
    </row>
    <row r="7" customFormat="false" ht="12.8" hidden="false" customHeight="false" outlineLevel="0" collapsed="false">
      <c r="A7" s="15" t="n">
        <f aca="false">filtrado!A44</f>
        <v>1</v>
      </c>
      <c r="B7" s="15" t="n">
        <f aca="false">filtrado!B44</f>
        <v>5</v>
      </c>
      <c r="C7" s="15" t="n">
        <f aca="false">filtrado!C44</f>
        <v>36</v>
      </c>
      <c r="D7" s="16"/>
      <c r="E7" s="15" t="n">
        <f aca="false">AVERAGE(filtrado!E44:E49)</f>
        <v>5464.66666427751</v>
      </c>
      <c r="F7" s="15" t="n">
        <f aca="false">AVERAGE(filtrado!F44:F49)</f>
        <v>0</v>
      </c>
      <c r="G7" s="15" t="n">
        <f aca="false">AVERAGE(filtrado!G44:G49)</f>
        <v>13.0583742635188</v>
      </c>
      <c r="H7" s="15" t="n">
        <f aca="false">AVERAGE(filtrado!H44:H49)</f>
        <v>0.0672577125473606</v>
      </c>
      <c r="I7" s="15" t="n">
        <f aca="false">AVERAGE(filtrado!I44:I49)</f>
        <v>855.028492665272</v>
      </c>
      <c r="J7" s="15" t="n">
        <f aca="false">AVERAGE(filtrado!J44:J49)</f>
        <v>5</v>
      </c>
      <c r="K7" s="15" t="n">
        <f aca="false">AVERAGE(filtrado!K44:K49)</f>
        <v>5</v>
      </c>
      <c r="L7" s="15" t="n">
        <f aca="false">AVERAGE(filtrado!L44:L49)</f>
        <v>0</v>
      </c>
      <c r="M7" s="15" t="n">
        <f aca="false">AVERAGE(filtrado!M44:M49)</f>
        <v>0</v>
      </c>
      <c r="N7" s="15" t="n">
        <f aca="false">AVERAGE(filtrado!N44:N49)</f>
        <v>487.091064453125</v>
      </c>
      <c r="O7" s="15" t="n">
        <f aca="false">AVERAGE(filtrado!O44:O49)</f>
        <v>1601.04370117188</v>
      </c>
      <c r="P7" s="15" t="n">
        <f aca="false">AVERAGE(filtrado!P44:P49)</f>
        <v>707.585266113281</v>
      </c>
      <c r="Q7" s="15" t="e">
        <f aca="false">AVERAGE(filtrado!Q44:Q49)</f>
        <v>#DIV/0!</v>
      </c>
      <c r="R7" s="15" t="n">
        <f aca="false">AVERAGE(filtrado!R44:R49)</f>
        <v>0.695766540228352</v>
      </c>
      <c r="S7" s="15" t="n">
        <f aca="false">AVERAGE(filtrado!S44:S49)</f>
        <v>0.55804750014296</v>
      </c>
      <c r="T7" s="15" t="n">
        <f aca="false">AVERAGE(filtrado!T44:T49)</f>
        <v>-1</v>
      </c>
      <c r="U7" s="15" t="n">
        <f aca="false">AVERAGE(filtrado!U44:U49)</f>
        <v>0.87</v>
      </c>
      <c r="V7" s="15" t="n">
        <f aca="false">AVERAGE(filtrado!V44:V49)</f>
        <v>0.92</v>
      </c>
      <c r="W7" s="15" t="n">
        <f aca="false">AVERAGE(filtrado!W44:W49)</f>
        <v>19.9885787963867</v>
      </c>
      <c r="X7" s="15" t="n">
        <f aca="false">AVERAGE(filtrado!X44:X49)</f>
        <v>0.879994289398193</v>
      </c>
      <c r="Y7" s="15" t="n">
        <f aca="false">AVERAGE(filtrado!Y44:Y49)</f>
        <v>0.0641662326636063</v>
      </c>
      <c r="Z7" s="15" t="n">
        <f aca="false">AVERAGE(filtrado!Z44:Z49)</f>
        <v>0.802061421291985</v>
      </c>
      <c r="AA7" s="15" t="n">
        <f aca="false">AVERAGE(filtrado!AA44:AA49)</f>
        <v>3.2869494392582</v>
      </c>
      <c r="AB7" s="15" t="n">
        <f aca="false">AVERAGE(filtrado!AB44:AB49)</f>
        <v>-1</v>
      </c>
      <c r="AC7" s="15" t="n">
        <f aca="false">AVERAGE(filtrado!AC44:AC49)</f>
        <v>249.342803955078</v>
      </c>
      <c r="AD7" s="15" t="n">
        <f aca="false">AVERAGE(filtrado!AD44:AD49)</f>
        <v>0.5</v>
      </c>
      <c r="AE7" s="15" t="n">
        <f aca="false">AVERAGE(filtrado!AE44:AE49)</f>
        <v>61.2234592061267</v>
      </c>
      <c r="AF7" s="15" t="n">
        <f aca="false">AVERAGE(filtrado!AF44:AF49)</f>
        <v>0.970224732617807</v>
      </c>
      <c r="AG7" s="15" t="n">
        <f aca="false">AVERAGE(filtrado!AG44:AG49)</f>
        <v>1.33250913250232</v>
      </c>
      <c r="AH7" s="15" t="n">
        <f aca="false">AVERAGE(filtrado!AH44:AH49)</f>
        <v>24.8378915786743</v>
      </c>
      <c r="AI7" s="15" t="n">
        <f aca="false">AVERAGE(filtrado!AI44:AI49)</f>
        <v>2</v>
      </c>
      <c r="AJ7" s="15" t="n">
        <f aca="false">AVERAGE(filtrado!AJ44:AJ49)</f>
        <v>4.644859790802</v>
      </c>
      <c r="AK7" s="15" t="n">
        <f aca="false">AVERAGE(filtrado!AK44:AK49)</f>
        <v>1</v>
      </c>
      <c r="AL7" s="15" t="n">
        <f aca="false">AVERAGE(filtrado!AL44:AL49)</f>
        <v>9.289719581604</v>
      </c>
      <c r="AM7" s="15" t="n">
        <f aca="false">AVERAGE(filtrado!AM44:AM49)</f>
        <v>25.5984999338786</v>
      </c>
      <c r="AN7" s="15" t="n">
        <f aca="false">AVERAGE(filtrado!AN44:AN49)</f>
        <v>24.8378915786743</v>
      </c>
      <c r="AO7" s="15" t="n">
        <f aca="false">AVERAGE(filtrado!AO44:AO49)</f>
        <v>25.4754721323649</v>
      </c>
      <c r="AP7" s="15" t="n">
        <f aca="false">AVERAGE(filtrado!AP44:AP49)</f>
        <v>1200.8979288737</v>
      </c>
      <c r="AQ7" s="15" t="n">
        <f aca="false">AVERAGE(filtrado!AQ44:AQ49)</f>
        <v>1191.43914794922</v>
      </c>
      <c r="AR7" s="15" t="n">
        <f aca="false">AVERAGE(filtrado!AR44:AR49)</f>
        <v>18.6529038747152</v>
      </c>
      <c r="AS7" s="15" t="n">
        <f aca="false">AVERAGE(filtrado!AS44:AS49)</f>
        <v>19.2860771814982</v>
      </c>
      <c r="AT7" s="15" t="n">
        <f aca="false">AVERAGE(filtrado!AT44:AT49)</f>
        <v>53.3223508199056</v>
      </c>
      <c r="AU7" s="15" t="n">
        <f aca="false">AVERAGE(filtrado!AU44:AU49)</f>
        <v>55.1323680877686</v>
      </c>
      <c r="AV7" s="15" t="n">
        <f aca="false">AVERAGE(filtrado!AV44:AV49)</f>
        <v>300.553624471029</v>
      </c>
      <c r="AW7" s="15" t="n">
        <f aca="false">AVERAGE(filtrado!AW44:AW49)</f>
        <v>248.970626831055</v>
      </c>
      <c r="AX7" s="15" t="n">
        <f aca="false">AVERAGE(filtrado!AX44:AX49)</f>
        <v>120.64675394694</v>
      </c>
      <c r="AY7" s="15" t="n">
        <f aca="false">AVERAGE(filtrado!AY44:AY49)</f>
        <v>94.1907780965169</v>
      </c>
      <c r="AZ7" s="15" t="n">
        <f aca="false">AVERAGE(filtrado!AZ44:AZ49)</f>
        <v>-3.80236554145813</v>
      </c>
      <c r="BA7" s="15" t="n">
        <f aca="false">AVERAGE(filtrado!BA44:BA49)</f>
        <v>-0.412856340408325</v>
      </c>
      <c r="BB7" s="15" t="n">
        <f aca="false">AVERAGE(filtrado!BB44:BB49)</f>
        <v>0.666666666666667</v>
      </c>
      <c r="BC7" s="15" t="n">
        <f aca="false">AVERAGE(filtrado!BC44:BC49)</f>
        <v>-1.355140209198</v>
      </c>
      <c r="BD7" s="15" t="n">
        <f aca="false">AVERAGE(filtrado!BD44:BD49)</f>
        <v>7.355140209198</v>
      </c>
      <c r="BE7" s="15" t="n">
        <f aca="false">AVERAGE(filtrado!BE44:BE49)</f>
        <v>1</v>
      </c>
      <c r="BF7" s="15" t="n">
        <f aca="false">AVERAGE(filtrado!BF44:BF49)</f>
        <v>0</v>
      </c>
      <c r="BG7" s="15" t="n">
        <f aca="false">AVERAGE(filtrado!BG44:BG49)</f>
        <v>0.159999996423721</v>
      </c>
      <c r="BH7" s="15" t="n">
        <f aca="false">AVERAGE(filtrado!BH44:BH49)</f>
        <v>111105</v>
      </c>
      <c r="BI7" s="15" t="n">
        <f aca="false">AVERAGE(filtrado!BI44:BI49)</f>
        <v>1.50276812235514</v>
      </c>
      <c r="BJ7" s="15" t="n">
        <f aca="false">AVERAGE(filtrado!BJ44:BJ49)</f>
        <v>0.000970224732617807</v>
      </c>
      <c r="BK7" s="15" t="n">
        <f aca="false">AVERAGE(filtrado!BK44:BK49)</f>
        <v>297.987891578674</v>
      </c>
      <c r="BL7" s="15" t="n">
        <f aca="false">AVERAGE(filtrado!BL44:BL49)</f>
        <v>298.748499933879</v>
      </c>
      <c r="BM7" s="15" t="n">
        <f aca="false">AVERAGE(filtrado!BM44:BM49)</f>
        <v>39.8352994025804</v>
      </c>
      <c r="BN7" s="15" t="n">
        <f aca="false">AVERAGE(filtrado!BN44:BN49)</f>
        <v>0.0230037183082644</v>
      </c>
      <c r="BO7" s="15" t="n">
        <f aca="false">AVERAGE(filtrado!BO44:BO49)</f>
        <v>3.1490797528218</v>
      </c>
      <c r="BP7" s="15" t="n">
        <f aca="false">AVERAGE(filtrado!BP44:BP49)</f>
        <v>33.4329943337539</v>
      </c>
      <c r="BQ7" s="15" t="n">
        <f aca="false">AVERAGE(filtrado!BQ44:BQ49)</f>
        <v>14.1469171522557</v>
      </c>
      <c r="BR7" s="15" t="n">
        <f aca="false">AVERAGE(filtrado!BR44:BR49)</f>
        <v>25.2181957562764</v>
      </c>
      <c r="BS7" s="15" t="n">
        <f aca="false">AVERAGE(filtrado!BS44:BS49)</f>
        <v>3.22128007212438</v>
      </c>
      <c r="BT7" s="15" t="n">
        <f aca="false">AVERAGE(filtrado!BT44:BT49)</f>
        <v>0.0667742355367277</v>
      </c>
      <c r="BU7" s="15" t="n">
        <f aca="false">AVERAGE(filtrado!BU44:BU49)</f>
        <v>1.81657062031948</v>
      </c>
      <c r="BV7" s="15" t="n">
        <f aca="false">AVERAGE(filtrado!BV44:BV49)</f>
        <v>1.4047094518049</v>
      </c>
      <c r="BW7" s="15" t="n">
        <f aca="false">AVERAGE(filtrado!BW44:BW49)</f>
        <v>0.0417770669436725</v>
      </c>
      <c r="BX7" s="15" t="n">
        <f aca="false">AVERAGE(filtrado!BX44:BX49)</f>
        <v>80.5358006910081</v>
      </c>
      <c r="BY7" s="15" t="n">
        <f aca="false">AVERAGE(filtrado!BY44:BY49)</f>
        <v>0.717623771027047</v>
      </c>
      <c r="BZ7" s="15" t="n">
        <f aca="false">AVERAGE(filtrado!BZ44:BZ49)</f>
        <v>56.8525240970487</v>
      </c>
      <c r="CA7" s="15" t="n">
        <f aca="false">AVERAGE(filtrado!CA44:CA49)</f>
        <v>1189.54147976872</v>
      </c>
      <c r="CB7" s="15" t="n">
        <f aca="false">AVERAGE(filtrado!CB44:CB49)</f>
        <v>0.00624135618204424</v>
      </c>
      <c r="CC7" s="15" t="n">
        <f aca="false">AVERAGE(filtrado!CC44:CC49)</f>
        <v>0</v>
      </c>
      <c r="CD7" s="15" t="n">
        <f aca="false">AVERAGE(filtrado!CD44:CD49)</f>
        <v>219.092729839217</v>
      </c>
      <c r="CE7" s="15" t="n">
        <f aca="false">AVERAGE(filtrado!CE44:CE49)</f>
        <v>1113.95263671876</v>
      </c>
      <c r="CF7" s="15" t="n">
        <f aca="false">AVERAGE(filtrado!CF44:CF49)</f>
        <v>0.55804750014296</v>
      </c>
      <c r="CG7" s="15" t="e">
        <f aca="false">AVERAGE(filtrado!CG44:CG49)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7" t="s">
        <v>247</v>
      </c>
      <c r="B1" s="17" t="s">
        <v>248</v>
      </c>
      <c r="C1" s="18" t="str">
        <f aca="false">[1]main!A11</f>
        <v>Obs</v>
      </c>
      <c r="D1" s="17" t="str">
        <f aca="false">[1]main!B11</f>
        <v>HHMMSS</v>
      </c>
      <c r="E1" s="17" t="str">
        <f aca="false">[1]main!C11</f>
        <v>FTime</v>
      </c>
      <c r="F1" s="17" t="str">
        <f aca="false">[1]main!D11</f>
        <v>EBal?</v>
      </c>
      <c r="G1" s="17" t="str">
        <f aca="false">[1]main!E11</f>
        <v>Photo</v>
      </c>
      <c r="H1" s="17" t="str">
        <f aca="false">[1]main!F11</f>
        <v>Cond</v>
      </c>
      <c r="I1" s="17" t="str">
        <f aca="false">[1]main!G11</f>
        <v>Ci</v>
      </c>
      <c r="J1" s="19" t="str">
        <f aca="false">[1]main!H11</f>
        <v>FCnt</v>
      </c>
      <c r="K1" s="19" t="str">
        <f aca="false">[1]main!I11</f>
        <v>DCnt</v>
      </c>
      <c r="L1" s="17" t="str">
        <f aca="false">[1]main!J11</f>
        <v>Fo</v>
      </c>
      <c r="M1" s="17" t="str">
        <f aca="false">[1]main!K11</f>
        <v>Fm</v>
      </c>
      <c r="N1" s="19" t="str">
        <f aca="false">[1]main!L11</f>
        <v>Fo'</v>
      </c>
      <c r="O1" s="19" t="str">
        <f aca="false">[1]main!M11</f>
        <v>Fm'</v>
      </c>
      <c r="P1" s="19" t="str">
        <f aca="false">[1]main!N11</f>
        <v>Fs</v>
      </c>
      <c r="Q1" s="17" t="str">
        <f aca="false">[1]main!O11</f>
        <v>Fv/Fm</v>
      </c>
      <c r="R1" s="19" t="str">
        <f aca="false">[1]main!P11</f>
        <v>Fv'/Fm'</v>
      </c>
      <c r="S1" s="19" t="str">
        <f aca="false">[1]main!Q11</f>
        <v>PhiPS2</v>
      </c>
      <c r="T1" s="17" t="str">
        <f aca="false">[1]main!R11</f>
        <v>Adark</v>
      </c>
      <c r="U1" s="17" t="str">
        <f aca="false">[1]main!S11</f>
        <v>RedAbs</v>
      </c>
      <c r="V1" s="17" t="str">
        <f aca="false">[1]main!T11</f>
        <v>BlueAbs</v>
      </c>
      <c r="W1" s="17" t="str">
        <f aca="false">[1]main!U11</f>
        <v>%Blue</v>
      </c>
      <c r="X1" s="17" t="str">
        <f aca="false">[1]main!V11</f>
        <v>LeafAbs</v>
      </c>
      <c r="Y1" s="17" t="str">
        <f aca="false">[1]main!W11</f>
        <v>PhiCO2</v>
      </c>
      <c r="Z1" s="19" t="str">
        <f aca="false">[1]main!X11</f>
        <v>qP</v>
      </c>
      <c r="AA1" s="19" t="str">
        <f aca="false">[1]main!Y11</f>
        <v>qN</v>
      </c>
      <c r="AB1" s="19" t="str">
        <f aca="false">[1]main!Z11</f>
        <v>NPQ</v>
      </c>
      <c r="AC1" s="19" t="str">
        <f aca="false">[1]main!AA11</f>
        <v>ParIn@Fs</v>
      </c>
      <c r="AD1" s="17" t="str">
        <f aca="false">[1]main!AB11</f>
        <v>PS2/1</v>
      </c>
      <c r="AE1" s="17" t="str">
        <f aca="false">[1]main!AC11</f>
        <v>ETR</v>
      </c>
      <c r="AF1" s="17" t="str">
        <f aca="false">[1]main!AD11</f>
        <v>Trmmol</v>
      </c>
      <c r="AG1" s="17" t="str">
        <f aca="false">[1]main!AE11</f>
        <v>VpdL</v>
      </c>
      <c r="AH1" s="17" t="str">
        <f aca="false">[1]main!AF11</f>
        <v>CTleaf</v>
      </c>
      <c r="AI1" s="17" t="str">
        <f aca="false">[1]main!AG11</f>
        <v>Area</v>
      </c>
      <c r="AJ1" s="17" t="str">
        <f aca="false">[1]main!AH11</f>
        <v>BLC_1</v>
      </c>
      <c r="AK1" s="17" t="str">
        <f aca="false">[1]main!AI11</f>
        <v>StmRat</v>
      </c>
      <c r="AL1" s="17" t="str">
        <f aca="false">[1]main!AJ11</f>
        <v>BLCond</v>
      </c>
      <c r="AM1" s="17" t="str">
        <f aca="false">[1]main!AK11</f>
        <v>Tair</v>
      </c>
      <c r="AN1" s="17" t="str">
        <f aca="false">[1]main!AL11</f>
        <v>Tleaf</v>
      </c>
      <c r="AO1" s="17" t="str">
        <f aca="false">[1]main!AM11</f>
        <v>TBlk</v>
      </c>
      <c r="AP1" s="17" t="str">
        <f aca="false">[1]main!AN11</f>
        <v>CO2R</v>
      </c>
      <c r="AQ1" s="17" t="str">
        <f aca="false">[1]main!AO11</f>
        <v>CO2S</v>
      </c>
      <c r="AR1" s="17" t="str">
        <f aca="false">[1]main!AP11</f>
        <v>H2OR</v>
      </c>
      <c r="AS1" s="17" t="str">
        <f aca="false">[1]main!AQ11</f>
        <v>H2OS</v>
      </c>
      <c r="AT1" s="17" t="str">
        <f aca="false">[1]main!AR11</f>
        <v>RH_R</v>
      </c>
      <c r="AU1" s="17" t="str">
        <f aca="false">[1]main!AS11</f>
        <v>RH_S</v>
      </c>
      <c r="AV1" s="17" t="str">
        <f aca="false">[1]main!AT11</f>
        <v>Flow</v>
      </c>
      <c r="AW1" s="17" t="str">
        <f aca="false">[1]main!AU11</f>
        <v>PARi</v>
      </c>
      <c r="AX1" s="17" t="str">
        <f aca="false">[1]main!AV11</f>
        <v>PARo</v>
      </c>
      <c r="AY1" s="17" t="str">
        <f aca="false">[1]main!AW11</f>
        <v>Press</v>
      </c>
      <c r="AZ1" s="17" t="str">
        <f aca="false">[1]main!AX11</f>
        <v>CsMch</v>
      </c>
      <c r="BA1" s="17" t="str">
        <f aca="false">[1]main!AY11</f>
        <v>HsMch</v>
      </c>
      <c r="BB1" s="17" t="str">
        <f aca="false">[1]main!AZ11</f>
        <v>StableF</v>
      </c>
      <c r="BC1" s="17" t="str">
        <f aca="false">[1]main!BA11</f>
        <v>BLCslope</v>
      </c>
      <c r="BD1" s="17" t="str">
        <f aca="false">[1]main!BB11</f>
        <v>BLCoffst</v>
      </c>
      <c r="BE1" s="17" t="str">
        <f aca="false">[1]main!BC11</f>
        <v>f_parin</v>
      </c>
      <c r="BF1" s="17" t="str">
        <f aca="false">[1]main!BD11</f>
        <v>f_parout</v>
      </c>
      <c r="BG1" s="17" t="str">
        <f aca="false">[1]main!BE11</f>
        <v>alphaK</v>
      </c>
      <c r="BH1" s="17" t="str">
        <f aca="false">[1]main!BF11</f>
        <v>Status</v>
      </c>
      <c r="BI1" s="17" t="str">
        <f aca="false">[1]main!BG11</f>
        <v>fda</v>
      </c>
      <c r="BJ1" s="17" t="str">
        <f aca="false">[1]main!BH11</f>
        <v>Trans</v>
      </c>
      <c r="BK1" s="17" t="str">
        <f aca="false">[1]main!BI11</f>
        <v>Tair_K</v>
      </c>
      <c r="BL1" s="17" t="str">
        <f aca="false">[1]main!BJ11</f>
        <v>Twall_K</v>
      </c>
      <c r="BM1" s="17" t="str">
        <f aca="false">[1]main!BK11</f>
        <v>R(W/m2)</v>
      </c>
      <c r="BN1" s="17" t="str">
        <f aca="false">[1]main!BL11</f>
        <v>Tl-Ta</v>
      </c>
      <c r="BO1" s="17" t="str">
        <f aca="false">[1]main!BM11</f>
        <v>SVTleaf</v>
      </c>
      <c r="BP1" s="17" t="str">
        <f aca="false">[1]main!BN11</f>
        <v>h2o_i</v>
      </c>
      <c r="BQ1" s="17" t="str">
        <f aca="false">[1]main!BO11</f>
        <v>h20diff</v>
      </c>
      <c r="BR1" s="17" t="str">
        <f aca="false">[1]main!BP11</f>
        <v>CTair</v>
      </c>
      <c r="BS1" s="17" t="str">
        <f aca="false">[1]main!BQ11</f>
        <v>SVTair</v>
      </c>
      <c r="BT1" s="17" t="str">
        <f aca="false">[1]main!BR11</f>
        <v>CndTotal</v>
      </c>
      <c r="BU1" s="17" t="str">
        <f aca="false">[1]main!BS11</f>
        <v>vp_kPa</v>
      </c>
      <c r="BV1" s="17" t="str">
        <f aca="false">[1]main!BT11</f>
        <v>VpdA</v>
      </c>
      <c r="BW1" s="17" t="str">
        <f aca="false">[1]main!BU11</f>
        <v>CndCO2</v>
      </c>
      <c r="BX1" s="17" t="str">
        <f aca="false">[1]main!BV11</f>
        <v>Ci_Pa</v>
      </c>
      <c r="BY1" s="17" t="str">
        <f aca="false">[1]main!BW11</f>
        <v>Ci/Ca</v>
      </c>
      <c r="BZ1" s="17" t="str">
        <f aca="false">[1]main!BX11</f>
        <v>RHsfc</v>
      </c>
      <c r="CA1" s="17" t="str">
        <f aca="false">[1]main!BY11</f>
        <v>C2sfc</v>
      </c>
      <c r="CB1" s="17" t="str">
        <f aca="false">[1]main!BZ11</f>
        <v>AHs/Cs</v>
      </c>
      <c r="CC1" s="17" t="str">
        <f aca="false">[1]main!CA11</f>
        <v>Fv</v>
      </c>
      <c r="CD1" s="17" t="str">
        <f aca="false">[1]main!CB11</f>
        <v>PARabs</v>
      </c>
      <c r="CE1" s="19" t="str">
        <f aca="false">[1]main!CC11</f>
        <v>Fv'</v>
      </c>
      <c r="CF1" s="19" t="str">
        <f aca="false">[1]main!CD11</f>
        <v>qP_Fo</v>
      </c>
      <c r="CG1" s="17" t="str">
        <f aca="false">[1]main!CE11</f>
        <v>qN_Fo</v>
      </c>
    </row>
    <row r="2" customFormat="false" ht="12.8" hidden="false" customHeight="false" outlineLevel="0" collapsed="false">
      <c r="A2" s="9" t="n">
        <f aca="false">filtrado!A53</f>
        <v>1</v>
      </c>
      <c r="B2" s="9" t="n">
        <f aca="false">filtrado!B53</f>
        <v>6</v>
      </c>
      <c r="C2" s="9" t="n">
        <f aca="false">filtrado!C53</f>
        <v>7</v>
      </c>
      <c r="D2" s="9" t="str">
        <f aca="false">filtrado!D53</f>
        <v>14:35:03</v>
      </c>
      <c r="E2" s="9" t="n">
        <f aca="false">filtrado!E53</f>
        <v>963.499995968305</v>
      </c>
      <c r="F2" s="9" t="n">
        <f aca="false">filtrado!F53</f>
        <v>0</v>
      </c>
      <c r="G2" s="9" t="n">
        <f aca="false">filtrado!G53</f>
        <v>10.3990952050476</v>
      </c>
      <c r="H2" s="9" t="n">
        <f aca="false">filtrado!H53</f>
        <v>0.132748572723517</v>
      </c>
      <c r="I2" s="9" t="n">
        <f aca="false">filtrado!I53</f>
        <v>784.317859628705</v>
      </c>
      <c r="J2" s="9" t="n">
        <f aca="false">filtrado!J53</f>
        <v>1</v>
      </c>
      <c r="K2" s="9" t="n">
        <f aca="false">filtrado!K53</f>
        <v>1</v>
      </c>
      <c r="L2" s="9" t="n">
        <f aca="false">filtrado!L53</f>
        <v>0</v>
      </c>
      <c r="M2" s="9" t="n">
        <f aca="false">filtrado!M53</f>
        <v>0</v>
      </c>
      <c r="N2" s="9" t="n">
        <f aca="false">filtrado!N53</f>
        <v>485.87939453125</v>
      </c>
      <c r="O2" s="9" t="n">
        <f aca="false">filtrado!O53</f>
        <v>1560.55163574219</v>
      </c>
      <c r="P2" s="9" t="n">
        <f aca="false">filtrado!P53</f>
        <v>793.863037109375</v>
      </c>
      <c r="Q2" s="9" t="e">
        <f aca="false">filtrado!Q53</f>
        <v>#DIV/0!</v>
      </c>
      <c r="R2" s="9" t="n">
        <f aca="false">filtrado!R53</f>
        <v>0.688648947331904</v>
      </c>
      <c r="S2" s="9" t="n">
        <f aca="false">filtrado!S53</f>
        <v>0.491293322869244</v>
      </c>
      <c r="T2" s="9" t="n">
        <f aca="false">filtrado!T53</f>
        <v>-1</v>
      </c>
      <c r="U2" s="9" t="n">
        <f aca="false">filtrado!U53</f>
        <v>0.87</v>
      </c>
      <c r="V2" s="9" t="n">
        <f aca="false">filtrado!V53</f>
        <v>0.92</v>
      </c>
      <c r="W2" s="9" t="n">
        <f aca="false">filtrado!W53</f>
        <v>19.9885787963867</v>
      </c>
      <c r="X2" s="9" t="n">
        <f aca="false">filtrado!X53</f>
        <v>0.879994289398193</v>
      </c>
      <c r="Y2" s="9" t="n">
        <f aca="false">filtrado!Y53</f>
        <v>0.0519655348567089</v>
      </c>
      <c r="Z2" s="9" t="n">
        <f aca="false">filtrado!Z53</f>
        <v>0.713416211224467</v>
      </c>
      <c r="AA2" s="9" t="n">
        <f aca="false">filtrado!AA53</f>
        <v>3.21180863668385</v>
      </c>
      <c r="AB2" s="9" t="n">
        <f aca="false">filtrado!AB53</f>
        <v>-1</v>
      </c>
      <c r="AC2" s="9" t="n">
        <f aca="false">filtrado!AC53</f>
        <v>249.272933959961</v>
      </c>
      <c r="AD2" s="9" t="n">
        <f aca="false">filtrado!AD53</f>
        <v>0.5</v>
      </c>
      <c r="AE2" s="9" t="n">
        <f aca="false">filtrado!AE53</f>
        <v>53.8847466540382</v>
      </c>
      <c r="AF2" s="9" t="n">
        <f aca="false">filtrado!AF53</f>
        <v>1.63035120150843</v>
      </c>
      <c r="AG2" s="9" t="n">
        <f aca="false">filtrado!AG53</f>
        <v>1.14113710106655</v>
      </c>
      <c r="AH2" s="9" t="n">
        <f aca="false">filtrado!AH53</f>
        <v>24.8569869995117</v>
      </c>
      <c r="AI2" s="9" t="n">
        <f aca="false">filtrado!AI53</f>
        <v>2</v>
      </c>
      <c r="AJ2" s="9" t="n">
        <f aca="false">filtrado!AJ53</f>
        <v>4.644859790802</v>
      </c>
      <c r="AK2" s="9" t="n">
        <f aca="false">filtrado!AK53</f>
        <v>1</v>
      </c>
      <c r="AL2" s="9" t="n">
        <f aca="false">filtrado!AL53</f>
        <v>9.289719581604</v>
      </c>
      <c r="AM2" s="9" t="n">
        <f aca="false">filtrado!AM53</f>
        <v>26.0736598968506</v>
      </c>
      <c r="AN2" s="9" t="n">
        <f aca="false">filtrado!AN53</f>
        <v>24.8569869995117</v>
      </c>
      <c r="AO2" s="9" t="n">
        <f aca="false">filtrado!AO53</f>
        <v>26.0573635101318</v>
      </c>
      <c r="AP2" s="9" t="n">
        <f aca="false">filtrado!AP53</f>
        <v>936.148620605469</v>
      </c>
      <c r="AQ2" s="9" t="n">
        <f aca="false">filtrado!AQ53</f>
        <v>928.222229003906</v>
      </c>
      <c r="AR2" s="9" t="n">
        <f aca="false">filtrado!AR53</f>
        <v>20.294849395752</v>
      </c>
      <c r="AS2" s="9" t="n">
        <f aca="false">filtrado!AS53</f>
        <v>21.3564987182617</v>
      </c>
      <c r="AT2" s="9" t="n">
        <f aca="false">filtrado!AT53</f>
        <v>56.4042205810547</v>
      </c>
      <c r="AU2" s="9" t="n">
        <f aca="false">filtrado!AU53</f>
        <v>59.3547973632813</v>
      </c>
      <c r="AV2" s="9" t="n">
        <f aca="false">filtrado!AV53</f>
        <v>300.576202392578</v>
      </c>
      <c r="AW2" s="9" t="n">
        <f aca="false">filtrado!AW53</f>
        <v>249.272933959961</v>
      </c>
      <c r="AX2" s="9" t="n">
        <f aca="false">filtrado!AX53</f>
        <v>127.08715057373</v>
      </c>
      <c r="AY2" s="9" t="n">
        <f aca="false">filtrado!AY53</f>
        <v>94.1882095336914</v>
      </c>
      <c r="AZ2" s="9" t="n">
        <f aca="false">filtrado!AZ53</f>
        <v>-2.80059242248535</v>
      </c>
      <c r="BA2" s="9" t="n">
        <f aca="false">filtrado!BA53</f>
        <v>-0.415243327617645</v>
      </c>
      <c r="BB2" s="9" t="n">
        <f aca="false">filtrado!BB53</f>
        <v>0.25</v>
      </c>
      <c r="BC2" s="9" t="n">
        <f aca="false">filtrado!BC53</f>
        <v>-1.355140209198</v>
      </c>
      <c r="BD2" s="9" t="n">
        <f aca="false">filtrado!BD53</f>
        <v>7.355140209198</v>
      </c>
      <c r="BE2" s="9" t="n">
        <f aca="false">filtrado!BE53</f>
        <v>1</v>
      </c>
      <c r="BF2" s="9" t="n">
        <f aca="false">filtrado!BF53</f>
        <v>0</v>
      </c>
      <c r="BG2" s="9" t="n">
        <f aca="false">filtrado!BG53</f>
        <v>0.159999996423721</v>
      </c>
      <c r="BH2" s="9" t="n">
        <f aca="false">filtrado!BH53</f>
        <v>111105</v>
      </c>
      <c r="BI2" s="9" t="n">
        <f aca="false">filtrado!BI53</f>
        <v>1.50288101196289</v>
      </c>
      <c r="BJ2" s="9" t="n">
        <f aca="false">filtrado!BJ53</f>
        <v>0.00163035120150843</v>
      </c>
      <c r="BK2" s="9" t="n">
        <f aca="false">filtrado!BK53</f>
        <v>298.006986999512</v>
      </c>
      <c r="BL2" s="9" t="n">
        <f aca="false">filtrado!BL53</f>
        <v>299.223659896851</v>
      </c>
      <c r="BM2" s="9" t="n">
        <f aca="false">filtrado!BM53</f>
        <v>39.8836685421242</v>
      </c>
      <c r="BN2" s="9" t="n">
        <f aca="false">filtrado!BN53</f>
        <v>-0.0721729161975236</v>
      </c>
      <c r="BO2" s="9" t="n">
        <f aca="false">filtrado!BO53</f>
        <v>3.15266747724819</v>
      </c>
      <c r="BP2" s="9" t="n">
        <f aca="false">filtrado!BP53</f>
        <v>33.4719971093672</v>
      </c>
      <c r="BQ2" s="9" t="n">
        <f aca="false">filtrado!BQ53</f>
        <v>12.1154983911055</v>
      </c>
      <c r="BR2" s="9" t="n">
        <f aca="false">filtrado!BR53</f>
        <v>25.4653234481812</v>
      </c>
      <c r="BS2" s="9" t="n">
        <f aca="false">filtrado!BS53</f>
        <v>3.26896530649783</v>
      </c>
      <c r="BT2" s="9" t="n">
        <f aca="false">filtrado!BT53</f>
        <v>0.130878342623345</v>
      </c>
      <c r="BU2" s="9" t="n">
        <f aca="false">filtrado!BU53</f>
        <v>2.01153037618165</v>
      </c>
      <c r="BV2" s="9" t="n">
        <f aca="false">filtrado!BV53</f>
        <v>1.25743493031618</v>
      </c>
      <c r="BW2" s="9" t="n">
        <f aca="false">filtrado!BW53</f>
        <v>0.0819649615354002</v>
      </c>
      <c r="BX2" s="9" t="n">
        <f aca="false">filtrado!BX53</f>
        <v>73.8734949037249</v>
      </c>
      <c r="BY2" s="9" t="n">
        <f aca="false">filtrado!BY53</f>
        <v>0.844967762160116</v>
      </c>
      <c r="BZ2" s="9" t="n">
        <f aca="false">filtrado!BZ53</f>
        <v>63.3081438526795</v>
      </c>
      <c r="CA2" s="9" t="n">
        <f aca="false">filtrado!CA53</f>
        <v>926.711012394675</v>
      </c>
      <c r="CB2" s="9" t="n">
        <f aca="false">filtrado!CB53</f>
        <v>0.0071041285403273</v>
      </c>
      <c r="CC2" s="9" t="n">
        <f aca="false">filtrado!CC53</f>
        <v>0</v>
      </c>
      <c r="CD2" s="9" t="n">
        <f aca="false">filtrado!CD53</f>
        <v>219.358758386299</v>
      </c>
      <c r="CE2" s="9" t="n">
        <f aca="false">filtrado!CE53</f>
        <v>1074.67224121094</v>
      </c>
      <c r="CF2" s="9" t="n">
        <f aca="false">filtrado!CF53</f>
        <v>0.491293322869244</v>
      </c>
      <c r="CG2" s="9" t="e">
        <f aca="false">filtrado!CG53</f>
        <v>#DIV/0!</v>
      </c>
    </row>
    <row r="3" customFormat="false" ht="12.8" hidden="false" customHeight="false" outlineLevel="0" collapsed="false">
      <c r="A3" s="9" t="n">
        <f aca="false">filtrado!A54</f>
        <v>1</v>
      </c>
      <c r="B3" s="9" t="n">
        <f aca="false">filtrado!B54</f>
        <v>1</v>
      </c>
      <c r="C3" s="9" t="n">
        <f aca="false">filtrado!C54</f>
        <v>14</v>
      </c>
      <c r="D3" s="9" t="str">
        <f aca="false">filtrado!D54</f>
        <v>14:46:12</v>
      </c>
      <c r="E3" s="9" t="n">
        <f aca="false">filtrado!E54</f>
        <v>1631.99999600276</v>
      </c>
      <c r="F3" s="9" t="n">
        <f aca="false">filtrado!F54</f>
        <v>0</v>
      </c>
      <c r="G3" s="9" t="n">
        <f aca="false">filtrado!G54</f>
        <v>14.739401540452</v>
      </c>
      <c r="H3" s="9" t="n">
        <f aca="false">filtrado!H54</f>
        <v>0.106102337225302</v>
      </c>
      <c r="I3" s="9" t="n">
        <f aca="false">filtrado!I54</f>
        <v>720.096033871547</v>
      </c>
      <c r="J3" s="9" t="n">
        <f aca="false">filtrado!J54</f>
        <v>2</v>
      </c>
      <c r="K3" s="9" t="n">
        <f aca="false">filtrado!K54</f>
        <v>2</v>
      </c>
      <c r="L3" s="9" t="n">
        <f aca="false">filtrado!L54</f>
        <v>0</v>
      </c>
      <c r="M3" s="9" t="n">
        <f aca="false">filtrado!M54</f>
        <v>0</v>
      </c>
      <c r="N3" s="9" t="n">
        <f aca="false">filtrado!N54</f>
        <v>502.533447265625</v>
      </c>
      <c r="O3" s="9" t="n">
        <f aca="false">filtrado!O54</f>
        <v>1766.46398925781</v>
      </c>
      <c r="P3" s="9" t="n">
        <f aca="false">filtrado!P54</f>
        <v>713.79541015625</v>
      </c>
      <c r="Q3" s="9" t="e">
        <f aca="false">filtrado!Q54</f>
        <v>#DIV/0!</v>
      </c>
      <c r="R3" s="9" t="n">
        <f aca="false">filtrado!R54</f>
        <v>0.715514468270159</v>
      </c>
      <c r="S3" s="9" t="n">
        <f aca="false">filtrado!S54</f>
        <v>0.595918504709425</v>
      </c>
      <c r="T3" s="9" t="n">
        <f aca="false">filtrado!T54</f>
        <v>-1</v>
      </c>
      <c r="U3" s="9" t="n">
        <f aca="false">filtrado!U54</f>
        <v>0.87</v>
      </c>
      <c r="V3" s="9" t="n">
        <f aca="false">filtrado!V54</f>
        <v>0.92</v>
      </c>
      <c r="W3" s="9" t="n">
        <f aca="false">filtrado!W54</f>
        <v>19.9885787963867</v>
      </c>
      <c r="X3" s="9" t="n">
        <f aca="false">filtrado!X54</f>
        <v>0.879994289398193</v>
      </c>
      <c r="Y3" s="9" t="n">
        <f aca="false">filtrado!Y54</f>
        <v>0.0718129529590436</v>
      </c>
      <c r="Z3" s="9" t="n">
        <f aca="false">filtrado!Z54</f>
        <v>0.832853186253702</v>
      </c>
      <c r="AA3" s="9" t="n">
        <f aca="false">filtrado!AA54</f>
        <v>3.51511725014416</v>
      </c>
      <c r="AB3" s="9" t="n">
        <f aca="false">filtrado!AB54</f>
        <v>-1</v>
      </c>
      <c r="AC3" s="9" t="n">
        <f aca="false">filtrado!AC54</f>
        <v>249.060913085938</v>
      </c>
      <c r="AD3" s="9" t="n">
        <f aca="false">filtrado!AD54</f>
        <v>0.5</v>
      </c>
      <c r="AE3" s="9" t="n">
        <f aca="false">filtrado!AE54</f>
        <v>65.3043792556242</v>
      </c>
      <c r="AF3" s="9" t="n">
        <f aca="false">filtrado!AF54</f>
        <v>1.37550960131117</v>
      </c>
      <c r="AG3" s="9" t="n">
        <f aca="false">filtrado!AG54</f>
        <v>1.20209792759671</v>
      </c>
      <c r="AH3" s="9" t="n">
        <f aca="false">filtrado!AH54</f>
        <v>24.6522026062012</v>
      </c>
      <c r="AI3" s="9" t="n">
        <f aca="false">filtrado!AI54</f>
        <v>2</v>
      </c>
      <c r="AJ3" s="9" t="n">
        <f aca="false">filtrado!AJ54</f>
        <v>4.644859790802</v>
      </c>
      <c r="AK3" s="9" t="n">
        <f aca="false">filtrado!AK54</f>
        <v>1</v>
      </c>
      <c r="AL3" s="9" t="n">
        <f aca="false">filtrado!AL54</f>
        <v>9.289719581604</v>
      </c>
      <c r="AM3" s="9" t="n">
        <f aca="false">filtrado!AM54</f>
        <v>25.5452556610107</v>
      </c>
      <c r="AN3" s="9" t="n">
        <f aca="false">filtrado!AN54</f>
        <v>24.6522026062012</v>
      </c>
      <c r="AO3" s="9" t="n">
        <f aca="false">filtrado!AO54</f>
        <v>25.5008125305176</v>
      </c>
      <c r="AP3" s="9" t="n">
        <f aca="false">filtrado!AP54</f>
        <v>972.843139648438</v>
      </c>
      <c r="AQ3" s="9" t="n">
        <f aca="false">filtrado!AQ54</f>
        <v>962.154235839844</v>
      </c>
      <c r="AR3" s="9" t="n">
        <f aca="false">filtrado!AR54</f>
        <v>19.4047718048096</v>
      </c>
      <c r="AS3" s="9" t="n">
        <f aca="false">filtrado!AS54</f>
        <v>20.3015117645264</v>
      </c>
      <c r="AT3" s="9" t="n">
        <f aca="false">filtrado!AT54</f>
        <v>55.6481819152832</v>
      </c>
      <c r="AU3" s="9" t="n">
        <f aca="false">filtrado!AU54</f>
        <v>58.2198143005371</v>
      </c>
      <c r="AV3" s="9" t="n">
        <f aca="false">filtrado!AV54</f>
        <v>300.551940917969</v>
      </c>
      <c r="AW3" s="9" t="n">
        <f aca="false">filtrado!AW54</f>
        <v>249.060913085938</v>
      </c>
      <c r="AX3" s="9" t="n">
        <f aca="false">filtrado!AX54</f>
        <v>130.247955322266</v>
      </c>
      <c r="AY3" s="9" t="n">
        <f aca="false">filtrado!AY54</f>
        <v>94.1921081542969</v>
      </c>
      <c r="AZ3" s="9" t="n">
        <f aca="false">filtrado!AZ54</f>
        <v>-2.34871864318848</v>
      </c>
      <c r="BA3" s="9" t="n">
        <f aca="false">filtrado!BA54</f>
        <v>-0.424953997135162</v>
      </c>
      <c r="BB3" s="9" t="n">
        <f aca="false">filtrado!BB54</f>
        <v>0.5</v>
      </c>
      <c r="BC3" s="9" t="n">
        <f aca="false">filtrado!BC54</f>
        <v>-1.355140209198</v>
      </c>
      <c r="BD3" s="9" t="n">
        <f aca="false">filtrado!BD54</f>
        <v>7.355140209198</v>
      </c>
      <c r="BE3" s="9" t="n">
        <f aca="false">filtrado!BE54</f>
        <v>1</v>
      </c>
      <c r="BF3" s="9" t="n">
        <f aca="false">filtrado!BF54</f>
        <v>0</v>
      </c>
      <c r="BG3" s="9" t="n">
        <f aca="false">filtrado!BG54</f>
        <v>0.159999996423721</v>
      </c>
      <c r="BH3" s="9" t="n">
        <f aca="false">filtrado!BH54</f>
        <v>111105</v>
      </c>
      <c r="BI3" s="9" t="n">
        <f aca="false">filtrado!BI54</f>
        <v>1.50275970458984</v>
      </c>
      <c r="BJ3" s="9" t="n">
        <f aca="false">filtrado!BJ54</f>
        <v>0.00137550960131117</v>
      </c>
      <c r="BK3" s="9" t="n">
        <f aca="false">filtrado!BK54</f>
        <v>297.802202606201</v>
      </c>
      <c r="BL3" s="9" t="n">
        <f aca="false">filtrado!BL54</f>
        <v>298.695255661011</v>
      </c>
      <c r="BM3" s="9" t="n">
        <f aca="false">filtrado!BM54</f>
        <v>39.8497452030388</v>
      </c>
      <c r="BN3" s="9" t="n">
        <f aca="false">filtrado!BN54</f>
        <v>-0.0423808340963783</v>
      </c>
      <c r="BO3" s="9" t="n">
        <f aca="false">filtrado!BO54</f>
        <v>3.11434011941671</v>
      </c>
      <c r="BP3" s="9" t="n">
        <f aca="false">filtrado!BP54</f>
        <v>33.0637054466929</v>
      </c>
      <c r="BQ3" s="9" t="n">
        <f aca="false">filtrado!BQ54</f>
        <v>12.7621936821665</v>
      </c>
      <c r="BR3" s="9" t="n">
        <f aca="false">filtrado!BR54</f>
        <v>25.098729133606</v>
      </c>
      <c r="BS3" s="9" t="n">
        <f aca="false">filtrado!BS54</f>
        <v>3.19844182622052</v>
      </c>
      <c r="BT3" s="9" t="n">
        <f aca="false">filtrado!BT54</f>
        <v>0.104904176376584</v>
      </c>
      <c r="BU3" s="9" t="n">
        <f aca="false">filtrado!BU54</f>
        <v>1.91224219182</v>
      </c>
      <c r="BV3" s="9" t="n">
        <f aca="false">filtrado!BV54</f>
        <v>1.28619963440052</v>
      </c>
      <c r="BW3" s="9" t="n">
        <f aca="false">filtrado!BW54</f>
        <v>0.0656717149433015</v>
      </c>
      <c r="BX3" s="9" t="n">
        <f aca="false">filtrado!BX54</f>
        <v>67.827363503909</v>
      </c>
      <c r="BY3" s="9" t="n">
        <f aca="false">filtrado!BY54</f>
        <v>0.748420582738473</v>
      </c>
      <c r="BZ3" s="9" t="n">
        <f aca="false">filtrado!BZ54</f>
        <v>60.7908748524882</v>
      </c>
      <c r="CA3" s="9" t="n">
        <f aca="false">filtrado!CA54</f>
        <v>960.012277527236</v>
      </c>
      <c r="CB3" s="9" t="n">
        <f aca="false">filtrado!CB54</f>
        <v>0.0093334339093467</v>
      </c>
      <c r="CC3" s="9" t="n">
        <f aca="false">filtrado!CC54</f>
        <v>0</v>
      </c>
      <c r="CD3" s="9" t="n">
        <f aca="false">filtrado!CD54</f>
        <v>219.172181227925</v>
      </c>
      <c r="CE3" s="9" t="n">
        <f aca="false">filtrado!CE54</f>
        <v>1263.93054199219</v>
      </c>
      <c r="CF3" s="9" t="n">
        <f aca="false">filtrado!CF54</f>
        <v>0.595918504709425</v>
      </c>
      <c r="CG3" s="9" t="e">
        <f aca="false">filtrado!CG54</f>
        <v>#DIV/0!</v>
      </c>
    </row>
    <row r="4" customFormat="false" ht="12.8" hidden="false" customHeight="false" outlineLevel="0" collapsed="false">
      <c r="A4" s="9" t="n">
        <f aca="false">filtrado!A55</f>
        <v>1</v>
      </c>
      <c r="B4" s="9" t="n">
        <f aca="false">filtrado!B55</f>
        <v>2</v>
      </c>
      <c r="C4" s="9" t="n">
        <f aca="false">filtrado!C55</f>
        <v>21</v>
      </c>
      <c r="D4" s="9" t="str">
        <f aca="false">filtrado!D55</f>
        <v>15:00:53</v>
      </c>
      <c r="E4" s="9" t="n">
        <f aca="false">filtrado!E55</f>
        <v>2513.4999959683</v>
      </c>
      <c r="F4" s="9" t="n">
        <f aca="false">filtrado!F55</f>
        <v>0</v>
      </c>
      <c r="G4" s="9" t="n">
        <f aca="false">filtrado!G55</f>
        <v>5.20405785743851</v>
      </c>
      <c r="H4" s="9" t="n">
        <f aca="false">filtrado!H55</f>
        <v>0.0322627301560021</v>
      </c>
      <c r="I4" s="9" t="n">
        <f aca="false">filtrado!I55</f>
        <v>697.256038375071</v>
      </c>
      <c r="J4" s="9" t="n">
        <f aca="false">filtrado!J55</f>
        <v>3</v>
      </c>
      <c r="K4" s="9" t="n">
        <f aca="false">filtrado!K55</f>
        <v>3</v>
      </c>
      <c r="L4" s="9" t="n">
        <f aca="false">filtrado!L55</f>
        <v>0</v>
      </c>
      <c r="M4" s="9" t="n">
        <f aca="false">filtrado!M55</f>
        <v>0</v>
      </c>
      <c r="N4" s="9" t="n">
        <f aca="false">filtrado!N55</f>
        <v>461.487060546875</v>
      </c>
      <c r="O4" s="9" t="n">
        <f aca="false">filtrado!O55</f>
        <v>1126.67358398438</v>
      </c>
      <c r="P4" s="9" t="n">
        <f aca="false">filtrado!P55</f>
        <v>642.397033691406</v>
      </c>
      <c r="Q4" s="9" t="e">
        <f aca="false">filtrado!Q55</f>
        <v>#DIV/0!</v>
      </c>
      <c r="R4" s="9" t="n">
        <f aca="false">filtrado!R55</f>
        <v>0.590398614907729</v>
      </c>
      <c r="S4" s="9" t="n">
        <f aca="false">filtrado!S55</f>
        <v>0.429828618667328</v>
      </c>
      <c r="T4" s="9" t="n">
        <f aca="false">filtrado!T55</f>
        <v>-1</v>
      </c>
      <c r="U4" s="9" t="n">
        <f aca="false">filtrado!U55</f>
        <v>0.87</v>
      </c>
      <c r="V4" s="9" t="n">
        <f aca="false">filtrado!V55</f>
        <v>0.92</v>
      </c>
      <c r="W4" s="9" t="n">
        <f aca="false">filtrado!W55</f>
        <v>19.9885787963867</v>
      </c>
      <c r="X4" s="9" t="n">
        <f aca="false">filtrado!X55</f>
        <v>0.879994289398193</v>
      </c>
      <c r="Y4" s="9" t="n">
        <f aca="false">filtrado!Y55</f>
        <v>0.0282781816482393</v>
      </c>
      <c r="Z4" s="9" t="n">
        <f aca="false">filtrado!Z55</f>
        <v>0.728031211141144</v>
      </c>
      <c r="AA4" s="9" t="n">
        <f aca="false">filtrado!AA55</f>
        <v>2.44139799423464</v>
      </c>
      <c r="AB4" s="9" t="n">
        <f aca="false">filtrado!AB55</f>
        <v>-1</v>
      </c>
      <c r="AC4" s="9" t="n">
        <f aca="false">filtrado!AC55</f>
        <v>249.312759399414</v>
      </c>
      <c r="AD4" s="9" t="n">
        <f aca="false">filtrado!AD55</f>
        <v>0.5</v>
      </c>
      <c r="AE4" s="9" t="n">
        <f aca="false">filtrado!AE55</f>
        <v>47.1508679760004</v>
      </c>
      <c r="AF4" s="9" t="n">
        <f aca="false">filtrado!AF55</f>
        <v>0.463273772176469</v>
      </c>
      <c r="AG4" s="9" t="n">
        <f aca="false">filtrado!AG55</f>
        <v>1.32019839415338</v>
      </c>
      <c r="AH4" s="9" t="n">
        <f aca="false">filtrado!AH55</f>
        <v>25.2406234741211</v>
      </c>
      <c r="AI4" s="9" t="n">
        <f aca="false">filtrado!AI55</f>
        <v>2</v>
      </c>
      <c r="AJ4" s="9" t="n">
        <f aca="false">filtrado!AJ55</f>
        <v>4.644859790802</v>
      </c>
      <c r="AK4" s="9" t="n">
        <f aca="false">filtrado!AK55</f>
        <v>1</v>
      </c>
      <c r="AL4" s="9" t="n">
        <f aca="false">filtrado!AL55</f>
        <v>9.289719581604</v>
      </c>
      <c r="AM4" s="9" t="n">
        <f aca="false">filtrado!AM55</f>
        <v>25.957239151001</v>
      </c>
      <c r="AN4" s="9" t="n">
        <f aca="false">filtrado!AN55</f>
        <v>25.2406234741211</v>
      </c>
      <c r="AO4" s="9" t="n">
        <f aca="false">filtrado!AO55</f>
        <v>25.9161396026611</v>
      </c>
      <c r="AP4" s="9" t="n">
        <f aca="false">filtrado!AP55</f>
        <v>979.142272949219</v>
      </c>
      <c r="AQ4" s="9" t="n">
        <f aca="false">filtrado!AQ55</f>
        <v>975.379028320313</v>
      </c>
      <c r="AR4" s="9" t="n">
        <f aca="false">filtrado!AR55</f>
        <v>19.9277820587158</v>
      </c>
      <c r="AS4" s="9" t="n">
        <f aca="false">filtrado!AS55</f>
        <v>20.2297916412354</v>
      </c>
      <c r="AT4" s="9" t="n">
        <f aca="false">filtrado!AT55</f>
        <v>55.7660751342773</v>
      </c>
      <c r="AU4" s="9" t="n">
        <f aca="false">filtrado!AU55</f>
        <v>56.6112251281738</v>
      </c>
      <c r="AV4" s="9" t="n">
        <f aca="false">filtrado!AV55</f>
        <v>300.587707519531</v>
      </c>
      <c r="AW4" s="9" t="n">
        <f aca="false">filtrado!AW55</f>
        <v>249.312759399414</v>
      </c>
      <c r="AX4" s="9" t="n">
        <f aca="false">filtrado!AX55</f>
        <v>123.571388244629</v>
      </c>
      <c r="AY4" s="9" t="n">
        <f aca="false">filtrado!AY55</f>
        <v>94.186882019043</v>
      </c>
      <c r="AZ4" s="9" t="n">
        <f aca="false">filtrado!AZ55</f>
        <v>-2.48535203933716</v>
      </c>
      <c r="BA4" s="9" t="n">
        <f aca="false">filtrado!BA55</f>
        <v>-0.405969768762589</v>
      </c>
      <c r="BB4" s="9" t="n">
        <f aca="false">filtrado!BB55</f>
        <v>1</v>
      </c>
      <c r="BC4" s="9" t="n">
        <f aca="false">filtrado!BC55</f>
        <v>-1.355140209198</v>
      </c>
      <c r="BD4" s="9" t="n">
        <f aca="false">filtrado!BD55</f>
        <v>7.355140209198</v>
      </c>
      <c r="BE4" s="9" t="n">
        <f aca="false">filtrado!BE55</f>
        <v>1</v>
      </c>
      <c r="BF4" s="9" t="n">
        <f aca="false">filtrado!BF55</f>
        <v>0</v>
      </c>
      <c r="BG4" s="9" t="n">
        <f aca="false">filtrado!BG55</f>
        <v>0.159999996423721</v>
      </c>
      <c r="BH4" s="9" t="n">
        <f aca="false">filtrado!BH55</f>
        <v>111105</v>
      </c>
      <c r="BI4" s="9" t="n">
        <f aca="false">filtrado!BI55</f>
        <v>1.50293853759766</v>
      </c>
      <c r="BJ4" s="9" t="n">
        <f aca="false">filtrado!BJ55</f>
        <v>0.000463273772176469</v>
      </c>
      <c r="BK4" s="9" t="n">
        <f aca="false">filtrado!BK55</f>
        <v>298.390623474121</v>
      </c>
      <c r="BL4" s="9" t="n">
        <f aca="false">filtrado!BL55</f>
        <v>299.107239151001</v>
      </c>
      <c r="BM4" s="9" t="n">
        <f aca="false">filtrado!BM55</f>
        <v>39.8900406122943</v>
      </c>
      <c r="BN4" s="9" t="n">
        <f aca="false">filtrado!BN55</f>
        <v>0.110687981629129</v>
      </c>
      <c r="BO4" s="9" t="n">
        <f aca="false">filtrado!BO55</f>
        <v>3.22557939273624</v>
      </c>
      <c r="BP4" s="9" t="n">
        <f aca="false">filtrado!BP55</f>
        <v>34.2465885226361</v>
      </c>
      <c r="BQ4" s="9" t="n">
        <f aca="false">filtrado!BQ55</f>
        <v>14.0167968814007</v>
      </c>
      <c r="BR4" s="9" t="n">
        <f aca="false">filtrado!BR55</f>
        <v>25.5989313125611</v>
      </c>
      <c r="BS4" s="9" t="n">
        <f aca="false">filtrado!BS55</f>
        <v>3.2950037847764</v>
      </c>
      <c r="BT4" s="9" t="n">
        <f aca="false">filtrado!BT55</f>
        <v>0.0321510710986999</v>
      </c>
      <c r="BU4" s="9" t="n">
        <f aca="false">filtrado!BU55</f>
        <v>1.90538099858286</v>
      </c>
      <c r="BV4" s="9" t="n">
        <f aca="false">filtrado!BV55</f>
        <v>1.38962278619354</v>
      </c>
      <c r="BW4" s="9" t="n">
        <f aca="false">filtrado!BW55</f>
        <v>0.0201044215616648</v>
      </c>
      <c r="BX4" s="9" t="n">
        <f aca="false">filtrado!BX55</f>
        <v>65.6723722234981</v>
      </c>
      <c r="BY4" s="9" t="n">
        <f aca="false">filtrado!BY55</f>
        <v>0.71485650001703</v>
      </c>
      <c r="BZ4" s="9" t="n">
        <f aca="false">filtrado!BZ55</f>
        <v>58.0705387426887</v>
      </c>
      <c r="CA4" s="9" t="n">
        <f aca="false">filtrado!CA55</f>
        <v>974.622764576738</v>
      </c>
      <c r="CB4" s="9" t="n">
        <f aca="false">filtrado!CB55</f>
        <v>0.00310071193094713</v>
      </c>
      <c r="CC4" s="9" t="n">
        <f aca="false">filtrado!CC55</f>
        <v>0</v>
      </c>
      <c r="CD4" s="9" t="n">
        <f aca="false">filtrado!CD55</f>
        <v>219.39380454559</v>
      </c>
      <c r="CE4" s="9" t="n">
        <f aca="false">filtrado!CE55</f>
        <v>665.186523437505</v>
      </c>
      <c r="CF4" s="9" t="n">
        <f aca="false">filtrado!CF55</f>
        <v>0.429828618667328</v>
      </c>
      <c r="CG4" s="9" t="e">
        <f aca="false">filtrado!CG55</f>
        <v>#DIV/0!</v>
      </c>
    </row>
    <row r="5" customFormat="false" ht="12.8" hidden="false" customHeight="false" outlineLevel="0" collapsed="false">
      <c r="A5" s="9" t="n">
        <f aca="false">filtrado!A56</f>
        <v>1</v>
      </c>
      <c r="B5" s="9" t="n">
        <f aca="false">filtrado!B56</f>
        <v>3</v>
      </c>
      <c r="C5" s="9" t="n">
        <f aca="false">filtrado!C56</f>
        <v>28</v>
      </c>
      <c r="D5" s="9" t="str">
        <f aca="false">filtrado!D56</f>
        <v>15:13:53</v>
      </c>
      <c r="E5" s="9" t="n">
        <f aca="false">filtrado!E56</f>
        <v>3292.99999600276</v>
      </c>
      <c r="F5" s="9" t="n">
        <f aca="false">filtrado!F56</f>
        <v>0</v>
      </c>
      <c r="G5" s="9" t="n">
        <f aca="false">filtrado!G56</f>
        <v>13.6948630660889</v>
      </c>
      <c r="H5" s="9" t="n">
        <f aca="false">filtrado!H56</f>
        <v>0.118709000908182</v>
      </c>
      <c r="I5" s="9" t="n">
        <f aca="false">filtrado!I56</f>
        <v>810.918678917689</v>
      </c>
      <c r="J5" s="9" t="n">
        <f aca="false">filtrado!J56</f>
        <v>4</v>
      </c>
      <c r="K5" s="9" t="n">
        <f aca="false">filtrado!K56</f>
        <v>4</v>
      </c>
      <c r="L5" s="9" t="n">
        <f aca="false">filtrado!L56</f>
        <v>0</v>
      </c>
      <c r="M5" s="9" t="n">
        <f aca="false">filtrado!M56</f>
        <v>0</v>
      </c>
      <c r="N5" s="9" t="n">
        <f aca="false">filtrado!N56</f>
        <v>482.286865234375</v>
      </c>
      <c r="O5" s="9" t="n">
        <f aca="false">filtrado!O56</f>
        <v>1479.29821777344</v>
      </c>
      <c r="P5" s="9" t="n">
        <f aca="false">filtrado!P56</f>
        <v>624.784729003906</v>
      </c>
      <c r="Q5" s="9" t="e">
        <f aca="false">filtrado!Q56</f>
        <v>#DIV/0!</v>
      </c>
      <c r="R5" s="9" t="n">
        <f aca="false">filtrado!R56</f>
        <v>0.673975903276428</v>
      </c>
      <c r="S5" s="9" t="n">
        <f aca="false">filtrado!S56</f>
        <v>0.577647886344176</v>
      </c>
      <c r="T5" s="9" t="n">
        <f aca="false">filtrado!T56</f>
        <v>-1</v>
      </c>
      <c r="U5" s="9" t="n">
        <f aca="false">filtrado!U56</f>
        <v>0.87</v>
      </c>
      <c r="V5" s="9" t="n">
        <f aca="false">filtrado!V56</f>
        <v>0.92</v>
      </c>
      <c r="W5" s="9" t="n">
        <f aca="false">filtrado!W56</f>
        <v>19.9885787963867</v>
      </c>
      <c r="X5" s="9" t="n">
        <f aca="false">filtrado!X56</f>
        <v>0.879994289398193</v>
      </c>
      <c r="Y5" s="9" t="n">
        <f aca="false">filtrado!Y56</f>
        <v>0.0668828288483067</v>
      </c>
      <c r="Z5" s="9" t="n">
        <f aca="false">filtrado!Z56</f>
        <v>0.85707498374353</v>
      </c>
      <c r="AA5" s="9" t="n">
        <f aca="false">filtrado!AA56</f>
        <v>3.06725794212652</v>
      </c>
      <c r="AB5" s="9" t="n">
        <f aca="false">filtrado!AB56</f>
        <v>-1</v>
      </c>
      <c r="AC5" s="9" t="n">
        <f aca="false">filtrado!AC56</f>
        <v>249.672698974609</v>
      </c>
      <c r="AD5" s="9" t="n">
        <f aca="false">filtrado!AD56</f>
        <v>0.5</v>
      </c>
      <c r="AE5" s="9" t="n">
        <f aca="false">filtrado!AE56</f>
        <v>63.4576672100364</v>
      </c>
      <c r="AF5" s="9" t="n">
        <f aca="false">filtrado!AF56</f>
        <v>1.45489847975819</v>
      </c>
      <c r="AG5" s="9" t="n">
        <f aca="false">filtrado!AG56</f>
        <v>1.13907836193777</v>
      </c>
      <c r="AH5" s="9" t="n">
        <f aca="false">filtrado!AH56</f>
        <v>23.9604816436768</v>
      </c>
      <c r="AI5" s="9" t="n">
        <f aca="false">filtrado!AI56</f>
        <v>2</v>
      </c>
      <c r="AJ5" s="9" t="n">
        <f aca="false">filtrado!AJ56</f>
        <v>4.644859790802</v>
      </c>
      <c r="AK5" s="9" t="n">
        <f aca="false">filtrado!AK56</f>
        <v>1</v>
      </c>
      <c r="AL5" s="9" t="n">
        <f aca="false">filtrado!AL56</f>
        <v>9.289719581604</v>
      </c>
      <c r="AM5" s="9" t="n">
        <f aca="false">filtrado!AM56</f>
        <v>25.109447479248</v>
      </c>
      <c r="AN5" s="9" t="n">
        <f aca="false">filtrado!AN56</f>
        <v>23.9604816436768</v>
      </c>
      <c r="AO5" s="9" t="n">
        <f aca="false">filtrado!AO56</f>
        <v>25.0188694000244</v>
      </c>
      <c r="AP5" s="9" t="n">
        <f aca="false">filtrado!AP56</f>
        <v>1025.72314453125</v>
      </c>
      <c r="AQ5" s="9" t="n">
        <f aca="false">filtrado!AQ56</f>
        <v>1015.62719726563</v>
      </c>
      <c r="AR5" s="9" t="n">
        <f aca="false">filtrado!AR56</f>
        <v>18.6800594329834</v>
      </c>
      <c r="AS5" s="9" t="n">
        <f aca="false">filtrado!AS56</f>
        <v>19.6291618347168</v>
      </c>
      <c r="AT5" s="9" t="n">
        <f aca="false">filtrado!AT56</f>
        <v>54.9729728698731</v>
      </c>
      <c r="AU5" s="9" t="n">
        <f aca="false">filtrado!AU56</f>
        <v>57.766056060791</v>
      </c>
      <c r="AV5" s="9" t="n">
        <f aca="false">filtrado!AV56</f>
        <v>300.566101074219</v>
      </c>
      <c r="AW5" s="9" t="n">
        <f aca="false">filtrado!AW56</f>
        <v>249.672698974609</v>
      </c>
      <c r="AX5" s="9" t="n">
        <f aca="false">filtrado!AX56</f>
        <v>114.534606933594</v>
      </c>
      <c r="AY5" s="9" t="n">
        <f aca="false">filtrado!AY56</f>
        <v>94.1860809326172</v>
      </c>
      <c r="AZ5" s="9" t="n">
        <f aca="false">filtrado!AZ56</f>
        <v>-2.64719581604004</v>
      </c>
      <c r="BA5" s="9" t="n">
        <f aca="false">filtrado!BA56</f>
        <v>-0.422027558088303</v>
      </c>
      <c r="BB5" s="9" t="n">
        <f aca="false">filtrado!BB56</f>
        <v>0.5</v>
      </c>
      <c r="BC5" s="9" t="n">
        <f aca="false">filtrado!BC56</f>
        <v>-1.355140209198</v>
      </c>
      <c r="BD5" s="9" t="n">
        <f aca="false">filtrado!BD56</f>
        <v>7.355140209198</v>
      </c>
      <c r="BE5" s="9" t="n">
        <f aca="false">filtrado!BE56</f>
        <v>1</v>
      </c>
      <c r="BF5" s="9" t="n">
        <f aca="false">filtrado!BF56</f>
        <v>0</v>
      </c>
      <c r="BG5" s="9" t="n">
        <f aca="false">filtrado!BG56</f>
        <v>0.159999996423721</v>
      </c>
      <c r="BH5" s="9" t="n">
        <f aca="false">filtrado!BH56</f>
        <v>111105</v>
      </c>
      <c r="BI5" s="9" t="n">
        <f aca="false">filtrado!BI56</f>
        <v>1.50283050537109</v>
      </c>
      <c r="BJ5" s="9" t="n">
        <f aca="false">filtrado!BJ56</f>
        <v>0.00145489847975819</v>
      </c>
      <c r="BK5" s="9" t="n">
        <f aca="false">filtrado!BK56</f>
        <v>297.110481643677</v>
      </c>
      <c r="BL5" s="9" t="n">
        <f aca="false">filtrado!BL56</f>
        <v>298.259447479248</v>
      </c>
      <c r="BM5" s="9" t="n">
        <f aca="false">filtrado!BM56</f>
        <v>39.9476309430382</v>
      </c>
      <c r="BN5" s="9" t="n">
        <f aca="false">filtrado!BN56</f>
        <v>-0.0446011051190497</v>
      </c>
      <c r="BO5" s="9" t="n">
        <f aca="false">filtrado!BO56</f>
        <v>2.98787218714184</v>
      </c>
      <c r="BP5" s="9" t="n">
        <f aca="false">filtrado!BP56</f>
        <v>31.7230758256035</v>
      </c>
      <c r="BQ5" s="9" t="n">
        <f aca="false">filtrado!BQ56</f>
        <v>12.0939139908867</v>
      </c>
      <c r="BR5" s="9" t="n">
        <f aca="false">filtrado!BR56</f>
        <v>24.5349645614624</v>
      </c>
      <c r="BS5" s="9" t="n">
        <f aca="false">filtrado!BS56</f>
        <v>3.09258173191837</v>
      </c>
      <c r="BT5" s="9" t="n">
        <f aca="false">filtrado!BT56</f>
        <v>0.117211213389997</v>
      </c>
      <c r="BU5" s="9" t="n">
        <f aca="false">filtrado!BU56</f>
        <v>1.84879382520408</v>
      </c>
      <c r="BV5" s="9" t="n">
        <f aca="false">filtrado!BV56</f>
        <v>1.24378790671429</v>
      </c>
      <c r="BW5" s="9" t="n">
        <f aca="false">filtrado!BW56</f>
        <v>0.0733901187726214</v>
      </c>
      <c r="BX5" s="9" t="n">
        <f aca="false">filtrado!BX56</f>
        <v>76.3772523223125</v>
      </c>
      <c r="BY5" s="9" t="n">
        <f aca="false">filtrado!BY56</f>
        <v>0.798441279537337</v>
      </c>
      <c r="BZ5" s="9" t="n">
        <f aca="false">filtrado!BZ56</f>
        <v>61.3656374515462</v>
      </c>
      <c r="CA5" s="9" t="n">
        <f aca="false">filtrado!CA56</f>
        <v>1013.63703330246</v>
      </c>
      <c r="CB5" s="9" t="n">
        <f aca="false">filtrado!CB56</f>
        <v>0.00829087705215493</v>
      </c>
      <c r="CC5" s="9" t="n">
        <f aca="false">filtrado!CC56</f>
        <v>0</v>
      </c>
      <c r="CD5" s="9" t="n">
        <f aca="false">filtrado!CD56</f>
        <v>219.71054931629</v>
      </c>
      <c r="CE5" s="9" t="n">
        <f aca="false">filtrado!CE56</f>
        <v>997.011352539065</v>
      </c>
      <c r="CF5" s="9" t="n">
        <f aca="false">filtrado!CF56</f>
        <v>0.577647886344176</v>
      </c>
      <c r="CG5" s="9" t="e">
        <f aca="false">filtrado!CG56</f>
        <v>#DIV/0!</v>
      </c>
    </row>
    <row r="6" customFormat="false" ht="12.8" hidden="false" customHeight="false" outlineLevel="0" collapsed="false">
      <c r="A6" s="9" t="n">
        <f aca="false">filtrado!A57</f>
        <v>1</v>
      </c>
      <c r="B6" s="9" t="n">
        <f aca="false">filtrado!B57</f>
        <v>4</v>
      </c>
      <c r="C6" s="9" t="n">
        <f aca="false">filtrado!C57</f>
        <v>35</v>
      </c>
      <c r="D6" s="9" t="str">
        <f aca="false">filtrado!D57</f>
        <v>15:30:19</v>
      </c>
      <c r="E6" s="9" t="n">
        <f aca="false">filtrado!E57</f>
        <v>4279.49999603722</v>
      </c>
      <c r="F6" s="9" t="n">
        <f aca="false">filtrado!F57</f>
        <v>0</v>
      </c>
      <c r="G6" s="9" t="n">
        <f aca="false">filtrado!G57</f>
        <v>12.3495065270529</v>
      </c>
      <c r="H6" s="9" t="n">
        <f aca="false">filtrado!H57</f>
        <v>0.0792570217550445</v>
      </c>
      <c r="I6" s="9" t="n">
        <f aca="false">filtrado!I57</f>
        <v>811.041077304664</v>
      </c>
      <c r="J6" s="9" t="n">
        <f aca="false">filtrado!J57</f>
        <v>5</v>
      </c>
      <c r="K6" s="9" t="n">
        <f aca="false">filtrado!K57</f>
        <v>5</v>
      </c>
      <c r="L6" s="9" t="n">
        <f aca="false">filtrado!L57</f>
        <v>0</v>
      </c>
      <c r="M6" s="9" t="n">
        <f aca="false">filtrado!M57</f>
        <v>0</v>
      </c>
      <c r="N6" s="9" t="n">
        <f aca="false">filtrado!N57</f>
        <v>487.091064453125</v>
      </c>
      <c r="O6" s="9" t="n">
        <f aca="false">filtrado!O57</f>
        <v>1601.04370117188</v>
      </c>
      <c r="P6" s="9" t="n">
        <f aca="false">filtrado!P57</f>
        <v>707.585266113281</v>
      </c>
      <c r="Q6" s="9" t="e">
        <f aca="false">filtrado!Q57</f>
        <v>#DIV/0!</v>
      </c>
      <c r="R6" s="9" t="n">
        <f aca="false">filtrado!R57</f>
        <v>0.695766540228352</v>
      </c>
      <c r="S6" s="9" t="n">
        <f aca="false">filtrado!S57</f>
        <v>0.55804750014296</v>
      </c>
      <c r="T6" s="9" t="n">
        <f aca="false">filtrado!T57</f>
        <v>-1</v>
      </c>
      <c r="U6" s="9" t="n">
        <f aca="false">filtrado!U57</f>
        <v>0.87</v>
      </c>
      <c r="V6" s="9" t="n">
        <f aca="false">filtrado!V57</f>
        <v>0.92</v>
      </c>
      <c r="W6" s="9" t="n">
        <f aca="false">filtrado!W57</f>
        <v>19.9885787963867</v>
      </c>
      <c r="X6" s="9" t="n">
        <f aca="false">filtrado!X57</f>
        <v>0.879994289398193</v>
      </c>
      <c r="Y6" s="9" t="n">
        <f aca="false">filtrado!Y57</f>
        <v>0.0608399038715088</v>
      </c>
      <c r="Z6" s="9" t="n">
        <f aca="false">filtrado!Z57</f>
        <v>0.802061421291985</v>
      </c>
      <c r="AA6" s="9" t="n">
        <f aca="false">filtrado!AA57</f>
        <v>3.2869494392582</v>
      </c>
      <c r="AB6" s="9" t="n">
        <f aca="false">filtrado!AB57</f>
        <v>-1</v>
      </c>
      <c r="AC6" s="9" t="n">
        <f aca="false">filtrado!AC57</f>
        <v>249.342803955078</v>
      </c>
      <c r="AD6" s="9" t="n">
        <f aca="false">filtrado!AD57</f>
        <v>0.5</v>
      </c>
      <c r="AE6" s="9" t="n">
        <f aca="false">filtrado!AE57</f>
        <v>61.2234592061267</v>
      </c>
      <c r="AF6" s="9" t="n">
        <f aca="false">filtrado!AF57</f>
        <v>1.09306521084703</v>
      </c>
      <c r="AG6" s="9" t="n">
        <f aca="false">filtrado!AG57</f>
        <v>1.27506531146013</v>
      </c>
      <c r="AH6" s="9" t="n">
        <f aca="false">filtrado!AH57</f>
        <v>24.8840255737305</v>
      </c>
      <c r="AI6" s="9" t="n">
        <f aca="false">filtrado!AI57</f>
        <v>2</v>
      </c>
      <c r="AJ6" s="9" t="n">
        <f aca="false">filtrado!AJ57</f>
        <v>4.644859790802</v>
      </c>
      <c r="AK6" s="9" t="n">
        <f aca="false">filtrado!AK57</f>
        <v>1</v>
      </c>
      <c r="AL6" s="9" t="n">
        <f aca="false">filtrado!AL57</f>
        <v>9.289719581604</v>
      </c>
      <c r="AM6" s="9" t="n">
        <f aca="false">filtrado!AM57</f>
        <v>25.8362312316895</v>
      </c>
      <c r="AN6" s="9" t="n">
        <f aca="false">filtrado!AN57</f>
        <v>24.8840255737305</v>
      </c>
      <c r="AO6" s="9" t="n">
        <f aca="false">filtrado!AO57</f>
        <v>25.7674751281738</v>
      </c>
      <c r="AP6" s="9" t="n">
        <f aca="false">filtrado!AP57</f>
        <v>1092.22619628906</v>
      </c>
      <c r="AQ6" s="9" t="n">
        <f aca="false">filtrado!AQ57</f>
        <v>1083.22009277344</v>
      </c>
      <c r="AR6" s="9" t="n">
        <f aca="false">filtrado!AR57</f>
        <v>19.275016784668</v>
      </c>
      <c r="AS6" s="9" t="n">
        <f aca="false">filtrado!AS57</f>
        <v>19.9878749847412</v>
      </c>
      <c r="AT6" s="9" t="n">
        <f aca="false">filtrado!AT57</f>
        <v>54.3301162719727</v>
      </c>
      <c r="AU6" s="9" t="n">
        <f aca="false">filtrado!AU57</f>
        <v>56.3394317626953</v>
      </c>
      <c r="AV6" s="9" t="n">
        <f aca="false">filtrado!AV57</f>
        <v>300.541442871094</v>
      </c>
      <c r="AW6" s="9" t="n">
        <f aca="false">filtrado!AW57</f>
        <v>249.342803955078</v>
      </c>
      <c r="AX6" s="9" t="n">
        <f aca="false">filtrado!AX57</f>
        <v>115.517059326172</v>
      </c>
      <c r="AY6" s="9" t="n">
        <f aca="false">filtrado!AY57</f>
        <v>94.1917724609375</v>
      </c>
      <c r="AZ6" s="9" t="n">
        <f aca="false">filtrado!AZ57</f>
        <v>-3.62439918518066</v>
      </c>
      <c r="BA6" s="9" t="n">
        <f aca="false">filtrado!BA57</f>
        <v>-0.394737392663956</v>
      </c>
      <c r="BB6" s="9" t="n">
        <f aca="false">filtrado!BB57</f>
        <v>0.75</v>
      </c>
      <c r="BC6" s="9" t="n">
        <f aca="false">filtrado!BC57</f>
        <v>-1.355140209198</v>
      </c>
      <c r="BD6" s="9" t="n">
        <f aca="false">filtrado!BD57</f>
        <v>7.355140209198</v>
      </c>
      <c r="BE6" s="9" t="n">
        <f aca="false">filtrado!BE57</f>
        <v>1</v>
      </c>
      <c r="BF6" s="9" t="n">
        <f aca="false">filtrado!BF57</f>
        <v>0</v>
      </c>
      <c r="BG6" s="9" t="n">
        <f aca="false">filtrado!BG57</f>
        <v>0.159999996423721</v>
      </c>
      <c r="BH6" s="9" t="n">
        <f aca="false">filtrado!BH57</f>
        <v>111105</v>
      </c>
      <c r="BI6" s="9" t="n">
        <f aca="false">filtrado!BI57</f>
        <v>1.50270721435547</v>
      </c>
      <c r="BJ6" s="9" t="n">
        <f aca="false">filtrado!BJ57</f>
        <v>0.00109306521084703</v>
      </c>
      <c r="BK6" s="9" t="n">
        <f aca="false">filtrado!BK57</f>
        <v>298.034025573731</v>
      </c>
      <c r="BL6" s="9" t="n">
        <f aca="false">filtrado!BL57</f>
        <v>298.98623123169</v>
      </c>
      <c r="BM6" s="9" t="n">
        <f aca="false">filtrado!BM57</f>
        <v>39.8948477410931</v>
      </c>
      <c r="BN6" s="9" t="n">
        <f aca="false">filtrado!BN57</f>
        <v>0.0104144870301275</v>
      </c>
      <c r="BO6" s="9" t="n">
        <f aca="false">filtrado!BO57</f>
        <v>3.15775868400054</v>
      </c>
      <c r="BP6" s="9" t="n">
        <f aca="false">filtrado!BP57</f>
        <v>33.5247824889388</v>
      </c>
      <c r="BQ6" s="9" t="n">
        <f aca="false">filtrado!BQ57</f>
        <v>13.5369075041975</v>
      </c>
      <c r="BR6" s="9" t="n">
        <f aca="false">filtrado!BR57</f>
        <v>25.36012840271</v>
      </c>
      <c r="BS6" s="9" t="n">
        <f aca="false">filtrado!BS57</f>
        <v>3.24859079475998</v>
      </c>
      <c r="BT6" s="9" t="n">
        <f aca="false">filtrado!BT57</f>
        <v>0.0785865455906332</v>
      </c>
      <c r="BU6" s="9" t="n">
        <f aca="false">filtrado!BU57</f>
        <v>1.88269337254041</v>
      </c>
      <c r="BV6" s="9" t="n">
        <f aca="false">filtrado!BV57</f>
        <v>1.36589742221958</v>
      </c>
      <c r="BW6" s="9" t="n">
        <f aca="false">filtrado!BW57</f>
        <v>0.0491763922234621</v>
      </c>
      <c r="BX6" s="9" t="n">
        <f aca="false">filtrado!BX57</f>
        <v>76.3933966099545</v>
      </c>
      <c r="BY6" s="9" t="n">
        <f aca="false">filtrado!BY57</f>
        <v>0.74873156684908</v>
      </c>
      <c r="BZ6" s="9" t="n">
        <f aca="false">filtrado!BZ57</f>
        <v>58.8620776048992</v>
      </c>
      <c r="CA6" s="9" t="n">
        <f aca="false">filtrado!CA57</f>
        <v>1081.42543862214</v>
      </c>
      <c r="CB6" s="9" t="n">
        <f aca="false">filtrado!CB57</f>
        <v>0.00672184679235742</v>
      </c>
      <c r="CC6" s="9" t="n">
        <f aca="false">filtrado!CC57</f>
        <v>0</v>
      </c>
      <c r="CD6" s="9" t="n">
        <f aca="false">filtrado!CD57</f>
        <v>219.420243583002</v>
      </c>
      <c r="CE6" s="9" t="n">
        <f aca="false">filtrado!CE57</f>
        <v>1113.95263671876</v>
      </c>
      <c r="CF6" s="9" t="n">
        <f aca="false">filtrado!CF57</f>
        <v>0.55804750014296</v>
      </c>
      <c r="CG6" s="9" t="e">
        <f aca="false">filtrado!CG57</f>
        <v>#DIV/0!</v>
      </c>
    </row>
    <row r="7" customFormat="false" ht="12.8" hidden="false" customHeight="false" outlineLevel="0" collapsed="false">
      <c r="A7" s="9" t="n">
        <f aca="false">filtrado!A58</f>
        <v>1</v>
      </c>
      <c r="B7" s="9" t="n">
        <f aca="false">filtrado!B58</f>
        <v>5</v>
      </c>
      <c r="C7" s="9" t="n">
        <f aca="false">filtrado!C58</f>
        <v>42</v>
      </c>
      <c r="D7" s="9" t="str">
        <f aca="false">filtrado!D58</f>
        <v>15:50:28</v>
      </c>
      <c r="E7" s="9" t="n">
        <f aca="false">filtrado!E58</f>
        <v>5487.99999600276</v>
      </c>
      <c r="F7" s="9" t="n">
        <f aca="false">filtrado!F58</f>
        <v>0</v>
      </c>
      <c r="G7" s="9" t="n">
        <f aca="false">filtrado!G58</f>
        <v>12.4476742166352</v>
      </c>
      <c r="H7" s="9" t="n">
        <f aca="false">filtrado!H58</f>
        <v>0.0683107956041899</v>
      </c>
      <c r="I7" s="9" t="n">
        <f aca="false">filtrado!I58</f>
        <v>877.18012900535</v>
      </c>
      <c r="J7" s="9" t="n">
        <f aca="false">filtrado!J58</f>
        <v>6</v>
      </c>
      <c r="K7" s="9" t="n">
        <f aca="false">filtrado!K58</f>
        <v>6</v>
      </c>
      <c r="L7" s="9" t="n">
        <f aca="false">filtrado!L58</f>
        <v>0</v>
      </c>
      <c r="M7" s="9" t="n">
        <f aca="false">filtrado!M58</f>
        <v>0</v>
      </c>
      <c r="N7" s="9" t="n">
        <f aca="false">filtrado!N58</f>
        <v>487.13427734375</v>
      </c>
      <c r="O7" s="9" t="n">
        <f aca="false">filtrado!O58</f>
        <v>1583.60876464844</v>
      </c>
      <c r="P7" s="9" t="n">
        <f aca="false">filtrado!P58</f>
        <v>653.092590332031</v>
      </c>
      <c r="Q7" s="9" t="e">
        <f aca="false">filtrado!Q58</f>
        <v>#DIV/0!</v>
      </c>
      <c r="R7" s="9" t="n">
        <f aca="false">filtrado!R58</f>
        <v>0.692389756726376</v>
      </c>
      <c r="S7" s="9" t="n">
        <f aca="false">filtrado!S58</f>
        <v>0.587592210329161</v>
      </c>
      <c r="T7" s="9" t="n">
        <f aca="false">filtrado!T58</f>
        <v>-1</v>
      </c>
      <c r="U7" s="9" t="n">
        <f aca="false">filtrado!U58</f>
        <v>0.87</v>
      </c>
      <c r="V7" s="9" t="n">
        <f aca="false">filtrado!V58</f>
        <v>0.92</v>
      </c>
      <c r="W7" s="9" t="n">
        <f aca="false">filtrado!W58</f>
        <v>19.9885787963867</v>
      </c>
      <c r="X7" s="9" t="n">
        <f aca="false">filtrado!X58</f>
        <v>0.879994289398193</v>
      </c>
      <c r="Y7" s="9" t="n">
        <f aca="false">filtrado!Y58</f>
        <v>0.0613824069099735</v>
      </c>
      <c r="Z7" s="9" t="n">
        <f aca="false">filtrado!Z58</f>
        <v>0.848643707710671</v>
      </c>
      <c r="AA7" s="9" t="n">
        <f aca="false">filtrado!AA58</f>
        <v>3.25086703666914</v>
      </c>
      <c r="AB7" s="9" t="n">
        <f aca="false">filtrado!AB58</f>
        <v>-1</v>
      </c>
      <c r="AC7" s="9" t="n">
        <f aca="false">filtrado!AC58</f>
        <v>248.956466674805</v>
      </c>
      <c r="AD7" s="9" t="n">
        <f aca="false">filtrado!AD58</f>
        <v>0.5</v>
      </c>
      <c r="AE7" s="9" t="n">
        <f aca="false">filtrado!AE58</f>
        <v>64.3649297454907</v>
      </c>
      <c r="AF7" s="9" t="n">
        <f aca="false">filtrado!AF58</f>
        <v>0.985385999268879</v>
      </c>
      <c r="AG7" s="9" t="n">
        <f aca="false">filtrado!AG58</f>
        <v>1.33254588553814</v>
      </c>
      <c r="AH7" s="9" t="n">
        <f aca="false">filtrado!AH58</f>
        <v>24.8664684295654</v>
      </c>
      <c r="AI7" s="9" t="n">
        <f aca="false">filtrado!AI58</f>
        <v>2</v>
      </c>
      <c r="AJ7" s="9" t="n">
        <f aca="false">filtrado!AJ58</f>
        <v>4.644859790802</v>
      </c>
      <c r="AK7" s="9" t="n">
        <f aca="false">filtrado!AK58</f>
        <v>1</v>
      </c>
      <c r="AL7" s="9" t="n">
        <f aca="false">filtrado!AL58</f>
        <v>9.289719581604</v>
      </c>
      <c r="AM7" s="9" t="n">
        <f aca="false">filtrado!AM58</f>
        <v>25.6324691772461</v>
      </c>
      <c r="AN7" s="9" t="n">
        <f aca="false">filtrado!AN58</f>
        <v>24.8664684295654</v>
      </c>
      <c r="AO7" s="9" t="n">
        <f aca="false">filtrado!AO58</f>
        <v>25.5030708312988</v>
      </c>
      <c r="AP7" s="9" t="n">
        <f aca="false">filtrado!AP58</f>
        <v>1203.69592285156</v>
      </c>
      <c r="AQ7" s="9" t="n">
        <f aca="false">filtrado!AQ58</f>
        <v>1194.62902832031</v>
      </c>
      <c r="AR7" s="9" t="n">
        <f aca="false">filtrado!AR58</f>
        <v>18.699592590332</v>
      </c>
      <c r="AS7" s="9" t="n">
        <f aca="false">filtrado!AS58</f>
        <v>19.3426513671875</v>
      </c>
      <c r="AT7" s="9" t="n">
        <f aca="false">filtrado!AT58</f>
        <v>53.3484573364258</v>
      </c>
      <c r="AU7" s="9" t="n">
        <f aca="false">filtrado!AU58</f>
        <v>55.1830520629883</v>
      </c>
      <c r="AV7" s="9" t="n">
        <f aca="false">filtrado!AV58</f>
        <v>300.540496826172</v>
      </c>
      <c r="AW7" s="9" t="n">
        <f aca="false">filtrado!AW58</f>
        <v>248.956466674805</v>
      </c>
      <c r="AX7" s="9" t="n">
        <f aca="false">filtrado!AX58</f>
        <v>120.450820922852</v>
      </c>
      <c r="AY7" s="9" t="n">
        <f aca="false">filtrado!AY58</f>
        <v>94.1911239624023</v>
      </c>
      <c r="AZ7" s="9" t="n">
        <f aca="false">filtrado!AZ58</f>
        <v>-3.80236554145813</v>
      </c>
      <c r="BA7" s="9" t="n">
        <f aca="false">filtrado!BA58</f>
        <v>-0.412856340408325</v>
      </c>
      <c r="BB7" s="9" t="n">
        <f aca="false">filtrado!BB58</f>
        <v>0.5</v>
      </c>
      <c r="BC7" s="9" t="n">
        <f aca="false">filtrado!BC58</f>
        <v>-1.355140209198</v>
      </c>
      <c r="BD7" s="9" t="n">
        <f aca="false">filtrado!BD58</f>
        <v>7.355140209198</v>
      </c>
      <c r="BE7" s="9" t="n">
        <f aca="false">filtrado!BE58</f>
        <v>1</v>
      </c>
      <c r="BF7" s="9" t="n">
        <f aca="false">filtrado!BF58</f>
        <v>0</v>
      </c>
      <c r="BG7" s="9" t="n">
        <f aca="false">filtrado!BG58</f>
        <v>0.159999996423721</v>
      </c>
      <c r="BH7" s="9" t="n">
        <f aca="false">filtrado!BH58</f>
        <v>111105</v>
      </c>
      <c r="BI7" s="9" t="n">
        <f aca="false">filtrado!BI58</f>
        <v>1.50270248413086</v>
      </c>
      <c r="BJ7" s="9" t="n">
        <f aca="false">filtrado!BJ58</f>
        <v>0.000985385999268879</v>
      </c>
      <c r="BK7" s="9" t="n">
        <f aca="false">filtrado!BK58</f>
        <v>298.016468429565</v>
      </c>
      <c r="BL7" s="9" t="n">
        <f aca="false">filtrado!BL58</f>
        <v>298.782469177246</v>
      </c>
      <c r="BM7" s="9" t="n">
        <f aca="false">filtrado!BM58</f>
        <v>39.833033777631</v>
      </c>
      <c r="BN7" s="9" t="n">
        <f aca="false">filtrado!BN58</f>
        <v>0.0205792887785862</v>
      </c>
      <c r="BO7" s="9" t="n">
        <f aca="false">filtrado!BO58</f>
        <v>3.15445195822643</v>
      </c>
      <c r="BP7" s="9" t="n">
        <f aca="false">filtrado!BP58</f>
        <v>33.4899067505084</v>
      </c>
      <c r="BQ7" s="9" t="n">
        <f aca="false">filtrado!BQ58</f>
        <v>14.1472553833209</v>
      </c>
      <c r="BR7" s="9" t="n">
        <f aca="false">filtrado!BR58</f>
        <v>25.2494688034058</v>
      </c>
      <c r="BS7" s="9" t="n">
        <f aca="false">filtrado!BS58</f>
        <v>3.22727772050216</v>
      </c>
      <c r="BT7" s="9" t="n">
        <f aca="false">filtrado!BT58</f>
        <v>0.0678121474263166</v>
      </c>
      <c r="BU7" s="9" t="n">
        <f aca="false">filtrado!BU58</f>
        <v>1.82190607268829</v>
      </c>
      <c r="BV7" s="9" t="n">
        <f aca="false">filtrado!BV58</f>
        <v>1.40537164781388</v>
      </c>
      <c r="BW7" s="9" t="n">
        <f aca="false">filtrado!BW58</f>
        <v>0.0424271122504829</v>
      </c>
      <c r="BX7" s="9" t="n">
        <f aca="false">filtrado!BX58</f>
        <v>82.622582268499</v>
      </c>
      <c r="BY7" s="9" t="n">
        <f aca="false">filtrado!BY58</f>
        <v>0.734269893172356</v>
      </c>
      <c r="BZ7" s="9" t="n">
        <f aca="false">filtrado!BZ58</f>
        <v>56.927199897473</v>
      </c>
      <c r="CA7" s="9" t="n">
        <f aca="false">filtrado!CA58</f>
        <v>1192.82010825067</v>
      </c>
      <c r="CB7" s="9" t="n">
        <f aca="false">filtrado!CB58</f>
        <v>0.00594063793431705</v>
      </c>
      <c r="CC7" s="9" t="n">
        <f aca="false">filtrado!CC58</f>
        <v>0</v>
      </c>
      <c r="CD7" s="9" t="n">
        <f aca="false">filtrado!CD58</f>
        <v>219.08026898258</v>
      </c>
      <c r="CE7" s="9" t="n">
        <f aca="false">filtrado!CE58</f>
        <v>1096.47448730469</v>
      </c>
      <c r="CF7" s="9" t="n">
        <f aca="false">filtrado!CF58</f>
        <v>0.587592210329161</v>
      </c>
      <c r="CG7" s="9" t="e">
        <f aca="false">filtrado!CG58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G2"/>
  <sheetViews>
    <sheetView showFormulas="false" showGridLines="true" showRowColHeaders="true" showZeros="true" rightToLeft="false" tabSelected="false" showOutlineSymbols="true" defaultGridColor="true" view="normal" topLeftCell="BU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7" t="s">
        <v>247</v>
      </c>
      <c r="B1" s="17" t="s">
        <v>248</v>
      </c>
      <c r="C1" s="18" t="str">
        <f aca="false">[1]main!A11</f>
        <v>Obs</v>
      </c>
      <c r="D1" s="17" t="str">
        <f aca="false">[1]main!B11</f>
        <v>HHMMSS</v>
      </c>
      <c r="E1" s="17" t="str">
        <f aca="false">[1]main!C11</f>
        <v>FTime</v>
      </c>
      <c r="F1" s="17" t="str">
        <f aca="false">[1]main!D11</f>
        <v>EBal?</v>
      </c>
      <c r="G1" s="17" t="str">
        <f aca="false">[1]main!E11</f>
        <v>Photo</v>
      </c>
      <c r="H1" s="17" t="str">
        <f aca="false">[1]main!F11</f>
        <v>Cond</v>
      </c>
      <c r="I1" s="17" t="str">
        <f aca="false">[1]main!G11</f>
        <v>Ci</v>
      </c>
      <c r="J1" s="19" t="str">
        <f aca="false">[1]main!H11</f>
        <v>FCnt</v>
      </c>
      <c r="K1" s="19" t="str">
        <f aca="false">[1]main!I11</f>
        <v>DCnt</v>
      </c>
      <c r="L1" s="17" t="str">
        <f aca="false">[1]main!J11</f>
        <v>Fo</v>
      </c>
      <c r="M1" s="17" t="str">
        <f aca="false">[1]main!K11</f>
        <v>Fm</v>
      </c>
      <c r="N1" s="19" t="str">
        <f aca="false">[1]main!L11</f>
        <v>Fo'</v>
      </c>
      <c r="O1" s="19" t="str">
        <f aca="false">[1]main!M11</f>
        <v>Fm'</v>
      </c>
      <c r="P1" s="19" t="str">
        <f aca="false">[1]main!N11</f>
        <v>Fs</v>
      </c>
      <c r="Q1" s="17" t="str">
        <f aca="false">[1]main!O11</f>
        <v>Fv/Fm</v>
      </c>
      <c r="R1" s="19" t="str">
        <f aca="false">[1]main!P11</f>
        <v>Fv'/Fm'</v>
      </c>
      <c r="S1" s="19" t="str">
        <f aca="false">[1]main!Q11</f>
        <v>PhiPS2</v>
      </c>
      <c r="T1" s="17" t="str">
        <f aca="false">[1]main!R11</f>
        <v>Adark</v>
      </c>
      <c r="U1" s="17" t="str">
        <f aca="false">[1]main!S11</f>
        <v>RedAbs</v>
      </c>
      <c r="V1" s="17" t="str">
        <f aca="false">[1]main!T11</f>
        <v>BlueAbs</v>
      </c>
      <c r="W1" s="17" t="str">
        <f aca="false">[1]main!U11</f>
        <v>%Blue</v>
      </c>
      <c r="X1" s="17" t="str">
        <f aca="false">[1]main!V11</f>
        <v>LeafAbs</v>
      </c>
      <c r="Y1" s="17" t="str">
        <f aca="false">[1]main!W11</f>
        <v>PhiCO2</v>
      </c>
      <c r="Z1" s="19" t="str">
        <f aca="false">[1]main!X11</f>
        <v>qP</v>
      </c>
      <c r="AA1" s="19" t="str">
        <f aca="false">[1]main!Y11</f>
        <v>qN</v>
      </c>
      <c r="AB1" s="19" t="str">
        <f aca="false">[1]main!Z11</f>
        <v>NPQ</v>
      </c>
      <c r="AC1" s="19" t="str">
        <f aca="false">[1]main!AA11</f>
        <v>ParIn@Fs</v>
      </c>
      <c r="AD1" s="17" t="str">
        <f aca="false">[1]main!AB11</f>
        <v>PS2/1</v>
      </c>
      <c r="AE1" s="17" t="str">
        <f aca="false">[1]main!AC11</f>
        <v>ETR</v>
      </c>
      <c r="AF1" s="17" t="str">
        <f aca="false">[1]main!AD11</f>
        <v>Trmmol</v>
      </c>
      <c r="AG1" s="17" t="str">
        <f aca="false">[1]main!AE11</f>
        <v>VpdL</v>
      </c>
      <c r="AH1" s="17" t="str">
        <f aca="false">[1]main!AF11</f>
        <v>CTleaf</v>
      </c>
      <c r="AI1" s="17" t="str">
        <f aca="false">[1]main!AG11</f>
        <v>Area</v>
      </c>
      <c r="AJ1" s="17" t="str">
        <f aca="false">[1]main!AH11</f>
        <v>BLC_1</v>
      </c>
      <c r="AK1" s="17" t="str">
        <f aca="false">[1]main!AI11</f>
        <v>StmRat</v>
      </c>
      <c r="AL1" s="17" t="str">
        <f aca="false">[1]main!AJ11</f>
        <v>BLCond</v>
      </c>
      <c r="AM1" s="17" t="str">
        <f aca="false">[1]main!AK11</f>
        <v>Tair</v>
      </c>
      <c r="AN1" s="17" t="str">
        <f aca="false">[1]main!AL11</f>
        <v>Tleaf</v>
      </c>
      <c r="AO1" s="17" t="str">
        <f aca="false">[1]main!AM11</f>
        <v>TBlk</v>
      </c>
      <c r="AP1" s="17" t="str">
        <f aca="false">[1]main!AN11</f>
        <v>CO2R</v>
      </c>
      <c r="AQ1" s="17" t="str">
        <f aca="false">[1]main!AO11</f>
        <v>CO2S</v>
      </c>
      <c r="AR1" s="17" t="str">
        <f aca="false">[1]main!AP11</f>
        <v>H2OR</v>
      </c>
      <c r="AS1" s="17" t="str">
        <f aca="false">[1]main!AQ11</f>
        <v>H2OS</v>
      </c>
      <c r="AT1" s="17" t="str">
        <f aca="false">[1]main!AR11</f>
        <v>RH_R</v>
      </c>
      <c r="AU1" s="17" t="str">
        <f aca="false">[1]main!AS11</f>
        <v>RH_S</v>
      </c>
      <c r="AV1" s="17" t="str">
        <f aca="false">[1]main!AT11</f>
        <v>Flow</v>
      </c>
      <c r="AW1" s="17" t="str">
        <f aca="false">[1]main!AU11</f>
        <v>PARi</v>
      </c>
      <c r="AX1" s="17" t="str">
        <f aca="false">[1]main!AV11</f>
        <v>PARo</v>
      </c>
      <c r="AY1" s="17" t="str">
        <f aca="false">[1]main!AW11</f>
        <v>Press</v>
      </c>
      <c r="AZ1" s="17" t="str">
        <f aca="false">[1]main!AX11</f>
        <v>CsMch</v>
      </c>
      <c r="BA1" s="17" t="str">
        <f aca="false">[1]main!AY11</f>
        <v>HsMch</v>
      </c>
      <c r="BB1" s="17" t="str">
        <f aca="false">[1]main!AZ11</f>
        <v>StableF</v>
      </c>
      <c r="BC1" s="17" t="str">
        <f aca="false">[1]main!BA11</f>
        <v>BLCslope</v>
      </c>
      <c r="BD1" s="17" t="str">
        <f aca="false">[1]main!BB11</f>
        <v>BLCoffst</v>
      </c>
      <c r="BE1" s="17" t="str">
        <f aca="false">[1]main!BC11</f>
        <v>f_parin</v>
      </c>
      <c r="BF1" s="17" t="str">
        <f aca="false">[1]main!BD11</f>
        <v>f_parout</v>
      </c>
      <c r="BG1" s="17" t="str">
        <f aca="false">[1]main!BE11</f>
        <v>alphaK</v>
      </c>
      <c r="BH1" s="17" t="str">
        <f aca="false">[1]main!BF11</f>
        <v>Status</v>
      </c>
      <c r="BI1" s="17" t="str">
        <f aca="false">[1]main!BG11</f>
        <v>fda</v>
      </c>
      <c r="BJ1" s="17" t="str">
        <f aca="false">[1]main!BH11</f>
        <v>Trans</v>
      </c>
      <c r="BK1" s="17" t="str">
        <f aca="false">[1]main!BI11</f>
        <v>Tair_K</v>
      </c>
      <c r="BL1" s="17" t="str">
        <f aca="false">[1]main!BJ11</f>
        <v>Twall_K</v>
      </c>
      <c r="BM1" s="17" t="str">
        <f aca="false">[1]main!BK11</f>
        <v>R(W/m2)</v>
      </c>
      <c r="BN1" s="17" t="str">
        <f aca="false">[1]main!BL11</f>
        <v>Tl-Ta</v>
      </c>
      <c r="BO1" s="17" t="str">
        <f aca="false">[1]main!BM11</f>
        <v>SVTleaf</v>
      </c>
      <c r="BP1" s="17" t="str">
        <f aca="false">[1]main!BN11</f>
        <v>h2o_i</v>
      </c>
      <c r="BQ1" s="17" t="str">
        <f aca="false">[1]main!BO11</f>
        <v>h20diff</v>
      </c>
      <c r="BR1" s="17" t="str">
        <f aca="false">[1]main!BP11</f>
        <v>CTair</v>
      </c>
      <c r="BS1" s="17" t="str">
        <f aca="false">[1]main!BQ11</f>
        <v>SVTair</v>
      </c>
      <c r="BT1" s="17" t="str">
        <f aca="false">[1]main!BR11</f>
        <v>CndTotal</v>
      </c>
      <c r="BU1" s="17" t="str">
        <f aca="false">[1]main!BS11</f>
        <v>vp_kPa</v>
      </c>
      <c r="BV1" s="17" t="str">
        <f aca="false">[1]main!BT11</f>
        <v>VpdA</v>
      </c>
      <c r="BW1" s="17" t="str">
        <f aca="false">[1]main!BU11</f>
        <v>CndCO2</v>
      </c>
      <c r="BX1" s="17" t="str">
        <f aca="false">[1]main!BV11</f>
        <v>Ci_Pa</v>
      </c>
      <c r="BY1" s="17" t="str">
        <f aca="false">[1]main!BW11</f>
        <v>Ci/Ca</v>
      </c>
      <c r="BZ1" s="17" t="str">
        <f aca="false">[1]main!BX11</f>
        <v>RHsfc</v>
      </c>
      <c r="CA1" s="17" t="str">
        <f aca="false">[1]main!BY11</f>
        <v>C2sfc</v>
      </c>
      <c r="CB1" s="17" t="str">
        <f aca="false">[1]main!BZ11</f>
        <v>AHs/Cs</v>
      </c>
      <c r="CC1" s="17" t="str">
        <f aca="false">[1]main!CA11</f>
        <v>Fv</v>
      </c>
      <c r="CD1" s="17" t="str">
        <f aca="false">[1]main!CB11</f>
        <v>PARabs</v>
      </c>
      <c r="CE1" s="19" t="str">
        <f aca="false">[1]main!CC11</f>
        <v>Fv'</v>
      </c>
      <c r="CF1" s="19" t="str">
        <f aca="false">[1]main!CD11</f>
        <v>qP_Fo</v>
      </c>
      <c r="CG1" s="17" t="str">
        <f aca="false">[1]main!CE11</f>
        <v>qN_Fo</v>
      </c>
    </row>
    <row r="2" customFormat="false" ht="12.8" hidden="false" customHeight="false" outlineLevel="0" collapsed="false">
      <c r="A2" s="1" t="n">
        <f aca="false">pulso!A2</f>
        <v>1</v>
      </c>
      <c r="B2" s="1" t="n">
        <f aca="false">pulso!B2</f>
        <v>6</v>
      </c>
      <c r="C2" s="1" t="n">
        <f aca="false">pulso!C2</f>
        <v>7</v>
      </c>
      <c r="E2" s="1" t="n">
        <f aca="false">AVERAGE(pulso!E2:E7)</f>
        <v>3028.24999599702</v>
      </c>
      <c r="F2" s="1" t="n">
        <f aca="false">AVERAGE(pulso!F2:F7)</f>
        <v>0</v>
      </c>
      <c r="G2" s="1" t="n">
        <f aca="false">AVERAGE(pulso!G2:G7)</f>
        <v>11.4724330687858</v>
      </c>
      <c r="H2" s="1" t="n">
        <f aca="false">AVERAGE(pulso!H2:H7)</f>
        <v>0.0895650763953729</v>
      </c>
      <c r="I2" s="1" t="n">
        <f aca="false">AVERAGE(pulso!I2:I7)</f>
        <v>783.468302850504</v>
      </c>
      <c r="J2" s="1" t="n">
        <f aca="false">AVERAGE(pulso!J2:J7)</f>
        <v>3.5</v>
      </c>
      <c r="K2" s="1" t="n">
        <f aca="false">AVERAGE(pulso!K2:K7)</f>
        <v>3.5</v>
      </c>
      <c r="L2" s="1" t="n">
        <f aca="false">AVERAGE(pulso!L2:L7)</f>
        <v>0</v>
      </c>
      <c r="M2" s="1" t="n">
        <f aca="false">AVERAGE(pulso!M2:M7)</f>
        <v>0</v>
      </c>
      <c r="N2" s="1" t="n">
        <f aca="false">AVERAGE(pulso!N2:N7)</f>
        <v>484.402018229167</v>
      </c>
      <c r="O2" s="1" t="n">
        <f aca="false">AVERAGE(pulso!O2:O7)</f>
        <v>1519.60664876302</v>
      </c>
      <c r="P2" s="1" t="n">
        <f aca="false">AVERAGE(pulso!P2:P7)</f>
        <v>689.253011067708</v>
      </c>
      <c r="Q2" s="1" t="e">
        <f aca="false">AVERAGE(pulso!Q2:Q7)</f>
        <v>#DIV/0!</v>
      </c>
      <c r="R2" s="1" t="n">
        <f aca="false">AVERAGE(pulso!R2:R7)</f>
        <v>0.676115705123491</v>
      </c>
      <c r="S2" s="1" t="n">
        <f aca="false">AVERAGE(pulso!S2:S7)</f>
        <v>0.540054673843716</v>
      </c>
      <c r="T2" s="1" t="n">
        <f aca="false">AVERAGE(pulso!T2:T7)</f>
        <v>-1</v>
      </c>
      <c r="U2" s="1" t="n">
        <f aca="false">AVERAGE(pulso!U2:U7)</f>
        <v>0.87</v>
      </c>
      <c r="V2" s="1" t="n">
        <f aca="false">AVERAGE(pulso!V2:V7)</f>
        <v>0.92</v>
      </c>
      <c r="W2" s="1" t="n">
        <f aca="false">AVERAGE(pulso!W2:W7)</f>
        <v>19.9885787963867</v>
      </c>
      <c r="X2" s="1" t="n">
        <f aca="false">AVERAGE(pulso!X2:X7)</f>
        <v>0.879994289398193</v>
      </c>
      <c r="Y2" s="1" t="n">
        <f aca="false">AVERAGE(pulso!Y2:Y7)</f>
        <v>0.0568603015156301</v>
      </c>
      <c r="Z2" s="1" t="n">
        <f aca="false">AVERAGE(pulso!Z2:Z7)</f>
        <v>0.797013453560917</v>
      </c>
      <c r="AA2" s="1" t="n">
        <f aca="false">AVERAGE(pulso!AA2:AA7)</f>
        <v>3.12889971651942</v>
      </c>
      <c r="AB2" s="1" t="n">
        <f aca="false">AVERAGE(pulso!AB2:AB7)</f>
        <v>-1</v>
      </c>
      <c r="AC2" s="1" t="n">
        <f aca="false">AVERAGE(pulso!AC2:AC7)</f>
        <v>249.269762674968</v>
      </c>
      <c r="AD2" s="1" t="n">
        <f aca="false">AVERAGE(pulso!AD2:AD7)</f>
        <v>0.5</v>
      </c>
      <c r="AE2" s="1" t="n">
        <f aca="false">AVERAGE(pulso!AE2:AE7)</f>
        <v>59.2310083412194</v>
      </c>
      <c r="AF2" s="1" t="n">
        <f aca="false">AVERAGE(pulso!AF2:AF7)</f>
        <v>1.16708071081169</v>
      </c>
      <c r="AG2" s="1" t="n">
        <f aca="false">AVERAGE(pulso!AG2:AG7)</f>
        <v>1.23502049695878</v>
      </c>
      <c r="AH2" s="1" t="n">
        <f aca="false">AVERAGE(pulso!AH2:AH7)</f>
        <v>24.7434647878011</v>
      </c>
      <c r="AI2" s="1" t="n">
        <f aca="false">AVERAGE(pulso!AI2:AI7)</f>
        <v>2</v>
      </c>
      <c r="AJ2" s="1" t="n">
        <f aca="false">AVERAGE(pulso!AJ2:AJ7)</f>
        <v>4.644859790802</v>
      </c>
      <c r="AK2" s="1" t="n">
        <f aca="false">AVERAGE(pulso!AK2:AK7)</f>
        <v>1</v>
      </c>
      <c r="AL2" s="1" t="n">
        <f aca="false">AVERAGE(pulso!AL2:AL7)</f>
        <v>9.289719581604</v>
      </c>
      <c r="AM2" s="1" t="n">
        <f aca="false">AVERAGE(pulso!AM2:AM7)</f>
        <v>25.6923837661743</v>
      </c>
      <c r="AN2" s="1" t="n">
        <f aca="false">AVERAGE(pulso!AN2:AN7)</f>
        <v>24.7434647878011</v>
      </c>
      <c r="AO2" s="1" t="n">
        <f aca="false">AVERAGE(pulso!AO2:AO7)</f>
        <v>25.6272885004679</v>
      </c>
      <c r="AP2" s="1" t="n">
        <f aca="false">AVERAGE(pulso!AP2:AP7)</f>
        <v>1034.96321614583</v>
      </c>
      <c r="AQ2" s="1" t="n">
        <f aca="false">AVERAGE(pulso!AQ2:AQ7)</f>
        <v>1026.53863525391</v>
      </c>
      <c r="AR2" s="1" t="n">
        <f aca="false">AVERAGE(pulso!AR2:AR7)</f>
        <v>19.3803453445435</v>
      </c>
      <c r="AS2" s="1" t="n">
        <f aca="false">AVERAGE(pulso!AS2:AS7)</f>
        <v>20.1412483851115</v>
      </c>
      <c r="AT2" s="1" t="n">
        <f aca="false">AVERAGE(pulso!AT2:AT7)</f>
        <v>55.0783373514811</v>
      </c>
      <c r="AU2" s="1" t="n">
        <f aca="false">AVERAGE(pulso!AU2:AU7)</f>
        <v>57.2457294464111</v>
      </c>
      <c r="AV2" s="1" t="n">
        <f aca="false">AVERAGE(pulso!AV2:AV7)</f>
        <v>300.560648600261</v>
      </c>
      <c r="AW2" s="1" t="n">
        <f aca="false">AVERAGE(pulso!AW2:AW7)</f>
        <v>249.269762674968</v>
      </c>
      <c r="AX2" s="1" t="n">
        <f aca="false">AVERAGE(pulso!AX2:AX7)</f>
        <v>121.901496887207</v>
      </c>
      <c r="AY2" s="1" t="n">
        <f aca="false">AVERAGE(pulso!AY2:AY7)</f>
        <v>94.1893628438314</v>
      </c>
      <c r="AZ2" s="1" t="n">
        <f aca="false">AVERAGE(pulso!AZ2:AZ7)</f>
        <v>-2.95143727461497</v>
      </c>
      <c r="BA2" s="1" t="n">
        <f aca="false">AVERAGE(pulso!BA2:BA7)</f>
        <v>-0.412631397445997</v>
      </c>
      <c r="BB2" s="1" t="n">
        <f aca="false">AVERAGE(pulso!BB2:BB7)</f>
        <v>0.583333333333333</v>
      </c>
      <c r="BC2" s="1" t="n">
        <f aca="false">AVERAGE(pulso!BC2:BC7)</f>
        <v>-1.355140209198</v>
      </c>
      <c r="BD2" s="1" t="n">
        <f aca="false">AVERAGE(pulso!BD2:BD7)</f>
        <v>7.355140209198</v>
      </c>
      <c r="BE2" s="1" t="n">
        <f aca="false">AVERAGE(pulso!BE2:BE7)</f>
        <v>1</v>
      </c>
      <c r="BF2" s="1" t="n">
        <f aca="false">AVERAGE(pulso!BF2:BF7)</f>
        <v>0</v>
      </c>
      <c r="BG2" s="1" t="n">
        <f aca="false">AVERAGE(pulso!BG2:BG7)</f>
        <v>0.159999996423721</v>
      </c>
      <c r="BH2" s="1" t="n">
        <f aca="false">AVERAGE(pulso!BH2:BH7)</f>
        <v>111105</v>
      </c>
      <c r="BI2" s="1" t="n">
        <f aca="false">AVERAGE(pulso!BI2:BI7)</f>
        <v>1.5028032430013</v>
      </c>
      <c r="BJ2" s="1" t="n">
        <f aca="false">AVERAGE(pulso!BJ2:BJ7)</f>
        <v>0.00116708071081169</v>
      </c>
      <c r="BK2" s="1" t="n">
        <f aca="false">AVERAGE(pulso!BK2:BK7)</f>
        <v>297.893464787801</v>
      </c>
      <c r="BL2" s="1" t="n">
        <f aca="false">AVERAGE(pulso!BL2:BL7)</f>
        <v>298.842383766174</v>
      </c>
      <c r="BM2" s="1" t="n">
        <f aca="false">AVERAGE(pulso!BM2:BM7)</f>
        <v>39.8831611365366</v>
      </c>
      <c r="BN2" s="1" t="n">
        <f aca="false">AVERAGE(pulso!BN2:BN7)</f>
        <v>-0.00291218299585157</v>
      </c>
      <c r="BO2" s="1" t="n">
        <f aca="false">AVERAGE(pulso!BO2:BO7)</f>
        <v>3.13211163646166</v>
      </c>
      <c r="BP2" s="1" t="n">
        <f aca="false">AVERAGE(pulso!BP2:BP7)</f>
        <v>33.2533426906245</v>
      </c>
      <c r="BQ2" s="1" t="n">
        <f aca="false">AVERAGE(pulso!BQ2:BQ7)</f>
        <v>13.112094305513</v>
      </c>
      <c r="BR2" s="1" t="n">
        <f aca="false">AVERAGE(pulso!BR2:BR7)</f>
        <v>25.2179242769877</v>
      </c>
      <c r="BS2" s="1" t="n">
        <f aca="false">AVERAGE(pulso!BS2:BS7)</f>
        <v>3.22181019411254</v>
      </c>
      <c r="BT2" s="1" t="n">
        <f aca="false">AVERAGE(pulso!BT2:BT7)</f>
        <v>0.0885905827509294</v>
      </c>
      <c r="BU2" s="1" t="n">
        <f aca="false">AVERAGE(pulso!BU2:BU7)</f>
        <v>1.89709113950288</v>
      </c>
      <c r="BV2" s="1" t="n">
        <f aca="false">AVERAGE(pulso!BV2:BV7)</f>
        <v>1.32471905460966</v>
      </c>
      <c r="BW2" s="1" t="n">
        <f aca="false">AVERAGE(pulso!BW2:BW7)</f>
        <v>0.0554557868811555</v>
      </c>
      <c r="BX2" s="1" t="n">
        <f aca="false">AVERAGE(pulso!BX2:BX7)</f>
        <v>73.7944103053163</v>
      </c>
      <c r="BY2" s="1" t="n">
        <f aca="false">AVERAGE(pulso!BY2:BY7)</f>
        <v>0.764947930745732</v>
      </c>
      <c r="BZ2" s="1" t="n">
        <f aca="false">AVERAGE(pulso!BZ2:BZ7)</f>
        <v>59.8874120669625</v>
      </c>
      <c r="CA2" s="1" t="n">
        <f aca="false">AVERAGE(pulso!CA2:CA7)</f>
        <v>1024.87143911232</v>
      </c>
      <c r="CB2" s="1" t="n">
        <f aca="false">AVERAGE(pulso!CB2:CB7)</f>
        <v>0.00674860602657509</v>
      </c>
      <c r="CC2" s="1" t="n">
        <f aca="false">AVERAGE(pulso!CC2:CC7)</f>
        <v>0</v>
      </c>
      <c r="CD2" s="1" t="n">
        <f aca="false">AVERAGE(pulso!CD2:CD7)</f>
        <v>219.355967673614</v>
      </c>
      <c r="CE2" s="1" t="n">
        <f aca="false">AVERAGE(pulso!CE2:CE7)</f>
        <v>1035.20463053386</v>
      </c>
      <c r="CF2" s="1" t="n">
        <f aca="false">AVERAGE(pulso!CF2:CF7)</f>
        <v>0.540054673843716</v>
      </c>
      <c r="CG2" s="1" t="e">
        <f aca="false">AVERAGE(pulso!CG2:CG7)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LibreOffice/7.5.4.2$Linux_X86_64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2023-06-27T13:43:09Z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