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ustomProperty6.bin" ContentType="application/vnd.openxmlformats-officedocument.spreadsheetml.customProperty"/>
  <Override PartName="/xl/drawings/drawing4.xml" ContentType="application/vnd.openxmlformats-officedocument.drawing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 defaultThemeVersion="124226"/>
  <xr:revisionPtr revIDLastSave="0" documentId="13_ncr:1_{465E6D2A-95FC-894B-8FBF-2957AEEF47C7}" xr6:coauthVersionLast="47" xr6:coauthVersionMax="47" xr10:uidLastSave="{00000000-0000-0000-0000-000000000000}"/>
  <bookViews>
    <workbookView xWindow="38400" yWindow="600" windowWidth="28800" windowHeight="18000" firstSheet="1" activeTab="13" xr2:uid="{00000000-000D-0000-FFFF-FFFF00000000}"/>
  </bookViews>
  <sheets>
    <sheet name="Etatcons" sheetId="1" r:id="rId1"/>
    <sheet name="Recettes et Crédits" sheetId="2" r:id="rId2"/>
    <sheet name="Facturatio" sheetId="3" r:id="rId3"/>
    <sheet name="Rec.Mvt.Compte" sheetId="5" r:id="rId4"/>
    <sheet name="Suivi ONEP" sheetId="6" r:id="rId5"/>
    <sheet name="لائحة المشتركين" sheetId="7" r:id="rId6"/>
    <sheet name="Encaissement" sheetId="8" r:id="rId7"/>
    <sheet name="RECAP" sheetId="9" r:id="rId8"/>
    <sheet name="Sheet1" sheetId="11" r:id="rId9"/>
    <sheet name="Sheet6" sheetId="16" r:id="rId10"/>
    <sheet name="Sheet7" sheetId="17" r:id="rId11"/>
    <sheet name="Sheet3" sheetId="20" r:id="rId12"/>
    <sheet name="Sheet2" sheetId="19" r:id="rId13"/>
    <sheet name="Sheet4" sheetId="21" r:id="rId14"/>
  </sheets>
  <definedNames>
    <definedName name="_xlnm._FilterDatabase" localSheetId="6" hidden="1">Encaissement!$B$1:$B$162</definedName>
    <definedName name="_xlnm._FilterDatabase" localSheetId="0" hidden="1">Etatcons!$B$1:$B$2732</definedName>
    <definedName name="_xlnm._FilterDatabase" localSheetId="1" hidden="1">'Recettes et Crédits'!$B$1:$B$180</definedName>
    <definedName name="_xlnm.Print_Area" localSheetId="2">Facturatio!$A$1:$Q$37</definedName>
    <definedName name="_xlnm.Print_Area" localSheetId="4">'Suivi ONEP'!$A$2:$L$65</definedName>
    <definedName name="_xlnm.Print_Area" localSheetId="5">'لائحة المشتركين'!$A$1:$S$44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8" l="1"/>
  <c r="C163" i="2"/>
  <c r="H167" i="2"/>
  <c r="H170" i="2" l="1"/>
  <c r="C170" i="2"/>
  <c r="E163" i="2"/>
  <c r="AM10" i="2"/>
  <c r="AK10" i="2"/>
  <c r="U35" i="2"/>
  <c r="N173" i="2" l="1"/>
  <c r="AE119" i="8" l="1"/>
  <c r="AE113" i="8"/>
  <c r="AE122" i="8"/>
  <c r="AE110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117" i="8"/>
  <c r="AL115" i="8"/>
  <c r="AL110" i="8"/>
  <c r="AL113" i="8"/>
  <c r="AL101" i="8"/>
  <c r="AL102" i="8"/>
  <c r="AL103" i="8"/>
  <c r="AL105" i="8"/>
  <c r="AL106" i="8"/>
  <c r="AL80" i="8"/>
  <c r="AL75" i="8"/>
  <c r="AL60" i="8"/>
  <c r="AL61" i="8"/>
  <c r="AL62" i="8"/>
  <c r="AL63" i="8"/>
  <c r="AL64" i="8"/>
  <c r="AL65" i="8"/>
  <c r="AL66" i="8"/>
  <c r="AL56" i="8"/>
  <c r="AL57" i="8"/>
  <c r="AL55" i="8"/>
  <c r="AL59" i="8"/>
  <c r="AL48" i="8"/>
  <c r="AL49" i="8"/>
  <c r="AL51" i="8"/>
  <c r="AL25" i="8"/>
  <c r="AL34" i="8"/>
  <c r="AL8" i="8"/>
  <c r="AL100" i="8"/>
  <c r="AE137" i="8"/>
  <c r="AE131" i="8"/>
  <c r="AL131" i="8"/>
  <c r="AL140" i="8"/>
  <c r="AS102" i="8" l="1"/>
  <c r="AF4" i="1" l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  <c r="AF17" i="1"/>
  <c r="AG17" i="1" s="1"/>
  <c r="AF18" i="1"/>
  <c r="AG18" i="1" s="1"/>
  <c r="AF19" i="1"/>
  <c r="AG19" i="1" s="1"/>
  <c r="AF20" i="1"/>
  <c r="AG20" i="1" s="1"/>
  <c r="AF21" i="1"/>
  <c r="AG21" i="1" s="1"/>
  <c r="AF22" i="1"/>
  <c r="AG22" i="1" s="1"/>
  <c r="AF23" i="1"/>
  <c r="AG23" i="1" s="1"/>
  <c r="AF24" i="1"/>
  <c r="AG24" i="1" s="1"/>
  <c r="AF25" i="1"/>
  <c r="AG25" i="1" s="1"/>
  <c r="AF26" i="1"/>
  <c r="AG26" i="1" s="1"/>
  <c r="AF27" i="1"/>
  <c r="AG27" i="1" s="1"/>
  <c r="AF28" i="1"/>
  <c r="AG28" i="1" s="1"/>
  <c r="AF29" i="1"/>
  <c r="AG29" i="1" s="1"/>
  <c r="AF30" i="1"/>
  <c r="AG30" i="1" s="1"/>
  <c r="AF31" i="1"/>
  <c r="AG31" i="1" s="1"/>
  <c r="AF32" i="1"/>
  <c r="AG32" i="1" s="1"/>
  <c r="AF33" i="1"/>
  <c r="AG33" i="1" s="1"/>
  <c r="AF34" i="1"/>
  <c r="AG34" i="1" s="1"/>
  <c r="AF35" i="1"/>
  <c r="AG35" i="1" s="1"/>
  <c r="AF36" i="1"/>
  <c r="AG36" i="1" s="1"/>
  <c r="AF37" i="1"/>
  <c r="AG37" i="1" s="1"/>
  <c r="AF38" i="1"/>
  <c r="AG38" i="1" s="1"/>
  <c r="AF39" i="1"/>
  <c r="AG39" i="1" s="1"/>
  <c r="AF40" i="1"/>
  <c r="AG40" i="1" s="1"/>
  <c r="AF41" i="1"/>
  <c r="AG41" i="1" s="1"/>
  <c r="AF42" i="1"/>
  <c r="AG42" i="1" s="1"/>
  <c r="AF43" i="1"/>
  <c r="AG43" i="1" s="1"/>
  <c r="AF44" i="1"/>
  <c r="AG44" i="1" s="1"/>
  <c r="AF45" i="1"/>
  <c r="AG45" i="1" s="1"/>
  <c r="AF46" i="1"/>
  <c r="AG46" i="1" s="1"/>
  <c r="AF47" i="1"/>
  <c r="AG47" i="1" s="1"/>
  <c r="AF48" i="1"/>
  <c r="AG48" i="1" s="1"/>
  <c r="AF49" i="1"/>
  <c r="AG49" i="1" s="1"/>
  <c r="AF50" i="1"/>
  <c r="AG50" i="1" s="1"/>
  <c r="AF51" i="1"/>
  <c r="AG51" i="1" s="1"/>
  <c r="AF52" i="1"/>
  <c r="AG52" i="1" s="1"/>
  <c r="AF53" i="1"/>
  <c r="AG53" i="1" s="1"/>
  <c r="AF54" i="1"/>
  <c r="AG54" i="1" s="1"/>
  <c r="AF55" i="1"/>
  <c r="AG55" i="1" s="1"/>
  <c r="AF56" i="1"/>
  <c r="AG56" i="1" s="1"/>
  <c r="AF57" i="1"/>
  <c r="AG57" i="1" s="1"/>
  <c r="AF58" i="1"/>
  <c r="AG58" i="1" s="1"/>
  <c r="AF59" i="1"/>
  <c r="AG59" i="1" s="1"/>
  <c r="AF60" i="1"/>
  <c r="AG60" i="1" s="1"/>
  <c r="AF61" i="1"/>
  <c r="AG61" i="1" s="1"/>
  <c r="AF62" i="1"/>
  <c r="AG62" i="1" s="1"/>
  <c r="AF63" i="1"/>
  <c r="AG63" i="1" s="1"/>
  <c r="AF64" i="1"/>
  <c r="AG64" i="1" s="1"/>
  <c r="AF65" i="1"/>
  <c r="AG65" i="1" s="1"/>
  <c r="AF66" i="1"/>
  <c r="AG66" i="1" s="1"/>
  <c r="AF67" i="1"/>
  <c r="AG67" i="1" s="1"/>
  <c r="AF68" i="1"/>
  <c r="AG68" i="1" s="1"/>
  <c r="AF69" i="1"/>
  <c r="AG69" i="1" s="1"/>
  <c r="AF70" i="1"/>
  <c r="AG70" i="1" s="1"/>
  <c r="AF71" i="1"/>
  <c r="AG71" i="1" s="1"/>
  <c r="AF72" i="1"/>
  <c r="AG72" i="1" s="1"/>
  <c r="AF73" i="1"/>
  <c r="AG73" i="1" s="1"/>
  <c r="AF74" i="1"/>
  <c r="AG74" i="1" s="1"/>
  <c r="AF75" i="1"/>
  <c r="AG75" i="1" s="1"/>
  <c r="AF76" i="1"/>
  <c r="AG76" i="1" s="1"/>
  <c r="AF77" i="1"/>
  <c r="AG77" i="1" s="1"/>
  <c r="AF78" i="1"/>
  <c r="AG78" i="1" s="1"/>
  <c r="AF79" i="1"/>
  <c r="AG79" i="1" s="1"/>
  <c r="AF80" i="1"/>
  <c r="AG80" i="1" s="1"/>
  <c r="AF81" i="1"/>
  <c r="AG81" i="1" s="1"/>
  <c r="AF82" i="1"/>
  <c r="AG82" i="1" s="1"/>
  <c r="AF83" i="1"/>
  <c r="AG83" i="1" s="1"/>
  <c r="AF84" i="1"/>
  <c r="AG84" i="1" s="1"/>
  <c r="AF85" i="1"/>
  <c r="AG85" i="1" s="1"/>
  <c r="AF86" i="1"/>
  <c r="AG86" i="1" s="1"/>
  <c r="AF87" i="1"/>
  <c r="AG87" i="1" s="1"/>
  <c r="AF88" i="1"/>
  <c r="AG88" i="1" s="1"/>
  <c r="AF89" i="1"/>
  <c r="AG89" i="1" s="1"/>
  <c r="K15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L140" i="1" s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H5" i="1"/>
  <c r="H6" i="1"/>
  <c r="H7" i="1"/>
  <c r="H8" i="1"/>
  <c r="I8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I140" i="1" s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F49" i="1"/>
  <c r="F50" i="1"/>
  <c r="F51" i="1"/>
  <c r="F123" i="1"/>
  <c r="F127" i="1"/>
  <c r="AC8" i="1"/>
  <c r="AD8" i="1" s="1"/>
  <c r="Z8" i="1"/>
  <c r="AA8" i="1" s="1"/>
  <c r="W8" i="1"/>
  <c r="X8" i="1" s="1"/>
  <c r="T8" i="1"/>
  <c r="U8" i="1" s="1"/>
  <c r="Q8" i="1"/>
  <c r="R8" i="1" s="1"/>
  <c r="N8" i="1"/>
  <c r="O8" i="1" s="1"/>
  <c r="L8" i="1"/>
  <c r="E8" i="1"/>
  <c r="F8" i="1" s="1"/>
  <c r="E140" i="1"/>
  <c r="F140" i="1" s="1"/>
  <c r="N140" i="1"/>
  <c r="O140" i="1" s="1"/>
  <c r="Q140" i="1"/>
  <c r="R140" i="1" s="1"/>
  <c r="T140" i="1"/>
  <c r="U140" i="1" s="1"/>
  <c r="W140" i="1"/>
  <c r="X140" i="1" s="1"/>
  <c r="Z140" i="1"/>
  <c r="AA140" i="1" s="1"/>
  <c r="AC140" i="1"/>
  <c r="AD140" i="1" s="1"/>
  <c r="AF140" i="1"/>
  <c r="AG140" i="1" s="1"/>
  <c r="AF119" i="1" l="1"/>
  <c r="AF117" i="1"/>
  <c r="AF113" i="1"/>
  <c r="AF141" i="1"/>
  <c r="AF121" i="1"/>
  <c r="AF114" i="1"/>
  <c r="AF120" i="1"/>
  <c r="AF107" i="1"/>
  <c r="AF97" i="1"/>
  <c r="AF104" i="1"/>
  <c r="AF102" i="1"/>
  <c r="AF92" i="1"/>
  <c r="AF111" i="1"/>
  <c r="AF100" i="1"/>
  <c r="AF96" i="1"/>
  <c r="AF106" i="1"/>
  <c r="AF93" i="1"/>
  <c r="AF103" i="1"/>
  <c r="AF115" i="1"/>
  <c r="AF99" i="1"/>
  <c r="AF98" i="1"/>
  <c r="AF109" i="1"/>
  <c r="AF95" i="1"/>
  <c r="AF108" i="1"/>
  <c r="AF122" i="1"/>
  <c r="AF131" i="1"/>
  <c r="AF130" i="1"/>
  <c r="AF129" i="1"/>
  <c r="AF128" i="1"/>
  <c r="AF133" i="1"/>
  <c r="AF139" i="1"/>
  <c r="AF137" i="1"/>
  <c r="AF126" i="1"/>
  <c r="AF123" i="1"/>
  <c r="AF125" i="1"/>
  <c r="AF136" i="1"/>
  <c r="AF112" i="1"/>
  <c r="AF116" i="1"/>
  <c r="AF105" i="1"/>
  <c r="AF90" i="1"/>
  <c r="AF91" i="1"/>
  <c r="AF101" i="1"/>
  <c r="AF118" i="1"/>
  <c r="AF94" i="1"/>
  <c r="AF142" i="1"/>
  <c r="AF132" i="1"/>
  <c r="AF135" i="1"/>
  <c r="AF134" i="1"/>
  <c r="AF110" i="1"/>
  <c r="AF143" i="1"/>
  <c r="AF138" i="1"/>
  <c r="AF124" i="1"/>
  <c r="AF146" i="1"/>
  <c r="AF144" i="1"/>
  <c r="AF145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BC6" i="2" l="1"/>
  <c r="BD6" i="2"/>
  <c r="BC7" i="2"/>
  <c r="BD7" i="2"/>
  <c r="BC8" i="2"/>
  <c r="BD8" i="2"/>
  <c r="BC9" i="2"/>
  <c r="BD9" i="2"/>
  <c r="BC10" i="2"/>
  <c r="BD10" i="2"/>
  <c r="BC11" i="2"/>
  <c r="BD11" i="2"/>
  <c r="BC12" i="2"/>
  <c r="BD12" i="2"/>
  <c r="BC13" i="2"/>
  <c r="BD13" i="2"/>
  <c r="BC14" i="2"/>
  <c r="BD14" i="2"/>
  <c r="BC15" i="2"/>
  <c r="BD15" i="2"/>
  <c r="BC16" i="2"/>
  <c r="BD16" i="2"/>
  <c r="BC17" i="2"/>
  <c r="BD17" i="2"/>
  <c r="BC18" i="2"/>
  <c r="BD18" i="2"/>
  <c r="BC19" i="2"/>
  <c r="BD19" i="2"/>
  <c r="BC20" i="2"/>
  <c r="BD20" i="2"/>
  <c r="BC21" i="2"/>
  <c r="BD21" i="2"/>
  <c r="BC22" i="2"/>
  <c r="BD22" i="2"/>
  <c r="BC23" i="2"/>
  <c r="BD23" i="2"/>
  <c r="BC24" i="2"/>
  <c r="BD24" i="2"/>
  <c r="BC25" i="2"/>
  <c r="BD25" i="2"/>
  <c r="BC26" i="2"/>
  <c r="BD26" i="2"/>
  <c r="BC27" i="2"/>
  <c r="BD27" i="2"/>
  <c r="BC28" i="2"/>
  <c r="BD28" i="2"/>
  <c r="BC29" i="2"/>
  <c r="BD29" i="2"/>
  <c r="BC30" i="2"/>
  <c r="BD30" i="2"/>
  <c r="BC31" i="2"/>
  <c r="BD31" i="2"/>
  <c r="BC32" i="2"/>
  <c r="BD32" i="2"/>
  <c r="BC33" i="2"/>
  <c r="BD33" i="2"/>
  <c r="BC34" i="2"/>
  <c r="BD34" i="2"/>
  <c r="BC35" i="2"/>
  <c r="BD35" i="2"/>
  <c r="BC36" i="2"/>
  <c r="BD36" i="2"/>
  <c r="BC37" i="2"/>
  <c r="BD37" i="2"/>
  <c r="BC38" i="2"/>
  <c r="BD38" i="2"/>
  <c r="BC39" i="2"/>
  <c r="BD39" i="2"/>
  <c r="BC40" i="2"/>
  <c r="BD40" i="2"/>
  <c r="BC41" i="2"/>
  <c r="BD41" i="2"/>
  <c r="BC42" i="2"/>
  <c r="BD42" i="2"/>
  <c r="BC43" i="2"/>
  <c r="BD43" i="2"/>
  <c r="BC44" i="2"/>
  <c r="BD44" i="2"/>
  <c r="BC45" i="2"/>
  <c r="BD45" i="2"/>
  <c r="BC46" i="2"/>
  <c r="BD46" i="2"/>
  <c r="BC47" i="2"/>
  <c r="BD47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8" i="2"/>
  <c r="BD108" i="2"/>
  <c r="BC109" i="2"/>
  <c r="BD109" i="2"/>
  <c r="BC110" i="2"/>
  <c r="BD110" i="2"/>
  <c r="BC111" i="2"/>
  <c r="BD111" i="2"/>
  <c r="BC112" i="2"/>
  <c r="BD112" i="2"/>
  <c r="BC113" i="2"/>
  <c r="BD113" i="2"/>
  <c r="BC114" i="2"/>
  <c r="BD114" i="2"/>
  <c r="BC116" i="2"/>
  <c r="BD116" i="2"/>
  <c r="BC117" i="2"/>
  <c r="BD117" i="2"/>
  <c r="BC118" i="2"/>
  <c r="BD118" i="2"/>
  <c r="BC119" i="2"/>
  <c r="BD119" i="2"/>
  <c r="BC120" i="2"/>
  <c r="BD120" i="2"/>
  <c r="BC121" i="2"/>
  <c r="BD121" i="2"/>
  <c r="BC122" i="2"/>
  <c r="BD122" i="2"/>
  <c r="BC123" i="2"/>
  <c r="BD123" i="2"/>
  <c r="BC124" i="2"/>
  <c r="BD124" i="2"/>
  <c r="BC125" i="2"/>
  <c r="BD125" i="2"/>
  <c r="BC126" i="2"/>
  <c r="BD126" i="2"/>
  <c r="BC127" i="2"/>
  <c r="BD127" i="2"/>
  <c r="BC128" i="2"/>
  <c r="BD128" i="2"/>
  <c r="BC129" i="2"/>
  <c r="BD129" i="2"/>
  <c r="BC130" i="2"/>
  <c r="BD130" i="2"/>
  <c r="BC131" i="2"/>
  <c r="BD131" i="2"/>
  <c r="BC132" i="2"/>
  <c r="BD132" i="2"/>
  <c r="BC133" i="2"/>
  <c r="BD133" i="2"/>
  <c r="BC134" i="2"/>
  <c r="BD134" i="2"/>
  <c r="BC135" i="2"/>
  <c r="BD135" i="2"/>
  <c r="BC136" i="2"/>
  <c r="BD136" i="2"/>
  <c r="BC137" i="2"/>
  <c r="BD137" i="2"/>
  <c r="BC138" i="2"/>
  <c r="BD138" i="2"/>
  <c r="BC139" i="2"/>
  <c r="BD139" i="2"/>
  <c r="BC140" i="2"/>
  <c r="BD140" i="2"/>
  <c r="BC141" i="2"/>
  <c r="BD141" i="2"/>
  <c r="BC142" i="2"/>
  <c r="BD142" i="2"/>
  <c r="BC143" i="2"/>
  <c r="BD143" i="2"/>
  <c r="BC144" i="2"/>
  <c r="BD144" i="2"/>
  <c r="BC145" i="2"/>
  <c r="BD145" i="2"/>
  <c r="BC146" i="2"/>
  <c r="BD146" i="2"/>
  <c r="BC147" i="2"/>
  <c r="BD147" i="2"/>
  <c r="BC148" i="2"/>
  <c r="BD148" i="2"/>
  <c r="BC149" i="2"/>
  <c r="BD149" i="2"/>
  <c r="BC150" i="2"/>
  <c r="BD150" i="2"/>
  <c r="BC151" i="2"/>
  <c r="BD151" i="2"/>
  <c r="BC152" i="2"/>
  <c r="BD152" i="2"/>
  <c r="BC153" i="2"/>
  <c r="BD153" i="2"/>
  <c r="BC154" i="2"/>
  <c r="BD154" i="2"/>
  <c r="BC155" i="2"/>
  <c r="BD155" i="2"/>
  <c r="BC157" i="2"/>
  <c r="BD157" i="2"/>
  <c r="BC158" i="2"/>
  <c r="BD158" i="2"/>
  <c r="BC159" i="2"/>
  <c r="BD159" i="2"/>
  <c r="BC160" i="2"/>
  <c r="BD160" i="2"/>
  <c r="BC161" i="2"/>
  <c r="BD161" i="2"/>
  <c r="BC162" i="2"/>
  <c r="BD162" i="2"/>
  <c r="BD5" i="2"/>
  <c r="BC5" i="2"/>
  <c r="AA145" i="8" l="1"/>
  <c r="AK7" i="2" l="1"/>
  <c r="AO7" i="2" s="1"/>
  <c r="AS7" i="2" s="1"/>
  <c r="AW7" i="2" s="1"/>
  <c r="AE96" i="8" l="1"/>
  <c r="K121" i="1"/>
  <c r="BG6" i="8" l="1"/>
  <c r="BG7" i="8"/>
  <c r="BG8" i="8"/>
  <c r="BG9" i="8"/>
  <c r="BG10" i="8"/>
  <c r="BG11" i="8"/>
  <c r="BG12" i="8"/>
  <c r="BG13" i="8"/>
  <c r="BG14" i="8"/>
  <c r="BG15" i="8"/>
  <c r="BG16" i="8"/>
  <c r="BG17" i="8"/>
  <c r="BG18" i="8"/>
  <c r="BG19" i="8"/>
  <c r="BG20" i="8"/>
  <c r="BG21" i="8"/>
  <c r="BG22" i="8"/>
  <c r="BG23" i="8"/>
  <c r="BG24" i="8"/>
  <c r="BG25" i="8"/>
  <c r="BG26" i="8"/>
  <c r="BG27" i="8"/>
  <c r="BG28" i="8"/>
  <c r="BG29" i="8"/>
  <c r="BG30" i="8"/>
  <c r="BG31" i="8"/>
  <c r="BG32" i="8"/>
  <c r="BG33" i="8"/>
  <c r="BG34" i="8"/>
  <c r="BG35" i="8"/>
  <c r="BG36" i="8"/>
  <c r="BG37" i="8"/>
  <c r="BG38" i="8"/>
  <c r="BG39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116" i="8"/>
  <c r="BG117" i="8"/>
  <c r="BG118" i="8"/>
  <c r="BG119" i="8"/>
  <c r="BG120" i="8"/>
  <c r="BG121" i="8"/>
  <c r="BG122" i="8"/>
  <c r="BG123" i="8"/>
  <c r="BG124" i="8"/>
  <c r="BG125" i="8"/>
  <c r="BG126" i="8"/>
  <c r="BG127" i="8"/>
  <c r="BG128" i="8"/>
  <c r="BG129" i="8"/>
  <c r="BG130" i="8"/>
  <c r="BG131" i="8"/>
  <c r="BG132" i="8"/>
  <c r="BG133" i="8"/>
  <c r="BG134" i="8"/>
  <c r="BG135" i="8"/>
  <c r="BG136" i="8"/>
  <c r="BG137" i="8"/>
  <c r="BG138" i="8"/>
  <c r="BG139" i="8"/>
  <c r="BG140" i="8"/>
  <c r="BG141" i="8"/>
  <c r="BG142" i="8"/>
  <c r="BG143" i="8"/>
  <c r="BG144" i="8"/>
  <c r="BG5" i="8"/>
  <c r="AZ6" i="8"/>
  <c r="AZ7" i="8"/>
  <c r="AZ8" i="8"/>
  <c r="AZ9" i="8"/>
  <c r="AZ10" i="8"/>
  <c r="AZ11" i="8"/>
  <c r="AZ12" i="8"/>
  <c r="AZ13" i="8"/>
  <c r="AZ14" i="8"/>
  <c r="AZ15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29" i="8"/>
  <c r="AZ30" i="8"/>
  <c r="AZ31" i="8"/>
  <c r="AZ32" i="8"/>
  <c r="AZ33" i="8"/>
  <c r="AZ34" i="8"/>
  <c r="AZ35" i="8"/>
  <c r="AZ36" i="8"/>
  <c r="AZ37" i="8"/>
  <c r="AZ38" i="8"/>
  <c r="AZ39" i="8"/>
  <c r="AZ40" i="8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5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2" i="8"/>
  <c r="AZ83" i="8"/>
  <c r="AZ84" i="8"/>
  <c r="AZ85" i="8"/>
  <c r="AZ86" i="8"/>
  <c r="AZ87" i="8"/>
  <c r="AZ88" i="8"/>
  <c r="AZ89" i="8"/>
  <c r="AZ90" i="8"/>
  <c r="AZ91" i="8"/>
  <c r="AZ92" i="8"/>
  <c r="AZ93" i="8"/>
  <c r="AZ94" i="8"/>
  <c r="AZ95" i="8"/>
  <c r="AZ96" i="8"/>
  <c r="AZ97" i="8"/>
  <c r="AZ98" i="8"/>
  <c r="AZ99" i="8"/>
  <c r="AZ100" i="8"/>
  <c r="AZ101" i="8"/>
  <c r="AZ102" i="8"/>
  <c r="AZ103" i="8"/>
  <c r="AZ104" i="8"/>
  <c r="AZ105" i="8"/>
  <c r="AZ106" i="8"/>
  <c r="AZ107" i="8"/>
  <c r="AZ108" i="8"/>
  <c r="AZ109" i="8"/>
  <c r="AZ110" i="8"/>
  <c r="AZ111" i="8"/>
  <c r="AZ112" i="8"/>
  <c r="AZ113" i="8"/>
  <c r="AZ114" i="8"/>
  <c r="AZ115" i="8"/>
  <c r="AZ116" i="8"/>
  <c r="AZ117" i="8"/>
  <c r="AZ118" i="8"/>
  <c r="AZ119" i="8"/>
  <c r="AZ120" i="8"/>
  <c r="AZ121" i="8"/>
  <c r="AZ122" i="8"/>
  <c r="AZ123" i="8"/>
  <c r="AZ124" i="8"/>
  <c r="AZ125" i="8"/>
  <c r="AZ126" i="8"/>
  <c r="AZ127" i="8"/>
  <c r="AZ128" i="8"/>
  <c r="AZ129" i="8"/>
  <c r="AZ130" i="8"/>
  <c r="AZ131" i="8"/>
  <c r="AZ132" i="8"/>
  <c r="AZ133" i="8"/>
  <c r="AZ134" i="8"/>
  <c r="AZ135" i="8"/>
  <c r="AZ136" i="8"/>
  <c r="AZ137" i="8"/>
  <c r="AZ138" i="8"/>
  <c r="AZ139" i="8"/>
  <c r="AZ140" i="8"/>
  <c r="AZ141" i="8"/>
  <c r="AZ142" i="8"/>
  <c r="AZ143" i="8"/>
  <c r="AZ144" i="8"/>
  <c r="AZ5" i="8"/>
  <c r="AS6" i="8"/>
  <c r="AS7" i="8"/>
  <c r="AS8" i="8"/>
  <c r="AS9" i="8"/>
  <c r="AS10" i="8"/>
  <c r="AS11" i="8"/>
  <c r="AS12" i="8"/>
  <c r="AS13" i="8"/>
  <c r="AS14" i="8"/>
  <c r="AS15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116" i="8"/>
  <c r="AS117" i="8"/>
  <c r="AS118" i="8"/>
  <c r="AS119" i="8"/>
  <c r="AS120" i="8"/>
  <c r="AS121" i="8"/>
  <c r="AS122" i="8"/>
  <c r="AS123" i="8"/>
  <c r="AS124" i="8"/>
  <c r="AS125" i="8"/>
  <c r="AS126" i="8"/>
  <c r="AS127" i="8"/>
  <c r="AS128" i="8"/>
  <c r="AS129" i="8"/>
  <c r="AS130" i="8"/>
  <c r="AS131" i="8"/>
  <c r="AS132" i="8"/>
  <c r="AS133" i="8"/>
  <c r="AS134" i="8"/>
  <c r="AS135" i="8"/>
  <c r="AS136" i="8"/>
  <c r="AS137" i="8"/>
  <c r="AS138" i="8"/>
  <c r="AS139" i="8"/>
  <c r="AS140" i="8"/>
  <c r="AS141" i="8"/>
  <c r="AS142" i="8"/>
  <c r="AS143" i="8"/>
  <c r="AS144" i="8"/>
  <c r="AS5" i="8"/>
  <c r="AL6" i="8"/>
  <c r="AL7" i="8"/>
  <c r="AL23" i="8"/>
  <c r="AL24" i="8"/>
  <c r="AL26" i="8"/>
  <c r="AL27" i="8"/>
  <c r="AL28" i="8"/>
  <c r="AL29" i="8"/>
  <c r="AL30" i="8"/>
  <c r="AL31" i="8"/>
  <c r="AL32" i="8"/>
  <c r="AL33" i="8"/>
  <c r="AL35" i="8"/>
  <c r="AL36" i="8"/>
  <c r="AL38" i="8"/>
  <c r="AL39" i="8"/>
  <c r="AL40" i="8"/>
  <c r="AL41" i="8"/>
  <c r="AL42" i="8"/>
  <c r="AL43" i="8"/>
  <c r="AL44" i="8"/>
  <c r="AL45" i="8"/>
  <c r="AL46" i="8"/>
  <c r="AL47" i="8"/>
  <c r="AL50" i="8"/>
  <c r="AL52" i="8"/>
  <c r="AL53" i="8"/>
  <c r="AL54" i="8"/>
  <c r="AL58" i="8"/>
  <c r="AL67" i="8"/>
  <c r="AL68" i="8"/>
  <c r="AL69" i="8"/>
  <c r="AL70" i="8"/>
  <c r="AL71" i="8"/>
  <c r="AL72" i="8"/>
  <c r="AL73" i="8"/>
  <c r="AL74" i="8"/>
  <c r="AL76" i="8"/>
  <c r="AL77" i="8"/>
  <c r="AL78" i="8"/>
  <c r="AL79" i="8"/>
  <c r="AL81" i="8"/>
  <c r="AL82" i="8"/>
  <c r="AL83" i="8"/>
  <c r="AL84" i="8"/>
  <c r="AL85" i="8"/>
  <c r="AL86" i="8"/>
  <c r="AL87" i="8"/>
  <c r="AL88" i="8"/>
  <c r="AL90" i="8"/>
  <c r="AL91" i="8"/>
  <c r="AL92" i="8"/>
  <c r="AL94" i="8"/>
  <c r="AL95" i="8"/>
  <c r="AL96" i="8"/>
  <c r="AL98" i="8"/>
  <c r="AL99" i="8"/>
  <c r="AL104" i="8"/>
  <c r="AL107" i="8"/>
  <c r="AL108" i="8"/>
  <c r="AL109" i="8"/>
  <c r="AL111" i="8"/>
  <c r="AL112" i="8"/>
  <c r="AL114" i="8"/>
  <c r="AL116" i="8"/>
  <c r="AL118" i="8"/>
  <c r="AL120" i="8"/>
  <c r="AL121" i="8"/>
  <c r="AL122" i="8"/>
  <c r="AL124" i="8"/>
  <c r="AL125" i="8"/>
  <c r="AL126" i="8"/>
  <c r="AL127" i="8"/>
  <c r="AL128" i="8"/>
  <c r="AL129" i="8"/>
  <c r="AL130" i="8"/>
  <c r="AL132" i="8"/>
  <c r="AL133" i="8"/>
  <c r="AL134" i="8"/>
  <c r="AL135" i="8"/>
  <c r="AL136" i="8"/>
  <c r="AL137" i="8"/>
  <c r="AL138" i="8"/>
  <c r="AL139" i="8"/>
  <c r="AL141" i="8"/>
  <c r="AL142" i="8"/>
  <c r="AL143" i="8"/>
  <c r="AL144" i="8"/>
  <c r="AL5" i="8"/>
  <c r="X65" i="8" l="1"/>
  <c r="R144" i="8" l="1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S145" i="8"/>
  <c r="T145" i="8"/>
  <c r="U145" i="8"/>
  <c r="V145" i="8"/>
  <c r="S146" i="8" l="1"/>
  <c r="R145" i="8"/>
  <c r="D145" i="8"/>
  <c r="E145" i="8"/>
  <c r="F145" i="8"/>
  <c r="G145" i="8"/>
  <c r="I145" i="8"/>
  <c r="J145" i="8"/>
  <c r="K145" i="8"/>
  <c r="N145" i="8"/>
  <c r="O145" i="8"/>
  <c r="P145" i="8"/>
  <c r="Y145" i="8"/>
  <c r="Z145" i="8"/>
  <c r="AB145" i="8"/>
  <c r="AC145" i="8"/>
  <c r="AF145" i="8"/>
  <c r="AG145" i="8"/>
  <c r="AH145" i="8"/>
  <c r="AI145" i="8"/>
  <c r="AJ145" i="8"/>
  <c r="AL145" i="8"/>
  <c r="AM145" i="8"/>
  <c r="AN145" i="8"/>
  <c r="AO145" i="8"/>
  <c r="AP145" i="8"/>
  <c r="AQ145" i="8"/>
  <c r="AS145" i="8"/>
  <c r="AT145" i="8"/>
  <c r="AU145" i="8"/>
  <c r="AV145" i="8"/>
  <c r="AW145" i="8"/>
  <c r="AX145" i="8"/>
  <c r="AZ145" i="8"/>
  <c r="BA145" i="8"/>
  <c r="BB145" i="8"/>
  <c r="BC145" i="8"/>
  <c r="BD145" i="8"/>
  <c r="BE145" i="8"/>
  <c r="BG145" i="8"/>
  <c r="BH145" i="8"/>
  <c r="BI145" i="8"/>
  <c r="BJ145" i="8"/>
  <c r="BK145" i="8"/>
  <c r="BL145" i="8"/>
  <c r="BH146" i="8" l="1"/>
  <c r="BA146" i="8"/>
  <c r="AT146" i="8"/>
  <c r="AM146" i="8"/>
  <c r="I146" i="8"/>
  <c r="D146" i="8"/>
  <c r="AF146" i="8"/>
  <c r="Y146" i="8"/>
  <c r="N146" i="8"/>
  <c r="X15" i="8"/>
  <c r="M15" i="8"/>
  <c r="M25" i="8"/>
  <c r="H25" i="8"/>
  <c r="H23" i="8"/>
  <c r="M23" i="8"/>
  <c r="X23" i="8"/>
  <c r="C37" i="8"/>
  <c r="C35" i="8"/>
  <c r="H35" i="8"/>
  <c r="X37" i="8"/>
  <c r="M40" i="8"/>
  <c r="H49" i="8"/>
  <c r="X61" i="8"/>
  <c r="X55" i="8"/>
  <c r="C55" i="8"/>
  <c r="H55" i="8"/>
  <c r="M55" i="8"/>
  <c r="M61" i="8"/>
  <c r="H71" i="8"/>
  <c r="M77" i="8"/>
  <c r="C80" i="8"/>
  <c r="H81" i="8"/>
  <c r="M81" i="8"/>
  <c r="M87" i="8"/>
  <c r="X90" i="8"/>
  <c r="X91" i="8"/>
  <c r="C90" i="8"/>
  <c r="H89" i="8"/>
  <c r="H90" i="8"/>
  <c r="M89" i="8"/>
  <c r="M90" i="8"/>
  <c r="M96" i="8"/>
  <c r="M97" i="8"/>
  <c r="M125" i="8"/>
  <c r="BN146" i="8" l="1"/>
  <c r="C144" i="8"/>
  <c r="M71" i="8" l="1"/>
  <c r="M66" i="8"/>
  <c r="M65" i="8"/>
  <c r="M37" i="8"/>
  <c r="C76" i="8" l="1"/>
  <c r="AG128" i="2" l="1"/>
  <c r="X52" i="8" l="1"/>
  <c r="AE32" i="8"/>
  <c r="M110" i="8" l="1"/>
  <c r="M39" i="8"/>
  <c r="H144" i="8" l="1"/>
  <c r="H36" i="8" l="1"/>
  <c r="H37" i="8"/>
  <c r="H40" i="8"/>
  <c r="H66" i="8"/>
  <c r="H125" i="8"/>
  <c r="H131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6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7" i="8"/>
  <c r="C78" i="8"/>
  <c r="C79" i="8"/>
  <c r="C81" i="8"/>
  <c r="C82" i="8"/>
  <c r="C83" i="8"/>
  <c r="C84" i="8"/>
  <c r="C85" i="8"/>
  <c r="C86" i="8"/>
  <c r="C87" i="8"/>
  <c r="C88" i="8"/>
  <c r="C89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5" i="8"/>
  <c r="C145" i="8" l="1"/>
  <c r="M5" i="8"/>
  <c r="M6" i="8" l="1"/>
  <c r="M7" i="8"/>
  <c r="M8" i="8"/>
  <c r="M9" i="8"/>
  <c r="M10" i="8"/>
  <c r="M11" i="8"/>
  <c r="M12" i="8"/>
  <c r="M13" i="8"/>
  <c r="M14" i="8"/>
  <c r="M16" i="8"/>
  <c r="M17" i="8"/>
  <c r="M18" i="8"/>
  <c r="M19" i="8"/>
  <c r="M20" i="8"/>
  <c r="M21" i="8"/>
  <c r="M22" i="8"/>
  <c r="M24" i="8"/>
  <c r="M26" i="8"/>
  <c r="M27" i="8"/>
  <c r="M28" i="8"/>
  <c r="M29" i="8"/>
  <c r="M30" i="8"/>
  <c r="M31" i="8"/>
  <c r="M32" i="8"/>
  <c r="M33" i="8"/>
  <c r="M34" i="8"/>
  <c r="M35" i="8"/>
  <c r="M36" i="8"/>
  <c r="M38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6" i="8"/>
  <c r="M57" i="8"/>
  <c r="M58" i="8"/>
  <c r="M59" i="8"/>
  <c r="M60" i="8"/>
  <c r="M62" i="8"/>
  <c r="M63" i="8"/>
  <c r="M64" i="8"/>
  <c r="M67" i="8"/>
  <c r="M68" i="8"/>
  <c r="M69" i="8"/>
  <c r="M70" i="8"/>
  <c r="M72" i="8"/>
  <c r="M73" i="8"/>
  <c r="M74" i="8"/>
  <c r="M75" i="8"/>
  <c r="M76" i="8"/>
  <c r="M78" i="8"/>
  <c r="M79" i="8"/>
  <c r="M80" i="8"/>
  <c r="M82" i="8"/>
  <c r="M83" i="8"/>
  <c r="M84" i="8"/>
  <c r="M85" i="8"/>
  <c r="M86" i="8"/>
  <c r="M88" i="8"/>
  <c r="M91" i="8"/>
  <c r="M92" i="8"/>
  <c r="M93" i="8"/>
  <c r="M94" i="8"/>
  <c r="M95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6" i="8"/>
  <c r="M127" i="8"/>
  <c r="M128" i="8"/>
  <c r="M129" i="8"/>
  <c r="M130" i="8"/>
  <c r="M131" i="8"/>
  <c r="M132" i="8"/>
  <c r="M133" i="8"/>
  <c r="M135" i="8"/>
  <c r="M136" i="8"/>
  <c r="M137" i="8"/>
  <c r="M138" i="8"/>
  <c r="M139" i="8"/>
  <c r="M140" i="8"/>
  <c r="M141" i="8"/>
  <c r="M142" i="8"/>
  <c r="M143" i="8"/>
  <c r="X6" i="8"/>
  <c r="X7" i="8"/>
  <c r="X8" i="8"/>
  <c r="X9" i="8"/>
  <c r="X10" i="8"/>
  <c r="X11" i="8"/>
  <c r="X12" i="8"/>
  <c r="X13" i="8"/>
  <c r="X14" i="8"/>
  <c r="X16" i="8"/>
  <c r="X17" i="8"/>
  <c r="X18" i="8"/>
  <c r="X19" i="8"/>
  <c r="X20" i="8"/>
  <c r="X21" i="8"/>
  <c r="X22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3" i="8"/>
  <c r="X54" i="8"/>
  <c r="X56" i="8"/>
  <c r="X57" i="8"/>
  <c r="X58" i="8"/>
  <c r="X59" i="8"/>
  <c r="X60" i="8"/>
  <c r="X62" i="8"/>
  <c r="X63" i="8"/>
  <c r="X64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5" i="8"/>
  <c r="AE143" i="8"/>
  <c r="AE142" i="8"/>
  <c r="AE141" i="8"/>
  <c r="AE140" i="8"/>
  <c r="AE139" i="8"/>
  <c r="AE138" i="8"/>
  <c r="AE136" i="8"/>
  <c r="AE135" i="8"/>
  <c r="AE134" i="8"/>
  <c r="AE133" i="8"/>
  <c r="AE132" i="8"/>
  <c r="AE130" i="8"/>
  <c r="AE129" i="8"/>
  <c r="AE128" i="8"/>
  <c r="AE127" i="8"/>
  <c r="AE125" i="8"/>
  <c r="AE124" i="8"/>
  <c r="AE121" i="8"/>
  <c r="AE120" i="8"/>
  <c r="AE118" i="8"/>
  <c r="AE117" i="8"/>
  <c r="AE116" i="8"/>
  <c r="AE115" i="8"/>
  <c r="AE114" i="8"/>
  <c r="AE112" i="8"/>
  <c r="AE111" i="8"/>
  <c r="AE109" i="8"/>
  <c r="AE108" i="8"/>
  <c r="AE107" i="8"/>
  <c r="AE106" i="8"/>
  <c r="AE105" i="8"/>
  <c r="AE104" i="8"/>
  <c r="AE103" i="8"/>
  <c r="AE102" i="8"/>
  <c r="AE101" i="8"/>
  <c r="AE99" i="8"/>
  <c r="AE98" i="8"/>
  <c r="AE94" i="8"/>
  <c r="AE93" i="8"/>
  <c r="AE91" i="8"/>
  <c r="AE85" i="8"/>
  <c r="AE84" i="8"/>
  <c r="AE83" i="8"/>
  <c r="AE82" i="8"/>
  <c r="AE81" i="8"/>
  <c r="AE79" i="8"/>
  <c r="AE78" i="8"/>
  <c r="AE77" i="8"/>
  <c r="AE76" i="8"/>
  <c r="AE75" i="8"/>
  <c r="AE74" i="8"/>
  <c r="AE73" i="8"/>
  <c r="AE72" i="8"/>
  <c r="AE69" i="8"/>
  <c r="AE68" i="8"/>
  <c r="AE67" i="8"/>
  <c r="AE65" i="8"/>
  <c r="AE64" i="8"/>
  <c r="AE63" i="8"/>
  <c r="AE59" i="8"/>
  <c r="AE56" i="8"/>
  <c r="AE54" i="8"/>
  <c r="AE53" i="8"/>
  <c r="AE51" i="8"/>
  <c r="AE50" i="8"/>
  <c r="AE48" i="8"/>
  <c r="AE47" i="8"/>
  <c r="AE46" i="8"/>
  <c r="AE45" i="8"/>
  <c r="AE44" i="8"/>
  <c r="AE43" i="8"/>
  <c r="AE42" i="8"/>
  <c r="AE41" i="8"/>
  <c r="AE40" i="8"/>
  <c r="AE39" i="8"/>
  <c r="AE38" i="8"/>
  <c r="AE36" i="8"/>
  <c r="AE34" i="8"/>
  <c r="AE33" i="8"/>
  <c r="AE31" i="8"/>
  <c r="AE30" i="8"/>
  <c r="AE29" i="8"/>
  <c r="AE28" i="8"/>
  <c r="AE27" i="8"/>
  <c r="AE24" i="8"/>
  <c r="AE22" i="8"/>
  <c r="AE21" i="8"/>
  <c r="AE20" i="8"/>
  <c r="AE19" i="8"/>
  <c r="AE18" i="8"/>
  <c r="AE17" i="8"/>
  <c r="AE16" i="8"/>
  <c r="AE14" i="8"/>
  <c r="AE13" i="8"/>
  <c r="AE12" i="8"/>
  <c r="AE11" i="8"/>
  <c r="AE9" i="8"/>
  <c r="AE8" i="8"/>
  <c r="AE6" i="8"/>
  <c r="AE5" i="8"/>
  <c r="X145" i="8" l="1"/>
  <c r="M145" i="8"/>
  <c r="AE145" i="8"/>
  <c r="G7" i="9"/>
  <c r="E7" i="9"/>
  <c r="E11" i="9" s="1"/>
  <c r="I7" i="9" s="1"/>
  <c r="L163" i="2"/>
  <c r="N163" i="2"/>
  <c r="P163" i="2"/>
  <c r="R163" i="2"/>
  <c r="T163" i="2"/>
  <c r="V163" i="2"/>
  <c r="X163" i="2"/>
  <c r="Z163" i="2"/>
  <c r="AB163" i="2"/>
  <c r="AD163" i="2"/>
  <c r="AF163" i="2"/>
  <c r="AH163" i="2"/>
  <c r="AJ163" i="2"/>
  <c r="AL163" i="2"/>
  <c r="AP163" i="2"/>
  <c r="AT163" i="2"/>
  <c r="AX163" i="2"/>
  <c r="N33" i="3" l="1"/>
  <c r="L33" i="3"/>
  <c r="AC7" i="2"/>
  <c r="AC8" i="2"/>
  <c r="AC53" i="2"/>
  <c r="AC60" i="2"/>
  <c r="AC68" i="2"/>
  <c r="AC90" i="2"/>
  <c r="AC100" i="2"/>
  <c r="AC111" i="2"/>
  <c r="AC131" i="2"/>
  <c r="AG131" i="2" s="1"/>
  <c r="AE146" i="2"/>
  <c r="AE147" i="2"/>
  <c r="AE148" i="2"/>
  <c r="W145" i="1" l="1"/>
  <c r="W144" i="1"/>
  <c r="J6" i="3" l="1"/>
  <c r="A6" i="3" s="1"/>
  <c r="C33" i="3"/>
  <c r="E33" i="3"/>
  <c r="J25" i="3"/>
  <c r="A25" i="3" s="1"/>
  <c r="M6" i="3"/>
  <c r="D6" i="3" s="1"/>
  <c r="M25" i="3"/>
  <c r="D25" i="3" s="1"/>
  <c r="J37" i="3"/>
  <c r="E36" i="3"/>
  <c r="D35" i="3"/>
  <c r="A32" i="3"/>
  <c r="G31" i="3"/>
  <c r="C31" i="3"/>
  <c r="A31" i="3"/>
  <c r="A29" i="3"/>
  <c r="A24" i="3"/>
  <c r="A5" i="3"/>
  <c r="AK15" i="2"/>
  <c r="AO15" i="2" s="1"/>
  <c r="AS15" i="2" s="1"/>
  <c r="AW15" i="2" s="1"/>
  <c r="AZ15" i="2" s="1"/>
  <c r="Y40" i="2"/>
  <c r="AC40" i="2" s="1"/>
  <c r="AG40" i="2" s="1"/>
  <c r="AK56" i="2"/>
  <c r="AS56" i="2" s="1"/>
  <c r="AW56" i="2" s="1"/>
  <c r="AZ56" i="2" s="1"/>
  <c r="Y58" i="2"/>
  <c r="AC58" i="2" s="1"/>
  <c r="AK58" i="2" s="1"/>
  <c r="AO58" i="2" s="1"/>
  <c r="AS58" i="2" s="1"/>
  <c r="AW58" i="2" s="1"/>
  <c r="AZ58" i="2" s="1"/>
  <c r="AK62" i="2"/>
  <c r="AO62" i="2" s="1"/>
  <c r="AS62" i="2" s="1"/>
  <c r="AW62" i="2" s="1"/>
  <c r="AZ62" i="2" s="1"/>
  <c r="Y67" i="2"/>
  <c r="AG67" i="2"/>
  <c r="AK67" i="2" s="1"/>
  <c r="AO67" i="2" s="1"/>
  <c r="AS67" i="2" s="1"/>
  <c r="AW67" i="2" s="1"/>
  <c r="AZ67" i="2" s="1"/>
  <c r="AG80" i="2"/>
  <c r="AK80" i="2" s="1"/>
  <c r="AO80" i="2" s="1"/>
  <c r="AS80" i="2" s="1"/>
  <c r="AW80" i="2" s="1"/>
  <c r="AZ80" i="2" s="1"/>
  <c r="AG84" i="2"/>
  <c r="AK84" i="2" s="1"/>
  <c r="AS84" i="2" s="1"/>
  <c r="AW84" i="2" s="1"/>
  <c r="AZ84" i="2" s="1"/>
  <c r="AK90" i="2"/>
  <c r="AO90" i="2" s="1"/>
  <c r="AS90" i="2" s="1"/>
  <c r="AW90" i="2" s="1"/>
  <c r="AZ90" i="2" s="1"/>
  <c r="Y99" i="2"/>
  <c r="AC99" i="2" s="1"/>
  <c r="AG99" i="2" s="1"/>
  <c r="AK99" i="2" s="1"/>
  <c r="AO99" i="2" s="1"/>
  <c r="AS99" i="2" s="1"/>
  <c r="AW99" i="2" s="1"/>
  <c r="AZ99" i="2" s="1"/>
  <c r="AK100" i="2"/>
  <c r="AS100" i="2" s="1"/>
  <c r="AW100" i="2" s="1"/>
  <c r="AZ100" i="2" s="1"/>
  <c r="Y114" i="2"/>
  <c r="AG114" i="2" s="1"/>
  <c r="Y130" i="2"/>
  <c r="AG130" i="2"/>
  <c r="AK130" i="2" s="1"/>
  <c r="AO130" i="2" s="1"/>
  <c r="AS130" i="2" s="1"/>
  <c r="AW130" i="2" s="1"/>
  <c r="AZ130" i="2" s="1"/>
  <c r="Y136" i="2"/>
  <c r="AK136" i="2"/>
  <c r="AO136" i="2" s="1"/>
  <c r="AS136" i="2" s="1"/>
  <c r="AW136" i="2" s="1"/>
  <c r="AZ136" i="2" s="1"/>
  <c r="AG139" i="2"/>
  <c r="AK139" i="2" s="1"/>
  <c r="AO139" i="2" s="1"/>
  <c r="AS139" i="2" s="1"/>
  <c r="AW139" i="2" s="1"/>
  <c r="AZ139" i="2" s="1"/>
  <c r="AG155" i="2"/>
  <c r="AK155" i="2" s="1"/>
  <c r="AO155" i="2" s="1"/>
  <c r="AS155" i="2" s="1"/>
  <c r="AW155" i="2" s="1"/>
  <c r="AZ155" i="2" s="1"/>
  <c r="U162" i="2"/>
  <c r="Y162" i="2" s="1"/>
  <c r="AC162" i="2" s="1"/>
  <c r="AG162" i="2" s="1"/>
  <c r="AK162" i="2" s="1"/>
  <c r="AO162" i="2" s="1"/>
  <c r="AS162" i="2" s="1"/>
  <c r="AW162" i="2" s="1"/>
  <c r="AZ162" i="2" s="1"/>
  <c r="U7" i="2"/>
  <c r="U14" i="2"/>
  <c r="Y14" i="2" s="1"/>
  <c r="AC14" i="2" s="1"/>
  <c r="AG14" i="2" s="1"/>
  <c r="AK14" i="2" s="1"/>
  <c r="AO14" i="2" s="1"/>
  <c r="AS14" i="2" s="1"/>
  <c r="AW14" i="2" s="1"/>
  <c r="AZ14" i="2" s="1"/>
  <c r="Y35" i="2"/>
  <c r="AK35" i="2"/>
  <c r="AO35" i="2" s="1"/>
  <c r="AS35" i="2" s="1"/>
  <c r="AW35" i="2" s="1"/>
  <c r="AZ35" i="2" s="1"/>
  <c r="U37" i="2"/>
  <c r="U50" i="2"/>
  <c r="Y50" i="2" s="1"/>
  <c r="AK50" i="2"/>
  <c r="AO50" i="2" s="1"/>
  <c r="AS50" i="2" s="1"/>
  <c r="AW50" i="2" s="1"/>
  <c r="AZ50" i="2" s="1"/>
  <c r="U73" i="2"/>
  <c r="AK73" i="2"/>
  <c r="AO73" i="2" s="1"/>
  <c r="AS73" i="2" s="1"/>
  <c r="AW73" i="2" s="1"/>
  <c r="AZ73" i="2" s="1"/>
  <c r="U92" i="2"/>
  <c r="Y92" i="2" s="1"/>
  <c r="U95" i="2"/>
  <c r="Y95" i="2" s="1"/>
  <c r="AC95" i="2" s="1"/>
  <c r="AK95" i="2" s="1"/>
  <c r="AO95" i="2" s="1"/>
  <c r="AS95" i="2" s="1"/>
  <c r="AW95" i="2" s="1"/>
  <c r="AZ95" i="2" s="1"/>
  <c r="U122" i="2"/>
  <c r="Y122" i="2" s="1"/>
  <c r="AC122" i="2" s="1"/>
  <c r="AG122" i="2" s="1"/>
  <c r="AK122" i="2" s="1"/>
  <c r="AO122" i="2" s="1"/>
  <c r="AS122" i="2" s="1"/>
  <c r="AW122" i="2" s="1"/>
  <c r="AZ122" i="2" s="1"/>
  <c r="U124" i="2"/>
  <c r="Y124" i="2" s="1"/>
  <c r="U146" i="2"/>
  <c r="Y146" i="2" s="1"/>
  <c r="AC146" i="2" s="1"/>
  <c r="AG146" i="2" s="1"/>
  <c r="U147" i="2"/>
  <c r="Y147" i="2" s="1"/>
  <c r="AC147" i="2" s="1"/>
  <c r="AG147" i="2" s="1"/>
  <c r="U148" i="2"/>
  <c r="Y148" i="2" s="1"/>
  <c r="AG148" i="2"/>
  <c r="U158" i="2"/>
  <c r="Y158" i="2" s="1"/>
  <c r="AC158" i="2" s="1"/>
  <c r="AG158" i="2" s="1"/>
  <c r="AK158" i="2" s="1"/>
  <c r="AO158" i="2" s="1"/>
  <c r="AS158" i="2" s="1"/>
  <c r="AW158" i="2" s="1"/>
  <c r="AZ158" i="2" s="1"/>
  <c r="U159" i="2"/>
  <c r="Y159" i="2" s="1"/>
  <c r="AC159" i="2" s="1"/>
  <c r="AG159" i="2" s="1"/>
  <c r="AK159" i="2" s="1"/>
  <c r="AO159" i="2" s="1"/>
  <c r="AS159" i="2" s="1"/>
  <c r="AW159" i="2" s="1"/>
  <c r="AZ159" i="2" s="1"/>
  <c r="U160" i="2"/>
  <c r="AG160" i="2"/>
  <c r="AK160" i="2" s="1"/>
  <c r="AO160" i="2" s="1"/>
  <c r="AS160" i="2" s="1"/>
  <c r="AW160" i="2" s="1"/>
  <c r="AZ160" i="2" s="1"/>
  <c r="U161" i="2"/>
  <c r="Y161" i="2" s="1"/>
  <c r="AC161" i="2" s="1"/>
  <c r="AG161" i="2" s="1"/>
  <c r="F163" i="2"/>
  <c r="J163" i="2"/>
  <c r="N90" i="1"/>
  <c r="N119" i="1"/>
  <c r="N60" i="1"/>
  <c r="O60" i="1" s="1"/>
  <c r="N117" i="1"/>
  <c r="N4" i="1"/>
  <c r="O4" i="1" s="1"/>
  <c r="N20" i="1"/>
  <c r="N113" i="1"/>
  <c r="O113" i="1" s="1"/>
  <c r="N31" i="1"/>
  <c r="O31" i="1" s="1"/>
  <c r="N141" i="1"/>
  <c r="O141" i="1" s="1"/>
  <c r="N121" i="1"/>
  <c r="N25" i="1"/>
  <c r="O25" i="1" s="1"/>
  <c r="N42" i="1"/>
  <c r="O42" i="1" s="1"/>
  <c r="N114" i="1"/>
  <c r="O114" i="1" s="1"/>
  <c r="N120" i="1"/>
  <c r="N18" i="1"/>
  <c r="N33" i="1"/>
  <c r="O33" i="1" s="1"/>
  <c r="N43" i="1"/>
  <c r="O43" i="1" s="1"/>
  <c r="N15" i="1"/>
  <c r="O15" i="1" s="1"/>
  <c r="N107" i="1"/>
  <c r="O107" i="1" s="1"/>
  <c r="N97" i="1"/>
  <c r="O97" i="1" s="1"/>
  <c r="N30" i="1"/>
  <c r="O30" i="1" s="1"/>
  <c r="N104" i="1"/>
  <c r="N44" i="1"/>
  <c r="O44" i="1" s="1"/>
  <c r="N36" i="1"/>
  <c r="O36" i="1" s="1"/>
  <c r="N102" i="1"/>
  <c r="O102" i="1" s="1"/>
  <c r="N13" i="1"/>
  <c r="O13" i="1" s="1"/>
  <c r="N16" i="1"/>
  <c r="O16" i="1" s="1"/>
  <c r="N7" i="1"/>
  <c r="O7" i="1" s="1"/>
  <c r="N77" i="1"/>
  <c r="O77" i="1" s="1"/>
  <c r="N78" i="1"/>
  <c r="N92" i="1"/>
  <c r="O92" i="1" s="1"/>
  <c r="N52" i="1"/>
  <c r="O52" i="1" s="1"/>
  <c r="N55" i="1"/>
  <c r="O55" i="1" s="1"/>
  <c r="N85" i="1"/>
  <c r="O85" i="1" s="1"/>
  <c r="N38" i="1"/>
  <c r="O38" i="1" s="1"/>
  <c r="N88" i="1"/>
  <c r="O88" i="1" s="1"/>
  <c r="N111" i="1"/>
  <c r="O111" i="1" s="1"/>
  <c r="N21" i="1"/>
  <c r="N11" i="1"/>
  <c r="O11" i="1" s="1"/>
  <c r="N100" i="1"/>
  <c r="O100" i="1" s="1"/>
  <c r="N73" i="1"/>
  <c r="O73" i="1" s="1"/>
  <c r="N39" i="1"/>
  <c r="O39" i="1" s="1"/>
  <c r="N19" i="1"/>
  <c r="O19" i="1" s="1"/>
  <c r="N26" i="1"/>
  <c r="O26" i="1" s="1"/>
  <c r="N9" i="1"/>
  <c r="O9" i="1" s="1"/>
  <c r="N96" i="1"/>
  <c r="N106" i="1"/>
  <c r="O106" i="1" s="1"/>
  <c r="N93" i="1"/>
  <c r="O93" i="1" s="1"/>
  <c r="N41" i="1"/>
  <c r="O41" i="1" s="1"/>
  <c r="N14" i="1"/>
  <c r="O14" i="1" s="1"/>
  <c r="N53" i="1"/>
  <c r="O53" i="1" s="1"/>
  <c r="N17" i="1"/>
  <c r="O17" i="1" s="1"/>
  <c r="N6" i="1"/>
  <c r="O6" i="1" s="1"/>
  <c r="N27" i="1"/>
  <c r="N48" i="1"/>
  <c r="O48" i="1" s="1"/>
  <c r="N54" i="1"/>
  <c r="O54" i="1" s="1"/>
  <c r="N103" i="1"/>
  <c r="O103" i="1" s="1"/>
  <c r="N58" i="1"/>
  <c r="O58" i="1" s="1"/>
  <c r="N115" i="1"/>
  <c r="O115" i="1" s="1"/>
  <c r="N76" i="1"/>
  <c r="O76" i="1" s="1"/>
  <c r="N59" i="1"/>
  <c r="O59" i="1" s="1"/>
  <c r="N95" i="1"/>
  <c r="N98" i="1"/>
  <c r="O98" i="1" s="1"/>
  <c r="N66" i="1"/>
  <c r="O66" i="1" s="1"/>
  <c r="N56" i="1"/>
  <c r="O56" i="1" s="1"/>
  <c r="N63" i="1"/>
  <c r="O63" i="1" s="1"/>
  <c r="N65" i="1"/>
  <c r="O65" i="1" s="1"/>
  <c r="N5" i="1"/>
  <c r="O5" i="1" s="1"/>
  <c r="N109" i="1"/>
  <c r="O109" i="1" s="1"/>
  <c r="N47" i="1"/>
  <c r="O47" i="1" s="1"/>
  <c r="N99" i="1"/>
  <c r="O99" i="1" s="1"/>
  <c r="N108" i="1"/>
  <c r="O108" i="1" s="1"/>
  <c r="N37" i="1"/>
  <c r="O37" i="1" s="1"/>
  <c r="N46" i="1"/>
  <c r="O46" i="1" s="1"/>
  <c r="N45" i="1"/>
  <c r="O45" i="1" s="1"/>
  <c r="N122" i="1"/>
  <c r="O122" i="1" s="1"/>
  <c r="N131" i="1"/>
  <c r="O131" i="1" s="1"/>
  <c r="N130" i="1"/>
  <c r="N129" i="1"/>
  <c r="O129" i="1" s="1"/>
  <c r="N128" i="1"/>
  <c r="O128" i="1" s="1"/>
  <c r="N133" i="1"/>
  <c r="O133" i="1" s="1"/>
  <c r="N139" i="1"/>
  <c r="O139" i="1" s="1"/>
  <c r="N151" i="1"/>
  <c r="O151" i="1" s="1"/>
  <c r="N137" i="1"/>
  <c r="O137" i="1" s="1"/>
  <c r="N126" i="1"/>
  <c r="O126" i="1" s="1"/>
  <c r="N125" i="1"/>
  <c r="N136" i="1"/>
  <c r="O136" i="1" s="1"/>
  <c r="N112" i="1"/>
  <c r="N116" i="1"/>
  <c r="N105" i="1"/>
  <c r="O105" i="1" s="1"/>
  <c r="N12" i="1"/>
  <c r="O12" i="1" s="1"/>
  <c r="N68" i="1"/>
  <c r="O68" i="1" s="1"/>
  <c r="N81" i="1"/>
  <c r="N82" i="1"/>
  <c r="N80" i="1"/>
  <c r="O80" i="1" s="1"/>
  <c r="N91" i="1"/>
  <c r="O91" i="1" s="1"/>
  <c r="N86" i="1"/>
  <c r="O86" i="1" s="1"/>
  <c r="N24" i="1"/>
  <c r="O24" i="1" s="1"/>
  <c r="N75" i="1"/>
  <c r="O75" i="1" s="1"/>
  <c r="N29" i="1"/>
  <c r="N101" i="1"/>
  <c r="N79" i="1"/>
  <c r="N84" i="1"/>
  <c r="O84" i="1" s="1"/>
  <c r="N71" i="1"/>
  <c r="O71" i="1" s="1"/>
  <c r="N118" i="1"/>
  <c r="O118" i="1" s="1"/>
  <c r="N61" i="1"/>
  <c r="O61" i="1" s="1"/>
  <c r="N57" i="1"/>
  <c r="O57" i="1" s="1"/>
  <c r="N83" i="1"/>
  <c r="N69" i="1"/>
  <c r="N62" i="1"/>
  <c r="N74" i="1"/>
  <c r="O74" i="1" s="1"/>
  <c r="N64" i="1"/>
  <c r="N70" i="1"/>
  <c r="N34" i="1"/>
  <c r="O34" i="1" s="1"/>
  <c r="N35" i="1"/>
  <c r="O35" i="1" s="1"/>
  <c r="N22" i="1"/>
  <c r="N28" i="1"/>
  <c r="N94" i="1"/>
  <c r="N89" i="1"/>
  <c r="O89" i="1" s="1"/>
  <c r="N10" i="1"/>
  <c r="N142" i="1"/>
  <c r="N132" i="1"/>
  <c r="O132" i="1" s="1"/>
  <c r="N135" i="1"/>
  <c r="O135" i="1" s="1"/>
  <c r="N134" i="1"/>
  <c r="N110" i="1"/>
  <c r="N32" i="1"/>
  <c r="N143" i="1"/>
  <c r="O143" i="1" s="1"/>
  <c r="N67" i="1"/>
  <c r="O67" i="1" s="1"/>
  <c r="N158" i="1"/>
  <c r="O158" i="1" s="1"/>
  <c r="N40" i="1"/>
  <c r="O40" i="1" s="1"/>
  <c r="N138" i="1"/>
  <c r="O138" i="1" s="1"/>
  <c r="N87" i="1"/>
  <c r="N23" i="1"/>
  <c r="N124" i="1"/>
  <c r="N146" i="1"/>
  <c r="O146" i="1" s="1"/>
  <c r="N144" i="1"/>
  <c r="N147" i="1"/>
  <c r="O147" i="1" s="1"/>
  <c r="N148" i="1"/>
  <c r="O148" i="1" s="1"/>
  <c r="N149" i="1"/>
  <c r="O149" i="1" s="1"/>
  <c r="N150" i="1"/>
  <c r="O150" i="1" s="1"/>
  <c r="N145" i="1"/>
  <c r="N152" i="1"/>
  <c r="N153" i="1"/>
  <c r="O153" i="1" s="1"/>
  <c r="N154" i="1"/>
  <c r="O154" i="1" s="1"/>
  <c r="N155" i="1"/>
  <c r="N156" i="1"/>
  <c r="O156" i="1" s="1"/>
  <c r="N72" i="1"/>
  <c r="O72" i="1" s="1"/>
  <c r="N157" i="1"/>
  <c r="Q119" i="1"/>
  <c r="R119" i="1" s="1"/>
  <c r="Q60" i="1"/>
  <c r="R60" i="1" s="1"/>
  <c r="Q117" i="1"/>
  <c r="R117" i="1" s="1"/>
  <c r="Q4" i="1"/>
  <c r="Q20" i="1"/>
  <c r="R20" i="1" s="1"/>
  <c r="Q113" i="1"/>
  <c r="R113" i="1" s="1"/>
  <c r="Q31" i="1"/>
  <c r="R31" i="1" s="1"/>
  <c r="Q141" i="1"/>
  <c r="R141" i="1" s="1"/>
  <c r="Q121" i="1"/>
  <c r="R121" i="1" s="1"/>
  <c r="Q25" i="1"/>
  <c r="R25" i="1" s="1"/>
  <c r="Q42" i="1"/>
  <c r="R42" i="1" s="1"/>
  <c r="Q114" i="1"/>
  <c r="R114" i="1" s="1"/>
  <c r="Q120" i="1"/>
  <c r="R120" i="1" s="1"/>
  <c r="Q18" i="1"/>
  <c r="R18" i="1" s="1"/>
  <c r="Q33" i="1"/>
  <c r="R33" i="1" s="1"/>
  <c r="Q43" i="1"/>
  <c r="R43" i="1" s="1"/>
  <c r="Q15" i="1"/>
  <c r="R15" i="1" s="1"/>
  <c r="Q107" i="1"/>
  <c r="R107" i="1" s="1"/>
  <c r="Q97" i="1"/>
  <c r="R97" i="1" s="1"/>
  <c r="Q30" i="1"/>
  <c r="R30" i="1" s="1"/>
  <c r="Q104" i="1"/>
  <c r="R104" i="1" s="1"/>
  <c r="Q44" i="1"/>
  <c r="R44" i="1" s="1"/>
  <c r="Q36" i="1"/>
  <c r="R36" i="1" s="1"/>
  <c r="Q102" i="1"/>
  <c r="R102" i="1" s="1"/>
  <c r="Q13" i="1"/>
  <c r="R13" i="1" s="1"/>
  <c r="Q16" i="1"/>
  <c r="R16" i="1" s="1"/>
  <c r="Q7" i="1"/>
  <c r="R7" i="1" s="1"/>
  <c r="Q77" i="1"/>
  <c r="R77" i="1" s="1"/>
  <c r="Q78" i="1"/>
  <c r="R78" i="1" s="1"/>
  <c r="R92" i="1"/>
  <c r="Q52" i="1"/>
  <c r="R52" i="1" s="1"/>
  <c r="Q55" i="1"/>
  <c r="R55" i="1" s="1"/>
  <c r="Q85" i="1"/>
  <c r="R85" i="1" s="1"/>
  <c r="Q38" i="1"/>
  <c r="R38" i="1" s="1"/>
  <c r="Q88" i="1"/>
  <c r="R88" i="1" s="1"/>
  <c r="Q111" i="1"/>
  <c r="R111" i="1" s="1"/>
  <c r="Q21" i="1"/>
  <c r="R21" i="1" s="1"/>
  <c r="Q11" i="1"/>
  <c r="R11" i="1" s="1"/>
  <c r="Q100" i="1"/>
  <c r="R100" i="1" s="1"/>
  <c r="Q73" i="1"/>
  <c r="R73" i="1" s="1"/>
  <c r="Q39" i="1"/>
  <c r="R39" i="1" s="1"/>
  <c r="Q19" i="1"/>
  <c r="R19" i="1" s="1"/>
  <c r="Q26" i="1"/>
  <c r="R26" i="1" s="1"/>
  <c r="Q9" i="1"/>
  <c r="R9" i="1" s="1"/>
  <c r="Q96" i="1"/>
  <c r="R96" i="1" s="1"/>
  <c r="Q106" i="1"/>
  <c r="R106" i="1" s="1"/>
  <c r="Q93" i="1"/>
  <c r="R93" i="1" s="1"/>
  <c r="Q41" i="1"/>
  <c r="R41" i="1" s="1"/>
  <c r="Q14" i="1"/>
  <c r="R14" i="1" s="1"/>
  <c r="Q53" i="1"/>
  <c r="R53" i="1" s="1"/>
  <c r="Q17" i="1"/>
  <c r="R17" i="1" s="1"/>
  <c r="Q6" i="1"/>
  <c r="R6" i="1" s="1"/>
  <c r="Q27" i="1"/>
  <c r="R27" i="1" s="1"/>
  <c r="Q48" i="1"/>
  <c r="R48" i="1" s="1"/>
  <c r="Q54" i="1"/>
  <c r="R54" i="1" s="1"/>
  <c r="Q103" i="1"/>
  <c r="R103" i="1" s="1"/>
  <c r="Q58" i="1"/>
  <c r="R58" i="1" s="1"/>
  <c r="Q115" i="1"/>
  <c r="R115" i="1" s="1"/>
  <c r="Q76" i="1"/>
  <c r="R76" i="1" s="1"/>
  <c r="Q59" i="1"/>
  <c r="R59" i="1" s="1"/>
  <c r="Q95" i="1"/>
  <c r="R95" i="1" s="1"/>
  <c r="Q98" i="1"/>
  <c r="R98" i="1" s="1"/>
  <c r="Q66" i="1"/>
  <c r="R66" i="1" s="1"/>
  <c r="Q56" i="1"/>
  <c r="R56" i="1" s="1"/>
  <c r="Q63" i="1"/>
  <c r="R63" i="1" s="1"/>
  <c r="Q65" i="1"/>
  <c r="R65" i="1" s="1"/>
  <c r="Q5" i="1"/>
  <c r="R5" i="1" s="1"/>
  <c r="Q109" i="1"/>
  <c r="R109" i="1" s="1"/>
  <c r="Q47" i="1"/>
  <c r="R47" i="1" s="1"/>
  <c r="Q99" i="1"/>
  <c r="R99" i="1" s="1"/>
  <c r="Q108" i="1"/>
  <c r="R108" i="1" s="1"/>
  <c r="Q37" i="1"/>
  <c r="R37" i="1" s="1"/>
  <c r="Q46" i="1"/>
  <c r="R46" i="1" s="1"/>
  <c r="Q45" i="1"/>
  <c r="R45" i="1" s="1"/>
  <c r="Q122" i="1"/>
  <c r="R122" i="1" s="1"/>
  <c r="Q131" i="1"/>
  <c r="R131" i="1" s="1"/>
  <c r="Q130" i="1"/>
  <c r="R130" i="1" s="1"/>
  <c r="Q129" i="1"/>
  <c r="R129" i="1" s="1"/>
  <c r="Q128" i="1"/>
  <c r="R128" i="1" s="1"/>
  <c r="Q133" i="1"/>
  <c r="R133" i="1" s="1"/>
  <c r="Q139" i="1"/>
  <c r="R139" i="1" s="1"/>
  <c r="Q151" i="1"/>
  <c r="R151" i="1" s="1"/>
  <c r="Q137" i="1"/>
  <c r="R137" i="1" s="1"/>
  <c r="Q126" i="1"/>
  <c r="R126" i="1" s="1"/>
  <c r="Q125" i="1"/>
  <c r="R125" i="1" s="1"/>
  <c r="Q136" i="1"/>
  <c r="R136" i="1" s="1"/>
  <c r="Q112" i="1"/>
  <c r="R112" i="1" s="1"/>
  <c r="Q116" i="1"/>
  <c r="R116" i="1" s="1"/>
  <c r="Q105" i="1"/>
  <c r="R105" i="1" s="1"/>
  <c r="Q12" i="1"/>
  <c r="R12" i="1" s="1"/>
  <c r="Q68" i="1"/>
  <c r="R68" i="1" s="1"/>
  <c r="Q90" i="1"/>
  <c r="R90" i="1" s="1"/>
  <c r="Q81" i="1"/>
  <c r="R81" i="1" s="1"/>
  <c r="Q82" i="1"/>
  <c r="R82" i="1" s="1"/>
  <c r="Q80" i="1"/>
  <c r="R80" i="1" s="1"/>
  <c r="Q91" i="1"/>
  <c r="R91" i="1" s="1"/>
  <c r="Q86" i="1"/>
  <c r="R86" i="1" s="1"/>
  <c r="Q24" i="1"/>
  <c r="R24" i="1" s="1"/>
  <c r="Q75" i="1"/>
  <c r="R75" i="1" s="1"/>
  <c r="Q29" i="1"/>
  <c r="R29" i="1" s="1"/>
  <c r="Q101" i="1"/>
  <c r="R101" i="1" s="1"/>
  <c r="Q79" i="1"/>
  <c r="R79" i="1" s="1"/>
  <c r="Q84" i="1"/>
  <c r="R84" i="1" s="1"/>
  <c r="Q71" i="1"/>
  <c r="R71" i="1" s="1"/>
  <c r="Q118" i="1"/>
  <c r="R118" i="1" s="1"/>
  <c r="Q61" i="1"/>
  <c r="R61" i="1" s="1"/>
  <c r="Q57" i="1"/>
  <c r="R57" i="1" s="1"/>
  <c r="Q83" i="1"/>
  <c r="R83" i="1" s="1"/>
  <c r="Q69" i="1"/>
  <c r="R69" i="1" s="1"/>
  <c r="Q62" i="1"/>
  <c r="R62" i="1" s="1"/>
  <c r="Q74" i="1"/>
  <c r="R74" i="1" s="1"/>
  <c r="Q64" i="1"/>
  <c r="R64" i="1" s="1"/>
  <c r="Q70" i="1"/>
  <c r="R70" i="1" s="1"/>
  <c r="Q34" i="1"/>
  <c r="R34" i="1" s="1"/>
  <c r="Q35" i="1"/>
  <c r="R35" i="1" s="1"/>
  <c r="Q22" i="1"/>
  <c r="R22" i="1" s="1"/>
  <c r="Q28" i="1"/>
  <c r="R28" i="1" s="1"/>
  <c r="Q94" i="1"/>
  <c r="R94" i="1" s="1"/>
  <c r="Q89" i="1"/>
  <c r="R89" i="1" s="1"/>
  <c r="Q10" i="1"/>
  <c r="R10" i="1" s="1"/>
  <c r="Q142" i="1"/>
  <c r="R142" i="1" s="1"/>
  <c r="Q132" i="1"/>
  <c r="R132" i="1" s="1"/>
  <c r="Q135" i="1"/>
  <c r="R135" i="1" s="1"/>
  <c r="Q134" i="1"/>
  <c r="R134" i="1" s="1"/>
  <c r="Q110" i="1"/>
  <c r="R110" i="1" s="1"/>
  <c r="Q32" i="1"/>
  <c r="R32" i="1" s="1"/>
  <c r="Q143" i="1"/>
  <c r="R143" i="1" s="1"/>
  <c r="Q67" i="1"/>
  <c r="R67" i="1" s="1"/>
  <c r="Q158" i="1"/>
  <c r="R158" i="1" s="1"/>
  <c r="Q40" i="1"/>
  <c r="R40" i="1" s="1"/>
  <c r="Q138" i="1"/>
  <c r="R138" i="1" s="1"/>
  <c r="Q87" i="1"/>
  <c r="R87" i="1" s="1"/>
  <c r="Q23" i="1"/>
  <c r="R23" i="1" s="1"/>
  <c r="Q124" i="1"/>
  <c r="R124" i="1" s="1"/>
  <c r="Q49" i="1"/>
  <c r="R49" i="1" s="1"/>
  <c r="Q50" i="1"/>
  <c r="R50" i="1" s="1"/>
  <c r="Q51" i="1"/>
  <c r="R51" i="1" s="1"/>
  <c r="Q146" i="1"/>
  <c r="R146" i="1" s="1"/>
  <c r="Q144" i="1"/>
  <c r="Q147" i="1"/>
  <c r="R147" i="1" s="1"/>
  <c r="Q148" i="1"/>
  <c r="R148" i="1" s="1"/>
  <c r="Q149" i="1"/>
  <c r="R149" i="1" s="1"/>
  <c r="Q150" i="1"/>
  <c r="R150" i="1" s="1"/>
  <c r="Q145" i="1"/>
  <c r="Q152" i="1"/>
  <c r="R152" i="1" s="1"/>
  <c r="Q153" i="1"/>
  <c r="R153" i="1" s="1"/>
  <c r="Q154" i="1"/>
  <c r="R154" i="1" s="1"/>
  <c r="Q155" i="1"/>
  <c r="R155" i="1" s="1"/>
  <c r="Q156" i="1"/>
  <c r="R156" i="1" s="1"/>
  <c r="Q72" i="1"/>
  <c r="R72" i="1" s="1"/>
  <c r="Q157" i="1"/>
  <c r="R157" i="1" s="1"/>
  <c r="L60" i="1"/>
  <c r="L117" i="1"/>
  <c r="K4" i="1"/>
  <c r="L113" i="1"/>
  <c r="L31" i="1"/>
  <c r="L25" i="1"/>
  <c r="L114" i="1"/>
  <c r="L18" i="1"/>
  <c r="L43" i="1"/>
  <c r="L107" i="1"/>
  <c r="L97" i="1"/>
  <c r="L44" i="1"/>
  <c r="L36" i="1"/>
  <c r="L7" i="1"/>
  <c r="L92" i="1"/>
  <c r="L55" i="1"/>
  <c r="L38" i="1"/>
  <c r="L88" i="1"/>
  <c r="L106" i="1"/>
  <c r="L93" i="1"/>
  <c r="L41" i="1"/>
  <c r="L53" i="1"/>
  <c r="L17" i="1"/>
  <c r="L6" i="1"/>
  <c r="L54" i="1"/>
  <c r="L103" i="1"/>
  <c r="L76" i="1"/>
  <c r="L98" i="1"/>
  <c r="L56" i="1"/>
  <c r="L63" i="1"/>
  <c r="L65" i="1"/>
  <c r="L5" i="1"/>
  <c r="L47" i="1"/>
  <c r="L99" i="1"/>
  <c r="L45" i="1"/>
  <c r="L122" i="1"/>
  <c r="L130" i="1"/>
  <c r="L128" i="1"/>
  <c r="L139" i="1"/>
  <c r="L151" i="1"/>
  <c r="L137" i="1"/>
  <c r="L136" i="1"/>
  <c r="L12" i="1"/>
  <c r="L68" i="1"/>
  <c r="L82" i="1"/>
  <c r="L80" i="1"/>
  <c r="L24" i="1"/>
  <c r="L84" i="1"/>
  <c r="L61" i="1"/>
  <c r="L62" i="1"/>
  <c r="L34" i="1"/>
  <c r="L94" i="1"/>
  <c r="L143" i="1"/>
  <c r="L146" i="1"/>
  <c r="L147" i="1"/>
  <c r="L148" i="1"/>
  <c r="L149" i="1"/>
  <c r="L152" i="1"/>
  <c r="L153" i="1"/>
  <c r="L154" i="1"/>
  <c r="L155" i="1"/>
  <c r="L156" i="1"/>
  <c r="C167" i="2"/>
  <c r="Q153" i="2"/>
  <c r="U153" i="2" s="1"/>
  <c r="Y153" i="2" s="1"/>
  <c r="AC153" i="2" s="1"/>
  <c r="AG153" i="2" s="1"/>
  <c r="AK153" i="2" s="1"/>
  <c r="AO153" i="2" s="1"/>
  <c r="AS153" i="2" s="1"/>
  <c r="AW153" i="2" s="1"/>
  <c r="AZ153" i="2" s="1"/>
  <c r="D163" i="2"/>
  <c r="H163" i="2"/>
  <c r="E17" i="3"/>
  <c r="L14" i="3"/>
  <c r="C14" i="3" s="1"/>
  <c r="N14" i="3"/>
  <c r="E14" i="3" s="1"/>
  <c r="A12" i="3"/>
  <c r="C12" i="3"/>
  <c r="G12" i="3"/>
  <c r="D16" i="3"/>
  <c r="T49" i="1"/>
  <c r="U49" i="1" s="1"/>
  <c r="W49" i="1"/>
  <c r="X49" i="1" s="1"/>
  <c r="Z49" i="1"/>
  <c r="AC49" i="1"/>
  <c r="AD49" i="1" s="1"/>
  <c r="T50" i="1"/>
  <c r="U50" i="1" s="1"/>
  <c r="W50" i="1"/>
  <c r="X50" i="1" s="1"/>
  <c r="Z50" i="1"/>
  <c r="AC50" i="1"/>
  <c r="AD50" i="1" s="1"/>
  <c r="T51" i="1"/>
  <c r="U51" i="1" s="1"/>
  <c r="W51" i="1"/>
  <c r="X51" i="1" s="1"/>
  <c r="Z51" i="1"/>
  <c r="AC51" i="1"/>
  <c r="AD51" i="1" s="1"/>
  <c r="I49" i="1"/>
  <c r="I50" i="1"/>
  <c r="K50" i="1" s="1"/>
  <c r="L50" i="1" s="1"/>
  <c r="I51" i="1"/>
  <c r="K51" i="1" s="1"/>
  <c r="L51" i="1" s="1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K38" i="6" s="1"/>
  <c r="I30" i="6"/>
  <c r="I31" i="6"/>
  <c r="I32" i="6"/>
  <c r="I33" i="6"/>
  <c r="I34" i="6"/>
  <c r="I35" i="6"/>
  <c r="I36" i="6"/>
  <c r="I37" i="6"/>
  <c r="I38" i="6"/>
  <c r="I39" i="6"/>
  <c r="K50" i="6" s="1"/>
  <c r="L50" i="6" s="1"/>
  <c r="I40" i="6"/>
  <c r="I41" i="6"/>
  <c r="I42" i="6"/>
  <c r="I43" i="6"/>
  <c r="I44" i="6"/>
  <c r="I45" i="6"/>
  <c r="I46" i="6"/>
  <c r="I47" i="6"/>
  <c r="I48" i="6"/>
  <c r="I49" i="6"/>
  <c r="I50" i="6"/>
  <c r="I51" i="6"/>
  <c r="K62" i="6" s="1"/>
  <c r="L62" i="6" s="1"/>
  <c r="I52" i="6"/>
  <c r="I53" i="6"/>
  <c r="I54" i="6"/>
  <c r="I55" i="6"/>
  <c r="I56" i="6"/>
  <c r="I57" i="6"/>
  <c r="I58" i="6"/>
  <c r="I59" i="6"/>
  <c r="I60" i="6"/>
  <c r="I61" i="6"/>
  <c r="I62" i="6"/>
  <c r="B65" i="6"/>
  <c r="B67" i="6" s="1"/>
  <c r="E65" i="6"/>
  <c r="G65" i="6"/>
  <c r="H65" i="6"/>
  <c r="F67" i="6"/>
  <c r="G10" i="5"/>
  <c r="E64" i="5" s="1"/>
  <c r="E63" i="5"/>
  <c r="F63" i="5"/>
  <c r="F65" i="5" s="1"/>
  <c r="A10" i="3"/>
  <c r="A13" i="3"/>
  <c r="J18" i="3"/>
  <c r="G5" i="2"/>
  <c r="K5" i="2" s="1"/>
  <c r="I5" i="2"/>
  <c r="M5" i="2" s="1"/>
  <c r="G6" i="2"/>
  <c r="K6" i="2" s="1"/>
  <c r="O6" i="2" s="1"/>
  <c r="S6" i="2" s="1"/>
  <c r="W6" i="2" s="1"/>
  <c r="AA6" i="2" s="1"/>
  <c r="AE6" i="2" s="1"/>
  <c r="AI6" i="2" s="1"/>
  <c r="I6" i="2"/>
  <c r="M6" i="2" s="1"/>
  <c r="Q6" i="2" s="1"/>
  <c r="U6" i="2" s="1"/>
  <c r="Y6" i="2" s="1"/>
  <c r="AC6" i="2" s="1"/>
  <c r="AG6" i="2" s="1"/>
  <c r="AK6" i="2" s="1"/>
  <c r="AO6" i="2" s="1"/>
  <c r="AS6" i="2" s="1"/>
  <c r="AW6" i="2" s="1"/>
  <c r="AZ6" i="2" s="1"/>
  <c r="G7" i="2"/>
  <c r="K7" i="2" s="1"/>
  <c r="O7" i="2" s="1"/>
  <c r="S7" i="2" s="1"/>
  <c r="W7" i="2" s="1"/>
  <c r="AA7" i="2" s="1"/>
  <c r="AE7" i="2" s="1"/>
  <c r="AI7" i="2" s="1"/>
  <c r="I7" i="2"/>
  <c r="M7" i="2" s="1"/>
  <c r="K149" i="2"/>
  <c r="O149" i="2" s="1"/>
  <c r="S149" i="2" s="1"/>
  <c r="W149" i="2" s="1"/>
  <c r="AA149" i="2" s="1"/>
  <c r="AE149" i="2" s="1"/>
  <c r="AI149" i="2" s="1"/>
  <c r="AM149" i="2" s="1"/>
  <c r="AQ149" i="2" s="1"/>
  <c r="AU149" i="2" s="1"/>
  <c r="AY149" i="2" s="1"/>
  <c r="I149" i="2"/>
  <c r="M149" i="2" s="1"/>
  <c r="Q149" i="2" s="1"/>
  <c r="U149" i="2" s="1"/>
  <c r="Y149" i="2" s="1"/>
  <c r="AC149" i="2" s="1"/>
  <c r="AG149" i="2" s="1"/>
  <c r="AK149" i="2" s="1"/>
  <c r="AO149" i="2" s="1"/>
  <c r="AS149" i="2" s="1"/>
  <c r="AW149" i="2" s="1"/>
  <c r="AZ149" i="2" s="1"/>
  <c r="G8" i="2"/>
  <c r="K8" i="2" s="1"/>
  <c r="O8" i="2" s="1"/>
  <c r="S8" i="2" s="1"/>
  <c r="W8" i="2" s="1"/>
  <c r="AA8" i="2" s="1"/>
  <c r="AE8" i="2" s="1"/>
  <c r="AI8" i="2" s="1"/>
  <c r="I8" i="2"/>
  <c r="M8" i="2" s="1"/>
  <c r="Q8" i="2" s="1"/>
  <c r="U8" i="2" s="1"/>
  <c r="AG8" i="2"/>
  <c r="G9" i="2"/>
  <c r="K9" i="2" s="1"/>
  <c r="O9" i="2" s="1"/>
  <c r="S9" i="2" s="1"/>
  <c r="W9" i="2" s="1"/>
  <c r="AA9" i="2" s="1"/>
  <c r="AE9" i="2" s="1"/>
  <c r="AI9" i="2" s="1"/>
  <c r="AM9" i="2" s="1"/>
  <c r="AQ9" i="2" s="1"/>
  <c r="I9" i="2"/>
  <c r="M9" i="2" s="1"/>
  <c r="Q9" i="2" s="1"/>
  <c r="U9" i="2" s="1"/>
  <c r="Y9" i="2" s="1"/>
  <c r="AC9" i="2" s="1"/>
  <c r="AG9" i="2" s="1"/>
  <c r="AK9" i="2" s="1"/>
  <c r="AO9" i="2" s="1"/>
  <c r="AS9" i="2" s="1"/>
  <c r="AW9" i="2" s="1"/>
  <c r="AZ9" i="2" s="1"/>
  <c r="G10" i="2"/>
  <c r="K10" i="2" s="1"/>
  <c r="O10" i="2" s="1"/>
  <c r="S10" i="2" s="1"/>
  <c r="W10" i="2" s="1"/>
  <c r="AA10" i="2" s="1"/>
  <c r="AE10" i="2" s="1"/>
  <c r="AI10" i="2" s="1"/>
  <c r="AQ10" i="2" s="1"/>
  <c r="AU10" i="2" s="1"/>
  <c r="AY10" i="2" s="1"/>
  <c r="I10" i="2"/>
  <c r="M10" i="2" s="1"/>
  <c r="Q10" i="2" s="1"/>
  <c r="U10" i="2" s="1"/>
  <c r="Y10" i="2" s="1"/>
  <c r="AC10" i="2" s="1"/>
  <c r="AO10" i="2" s="1"/>
  <c r="AS10" i="2" s="1"/>
  <c r="AW10" i="2" s="1"/>
  <c r="AZ10" i="2" s="1"/>
  <c r="G11" i="2"/>
  <c r="K11" i="2" s="1"/>
  <c r="O11" i="2" s="1"/>
  <c r="S11" i="2" s="1"/>
  <c r="W11" i="2" s="1"/>
  <c r="AA11" i="2" s="1"/>
  <c r="AE11" i="2" s="1"/>
  <c r="AI11" i="2" s="1"/>
  <c r="AM11" i="2" s="1"/>
  <c r="AQ11" i="2" s="1"/>
  <c r="AU11" i="2" s="1"/>
  <c r="AY11" i="2" s="1"/>
  <c r="I11" i="2"/>
  <c r="M11" i="2" s="1"/>
  <c r="Q11" i="2" s="1"/>
  <c r="U11" i="2" s="1"/>
  <c r="Y11" i="2" s="1"/>
  <c r="AC11" i="2" s="1"/>
  <c r="AG11" i="2" s="1"/>
  <c r="AK11" i="2" s="1"/>
  <c r="AO11" i="2" s="1"/>
  <c r="AS11" i="2" s="1"/>
  <c r="AW11" i="2" s="1"/>
  <c r="AZ11" i="2" s="1"/>
  <c r="G12" i="2"/>
  <c r="K12" i="2" s="1"/>
  <c r="O12" i="2" s="1"/>
  <c r="S12" i="2" s="1"/>
  <c r="W12" i="2" s="1"/>
  <c r="AA12" i="2" s="1"/>
  <c r="AE12" i="2" s="1"/>
  <c r="AI12" i="2" s="1"/>
  <c r="AM12" i="2" s="1"/>
  <c r="AQ12" i="2" s="1"/>
  <c r="AU12" i="2" s="1"/>
  <c r="AY12" i="2" s="1"/>
  <c r="I12" i="2"/>
  <c r="M12" i="2" s="1"/>
  <c r="Q12" i="2" s="1"/>
  <c r="U12" i="2" s="1"/>
  <c r="Y12" i="2" s="1"/>
  <c r="AC12" i="2" s="1"/>
  <c r="AG12" i="2" s="1"/>
  <c r="AK12" i="2" s="1"/>
  <c r="AO12" i="2" s="1"/>
  <c r="AS12" i="2" s="1"/>
  <c r="AW12" i="2" s="1"/>
  <c r="AZ12" i="2" s="1"/>
  <c r="G13" i="2"/>
  <c r="K13" i="2" s="1"/>
  <c r="O13" i="2" s="1"/>
  <c r="S13" i="2" s="1"/>
  <c r="W13" i="2" s="1"/>
  <c r="AA13" i="2" s="1"/>
  <c r="AE13" i="2" s="1"/>
  <c r="AI13" i="2" s="1"/>
  <c r="AM13" i="2" s="1"/>
  <c r="AQ13" i="2" s="1"/>
  <c r="AU13" i="2" s="1"/>
  <c r="AY13" i="2" s="1"/>
  <c r="I13" i="2"/>
  <c r="M13" i="2" s="1"/>
  <c r="Q13" i="2" s="1"/>
  <c r="U13" i="2" s="1"/>
  <c r="Y13" i="2" s="1"/>
  <c r="AC13" i="2" s="1"/>
  <c r="AG13" i="2" s="1"/>
  <c r="AK13" i="2" s="1"/>
  <c r="AO13" i="2" s="1"/>
  <c r="AS13" i="2" s="1"/>
  <c r="AW13" i="2" s="1"/>
  <c r="AZ13" i="2" s="1"/>
  <c r="G14" i="2"/>
  <c r="K14" i="2" s="1"/>
  <c r="O14" i="2" s="1"/>
  <c r="S14" i="2" s="1"/>
  <c r="W14" i="2" s="1"/>
  <c r="AA14" i="2" s="1"/>
  <c r="AE14" i="2" s="1"/>
  <c r="AI14" i="2" s="1"/>
  <c r="AM14" i="2" s="1"/>
  <c r="AQ14" i="2" s="1"/>
  <c r="AU14" i="2" s="1"/>
  <c r="AY14" i="2" s="1"/>
  <c r="G15" i="2"/>
  <c r="K15" i="2" s="1"/>
  <c r="O15" i="2" s="1"/>
  <c r="S15" i="2" s="1"/>
  <c r="W15" i="2" s="1"/>
  <c r="AA15" i="2" s="1"/>
  <c r="AE15" i="2" s="1"/>
  <c r="AI15" i="2" s="1"/>
  <c r="AM15" i="2" s="1"/>
  <c r="AQ15" i="2" s="1"/>
  <c r="AU15" i="2" s="1"/>
  <c r="AY15" i="2" s="1"/>
  <c r="I15" i="2"/>
  <c r="M15" i="2" s="1"/>
  <c r="G16" i="2"/>
  <c r="K16" i="2" s="1"/>
  <c r="O16" i="2" s="1"/>
  <c r="S16" i="2" s="1"/>
  <c r="W16" i="2" s="1"/>
  <c r="AA16" i="2" s="1"/>
  <c r="AE16" i="2" s="1"/>
  <c r="AI16" i="2" s="1"/>
  <c r="AM16" i="2" s="1"/>
  <c r="AQ16" i="2" s="1"/>
  <c r="AU16" i="2" s="1"/>
  <c r="AY16" i="2" s="1"/>
  <c r="I16" i="2"/>
  <c r="M16" i="2" s="1"/>
  <c r="Q16" i="2" s="1"/>
  <c r="U16" i="2" s="1"/>
  <c r="Y16" i="2" s="1"/>
  <c r="AC16" i="2" s="1"/>
  <c r="AG16" i="2" s="1"/>
  <c r="AK16" i="2" s="1"/>
  <c r="AO16" i="2" s="1"/>
  <c r="AS16" i="2" s="1"/>
  <c r="AW16" i="2" s="1"/>
  <c r="AZ16" i="2" s="1"/>
  <c r="G17" i="2"/>
  <c r="K17" i="2" s="1"/>
  <c r="O17" i="2" s="1"/>
  <c r="S17" i="2" s="1"/>
  <c r="I17" i="2"/>
  <c r="M17" i="2" s="1"/>
  <c r="Q17" i="2" s="1"/>
  <c r="U17" i="2" s="1"/>
  <c r="Y17" i="2" s="1"/>
  <c r="AC17" i="2" s="1"/>
  <c r="AG17" i="2" s="1"/>
  <c r="AK17" i="2" s="1"/>
  <c r="AO17" i="2" s="1"/>
  <c r="AS17" i="2" s="1"/>
  <c r="AW17" i="2" s="1"/>
  <c r="AZ17" i="2" s="1"/>
  <c r="G18" i="2"/>
  <c r="K18" i="2" s="1"/>
  <c r="O18" i="2" s="1"/>
  <c r="S18" i="2" s="1"/>
  <c r="W18" i="2" s="1"/>
  <c r="AA18" i="2" s="1"/>
  <c r="AE18" i="2" s="1"/>
  <c r="AI18" i="2" s="1"/>
  <c r="AM18" i="2" s="1"/>
  <c r="AQ18" i="2" s="1"/>
  <c r="AU18" i="2" s="1"/>
  <c r="AY18" i="2" s="1"/>
  <c r="I18" i="2"/>
  <c r="M18" i="2" s="1"/>
  <c r="Q18" i="2" s="1"/>
  <c r="U18" i="2" s="1"/>
  <c r="Y18" i="2" s="1"/>
  <c r="AC18" i="2" s="1"/>
  <c r="AG18" i="2" s="1"/>
  <c r="AK18" i="2" s="1"/>
  <c r="AO18" i="2" s="1"/>
  <c r="AS18" i="2" s="1"/>
  <c r="AW18" i="2" s="1"/>
  <c r="AZ18" i="2" s="1"/>
  <c r="G19" i="2"/>
  <c r="K19" i="2" s="1"/>
  <c r="O19" i="2" s="1"/>
  <c r="S19" i="2" s="1"/>
  <c r="W19" i="2" s="1"/>
  <c r="AA19" i="2" s="1"/>
  <c r="AE19" i="2" s="1"/>
  <c r="AI19" i="2" s="1"/>
  <c r="AM19" i="2" s="1"/>
  <c r="AQ19" i="2" s="1"/>
  <c r="AU19" i="2" s="1"/>
  <c r="AY19" i="2" s="1"/>
  <c r="I19" i="2"/>
  <c r="M19" i="2" s="1"/>
  <c r="Q19" i="2" s="1"/>
  <c r="U19" i="2" s="1"/>
  <c r="Y19" i="2" s="1"/>
  <c r="AC19" i="2" s="1"/>
  <c r="AG19" i="2" s="1"/>
  <c r="AK19" i="2" s="1"/>
  <c r="AO19" i="2" s="1"/>
  <c r="AS19" i="2" s="1"/>
  <c r="AW19" i="2" s="1"/>
  <c r="AZ19" i="2" s="1"/>
  <c r="G20" i="2"/>
  <c r="K20" i="2" s="1"/>
  <c r="O20" i="2" s="1"/>
  <c r="S20" i="2" s="1"/>
  <c r="W20" i="2" s="1"/>
  <c r="AA20" i="2" s="1"/>
  <c r="AE20" i="2" s="1"/>
  <c r="AI20" i="2" s="1"/>
  <c r="AM20" i="2" s="1"/>
  <c r="AQ20" i="2" s="1"/>
  <c r="AU20" i="2" s="1"/>
  <c r="AY20" i="2" s="1"/>
  <c r="I20" i="2"/>
  <c r="M20" i="2" s="1"/>
  <c r="Q20" i="2" s="1"/>
  <c r="U20" i="2" s="1"/>
  <c r="Y20" i="2" s="1"/>
  <c r="AC20" i="2" s="1"/>
  <c r="AG20" i="2" s="1"/>
  <c r="AK20" i="2" s="1"/>
  <c r="AO20" i="2" s="1"/>
  <c r="AS20" i="2" s="1"/>
  <c r="AW20" i="2" s="1"/>
  <c r="AZ20" i="2" s="1"/>
  <c r="G21" i="2"/>
  <c r="K21" i="2" s="1"/>
  <c r="O21" i="2" s="1"/>
  <c r="S21" i="2" s="1"/>
  <c r="W21" i="2" s="1"/>
  <c r="AA21" i="2" s="1"/>
  <c r="AE21" i="2" s="1"/>
  <c r="AI21" i="2" s="1"/>
  <c r="AM21" i="2" s="1"/>
  <c r="AQ21" i="2" s="1"/>
  <c r="AU21" i="2" s="1"/>
  <c r="AY21" i="2" s="1"/>
  <c r="I21" i="2"/>
  <c r="M21" i="2" s="1"/>
  <c r="Q21" i="2" s="1"/>
  <c r="U21" i="2" s="1"/>
  <c r="Y21" i="2" s="1"/>
  <c r="AG21" i="2"/>
  <c r="AK21" i="2" s="1"/>
  <c r="AO21" i="2" s="1"/>
  <c r="AS21" i="2" s="1"/>
  <c r="AW21" i="2" s="1"/>
  <c r="AZ21" i="2" s="1"/>
  <c r="G22" i="2"/>
  <c r="K22" i="2" s="1"/>
  <c r="O22" i="2" s="1"/>
  <c r="S22" i="2" s="1"/>
  <c r="W22" i="2" s="1"/>
  <c r="AA22" i="2" s="1"/>
  <c r="AE22" i="2" s="1"/>
  <c r="AI22" i="2" s="1"/>
  <c r="AM22" i="2" s="1"/>
  <c r="AQ22" i="2" s="1"/>
  <c r="AU22" i="2" s="1"/>
  <c r="AY22" i="2" s="1"/>
  <c r="I22" i="2"/>
  <c r="M22" i="2" s="1"/>
  <c r="Q22" i="2" s="1"/>
  <c r="U22" i="2" s="1"/>
  <c r="Y22" i="2" s="1"/>
  <c r="AC22" i="2" s="1"/>
  <c r="AG22" i="2" s="1"/>
  <c r="AK22" i="2" s="1"/>
  <c r="AO22" i="2" s="1"/>
  <c r="AS22" i="2" s="1"/>
  <c r="AW22" i="2" s="1"/>
  <c r="AZ22" i="2" s="1"/>
  <c r="G23" i="2"/>
  <c r="K23" i="2" s="1"/>
  <c r="O23" i="2" s="1"/>
  <c r="S23" i="2" s="1"/>
  <c r="W23" i="2" s="1"/>
  <c r="AA23" i="2" s="1"/>
  <c r="AE23" i="2" s="1"/>
  <c r="AI23" i="2" s="1"/>
  <c r="AM23" i="2" s="1"/>
  <c r="AQ23" i="2" s="1"/>
  <c r="AU23" i="2" s="1"/>
  <c r="AY23" i="2" s="1"/>
  <c r="I23" i="2"/>
  <c r="M23" i="2" s="1"/>
  <c r="Q23" i="2" s="1"/>
  <c r="U23" i="2" s="1"/>
  <c r="Y23" i="2" s="1"/>
  <c r="AK23" i="2"/>
  <c r="AS23" i="2" s="1"/>
  <c r="AW23" i="2" s="1"/>
  <c r="AZ23" i="2" s="1"/>
  <c r="G24" i="2"/>
  <c r="K24" i="2" s="1"/>
  <c r="O24" i="2" s="1"/>
  <c r="S24" i="2" s="1"/>
  <c r="W24" i="2" s="1"/>
  <c r="AA24" i="2" s="1"/>
  <c r="AE24" i="2" s="1"/>
  <c r="AI24" i="2" s="1"/>
  <c r="AM24" i="2" s="1"/>
  <c r="AQ24" i="2" s="1"/>
  <c r="AU24" i="2" s="1"/>
  <c r="AY24" i="2" s="1"/>
  <c r="I24" i="2"/>
  <c r="M24" i="2" s="1"/>
  <c r="Q24" i="2" s="1"/>
  <c r="U24" i="2" s="1"/>
  <c r="Y24" i="2" s="1"/>
  <c r="AC24" i="2" s="1"/>
  <c r="AG24" i="2" s="1"/>
  <c r="AK24" i="2" s="1"/>
  <c r="AO24" i="2" s="1"/>
  <c r="AS24" i="2" s="1"/>
  <c r="AW24" i="2" s="1"/>
  <c r="AZ24" i="2" s="1"/>
  <c r="G25" i="2"/>
  <c r="K25" i="2" s="1"/>
  <c r="O25" i="2" s="1"/>
  <c r="S25" i="2" s="1"/>
  <c r="W25" i="2" s="1"/>
  <c r="AA25" i="2" s="1"/>
  <c r="AE25" i="2" s="1"/>
  <c r="AI25" i="2" s="1"/>
  <c r="AM25" i="2" s="1"/>
  <c r="AQ25" i="2" s="1"/>
  <c r="AU25" i="2" s="1"/>
  <c r="AY25" i="2" s="1"/>
  <c r="I25" i="2"/>
  <c r="M25" i="2" s="1"/>
  <c r="G26" i="2"/>
  <c r="K26" i="2" s="1"/>
  <c r="O26" i="2" s="1"/>
  <c r="S26" i="2" s="1"/>
  <c r="W26" i="2" s="1"/>
  <c r="AA26" i="2" s="1"/>
  <c r="AE26" i="2" s="1"/>
  <c r="AI26" i="2" s="1"/>
  <c r="AM26" i="2" s="1"/>
  <c r="AQ26" i="2" s="1"/>
  <c r="AU26" i="2" s="1"/>
  <c r="AY26" i="2" s="1"/>
  <c r="I26" i="2"/>
  <c r="M26" i="2" s="1"/>
  <c r="Q26" i="2" s="1"/>
  <c r="U26" i="2" s="1"/>
  <c r="Y26" i="2" s="1"/>
  <c r="AC26" i="2" s="1"/>
  <c r="AK26" i="2" s="1"/>
  <c r="AO26" i="2" s="1"/>
  <c r="AS26" i="2" s="1"/>
  <c r="AW26" i="2" s="1"/>
  <c r="AZ26" i="2" s="1"/>
  <c r="G27" i="2"/>
  <c r="K27" i="2" s="1"/>
  <c r="O27" i="2" s="1"/>
  <c r="S27" i="2" s="1"/>
  <c r="W27" i="2" s="1"/>
  <c r="AA27" i="2" s="1"/>
  <c r="AE27" i="2" s="1"/>
  <c r="AI27" i="2" s="1"/>
  <c r="AM27" i="2" s="1"/>
  <c r="AQ27" i="2" s="1"/>
  <c r="AU27" i="2" s="1"/>
  <c r="AY27" i="2" s="1"/>
  <c r="I27" i="2"/>
  <c r="M27" i="2" s="1"/>
  <c r="Q27" i="2" s="1"/>
  <c r="U27" i="2" s="1"/>
  <c r="Y27" i="2" s="1"/>
  <c r="AG27" i="2"/>
  <c r="AK27" i="2" s="1"/>
  <c r="AO27" i="2" s="1"/>
  <c r="AS27" i="2" s="1"/>
  <c r="AW27" i="2" s="1"/>
  <c r="AZ27" i="2" s="1"/>
  <c r="G28" i="2"/>
  <c r="K28" i="2" s="1"/>
  <c r="O28" i="2" s="1"/>
  <c r="S28" i="2" s="1"/>
  <c r="W28" i="2" s="1"/>
  <c r="AA28" i="2" s="1"/>
  <c r="AE28" i="2" s="1"/>
  <c r="AI28" i="2" s="1"/>
  <c r="AM28" i="2" s="1"/>
  <c r="AQ28" i="2" s="1"/>
  <c r="AU28" i="2" s="1"/>
  <c r="AY28" i="2" s="1"/>
  <c r="I28" i="2"/>
  <c r="M28" i="2" s="1"/>
  <c r="Q28" i="2" s="1"/>
  <c r="U28" i="2" s="1"/>
  <c r="Y28" i="2" s="1"/>
  <c r="AC28" i="2" s="1"/>
  <c r="AG28" i="2" s="1"/>
  <c r="AK28" i="2" s="1"/>
  <c r="AO28" i="2" s="1"/>
  <c r="AS28" i="2" s="1"/>
  <c r="AW28" i="2" s="1"/>
  <c r="AZ28" i="2" s="1"/>
  <c r="G29" i="2"/>
  <c r="K29" i="2" s="1"/>
  <c r="O29" i="2" s="1"/>
  <c r="S29" i="2" s="1"/>
  <c r="W29" i="2" s="1"/>
  <c r="AA29" i="2" s="1"/>
  <c r="AE29" i="2" s="1"/>
  <c r="AI29" i="2" s="1"/>
  <c r="AM29" i="2" s="1"/>
  <c r="AQ29" i="2" s="1"/>
  <c r="AU29" i="2" s="1"/>
  <c r="AY29" i="2" s="1"/>
  <c r="I29" i="2"/>
  <c r="M29" i="2" s="1"/>
  <c r="Q29" i="2" s="1"/>
  <c r="U29" i="2" s="1"/>
  <c r="Y29" i="2" s="1"/>
  <c r="AC29" i="2" s="1"/>
  <c r="AG29" i="2" s="1"/>
  <c r="AK29" i="2" s="1"/>
  <c r="AO29" i="2" s="1"/>
  <c r="AS29" i="2" s="1"/>
  <c r="AW29" i="2" s="1"/>
  <c r="AZ29" i="2" s="1"/>
  <c r="G30" i="2"/>
  <c r="K30" i="2" s="1"/>
  <c r="O30" i="2" s="1"/>
  <c r="S30" i="2" s="1"/>
  <c r="W30" i="2" s="1"/>
  <c r="AA30" i="2" s="1"/>
  <c r="AE30" i="2" s="1"/>
  <c r="AI30" i="2" s="1"/>
  <c r="AM30" i="2" s="1"/>
  <c r="AQ30" i="2" s="1"/>
  <c r="AU30" i="2" s="1"/>
  <c r="AY30" i="2" s="1"/>
  <c r="I30" i="2"/>
  <c r="M30" i="2" s="1"/>
  <c r="Q30" i="2" s="1"/>
  <c r="U30" i="2" s="1"/>
  <c r="Y30" i="2" s="1"/>
  <c r="AC30" i="2" s="1"/>
  <c r="AG30" i="2" s="1"/>
  <c r="AK30" i="2" s="1"/>
  <c r="AO30" i="2" s="1"/>
  <c r="AS30" i="2" s="1"/>
  <c r="AW30" i="2" s="1"/>
  <c r="AZ30" i="2" s="1"/>
  <c r="G31" i="2"/>
  <c r="K31" i="2" s="1"/>
  <c r="O31" i="2" s="1"/>
  <c r="S31" i="2" s="1"/>
  <c r="W31" i="2" s="1"/>
  <c r="AA31" i="2" s="1"/>
  <c r="AE31" i="2" s="1"/>
  <c r="AI31" i="2" s="1"/>
  <c r="AM31" i="2" s="1"/>
  <c r="AQ31" i="2" s="1"/>
  <c r="AU31" i="2" s="1"/>
  <c r="AY31" i="2" s="1"/>
  <c r="I31" i="2"/>
  <c r="M31" i="2" s="1"/>
  <c r="Q31" i="2" s="1"/>
  <c r="U31" i="2" s="1"/>
  <c r="Y31" i="2" s="1"/>
  <c r="AC31" i="2" s="1"/>
  <c r="AG31" i="2" s="1"/>
  <c r="AK31" i="2" s="1"/>
  <c r="AO31" i="2" s="1"/>
  <c r="AS31" i="2" s="1"/>
  <c r="AW31" i="2" s="1"/>
  <c r="AZ31" i="2" s="1"/>
  <c r="G32" i="2"/>
  <c r="K32" i="2" s="1"/>
  <c r="O32" i="2" s="1"/>
  <c r="S32" i="2" s="1"/>
  <c r="W32" i="2" s="1"/>
  <c r="AA32" i="2" s="1"/>
  <c r="AE32" i="2" s="1"/>
  <c r="AI32" i="2" s="1"/>
  <c r="AM32" i="2" s="1"/>
  <c r="AQ32" i="2" s="1"/>
  <c r="AU32" i="2" s="1"/>
  <c r="AY32" i="2" s="1"/>
  <c r="I32" i="2"/>
  <c r="M32" i="2" s="1"/>
  <c r="Q32" i="2" s="1"/>
  <c r="U32" i="2" s="1"/>
  <c r="Y32" i="2" s="1"/>
  <c r="AC32" i="2" s="1"/>
  <c r="AG32" i="2" s="1"/>
  <c r="AK32" i="2" s="1"/>
  <c r="AO32" i="2" s="1"/>
  <c r="AS32" i="2" s="1"/>
  <c r="AW32" i="2" s="1"/>
  <c r="AZ32" i="2" s="1"/>
  <c r="G33" i="2"/>
  <c r="K33" i="2" s="1"/>
  <c r="O33" i="2" s="1"/>
  <c r="S33" i="2" s="1"/>
  <c r="W33" i="2" s="1"/>
  <c r="AA33" i="2" s="1"/>
  <c r="AE33" i="2" s="1"/>
  <c r="AI33" i="2" s="1"/>
  <c r="AM33" i="2" s="1"/>
  <c r="AQ33" i="2" s="1"/>
  <c r="AU33" i="2" s="1"/>
  <c r="AY33" i="2" s="1"/>
  <c r="I33" i="2"/>
  <c r="M33" i="2" s="1"/>
  <c r="Q33" i="2" s="1"/>
  <c r="U33" i="2" s="1"/>
  <c r="Y33" i="2" s="1"/>
  <c r="AC33" i="2" s="1"/>
  <c r="AG33" i="2" s="1"/>
  <c r="AK33" i="2" s="1"/>
  <c r="AO33" i="2" s="1"/>
  <c r="AS33" i="2" s="1"/>
  <c r="AW33" i="2" s="1"/>
  <c r="AZ33" i="2" s="1"/>
  <c r="G34" i="2"/>
  <c r="K34" i="2" s="1"/>
  <c r="O34" i="2" s="1"/>
  <c r="S34" i="2" s="1"/>
  <c r="W34" i="2" s="1"/>
  <c r="AA34" i="2" s="1"/>
  <c r="AE34" i="2" s="1"/>
  <c r="AI34" i="2" s="1"/>
  <c r="AM34" i="2" s="1"/>
  <c r="AQ34" i="2" s="1"/>
  <c r="AU34" i="2" s="1"/>
  <c r="AY34" i="2" s="1"/>
  <c r="I34" i="2"/>
  <c r="M34" i="2" s="1"/>
  <c r="Q34" i="2" s="1"/>
  <c r="U34" i="2" s="1"/>
  <c r="Y34" i="2" s="1"/>
  <c r="AC34" i="2" s="1"/>
  <c r="AG34" i="2" s="1"/>
  <c r="AK34" i="2" s="1"/>
  <c r="AO34" i="2" s="1"/>
  <c r="AS34" i="2" s="1"/>
  <c r="AW34" i="2" s="1"/>
  <c r="AZ34" i="2" s="1"/>
  <c r="G35" i="2"/>
  <c r="K35" i="2" s="1"/>
  <c r="O35" i="2" s="1"/>
  <c r="S35" i="2" s="1"/>
  <c r="W35" i="2" s="1"/>
  <c r="AA35" i="2" s="1"/>
  <c r="AE35" i="2" s="1"/>
  <c r="AI35" i="2" s="1"/>
  <c r="AM35" i="2" s="1"/>
  <c r="AQ35" i="2" s="1"/>
  <c r="AU35" i="2" s="1"/>
  <c r="AY35" i="2" s="1"/>
  <c r="I35" i="2"/>
  <c r="M35" i="2" s="1"/>
  <c r="G36" i="2"/>
  <c r="K36" i="2" s="1"/>
  <c r="O36" i="2" s="1"/>
  <c r="S36" i="2" s="1"/>
  <c r="W36" i="2" s="1"/>
  <c r="AA36" i="2" s="1"/>
  <c r="AE36" i="2" s="1"/>
  <c r="AI36" i="2" s="1"/>
  <c r="AM36" i="2" s="1"/>
  <c r="AQ36" i="2" s="1"/>
  <c r="AU36" i="2" s="1"/>
  <c r="AY36" i="2" s="1"/>
  <c r="I36" i="2"/>
  <c r="M36" i="2" s="1"/>
  <c r="Q36" i="2" s="1"/>
  <c r="U36" i="2" s="1"/>
  <c r="Y36" i="2" s="1"/>
  <c r="AG36" i="2"/>
  <c r="AK36" i="2" s="1"/>
  <c r="AO36" i="2" s="1"/>
  <c r="AS36" i="2" s="1"/>
  <c r="AW36" i="2" s="1"/>
  <c r="AZ36" i="2" s="1"/>
  <c r="G37" i="2"/>
  <c r="K37" i="2" s="1"/>
  <c r="O37" i="2" s="1"/>
  <c r="S37" i="2" s="1"/>
  <c r="W37" i="2" s="1"/>
  <c r="AA37" i="2" s="1"/>
  <c r="AE37" i="2" s="1"/>
  <c r="AI37" i="2" s="1"/>
  <c r="AM37" i="2" s="1"/>
  <c r="AQ37" i="2" s="1"/>
  <c r="AU37" i="2" s="1"/>
  <c r="AY37" i="2" s="1"/>
  <c r="I37" i="2"/>
  <c r="G38" i="2"/>
  <c r="K38" i="2" s="1"/>
  <c r="O38" i="2" s="1"/>
  <c r="S38" i="2" s="1"/>
  <c r="W38" i="2" s="1"/>
  <c r="AA38" i="2" s="1"/>
  <c r="AE38" i="2" s="1"/>
  <c r="AI38" i="2" s="1"/>
  <c r="AM38" i="2" s="1"/>
  <c r="AQ38" i="2" s="1"/>
  <c r="AU38" i="2" s="1"/>
  <c r="AY38" i="2" s="1"/>
  <c r="I38" i="2"/>
  <c r="M38" i="2" s="1"/>
  <c r="Q38" i="2" s="1"/>
  <c r="U38" i="2" s="1"/>
  <c r="Y38" i="2" s="1"/>
  <c r="AC38" i="2" s="1"/>
  <c r="AG38" i="2" s="1"/>
  <c r="AK38" i="2" s="1"/>
  <c r="AO38" i="2" s="1"/>
  <c r="AS38" i="2" s="1"/>
  <c r="AW38" i="2" s="1"/>
  <c r="AZ38" i="2" s="1"/>
  <c r="G39" i="2"/>
  <c r="K39" i="2" s="1"/>
  <c r="O39" i="2" s="1"/>
  <c r="S39" i="2" s="1"/>
  <c r="W39" i="2" s="1"/>
  <c r="AA39" i="2" s="1"/>
  <c r="AE39" i="2" s="1"/>
  <c r="AI39" i="2" s="1"/>
  <c r="AM39" i="2" s="1"/>
  <c r="AQ39" i="2" s="1"/>
  <c r="AU39" i="2" s="1"/>
  <c r="AY39" i="2" s="1"/>
  <c r="I39" i="2"/>
  <c r="M39" i="2" s="1"/>
  <c r="Q39" i="2" s="1"/>
  <c r="U39" i="2" s="1"/>
  <c r="Y39" i="2" s="1"/>
  <c r="AC39" i="2" s="1"/>
  <c r="AG39" i="2" s="1"/>
  <c r="AK39" i="2" s="1"/>
  <c r="AO39" i="2" s="1"/>
  <c r="AS39" i="2" s="1"/>
  <c r="AW39" i="2" s="1"/>
  <c r="AZ39" i="2" s="1"/>
  <c r="G40" i="2"/>
  <c r="K40" i="2" s="1"/>
  <c r="O40" i="2" s="1"/>
  <c r="S40" i="2" s="1"/>
  <c r="W40" i="2" s="1"/>
  <c r="AA40" i="2" s="1"/>
  <c r="AE40" i="2" s="1"/>
  <c r="AI40" i="2" s="1"/>
  <c r="AM40" i="2" s="1"/>
  <c r="AQ40" i="2" s="1"/>
  <c r="AU40" i="2" s="1"/>
  <c r="AY40" i="2" s="1"/>
  <c r="I40" i="2"/>
  <c r="M40" i="2" s="1"/>
  <c r="Q40" i="2" s="1"/>
  <c r="G41" i="2"/>
  <c r="K41" i="2" s="1"/>
  <c r="O41" i="2" s="1"/>
  <c r="S41" i="2" s="1"/>
  <c r="W41" i="2" s="1"/>
  <c r="AA41" i="2" s="1"/>
  <c r="AE41" i="2" s="1"/>
  <c r="AI41" i="2" s="1"/>
  <c r="AM41" i="2" s="1"/>
  <c r="AQ41" i="2" s="1"/>
  <c r="AU41" i="2" s="1"/>
  <c r="AY41" i="2" s="1"/>
  <c r="I41" i="2"/>
  <c r="M41" i="2" s="1"/>
  <c r="Q41" i="2" s="1"/>
  <c r="U41" i="2" s="1"/>
  <c r="Y41" i="2" s="1"/>
  <c r="AC41" i="2" s="1"/>
  <c r="AG41" i="2" s="1"/>
  <c r="AK41" i="2" s="1"/>
  <c r="AO41" i="2" s="1"/>
  <c r="AS41" i="2" s="1"/>
  <c r="AW41" i="2" s="1"/>
  <c r="AZ41" i="2" s="1"/>
  <c r="G42" i="2"/>
  <c r="K42" i="2" s="1"/>
  <c r="O42" i="2" s="1"/>
  <c r="S42" i="2" s="1"/>
  <c r="W42" i="2" s="1"/>
  <c r="AA42" i="2" s="1"/>
  <c r="AE42" i="2" s="1"/>
  <c r="AI42" i="2" s="1"/>
  <c r="AM42" i="2" s="1"/>
  <c r="AQ42" i="2" s="1"/>
  <c r="AU42" i="2" s="1"/>
  <c r="AY42" i="2" s="1"/>
  <c r="I42" i="2"/>
  <c r="M42" i="2" s="1"/>
  <c r="Q42" i="2" s="1"/>
  <c r="U42" i="2" s="1"/>
  <c r="Y42" i="2" s="1"/>
  <c r="AC42" i="2" s="1"/>
  <c r="AG42" i="2" s="1"/>
  <c r="AK42" i="2" s="1"/>
  <c r="AO42" i="2" s="1"/>
  <c r="AS42" i="2" s="1"/>
  <c r="AW42" i="2" s="1"/>
  <c r="AZ42" i="2" s="1"/>
  <c r="G43" i="2"/>
  <c r="K43" i="2" s="1"/>
  <c r="O43" i="2" s="1"/>
  <c r="S43" i="2" s="1"/>
  <c r="W43" i="2" s="1"/>
  <c r="AA43" i="2" s="1"/>
  <c r="AE43" i="2" s="1"/>
  <c r="AI43" i="2" s="1"/>
  <c r="AM43" i="2" s="1"/>
  <c r="AQ43" i="2" s="1"/>
  <c r="AU43" i="2" s="1"/>
  <c r="AY43" i="2" s="1"/>
  <c r="I43" i="2"/>
  <c r="M43" i="2" s="1"/>
  <c r="Q43" i="2" s="1"/>
  <c r="U43" i="2" s="1"/>
  <c r="Y43" i="2" s="1"/>
  <c r="AC43" i="2" s="1"/>
  <c r="AG43" i="2" s="1"/>
  <c r="AK43" i="2" s="1"/>
  <c r="AO43" i="2" s="1"/>
  <c r="AS43" i="2" s="1"/>
  <c r="AW43" i="2" s="1"/>
  <c r="AZ43" i="2" s="1"/>
  <c r="G44" i="2"/>
  <c r="K44" i="2" s="1"/>
  <c r="O44" i="2" s="1"/>
  <c r="S44" i="2" s="1"/>
  <c r="W44" i="2" s="1"/>
  <c r="AA44" i="2" s="1"/>
  <c r="AE44" i="2" s="1"/>
  <c r="AI44" i="2" s="1"/>
  <c r="AM44" i="2" s="1"/>
  <c r="AQ44" i="2" s="1"/>
  <c r="AU44" i="2" s="1"/>
  <c r="AY44" i="2" s="1"/>
  <c r="I44" i="2"/>
  <c r="M44" i="2" s="1"/>
  <c r="Q44" i="2" s="1"/>
  <c r="U44" i="2" s="1"/>
  <c r="Y44" i="2" s="1"/>
  <c r="AC44" i="2" s="1"/>
  <c r="AG44" i="2" s="1"/>
  <c r="AK44" i="2" s="1"/>
  <c r="AO44" i="2" s="1"/>
  <c r="AS44" i="2" s="1"/>
  <c r="AW44" i="2" s="1"/>
  <c r="AZ44" i="2" s="1"/>
  <c r="G45" i="2"/>
  <c r="K45" i="2" s="1"/>
  <c r="O45" i="2" s="1"/>
  <c r="S45" i="2" s="1"/>
  <c r="W45" i="2" s="1"/>
  <c r="AA45" i="2" s="1"/>
  <c r="AE45" i="2" s="1"/>
  <c r="AI45" i="2" s="1"/>
  <c r="AM45" i="2" s="1"/>
  <c r="AQ45" i="2" s="1"/>
  <c r="AU45" i="2" s="1"/>
  <c r="AY45" i="2" s="1"/>
  <c r="I45" i="2"/>
  <c r="M45" i="2" s="1"/>
  <c r="Q45" i="2" s="1"/>
  <c r="U45" i="2" s="1"/>
  <c r="Y45" i="2" s="1"/>
  <c r="AC45" i="2" s="1"/>
  <c r="AG45" i="2" s="1"/>
  <c r="AK45" i="2" s="1"/>
  <c r="AO45" i="2" s="1"/>
  <c r="AS45" i="2" s="1"/>
  <c r="AW45" i="2" s="1"/>
  <c r="AZ45" i="2" s="1"/>
  <c r="G46" i="2"/>
  <c r="K46" i="2" s="1"/>
  <c r="O46" i="2" s="1"/>
  <c r="S46" i="2" s="1"/>
  <c r="W46" i="2" s="1"/>
  <c r="AA46" i="2" s="1"/>
  <c r="AE46" i="2" s="1"/>
  <c r="AI46" i="2" s="1"/>
  <c r="AM46" i="2" s="1"/>
  <c r="AQ46" i="2" s="1"/>
  <c r="AU46" i="2" s="1"/>
  <c r="AY46" i="2" s="1"/>
  <c r="I46" i="2"/>
  <c r="M46" i="2" s="1"/>
  <c r="Q46" i="2" s="1"/>
  <c r="U46" i="2" s="1"/>
  <c r="Y46" i="2" s="1"/>
  <c r="AC46" i="2" s="1"/>
  <c r="AG46" i="2" s="1"/>
  <c r="AK46" i="2" s="1"/>
  <c r="AO46" i="2" s="1"/>
  <c r="AS46" i="2" s="1"/>
  <c r="AW46" i="2" s="1"/>
  <c r="AZ46" i="2" s="1"/>
  <c r="G47" i="2"/>
  <c r="K47" i="2" s="1"/>
  <c r="O47" i="2" s="1"/>
  <c r="S47" i="2" s="1"/>
  <c r="W47" i="2" s="1"/>
  <c r="AA47" i="2" s="1"/>
  <c r="AE47" i="2" s="1"/>
  <c r="AI47" i="2" s="1"/>
  <c r="AM47" i="2" s="1"/>
  <c r="AQ47" i="2" s="1"/>
  <c r="AU47" i="2" s="1"/>
  <c r="AY47" i="2" s="1"/>
  <c r="I47" i="2"/>
  <c r="M47" i="2" s="1"/>
  <c r="Q47" i="2" s="1"/>
  <c r="U47" i="2" s="1"/>
  <c r="Y47" i="2" s="1"/>
  <c r="AC47" i="2" s="1"/>
  <c r="AG47" i="2" s="1"/>
  <c r="AK47" i="2" s="1"/>
  <c r="AO47" i="2" s="1"/>
  <c r="AS47" i="2" s="1"/>
  <c r="AW47" i="2" s="1"/>
  <c r="AZ47" i="2" s="1"/>
  <c r="G49" i="2"/>
  <c r="K49" i="2" s="1"/>
  <c r="O49" i="2" s="1"/>
  <c r="S49" i="2" s="1"/>
  <c r="W49" i="2" s="1"/>
  <c r="AA49" i="2" s="1"/>
  <c r="AE49" i="2" s="1"/>
  <c r="AI49" i="2" s="1"/>
  <c r="AM49" i="2" s="1"/>
  <c r="AQ49" i="2" s="1"/>
  <c r="AU49" i="2" s="1"/>
  <c r="AY49" i="2" s="1"/>
  <c r="I49" i="2"/>
  <c r="M49" i="2" s="1"/>
  <c r="Q49" i="2" s="1"/>
  <c r="U49" i="2" s="1"/>
  <c r="Y49" i="2" s="1"/>
  <c r="AC49" i="2" s="1"/>
  <c r="AG49" i="2" s="1"/>
  <c r="AK49" i="2" s="1"/>
  <c r="AO49" i="2" s="1"/>
  <c r="AS49" i="2" s="1"/>
  <c r="AW49" i="2" s="1"/>
  <c r="AZ49" i="2" s="1"/>
  <c r="G50" i="2"/>
  <c r="K50" i="2" s="1"/>
  <c r="O50" i="2" s="1"/>
  <c r="S50" i="2" s="1"/>
  <c r="W50" i="2" s="1"/>
  <c r="AA50" i="2" s="1"/>
  <c r="AE50" i="2" s="1"/>
  <c r="AI50" i="2" s="1"/>
  <c r="AM50" i="2" s="1"/>
  <c r="AQ50" i="2" s="1"/>
  <c r="AU50" i="2" s="1"/>
  <c r="AY50" i="2" s="1"/>
  <c r="I50" i="2"/>
  <c r="M50" i="2" s="1"/>
  <c r="G51" i="2"/>
  <c r="K51" i="2" s="1"/>
  <c r="O51" i="2" s="1"/>
  <c r="S51" i="2" s="1"/>
  <c r="W51" i="2" s="1"/>
  <c r="AA51" i="2" s="1"/>
  <c r="AE51" i="2" s="1"/>
  <c r="AI51" i="2" s="1"/>
  <c r="AM51" i="2" s="1"/>
  <c r="AQ51" i="2" s="1"/>
  <c r="AU51" i="2" s="1"/>
  <c r="AY51" i="2" s="1"/>
  <c r="I51" i="2"/>
  <c r="M51" i="2" s="1"/>
  <c r="Q51" i="2" s="1"/>
  <c r="U51" i="2" s="1"/>
  <c r="Y51" i="2" s="1"/>
  <c r="AC51" i="2" s="1"/>
  <c r="AG51" i="2" s="1"/>
  <c r="AK51" i="2" s="1"/>
  <c r="AO51" i="2" s="1"/>
  <c r="AS51" i="2" s="1"/>
  <c r="AW51" i="2" s="1"/>
  <c r="AZ51" i="2" s="1"/>
  <c r="G52" i="2"/>
  <c r="K52" i="2" s="1"/>
  <c r="O52" i="2" s="1"/>
  <c r="S52" i="2" s="1"/>
  <c r="W52" i="2" s="1"/>
  <c r="AA52" i="2" s="1"/>
  <c r="AE52" i="2" s="1"/>
  <c r="AI52" i="2" s="1"/>
  <c r="AM52" i="2" s="1"/>
  <c r="AQ52" i="2" s="1"/>
  <c r="AU52" i="2" s="1"/>
  <c r="AY52" i="2" s="1"/>
  <c r="I52" i="2"/>
  <c r="M52" i="2" s="1"/>
  <c r="Q52" i="2" s="1"/>
  <c r="U52" i="2" s="1"/>
  <c r="Y52" i="2" s="1"/>
  <c r="AC52" i="2" s="1"/>
  <c r="AG52" i="2" s="1"/>
  <c r="AK52" i="2" s="1"/>
  <c r="AO52" i="2" s="1"/>
  <c r="AS52" i="2" s="1"/>
  <c r="AW52" i="2" s="1"/>
  <c r="AZ52" i="2" s="1"/>
  <c r="G53" i="2"/>
  <c r="K53" i="2" s="1"/>
  <c r="O53" i="2" s="1"/>
  <c r="S53" i="2" s="1"/>
  <c r="W53" i="2" s="1"/>
  <c r="AA53" i="2" s="1"/>
  <c r="AE53" i="2" s="1"/>
  <c r="AI53" i="2" s="1"/>
  <c r="AM53" i="2" s="1"/>
  <c r="AQ53" i="2" s="1"/>
  <c r="AU53" i="2" s="1"/>
  <c r="AY53" i="2" s="1"/>
  <c r="I53" i="2"/>
  <c r="M53" i="2" s="1"/>
  <c r="Q53" i="2" s="1"/>
  <c r="U53" i="2" s="1"/>
  <c r="AK53" i="2"/>
  <c r="AO53" i="2" s="1"/>
  <c r="AS53" i="2" s="1"/>
  <c r="AW53" i="2" s="1"/>
  <c r="AZ53" i="2" s="1"/>
  <c r="G54" i="2"/>
  <c r="K54" i="2" s="1"/>
  <c r="O54" i="2" s="1"/>
  <c r="S54" i="2" s="1"/>
  <c r="W54" i="2" s="1"/>
  <c r="AA54" i="2" s="1"/>
  <c r="AE54" i="2" s="1"/>
  <c r="AI54" i="2" s="1"/>
  <c r="AM54" i="2" s="1"/>
  <c r="AQ54" i="2" s="1"/>
  <c r="AU54" i="2" s="1"/>
  <c r="AY54" i="2" s="1"/>
  <c r="I54" i="2"/>
  <c r="M54" i="2" s="1"/>
  <c r="Q54" i="2" s="1"/>
  <c r="U54" i="2" s="1"/>
  <c r="Y54" i="2" s="1"/>
  <c r="AC54" i="2" s="1"/>
  <c r="AG54" i="2" s="1"/>
  <c r="AK54" i="2" s="1"/>
  <c r="AO54" i="2" s="1"/>
  <c r="AS54" i="2" s="1"/>
  <c r="AW54" i="2" s="1"/>
  <c r="AZ54" i="2" s="1"/>
  <c r="G55" i="2"/>
  <c r="K55" i="2" s="1"/>
  <c r="O55" i="2" s="1"/>
  <c r="S55" i="2" s="1"/>
  <c r="W55" i="2" s="1"/>
  <c r="AA55" i="2" s="1"/>
  <c r="AE55" i="2" s="1"/>
  <c r="AI55" i="2" s="1"/>
  <c r="AM55" i="2" s="1"/>
  <c r="AQ55" i="2" s="1"/>
  <c r="AU55" i="2" s="1"/>
  <c r="AY55" i="2" s="1"/>
  <c r="I55" i="2"/>
  <c r="M55" i="2" s="1"/>
  <c r="Q55" i="2" s="1"/>
  <c r="U55" i="2" s="1"/>
  <c r="Y55" i="2" s="1"/>
  <c r="AC55" i="2" s="1"/>
  <c r="AG55" i="2" s="1"/>
  <c r="AK55" i="2" s="1"/>
  <c r="AO55" i="2" s="1"/>
  <c r="AS55" i="2" s="1"/>
  <c r="AW55" i="2" s="1"/>
  <c r="AZ55" i="2" s="1"/>
  <c r="G56" i="2"/>
  <c r="K56" i="2" s="1"/>
  <c r="O56" i="2" s="1"/>
  <c r="S56" i="2" s="1"/>
  <c r="W56" i="2" s="1"/>
  <c r="AA56" i="2" s="1"/>
  <c r="AE56" i="2" s="1"/>
  <c r="AI56" i="2" s="1"/>
  <c r="AM56" i="2" s="1"/>
  <c r="AQ56" i="2" s="1"/>
  <c r="AU56" i="2" s="1"/>
  <c r="AY56" i="2" s="1"/>
  <c r="I56" i="2"/>
  <c r="G57" i="2"/>
  <c r="K57" i="2" s="1"/>
  <c r="O57" i="2" s="1"/>
  <c r="S57" i="2" s="1"/>
  <c r="W57" i="2" s="1"/>
  <c r="AA57" i="2" s="1"/>
  <c r="AE57" i="2" s="1"/>
  <c r="AI57" i="2" s="1"/>
  <c r="AM57" i="2" s="1"/>
  <c r="AQ57" i="2" s="1"/>
  <c r="AU57" i="2" s="1"/>
  <c r="AY57" i="2" s="1"/>
  <c r="I57" i="2"/>
  <c r="M57" i="2" s="1"/>
  <c r="Q57" i="2" s="1"/>
  <c r="U57" i="2" s="1"/>
  <c r="Y57" i="2" s="1"/>
  <c r="AG57" i="2"/>
  <c r="AK57" i="2" s="1"/>
  <c r="AO57" i="2" s="1"/>
  <c r="AS57" i="2" s="1"/>
  <c r="AW57" i="2" s="1"/>
  <c r="AZ57" i="2" s="1"/>
  <c r="G58" i="2"/>
  <c r="K58" i="2" s="1"/>
  <c r="O58" i="2" s="1"/>
  <c r="S58" i="2" s="1"/>
  <c r="W58" i="2" s="1"/>
  <c r="AA58" i="2" s="1"/>
  <c r="AE58" i="2" s="1"/>
  <c r="AI58" i="2" s="1"/>
  <c r="AM58" i="2" s="1"/>
  <c r="AQ58" i="2" s="1"/>
  <c r="AU58" i="2" s="1"/>
  <c r="AY58" i="2" s="1"/>
  <c r="I58" i="2"/>
  <c r="M58" i="2" s="1"/>
  <c r="G59" i="2"/>
  <c r="K59" i="2" s="1"/>
  <c r="O59" i="2" s="1"/>
  <c r="S59" i="2" s="1"/>
  <c r="W59" i="2" s="1"/>
  <c r="AA59" i="2" s="1"/>
  <c r="AE59" i="2" s="1"/>
  <c r="AI59" i="2" s="1"/>
  <c r="AM59" i="2" s="1"/>
  <c r="AQ59" i="2" s="1"/>
  <c r="AU59" i="2" s="1"/>
  <c r="AY59" i="2" s="1"/>
  <c r="I59" i="2"/>
  <c r="M59" i="2" s="1"/>
  <c r="Q59" i="2" s="1"/>
  <c r="U59" i="2" s="1"/>
  <c r="Y59" i="2" s="1"/>
  <c r="AC59" i="2" s="1"/>
  <c r="AK59" i="2" s="1"/>
  <c r="AO59" i="2" s="1"/>
  <c r="AS59" i="2" s="1"/>
  <c r="AW59" i="2" s="1"/>
  <c r="AZ59" i="2" s="1"/>
  <c r="G60" i="2"/>
  <c r="K60" i="2" s="1"/>
  <c r="O60" i="2" s="1"/>
  <c r="S60" i="2" s="1"/>
  <c r="W60" i="2" s="1"/>
  <c r="AA60" i="2" s="1"/>
  <c r="AE60" i="2" s="1"/>
  <c r="AI60" i="2" s="1"/>
  <c r="AM60" i="2" s="1"/>
  <c r="AQ60" i="2" s="1"/>
  <c r="AU60" i="2" s="1"/>
  <c r="AY60" i="2" s="1"/>
  <c r="I60" i="2"/>
  <c r="M60" i="2" s="1"/>
  <c r="Q60" i="2" s="1"/>
  <c r="U60" i="2" s="1"/>
  <c r="AG60" i="2"/>
  <c r="AK60" i="2" s="1"/>
  <c r="AO60" i="2" s="1"/>
  <c r="AS60" i="2" s="1"/>
  <c r="AW60" i="2" s="1"/>
  <c r="AZ60" i="2" s="1"/>
  <c r="G61" i="2"/>
  <c r="K61" i="2" s="1"/>
  <c r="O61" i="2" s="1"/>
  <c r="S61" i="2" s="1"/>
  <c r="W61" i="2" s="1"/>
  <c r="AA61" i="2" s="1"/>
  <c r="AE61" i="2" s="1"/>
  <c r="AI61" i="2" s="1"/>
  <c r="AM61" i="2" s="1"/>
  <c r="AQ61" i="2" s="1"/>
  <c r="AU61" i="2" s="1"/>
  <c r="AY61" i="2" s="1"/>
  <c r="I61" i="2"/>
  <c r="M61" i="2" s="1"/>
  <c r="Q61" i="2" s="1"/>
  <c r="U61" i="2" s="1"/>
  <c r="Y61" i="2" s="1"/>
  <c r="AC61" i="2" s="1"/>
  <c r="AK61" i="2" s="1"/>
  <c r="AO61" i="2" s="1"/>
  <c r="AS61" i="2" s="1"/>
  <c r="AW61" i="2" s="1"/>
  <c r="AZ61" i="2" s="1"/>
  <c r="G62" i="2"/>
  <c r="K62" i="2" s="1"/>
  <c r="O62" i="2" s="1"/>
  <c r="S62" i="2" s="1"/>
  <c r="W62" i="2" s="1"/>
  <c r="AA62" i="2" s="1"/>
  <c r="AE62" i="2" s="1"/>
  <c r="AI62" i="2" s="1"/>
  <c r="AM62" i="2" s="1"/>
  <c r="AQ62" i="2" s="1"/>
  <c r="AU62" i="2" s="1"/>
  <c r="AY62" i="2" s="1"/>
  <c r="I62" i="2"/>
  <c r="M62" i="2" s="1"/>
  <c r="Q62" i="2" s="1"/>
  <c r="G63" i="2"/>
  <c r="K63" i="2" s="1"/>
  <c r="O63" i="2" s="1"/>
  <c r="S63" i="2" s="1"/>
  <c r="W63" i="2" s="1"/>
  <c r="AA63" i="2" s="1"/>
  <c r="AE63" i="2" s="1"/>
  <c r="AI63" i="2" s="1"/>
  <c r="AM63" i="2" s="1"/>
  <c r="AQ63" i="2" s="1"/>
  <c r="AU63" i="2" s="1"/>
  <c r="AY63" i="2" s="1"/>
  <c r="I63" i="2"/>
  <c r="M63" i="2" s="1"/>
  <c r="Q63" i="2" s="1"/>
  <c r="U63" i="2" s="1"/>
  <c r="Y63" i="2" s="1"/>
  <c r="AC63" i="2" s="1"/>
  <c r="AK63" i="2" s="1"/>
  <c r="AO63" i="2" s="1"/>
  <c r="AS63" i="2" s="1"/>
  <c r="AW63" i="2" s="1"/>
  <c r="AZ63" i="2" s="1"/>
  <c r="G65" i="2"/>
  <c r="K65" i="2" s="1"/>
  <c r="O65" i="2" s="1"/>
  <c r="S65" i="2" s="1"/>
  <c r="W65" i="2" s="1"/>
  <c r="AA65" i="2" s="1"/>
  <c r="AE65" i="2" s="1"/>
  <c r="AI65" i="2" s="1"/>
  <c r="AM65" i="2" s="1"/>
  <c r="AQ65" i="2" s="1"/>
  <c r="AU65" i="2" s="1"/>
  <c r="AY65" i="2" s="1"/>
  <c r="I65" i="2"/>
  <c r="M65" i="2" s="1"/>
  <c r="Q65" i="2" s="1"/>
  <c r="U65" i="2" s="1"/>
  <c r="Y65" i="2" s="1"/>
  <c r="AC65" i="2" s="1"/>
  <c r="AG65" i="2" s="1"/>
  <c r="AK65" i="2" s="1"/>
  <c r="AO65" i="2" s="1"/>
  <c r="AS65" i="2" s="1"/>
  <c r="AW65" i="2" s="1"/>
  <c r="AZ65" i="2" s="1"/>
  <c r="G66" i="2"/>
  <c r="K66" i="2" s="1"/>
  <c r="O66" i="2" s="1"/>
  <c r="S66" i="2" s="1"/>
  <c r="W66" i="2" s="1"/>
  <c r="AA66" i="2" s="1"/>
  <c r="AE66" i="2" s="1"/>
  <c r="AI66" i="2" s="1"/>
  <c r="AM66" i="2" s="1"/>
  <c r="AQ66" i="2" s="1"/>
  <c r="AU66" i="2" s="1"/>
  <c r="AY66" i="2" s="1"/>
  <c r="I66" i="2"/>
  <c r="M66" i="2" s="1"/>
  <c r="Q66" i="2" s="1"/>
  <c r="U66" i="2" s="1"/>
  <c r="Y66" i="2" s="1"/>
  <c r="AG66" i="2"/>
  <c r="AK66" i="2" s="1"/>
  <c r="AO66" i="2" s="1"/>
  <c r="AS66" i="2" s="1"/>
  <c r="AW66" i="2" s="1"/>
  <c r="AZ66" i="2" s="1"/>
  <c r="G67" i="2"/>
  <c r="K67" i="2" s="1"/>
  <c r="O67" i="2" s="1"/>
  <c r="S67" i="2" s="1"/>
  <c r="W67" i="2" s="1"/>
  <c r="AA67" i="2" s="1"/>
  <c r="AE67" i="2" s="1"/>
  <c r="AI67" i="2" s="1"/>
  <c r="AM67" i="2" s="1"/>
  <c r="AQ67" i="2" s="1"/>
  <c r="AU67" i="2" s="1"/>
  <c r="AY67" i="2" s="1"/>
  <c r="I67" i="2"/>
  <c r="M67" i="2" s="1"/>
  <c r="Q67" i="2" s="1"/>
  <c r="G79" i="2"/>
  <c r="K79" i="2" s="1"/>
  <c r="O79" i="2" s="1"/>
  <c r="S79" i="2" s="1"/>
  <c r="W79" i="2" s="1"/>
  <c r="AA79" i="2" s="1"/>
  <c r="AE79" i="2" s="1"/>
  <c r="AI79" i="2" s="1"/>
  <c r="AM79" i="2" s="1"/>
  <c r="AQ79" i="2" s="1"/>
  <c r="AU79" i="2" s="1"/>
  <c r="AY79" i="2" s="1"/>
  <c r="I79" i="2"/>
  <c r="M79" i="2" s="1"/>
  <c r="Q79" i="2" s="1"/>
  <c r="G69" i="2"/>
  <c r="K69" i="2" s="1"/>
  <c r="O69" i="2" s="1"/>
  <c r="S69" i="2" s="1"/>
  <c r="W69" i="2" s="1"/>
  <c r="AA69" i="2" s="1"/>
  <c r="AE69" i="2" s="1"/>
  <c r="AI69" i="2" s="1"/>
  <c r="AM69" i="2" s="1"/>
  <c r="AQ69" i="2" s="1"/>
  <c r="AU69" i="2" s="1"/>
  <c r="AY69" i="2" s="1"/>
  <c r="I69" i="2"/>
  <c r="M69" i="2" s="1"/>
  <c r="Q69" i="2" s="1"/>
  <c r="U69" i="2" s="1"/>
  <c r="Y69" i="2" s="1"/>
  <c r="AG69" i="2"/>
  <c r="AK69" i="2" s="1"/>
  <c r="AO69" i="2" s="1"/>
  <c r="AS69" i="2" s="1"/>
  <c r="AW69" i="2" s="1"/>
  <c r="AZ69" i="2" s="1"/>
  <c r="G70" i="2"/>
  <c r="K70" i="2" s="1"/>
  <c r="O70" i="2" s="1"/>
  <c r="S70" i="2" s="1"/>
  <c r="W70" i="2" s="1"/>
  <c r="AA70" i="2" s="1"/>
  <c r="AE70" i="2" s="1"/>
  <c r="AI70" i="2" s="1"/>
  <c r="AM70" i="2" s="1"/>
  <c r="AQ70" i="2" s="1"/>
  <c r="AU70" i="2" s="1"/>
  <c r="AY70" i="2" s="1"/>
  <c r="I70" i="2"/>
  <c r="M70" i="2" s="1"/>
  <c r="Q70" i="2" s="1"/>
  <c r="U70" i="2" s="1"/>
  <c r="Y70" i="2" s="1"/>
  <c r="AC70" i="2" s="1"/>
  <c r="AG70" i="2" s="1"/>
  <c r="AK70" i="2" s="1"/>
  <c r="AO70" i="2" s="1"/>
  <c r="AS70" i="2" s="1"/>
  <c r="AW70" i="2" s="1"/>
  <c r="AZ70" i="2" s="1"/>
  <c r="K150" i="2"/>
  <c r="O150" i="2" s="1"/>
  <c r="S150" i="2" s="1"/>
  <c r="W150" i="2" s="1"/>
  <c r="AA150" i="2" s="1"/>
  <c r="AE150" i="2" s="1"/>
  <c r="AI150" i="2" s="1"/>
  <c r="AM150" i="2" s="1"/>
  <c r="AQ150" i="2" s="1"/>
  <c r="AU150" i="2" s="1"/>
  <c r="AY150" i="2" s="1"/>
  <c r="I150" i="2"/>
  <c r="M150" i="2" s="1"/>
  <c r="Q150" i="2" s="1"/>
  <c r="U150" i="2" s="1"/>
  <c r="Y150" i="2" s="1"/>
  <c r="AC150" i="2" s="1"/>
  <c r="AG150" i="2" s="1"/>
  <c r="AK150" i="2" s="1"/>
  <c r="AO150" i="2" s="1"/>
  <c r="AS150" i="2" s="1"/>
  <c r="AW150" i="2" s="1"/>
  <c r="AZ150" i="2" s="1"/>
  <c r="G71" i="2"/>
  <c r="K71" i="2" s="1"/>
  <c r="O71" i="2" s="1"/>
  <c r="S71" i="2" s="1"/>
  <c r="W71" i="2" s="1"/>
  <c r="AA71" i="2" s="1"/>
  <c r="AE71" i="2" s="1"/>
  <c r="AI71" i="2" s="1"/>
  <c r="AM71" i="2" s="1"/>
  <c r="AQ71" i="2" s="1"/>
  <c r="AU71" i="2" s="1"/>
  <c r="AY71" i="2" s="1"/>
  <c r="I71" i="2"/>
  <c r="M71" i="2" s="1"/>
  <c r="Q71" i="2" s="1"/>
  <c r="U71" i="2" s="1"/>
  <c r="Y71" i="2" s="1"/>
  <c r="AC71" i="2" s="1"/>
  <c r="AG71" i="2" s="1"/>
  <c r="AK71" i="2" s="1"/>
  <c r="AO71" i="2" s="1"/>
  <c r="AS71" i="2" s="1"/>
  <c r="AW71" i="2" s="1"/>
  <c r="AZ71" i="2" s="1"/>
  <c r="G72" i="2"/>
  <c r="K72" i="2" s="1"/>
  <c r="O72" i="2" s="1"/>
  <c r="S72" i="2" s="1"/>
  <c r="W72" i="2" s="1"/>
  <c r="AA72" i="2" s="1"/>
  <c r="AE72" i="2" s="1"/>
  <c r="AI72" i="2" s="1"/>
  <c r="AM72" i="2" s="1"/>
  <c r="AQ72" i="2" s="1"/>
  <c r="AU72" i="2" s="1"/>
  <c r="AY72" i="2" s="1"/>
  <c r="I72" i="2"/>
  <c r="M72" i="2" s="1"/>
  <c r="Q72" i="2" s="1"/>
  <c r="U72" i="2" s="1"/>
  <c r="Y72" i="2" s="1"/>
  <c r="AK72" i="2"/>
  <c r="AO72" i="2" s="1"/>
  <c r="AS72" i="2" s="1"/>
  <c r="AW72" i="2" s="1"/>
  <c r="AZ72" i="2" s="1"/>
  <c r="G73" i="2"/>
  <c r="K73" i="2" s="1"/>
  <c r="O73" i="2" s="1"/>
  <c r="S73" i="2" s="1"/>
  <c r="W73" i="2" s="1"/>
  <c r="AA73" i="2" s="1"/>
  <c r="AE73" i="2" s="1"/>
  <c r="AI73" i="2" s="1"/>
  <c r="AM73" i="2" s="1"/>
  <c r="AQ73" i="2" s="1"/>
  <c r="AU73" i="2" s="1"/>
  <c r="AY73" i="2" s="1"/>
  <c r="I73" i="2"/>
  <c r="M73" i="2" s="1"/>
  <c r="K151" i="2"/>
  <c r="O151" i="2" s="1"/>
  <c r="S151" i="2" s="1"/>
  <c r="W151" i="2" s="1"/>
  <c r="AA151" i="2" s="1"/>
  <c r="AE151" i="2" s="1"/>
  <c r="AI151" i="2" s="1"/>
  <c r="AM151" i="2" s="1"/>
  <c r="AQ151" i="2" s="1"/>
  <c r="AU151" i="2" s="1"/>
  <c r="AY151" i="2" s="1"/>
  <c r="I151" i="2"/>
  <c r="M151" i="2" s="1"/>
  <c r="Q151" i="2" s="1"/>
  <c r="U151" i="2" s="1"/>
  <c r="Y151" i="2" s="1"/>
  <c r="AC151" i="2" s="1"/>
  <c r="AG151" i="2" s="1"/>
  <c r="AK151" i="2" s="1"/>
  <c r="AO151" i="2" s="1"/>
  <c r="AS151" i="2" s="1"/>
  <c r="AW151" i="2" s="1"/>
  <c r="AZ151" i="2" s="1"/>
  <c r="G74" i="2"/>
  <c r="K74" i="2" s="1"/>
  <c r="O74" i="2" s="1"/>
  <c r="S74" i="2" s="1"/>
  <c r="W74" i="2" s="1"/>
  <c r="AA74" i="2" s="1"/>
  <c r="AE74" i="2" s="1"/>
  <c r="AI74" i="2" s="1"/>
  <c r="AM74" i="2" s="1"/>
  <c r="AQ74" i="2" s="1"/>
  <c r="AU74" i="2" s="1"/>
  <c r="AY74" i="2" s="1"/>
  <c r="I74" i="2"/>
  <c r="M74" i="2" s="1"/>
  <c r="Q74" i="2" s="1"/>
  <c r="U74" i="2" s="1"/>
  <c r="Y74" i="2" s="1"/>
  <c r="AC74" i="2" s="1"/>
  <c r="AG74" i="2" s="1"/>
  <c r="AK74" i="2" s="1"/>
  <c r="AO74" i="2" s="1"/>
  <c r="AS74" i="2" s="1"/>
  <c r="AW74" i="2" s="1"/>
  <c r="AZ74" i="2" s="1"/>
  <c r="G75" i="2"/>
  <c r="K75" i="2" s="1"/>
  <c r="O75" i="2" s="1"/>
  <c r="S75" i="2" s="1"/>
  <c r="W75" i="2" s="1"/>
  <c r="AA75" i="2" s="1"/>
  <c r="AE75" i="2" s="1"/>
  <c r="AI75" i="2" s="1"/>
  <c r="AM75" i="2" s="1"/>
  <c r="AQ75" i="2" s="1"/>
  <c r="AU75" i="2" s="1"/>
  <c r="AY75" i="2" s="1"/>
  <c r="I75" i="2"/>
  <c r="M75" i="2" s="1"/>
  <c r="Q75" i="2" s="1"/>
  <c r="U75" i="2" s="1"/>
  <c r="Y75" i="2" s="1"/>
  <c r="AG75" i="2"/>
  <c r="AK75" i="2" s="1"/>
  <c r="AO75" i="2" s="1"/>
  <c r="AS75" i="2" s="1"/>
  <c r="AW75" i="2" s="1"/>
  <c r="AZ75" i="2" s="1"/>
  <c r="G76" i="2"/>
  <c r="K76" i="2" s="1"/>
  <c r="O76" i="2" s="1"/>
  <c r="S76" i="2" s="1"/>
  <c r="W76" i="2" s="1"/>
  <c r="AA76" i="2" s="1"/>
  <c r="AE76" i="2" s="1"/>
  <c r="AI76" i="2" s="1"/>
  <c r="AM76" i="2" s="1"/>
  <c r="AQ76" i="2" s="1"/>
  <c r="AU76" i="2" s="1"/>
  <c r="AY76" i="2" s="1"/>
  <c r="I76" i="2"/>
  <c r="M76" i="2" s="1"/>
  <c r="Q76" i="2" s="1"/>
  <c r="U76" i="2" s="1"/>
  <c r="Y76" i="2" s="1"/>
  <c r="AC76" i="2" s="1"/>
  <c r="AG76" i="2" s="1"/>
  <c r="AK76" i="2" s="1"/>
  <c r="AO76" i="2" s="1"/>
  <c r="AS76" i="2" s="1"/>
  <c r="AW76" i="2" s="1"/>
  <c r="AZ76" i="2" s="1"/>
  <c r="G78" i="2"/>
  <c r="K78" i="2" s="1"/>
  <c r="O78" i="2" s="1"/>
  <c r="S78" i="2" s="1"/>
  <c r="W78" i="2" s="1"/>
  <c r="AA78" i="2" s="1"/>
  <c r="AE78" i="2" s="1"/>
  <c r="AI78" i="2" s="1"/>
  <c r="AM78" i="2" s="1"/>
  <c r="AQ78" i="2" s="1"/>
  <c r="AU78" i="2" s="1"/>
  <c r="AY78" i="2" s="1"/>
  <c r="I78" i="2"/>
  <c r="M78" i="2" s="1"/>
  <c r="Q78" i="2" s="1"/>
  <c r="U78" i="2" s="1"/>
  <c r="Y78" i="2" s="1"/>
  <c r="AC78" i="2" s="1"/>
  <c r="G68" i="2"/>
  <c r="K68" i="2" s="1"/>
  <c r="O68" i="2" s="1"/>
  <c r="S68" i="2" s="1"/>
  <c r="W68" i="2" s="1"/>
  <c r="AA68" i="2" s="1"/>
  <c r="AE68" i="2" s="1"/>
  <c r="AI68" i="2" s="1"/>
  <c r="AM68" i="2" s="1"/>
  <c r="AQ68" i="2" s="1"/>
  <c r="AU68" i="2" s="1"/>
  <c r="AY68" i="2" s="1"/>
  <c r="I68" i="2"/>
  <c r="M68" i="2" s="1"/>
  <c r="Q68" i="2" s="1"/>
  <c r="U68" i="2" s="1"/>
  <c r="AK68" i="2"/>
  <c r="AS68" i="2" s="1"/>
  <c r="AW68" i="2" s="1"/>
  <c r="AZ68" i="2" s="1"/>
  <c r="G80" i="2"/>
  <c r="K80" i="2" s="1"/>
  <c r="O80" i="2" s="1"/>
  <c r="S80" i="2" s="1"/>
  <c r="W80" i="2" s="1"/>
  <c r="AA80" i="2" s="1"/>
  <c r="AE80" i="2" s="1"/>
  <c r="AI80" i="2" s="1"/>
  <c r="AM80" i="2" s="1"/>
  <c r="AQ80" i="2" s="1"/>
  <c r="AU80" i="2" s="1"/>
  <c r="AY80" i="2" s="1"/>
  <c r="I80" i="2"/>
  <c r="M80" i="2" s="1"/>
  <c r="Q80" i="2" s="1"/>
  <c r="G81" i="2"/>
  <c r="K81" i="2" s="1"/>
  <c r="O81" i="2" s="1"/>
  <c r="I81" i="2"/>
  <c r="M81" i="2" s="1"/>
  <c r="Q81" i="2" s="1"/>
  <c r="U81" i="2" s="1"/>
  <c r="Y81" i="2" s="1"/>
  <c r="AG81" i="2"/>
  <c r="AK81" i="2" s="1"/>
  <c r="AO81" i="2" s="1"/>
  <c r="AS81" i="2" s="1"/>
  <c r="AW81" i="2" s="1"/>
  <c r="AZ81" i="2" s="1"/>
  <c r="G82" i="2"/>
  <c r="K82" i="2" s="1"/>
  <c r="O82" i="2" s="1"/>
  <c r="S82" i="2" s="1"/>
  <c r="W82" i="2" s="1"/>
  <c r="AA82" i="2" s="1"/>
  <c r="AE82" i="2" s="1"/>
  <c r="AI82" i="2" s="1"/>
  <c r="AM82" i="2" s="1"/>
  <c r="AQ82" i="2" s="1"/>
  <c r="AU82" i="2" s="1"/>
  <c r="AY82" i="2" s="1"/>
  <c r="I82" i="2"/>
  <c r="M82" i="2" s="1"/>
  <c r="Q82" i="2" s="1"/>
  <c r="U82" i="2" s="1"/>
  <c r="Y82" i="2" s="1"/>
  <c r="AC82" i="2" s="1"/>
  <c r="AK82" i="2" s="1"/>
  <c r="AO82" i="2" s="1"/>
  <c r="AS82" i="2" s="1"/>
  <c r="AW82" i="2" s="1"/>
  <c r="AZ82" i="2" s="1"/>
  <c r="G83" i="2"/>
  <c r="K83" i="2" s="1"/>
  <c r="O83" i="2" s="1"/>
  <c r="S83" i="2" s="1"/>
  <c r="W83" i="2" s="1"/>
  <c r="AA83" i="2" s="1"/>
  <c r="AE83" i="2" s="1"/>
  <c r="AI83" i="2" s="1"/>
  <c r="AM83" i="2" s="1"/>
  <c r="AQ83" i="2" s="1"/>
  <c r="AU83" i="2" s="1"/>
  <c r="AY83" i="2" s="1"/>
  <c r="I83" i="2"/>
  <c r="M83" i="2" s="1"/>
  <c r="Q83" i="2" s="1"/>
  <c r="U83" i="2" s="1"/>
  <c r="Y83" i="2" s="1"/>
  <c r="AK83" i="2"/>
  <c r="AS83" i="2" s="1"/>
  <c r="AW83" i="2" s="1"/>
  <c r="AZ83" i="2" s="1"/>
  <c r="K152" i="2"/>
  <c r="O152" i="2" s="1"/>
  <c r="S152" i="2" s="1"/>
  <c r="W152" i="2" s="1"/>
  <c r="AA152" i="2" s="1"/>
  <c r="AE152" i="2" s="1"/>
  <c r="AI152" i="2" s="1"/>
  <c r="AM152" i="2" s="1"/>
  <c r="AQ152" i="2" s="1"/>
  <c r="AU152" i="2" s="1"/>
  <c r="AY152" i="2" s="1"/>
  <c r="I152" i="2"/>
  <c r="M152" i="2" s="1"/>
  <c r="Q152" i="2" s="1"/>
  <c r="U152" i="2" s="1"/>
  <c r="Y152" i="2" s="1"/>
  <c r="AC152" i="2" s="1"/>
  <c r="AG152" i="2" s="1"/>
  <c r="AK152" i="2" s="1"/>
  <c r="AO152" i="2" s="1"/>
  <c r="AS152" i="2" s="1"/>
  <c r="AW152" i="2" s="1"/>
  <c r="AZ152" i="2" s="1"/>
  <c r="G84" i="2"/>
  <c r="K84" i="2" s="1"/>
  <c r="O84" i="2" s="1"/>
  <c r="S84" i="2" s="1"/>
  <c r="W84" i="2" s="1"/>
  <c r="AA84" i="2" s="1"/>
  <c r="AE84" i="2" s="1"/>
  <c r="AI84" i="2" s="1"/>
  <c r="AM84" i="2" s="1"/>
  <c r="AQ84" i="2" s="1"/>
  <c r="AU84" i="2" s="1"/>
  <c r="AY84" i="2" s="1"/>
  <c r="I84" i="2"/>
  <c r="G153" i="2"/>
  <c r="K153" i="2" s="1"/>
  <c r="O153" i="2" s="1"/>
  <c r="S153" i="2" s="1"/>
  <c r="W153" i="2" s="1"/>
  <c r="AA153" i="2" s="1"/>
  <c r="AE153" i="2" s="1"/>
  <c r="AI153" i="2" s="1"/>
  <c r="AM153" i="2" s="1"/>
  <c r="AQ153" i="2" s="1"/>
  <c r="AU153" i="2" s="1"/>
  <c r="AY153" i="2" s="1"/>
  <c r="I153" i="2"/>
  <c r="G85" i="2"/>
  <c r="K85" i="2" s="1"/>
  <c r="O85" i="2" s="1"/>
  <c r="S85" i="2" s="1"/>
  <c r="W85" i="2" s="1"/>
  <c r="AA85" i="2" s="1"/>
  <c r="AE85" i="2" s="1"/>
  <c r="AI85" i="2" s="1"/>
  <c r="AM85" i="2" s="1"/>
  <c r="AQ85" i="2" s="1"/>
  <c r="AU85" i="2" s="1"/>
  <c r="AY85" i="2" s="1"/>
  <c r="I85" i="2"/>
  <c r="M85" i="2" s="1"/>
  <c r="Q85" i="2" s="1"/>
  <c r="U85" i="2" s="1"/>
  <c r="Y85" i="2" s="1"/>
  <c r="AC85" i="2" s="1"/>
  <c r="AG85" i="2" s="1"/>
  <c r="AK85" i="2" s="1"/>
  <c r="AO85" i="2" s="1"/>
  <c r="AS85" i="2" s="1"/>
  <c r="AW85" i="2" s="1"/>
  <c r="AZ85" i="2" s="1"/>
  <c r="G86" i="2"/>
  <c r="K86" i="2" s="1"/>
  <c r="O86" i="2" s="1"/>
  <c r="S86" i="2" s="1"/>
  <c r="W86" i="2" s="1"/>
  <c r="AA86" i="2" s="1"/>
  <c r="AE86" i="2" s="1"/>
  <c r="AI86" i="2" s="1"/>
  <c r="AM86" i="2" s="1"/>
  <c r="AQ86" i="2" s="1"/>
  <c r="AU86" i="2" s="1"/>
  <c r="AY86" i="2" s="1"/>
  <c r="I86" i="2"/>
  <c r="M86" i="2" s="1"/>
  <c r="Q86" i="2" s="1"/>
  <c r="U86" i="2" s="1"/>
  <c r="Y86" i="2" s="1"/>
  <c r="AC86" i="2" s="1"/>
  <c r="AG86" i="2" s="1"/>
  <c r="AK86" i="2" s="1"/>
  <c r="AO86" i="2" s="1"/>
  <c r="AS86" i="2" s="1"/>
  <c r="AW86" i="2" s="1"/>
  <c r="AZ86" i="2" s="1"/>
  <c r="G87" i="2"/>
  <c r="K87" i="2" s="1"/>
  <c r="O87" i="2" s="1"/>
  <c r="S87" i="2" s="1"/>
  <c r="W87" i="2" s="1"/>
  <c r="AA87" i="2" s="1"/>
  <c r="AE87" i="2" s="1"/>
  <c r="AI87" i="2" s="1"/>
  <c r="AM87" i="2" s="1"/>
  <c r="AQ87" i="2" s="1"/>
  <c r="AU87" i="2" s="1"/>
  <c r="AY87" i="2" s="1"/>
  <c r="I87" i="2"/>
  <c r="M87" i="2" s="1"/>
  <c r="Q87" i="2" s="1"/>
  <c r="U87" i="2" s="1"/>
  <c r="Y87" i="2" s="1"/>
  <c r="AC87" i="2" s="1"/>
  <c r="AG87" i="2" s="1"/>
  <c r="AK87" i="2" s="1"/>
  <c r="AO87" i="2" s="1"/>
  <c r="AS87" i="2" s="1"/>
  <c r="AW87" i="2" s="1"/>
  <c r="AZ87" i="2" s="1"/>
  <c r="G88" i="2"/>
  <c r="K88" i="2" s="1"/>
  <c r="O88" i="2" s="1"/>
  <c r="S88" i="2" s="1"/>
  <c r="W88" i="2" s="1"/>
  <c r="AA88" i="2" s="1"/>
  <c r="AE88" i="2" s="1"/>
  <c r="AI88" i="2" s="1"/>
  <c r="AM88" i="2" s="1"/>
  <c r="AQ88" i="2" s="1"/>
  <c r="AU88" i="2" s="1"/>
  <c r="AY88" i="2" s="1"/>
  <c r="I88" i="2"/>
  <c r="M88" i="2" s="1"/>
  <c r="Q88" i="2" s="1"/>
  <c r="U88" i="2" s="1"/>
  <c r="Y88" i="2" s="1"/>
  <c r="AC88" i="2" s="1"/>
  <c r="AG88" i="2" s="1"/>
  <c r="AK88" i="2" s="1"/>
  <c r="AO88" i="2" s="1"/>
  <c r="AS88" i="2" s="1"/>
  <c r="AW88" i="2" s="1"/>
  <c r="AZ88" i="2" s="1"/>
  <c r="G89" i="2"/>
  <c r="K89" i="2" s="1"/>
  <c r="O89" i="2" s="1"/>
  <c r="S89" i="2" s="1"/>
  <c r="W89" i="2" s="1"/>
  <c r="AA89" i="2" s="1"/>
  <c r="AE89" i="2" s="1"/>
  <c r="AI89" i="2" s="1"/>
  <c r="AM89" i="2" s="1"/>
  <c r="AQ89" i="2" s="1"/>
  <c r="AU89" i="2" s="1"/>
  <c r="AY89" i="2" s="1"/>
  <c r="I89" i="2"/>
  <c r="M89" i="2" s="1"/>
  <c r="Q89" i="2" s="1"/>
  <c r="U89" i="2" s="1"/>
  <c r="Y89" i="2" s="1"/>
  <c r="AC89" i="2" s="1"/>
  <c r="AK89" i="2" s="1"/>
  <c r="AO89" i="2" s="1"/>
  <c r="AS89" i="2" s="1"/>
  <c r="AW89" i="2" s="1"/>
  <c r="AZ89" i="2" s="1"/>
  <c r="G90" i="2"/>
  <c r="K90" i="2" s="1"/>
  <c r="O90" i="2" s="1"/>
  <c r="S90" i="2" s="1"/>
  <c r="W90" i="2" s="1"/>
  <c r="AA90" i="2" s="1"/>
  <c r="AE90" i="2" s="1"/>
  <c r="AI90" i="2" s="1"/>
  <c r="AM90" i="2" s="1"/>
  <c r="AQ90" i="2" s="1"/>
  <c r="AU90" i="2" s="1"/>
  <c r="AY90" i="2" s="1"/>
  <c r="I90" i="2"/>
  <c r="M90" i="2" s="1"/>
  <c r="Q90" i="2" s="1"/>
  <c r="G154" i="2"/>
  <c r="K154" i="2" s="1"/>
  <c r="O154" i="2" s="1"/>
  <c r="S154" i="2" s="1"/>
  <c r="W154" i="2" s="1"/>
  <c r="AA154" i="2" s="1"/>
  <c r="AE154" i="2" s="1"/>
  <c r="AI154" i="2" s="1"/>
  <c r="AM154" i="2" s="1"/>
  <c r="AQ154" i="2" s="1"/>
  <c r="AU154" i="2" s="1"/>
  <c r="AY154" i="2" s="1"/>
  <c r="I154" i="2"/>
  <c r="M154" i="2" s="1"/>
  <c r="Q154" i="2" s="1"/>
  <c r="U154" i="2" s="1"/>
  <c r="Y154" i="2" s="1"/>
  <c r="AC154" i="2" s="1"/>
  <c r="AG154" i="2" s="1"/>
  <c r="AK154" i="2" s="1"/>
  <c r="AO154" i="2" s="1"/>
  <c r="AS154" i="2" s="1"/>
  <c r="AW154" i="2" s="1"/>
  <c r="AZ154" i="2" s="1"/>
  <c r="G91" i="2"/>
  <c r="K91" i="2" s="1"/>
  <c r="O91" i="2" s="1"/>
  <c r="S91" i="2" s="1"/>
  <c r="W91" i="2" s="1"/>
  <c r="AA91" i="2" s="1"/>
  <c r="AE91" i="2" s="1"/>
  <c r="AI91" i="2" s="1"/>
  <c r="AM91" i="2" s="1"/>
  <c r="AQ91" i="2" s="1"/>
  <c r="AU91" i="2" s="1"/>
  <c r="AY91" i="2" s="1"/>
  <c r="I91" i="2"/>
  <c r="M91" i="2" s="1"/>
  <c r="Q91" i="2" s="1"/>
  <c r="U91" i="2" s="1"/>
  <c r="Y91" i="2" s="1"/>
  <c r="AO91" i="2"/>
  <c r="AS91" i="2" s="1"/>
  <c r="AW91" i="2" s="1"/>
  <c r="AZ91" i="2" s="1"/>
  <c r="G92" i="2"/>
  <c r="K92" i="2" s="1"/>
  <c r="O92" i="2" s="1"/>
  <c r="S92" i="2" s="1"/>
  <c r="W92" i="2" s="1"/>
  <c r="AA92" i="2" s="1"/>
  <c r="AE92" i="2" s="1"/>
  <c r="AI92" i="2" s="1"/>
  <c r="AM92" i="2" s="1"/>
  <c r="AQ92" i="2" s="1"/>
  <c r="AU92" i="2" s="1"/>
  <c r="AY92" i="2" s="1"/>
  <c r="I92" i="2"/>
  <c r="M92" i="2" s="1"/>
  <c r="G93" i="2"/>
  <c r="K93" i="2" s="1"/>
  <c r="O93" i="2" s="1"/>
  <c r="S93" i="2" s="1"/>
  <c r="W93" i="2" s="1"/>
  <c r="AA93" i="2" s="1"/>
  <c r="AE93" i="2" s="1"/>
  <c r="AI93" i="2" s="1"/>
  <c r="AM93" i="2" s="1"/>
  <c r="AQ93" i="2" s="1"/>
  <c r="AU93" i="2" s="1"/>
  <c r="AY93" i="2" s="1"/>
  <c r="I93" i="2"/>
  <c r="M93" i="2" s="1"/>
  <c r="Q93" i="2" s="1"/>
  <c r="U93" i="2" s="1"/>
  <c r="Y93" i="2" s="1"/>
  <c r="AC93" i="2" s="1"/>
  <c r="AG93" i="2" s="1"/>
  <c r="AK93" i="2" s="1"/>
  <c r="AO93" i="2" s="1"/>
  <c r="AS93" i="2" s="1"/>
  <c r="AW93" i="2" s="1"/>
  <c r="AZ93" i="2" s="1"/>
  <c r="G94" i="2"/>
  <c r="K94" i="2" s="1"/>
  <c r="O94" i="2" s="1"/>
  <c r="S94" i="2" s="1"/>
  <c r="W94" i="2" s="1"/>
  <c r="AA94" i="2" s="1"/>
  <c r="AE94" i="2" s="1"/>
  <c r="AI94" i="2" s="1"/>
  <c r="AM94" i="2" s="1"/>
  <c r="AQ94" i="2" s="1"/>
  <c r="AU94" i="2" s="1"/>
  <c r="AY94" i="2" s="1"/>
  <c r="I94" i="2"/>
  <c r="M94" i="2" s="1"/>
  <c r="Q94" i="2" s="1"/>
  <c r="U94" i="2" s="1"/>
  <c r="Y94" i="2" s="1"/>
  <c r="AG94" i="2"/>
  <c r="AK94" i="2" s="1"/>
  <c r="AO94" i="2" s="1"/>
  <c r="AS94" i="2" s="1"/>
  <c r="AW94" i="2" s="1"/>
  <c r="AZ94" i="2" s="1"/>
  <c r="G95" i="2"/>
  <c r="K95" i="2" s="1"/>
  <c r="O95" i="2" s="1"/>
  <c r="S95" i="2" s="1"/>
  <c r="W95" i="2" s="1"/>
  <c r="AA95" i="2" s="1"/>
  <c r="AE95" i="2" s="1"/>
  <c r="AI95" i="2" s="1"/>
  <c r="AM95" i="2" s="1"/>
  <c r="AQ95" i="2" s="1"/>
  <c r="AU95" i="2" s="1"/>
  <c r="AY95" i="2" s="1"/>
  <c r="I95" i="2"/>
  <c r="M95" i="2" s="1"/>
  <c r="G96" i="2"/>
  <c r="K96" i="2" s="1"/>
  <c r="O96" i="2" s="1"/>
  <c r="S96" i="2" s="1"/>
  <c r="W96" i="2" s="1"/>
  <c r="AA96" i="2" s="1"/>
  <c r="AE96" i="2" s="1"/>
  <c r="AI96" i="2" s="1"/>
  <c r="AM96" i="2" s="1"/>
  <c r="AQ96" i="2" s="1"/>
  <c r="AU96" i="2" s="1"/>
  <c r="AY96" i="2" s="1"/>
  <c r="I96" i="2"/>
  <c r="M96" i="2" s="1"/>
  <c r="Q96" i="2" s="1"/>
  <c r="U96" i="2" s="1"/>
  <c r="Y96" i="2" s="1"/>
  <c r="G97" i="2"/>
  <c r="K97" i="2" s="1"/>
  <c r="O97" i="2" s="1"/>
  <c r="S97" i="2" s="1"/>
  <c r="W97" i="2" s="1"/>
  <c r="AA97" i="2" s="1"/>
  <c r="AE97" i="2" s="1"/>
  <c r="AI97" i="2" s="1"/>
  <c r="AM97" i="2" s="1"/>
  <c r="AQ97" i="2" s="1"/>
  <c r="AU97" i="2" s="1"/>
  <c r="AY97" i="2" s="1"/>
  <c r="I97" i="2"/>
  <c r="M97" i="2" s="1"/>
  <c r="Q97" i="2" s="1"/>
  <c r="U97" i="2" s="1"/>
  <c r="Y97" i="2" s="1"/>
  <c r="AC97" i="2" s="1"/>
  <c r="AG97" i="2" s="1"/>
  <c r="AK97" i="2" s="1"/>
  <c r="AO97" i="2" s="1"/>
  <c r="AS97" i="2" s="1"/>
  <c r="AW97" i="2" s="1"/>
  <c r="AZ97" i="2" s="1"/>
  <c r="G98" i="2"/>
  <c r="K98" i="2" s="1"/>
  <c r="O98" i="2" s="1"/>
  <c r="S98" i="2" s="1"/>
  <c r="W98" i="2" s="1"/>
  <c r="AA98" i="2" s="1"/>
  <c r="AE98" i="2" s="1"/>
  <c r="AI98" i="2" s="1"/>
  <c r="AM98" i="2" s="1"/>
  <c r="AQ98" i="2" s="1"/>
  <c r="AU98" i="2" s="1"/>
  <c r="AY98" i="2" s="1"/>
  <c r="I98" i="2"/>
  <c r="M98" i="2" s="1"/>
  <c r="Q98" i="2" s="1"/>
  <c r="U98" i="2" s="1"/>
  <c r="Y98" i="2" s="1"/>
  <c r="AK98" i="2"/>
  <c r="AO98" i="2" s="1"/>
  <c r="AS98" i="2" s="1"/>
  <c r="AW98" i="2" s="1"/>
  <c r="AZ98" i="2" s="1"/>
  <c r="G99" i="2"/>
  <c r="K99" i="2" s="1"/>
  <c r="O99" i="2" s="1"/>
  <c r="S99" i="2" s="1"/>
  <c r="W99" i="2" s="1"/>
  <c r="AA99" i="2" s="1"/>
  <c r="AE99" i="2" s="1"/>
  <c r="AI99" i="2" s="1"/>
  <c r="AM99" i="2" s="1"/>
  <c r="AQ99" i="2" s="1"/>
  <c r="AU99" i="2" s="1"/>
  <c r="AY99" i="2" s="1"/>
  <c r="I99" i="2"/>
  <c r="M99" i="2" s="1"/>
  <c r="Q99" i="2" s="1"/>
  <c r="G100" i="2"/>
  <c r="K100" i="2" s="1"/>
  <c r="O100" i="2" s="1"/>
  <c r="S100" i="2" s="1"/>
  <c r="W100" i="2" s="1"/>
  <c r="AA100" i="2" s="1"/>
  <c r="AE100" i="2" s="1"/>
  <c r="AI100" i="2" s="1"/>
  <c r="AM100" i="2" s="1"/>
  <c r="AQ100" i="2" s="1"/>
  <c r="AU100" i="2" s="1"/>
  <c r="AY100" i="2" s="1"/>
  <c r="I100" i="2"/>
  <c r="M100" i="2" s="1"/>
  <c r="Q100" i="2" s="1"/>
  <c r="G101" i="2"/>
  <c r="K101" i="2" s="1"/>
  <c r="O101" i="2" s="1"/>
  <c r="S101" i="2" s="1"/>
  <c r="W101" i="2" s="1"/>
  <c r="AA101" i="2" s="1"/>
  <c r="AE101" i="2" s="1"/>
  <c r="AI101" i="2" s="1"/>
  <c r="AM101" i="2" s="1"/>
  <c r="AQ101" i="2" s="1"/>
  <c r="AU101" i="2" s="1"/>
  <c r="AY101" i="2" s="1"/>
  <c r="I101" i="2"/>
  <c r="M101" i="2" s="1"/>
  <c r="Q101" i="2" s="1"/>
  <c r="U101" i="2" s="1"/>
  <c r="Y101" i="2" s="1"/>
  <c r="AC101" i="2" s="1"/>
  <c r="AG101" i="2" s="1"/>
  <c r="AK101" i="2" s="1"/>
  <c r="AO101" i="2" s="1"/>
  <c r="AS101" i="2" s="1"/>
  <c r="AW101" i="2" s="1"/>
  <c r="AZ101" i="2" s="1"/>
  <c r="G102" i="2"/>
  <c r="K102" i="2" s="1"/>
  <c r="O102" i="2" s="1"/>
  <c r="S102" i="2" s="1"/>
  <c r="W102" i="2" s="1"/>
  <c r="AA102" i="2" s="1"/>
  <c r="AE102" i="2" s="1"/>
  <c r="AI102" i="2" s="1"/>
  <c r="AM102" i="2" s="1"/>
  <c r="AQ102" i="2" s="1"/>
  <c r="AU102" i="2" s="1"/>
  <c r="AY102" i="2" s="1"/>
  <c r="I102" i="2"/>
  <c r="M102" i="2" s="1"/>
  <c r="Q102" i="2" s="1"/>
  <c r="U102" i="2" s="1"/>
  <c r="Y102" i="2" s="1"/>
  <c r="AC102" i="2" s="1"/>
  <c r="AG102" i="2" s="1"/>
  <c r="AK102" i="2" s="1"/>
  <c r="AO102" i="2" s="1"/>
  <c r="AS102" i="2" s="1"/>
  <c r="AW102" i="2" s="1"/>
  <c r="AZ102" i="2" s="1"/>
  <c r="G103" i="2"/>
  <c r="K103" i="2" s="1"/>
  <c r="O103" i="2" s="1"/>
  <c r="S103" i="2" s="1"/>
  <c r="W103" i="2" s="1"/>
  <c r="AA103" i="2" s="1"/>
  <c r="AE103" i="2" s="1"/>
  <c r="AI103" i="2" s="1"/>
  <c r="AM103" i="2" s="1"/>
  <c r="AQ103" i="2" s="1"/>
  <c r="AU103" i="2" s="1"/>
  <c r="AY103" i="2" s="1"/>
  <c r="I103" i="2"/>
  <c r="M103" i="2" s="1"/>
  <c r="Q103" i="2" s="1"/>
  <c r="U103" i="2" s="1"/>
  <c r="Y103" i="2" s="1"/>
  <c r="AC103" i="2" s="1"/>
  <c r="AK103" i="2" s="1"/>
  <c r="AO103" i="2" s="1"/>
  <c r="AS103" i="2" s="1"/>
  <c r="AW103" i="2" s="1"/>
  <c r="AZ103" i="2" s="1"/>
  <c r="G104" i="2"/>
  <c r="K104" i="2" s="1"/>
  <c r="O104" i="2" s="1"/>
  <c r="S104" i="2" s="1"/>
  <c r="W104" i="2" s="1"/>
  <c r="AA104" i="2" s="1"/>
  <c r="AE104" i="2" s="1"/>
  <c r="AI104" i="2" s="1"/>
  <c r="AM104" i="2" s="1"/>
  <c r="AQ104" i="2" s="1"/>
  <c r="AU104" i="2" s="1"/>
  <c r="AY104" i="2" s="1"/>
  <c r="I104" i="2"/>
  <c r="M104" i="2" s="1"/>
  <c r="Q104" i="2" s="1"/>
  <c r="U104" i="2" s="1"/>
  <c r="Y104" i="2" s="1"/>
  <c r="AC104" i="2" s="1"/>
  <c r="AG104" i="2" s="1"/>
  <c r="AK104" i="2" s="1"/>
  <c r="AS104" i="2" s="1"/>
  <c r="AW104" i="2" s="1"/>
  <c r="AZ104" i="2" s="1"/>
  <c r="G105" i="2"/>
  <c r="K105" i="2" s="1"/>
  <c r="O105" i="2" s="1"/>
  <c r="S105" i="2" s="1"/>
  <c r="W105" i="2" s="1"/>
  <c r="AA105" i="2" s="1"/>
  <c r="AE105" i="2" s="1"/>
  <c r="AI105" i="2" s="1"/>
  <c r="AM105" i="2" s="1"/>
  <c r="AQ105" i="2" s="1"/>
  <c r="AU105" i="2" s="1"/>
  <c r="AY105" i="2" s="1"/>
  <c r="I105" i="2"/>
  <c r="M105" i="2" s="1"/>
  <c r="Q105" i="2" s="1"/>
  <c r="U105" i="2" s="1"/>
  <c r="Y105" i="2" s="1"/>
  <c r="AG105" i="2"/>
  <c r="AK105" i="2" s="1"/>
  <c r="AS105" i="2" s="1"/>
  <c r="AW105" i="2" s="1"/>
  <c r="AZ105" i="2" s="1"/>
  <c r="G106" i="2"/>
  <c r="K106" i="2" s="1"/>
  <c r="O106" i="2" s="1"/>
  <c r="S106" i="2" s="1"/>
  <c r="W106" i="2" s="1"/>
  <c r="AA106" i="2" s="1"/>
  <c r="AE106" i="2" s="1"/>
  <c r="AI106" i="2" s="1"/>
  <c r="AM106" i="2" s="1"/>
  <c r="AQ106" i="2" s="1"/>
  <c r="AU106" i="2" s="1"/>
  <c r="AY106" i="2" s="1"/>
  <c r="I106" i="2"/>
  <c r="M106" i="2" s="1"/>
  <c r="Q106" i="2" s="1"/>
  <c r="U106" i="2" s="1"/>
  <c r="AG106" i="2"/>
  <c r="AK106" i="2" s="1"/>
  <c r="AS106" i="2" s="1"/>
  <c r="AW106" i="2" s="1"/>
  <c r="AZ106" i="2" s="1"/>
  <c r="G155" i="2"/>
  <c r="K155" i="2" s="1"/>
  <c r="O155" i="2" s="1"/>
  <c r="S155" i="2" s="1"/>
  <c r="W155" i="2" s="1"/>
  <c r="AA155" i="2" s="1"/>
  <c r="AE155" i="2" s="1"/>
  <c r="AI155" i="2" s="1"/>
  <c r="AM155" i="2" s="1"/>
  <c r="AQ155" i="2" s="1"/>
  <c r="AU155" i="2" s="1"/>
  <c r="AY155" i="2" s="1"/>
  <c r="I155" i="2"/>
  <c r="M155" i="2" s="1"/>
  <c r="Q155" i="2" s="1"/>
  <c r="G108" i="2"/>
  <c r="K108" i="2" s="1"/>
  <c r="O108" i="2" s="1"/>
  <c r="S108" i="2" s="1"/>
  <c r="W108" i="2" s="1"/>
  <c r="AA108" i="2" s="1"/>
  <c r="AE108" i="2" s="1"/>
  <c r="AI108" i="2" s="1"/>
  <c r="AM108" i="2" s="1"/>
  <c r="AQ108" i="2" s="1"/>
  <c r="AU108" i="2" s="1"/>
  <c r="AY108" i="2" s="1"/>
  <c r="I108" i="2"/>
  <c r="M108" i="2" s="1"/>
  <c r="Q108" i="2" s="1"/>
  <c r="U108" i="2" s="1"/>
  <c r="Y108" i="2" s="1"/>
  <c r="AC108" i="2" s="1"/>
  <c r="AG108" i="2" s="1"/>
  <c r="AK108" i="2" s="1"/>
  <c r="AO108" i="2" s="1"/>
  <c r="AS108" i="2" s="1"/>
  <c r="AW108" i="2" s="1"/>
  <c r="AZ108" i="2" s="1"/>
  <c r="G157" i="2"/>
  <c r="K157" i="2" s="1"/>
  <c r="O157" i="2" s="1"/>
  <c r="S157" i="2" s="1"/>
  <c r="W157" i="2" s="1"/>
  <c r="AA157" i="2" s="1"/>
  <c r="AE157" i="2" s="1"/>
  <c r="AI157" i="2" s="1"/>
  <c r="AM157" i="2" s="1"/>
  <c r="AQ157" i="2" s="1"/>
  <c r="AU157" i="2" s="1"/>
  <c r="AY157" i="2" s="1"/>
  <c r="I157" i="2"/>
  <c r="M157" i="2" s="1"/>
  <c r="Q157" i="2" s="1"/>
  <c r="U157" i="2" s="1"/>
  <c r="Y157" i="2" s="1"/>
  <c r="AG157" i="2"/>
  <c r="AK157" i="2" s="1"/>
  <c r="AO157" i="2" s="1"/>
  <c r="AS157" i="2" s="1"/>
  <c r="AW157" i="2" s="1"/>
  <c r="AZ157" i="2" s="1"/>
  <c r="G158" i="2"/>
  <c r="K158" i="2" s="1"/>
  <c r="O158" i="2" s="1"/>
  <c r="S158" i="2" s="1"/>
  <c r="W158" i="2" s="1"/>
  <c r="AA158" i="2" s="1"/>
  <c r="AE158" i="2" s="1"/>
  <c r="AI158" i="2" s="1"/>
  <c r="AM158" i="2" s="1"/>
  <c r="AQ158" i="2" s="1"/>
  <c r="AU158" i="2" s="1"/>
  <c r="AY158" i="2" s="1"/>
  <c r="I158" i="2"/>
  <c r="M158" i="2" s="1"/>
  <c r="G109" i="2"/>
  <c r="K109" i="2" s="1"/>
  <c r="O109" i="2" s="1"/>
  <c r="S109" i="2" s="1"/>
  <c r="W109" i="2" s="1"/>
  <c r="AA109" i="2" s="1"/>
  <c r="AE109" i="2" s="1"/>
  <c r="AI109" i="2" s="1"/>
  <c r="AM109" i="2" s="1"/>
  <c r="AQ109" i="2" s="1"/>
  <c r="AU109" i="2" s="1"/>
  <c r="AY109" i="2" s="1"/>
  <c r="I109" i="2"/>
  <c r="M109" i="2" s="1"/>
  <c r="Q109" i="2" s="1"/>
  <c r="U109" i="2" s="1"/>
  <c r="Y109" i="2" s="1"/>
  <c r="AC109" i="2" s="1"/>
  <c r="AG109" i="2" s="1"/>
  <c r="AK109" i="2" s="1"/>
  <c r="AO109" i="2" s="1"/>
  <c r="AS109" i="2" s="1"/>
  <c r="AW109" i="2" s="1"/>
  <c r="AZ109" i="2" s="1"/>
  <c r="G110" i="2"/>
  <c r="K110" i="2" s="1"/>
  <c r="O110" i="2" s="1"/>
  <c r="S110" i="2" s="1"/>
  <c r="W110" i="2" s="1"/>
  <c r="AA110" i="2" s="1"/>
  <c r="AE110" i="2" s="1"/>
  <c r="AI110" i="2" s="1"/>
  <c r="AM110" i="2" s="1"/>
  <c r="AQ110" i="2" s="1"/>
  <c r="AU110" i="2" s="1"/>
  <c r="AY110" i="2" s="1"/>
  <c r="I110" i="2"/>
  <c r="M110" i="2" s="1"/>
  <c r="Q110" i="2" s="1"/>
  <c r="U110" i="2" s="1"/>
  <c r="Y110" i="2" s="1"/>
  <c r="AC110" i="2" s="1"/>
  <c r="AG110" i="2" s="1"/>
  <c r="AK110" i="2" s="1"/>
  <c r="AS110" i="2" s="1"/>
  <c r="AW110" i="2" s="1"/>
  <c r="AZ110" i="2" s="1"/>
  <c r="G159" i="2"/>
  <c r="K159" i="2" s="1"/>
  <c r="O159" i="2" s="1"/>
  <c r="S159" i="2" s="1"/>
  <c r="W159" i="2" s="1"/>
  <c r="AA159" i="2" s="1"/>
  <c r="AE159" i="2" s="1"/>
  <c r="AI159" i="2" s="1"/>
  <c r="AM159" i="2" s="1"/>
  <c r="AQ159" i="2" s="1"/>
  <c r="AU159" i="2" s="1"/>
  <c r="AY159" i="2" s="1"/>
  <c r="I159" i="2"/>
  <c r="M159" i="2" s="1"/>
  <c r="G111" i="2"/>
  <c r="K111" i="2" s="1"/>
  <c r="O111" i="2" s="1"/>
  <c r="S111" i="2" s="1"/>
  <c r="W111" i="2" s="1"/>
  <c r="AA111" i="2" s="1"/>
  <c r="AE111" i="2" s="1"/>
  <c r="AI111" i="2" s="1"/>
  <c r="AM111" i="2" s="1"/>
  <c r="AQ111" i="2" s="1"/>
  <c r="AU111" i="2" s="1"/>
  <c r="AY111" i="2" s="1"/>
  <c r="I111" i="2"/>
  <c r="M111" i="2" s="1"/>
  <c r="Q111" i="2" s="1"/>
  <c r="U111" i="2" s="1"/>
  <c r="AG111" i="2"/>
  <c r="AK111" i="2" s="1"/>
  <c r="AO111" i="2" s="1"/>
  <c r="AS111" i="2" s="1"/>
  <c r="AW111" i="2" s="1"/>
  <c r="AZ111" i="2" s="1"/>
  <c r="G112" i="2"/>
  <c r="K112" i="2" s="1"/>
  <c r="O112" i="2" s="1"/>
  <c r="S112" i="2" s="1"/>
  <c r="W112" i="2" s="1"/>
  <c r="AA112" i="2" s="1"/>
  <c r="AE112" i="2" s="1"/>
  <c r="AI112" i="2" s="1"/>
  <c r="AM112" i="2" s="1"/>
  <c r="AQ112" i="2" s="1"/>
  <c r="AU112" i="2" s="1"/>
  <c r="AY112" i="2" s="1"/>
  <c r="I112" i="2"/>
  <c r="M112" i="2" s="1"/>
  <c r="AG112" i="2"/>
  <c r="AK112" i="2" s="1"/>
  <c r="AO112" i="2" s="1"/>
  <c r="AS112" i="2" s="1"/>
  <c r="AW112" i="2" s="1"/>
  <c r="AZ112" i="2" s="1"/>
  <c r="G113" i="2"/>
  <c r="K113" i="2" s="1"/>
  <c r="O113" i="2" s="1"/>
  <c r="S113" i="2" s="1"/>
  <c r="W113" i="2" s="1"/>
  <c r="AA113" i="2" s="1"/>
  <c r="AE113" i="2" s="1"/>
  <c r="AI113" i="2" s="1"/>
  <c r="AM113" i="2" s="1"/>
  <c r="AQ113" i="2" s="1"/>
  <c r="AU113" i="2" s="1"/>
  <c r="AY113" i="2" s="1"/>
  <c r="Q113" i="2"/>
  <c r="U113" i="2" s="1"/>
  <c r="Y113" i="2" s="1"/>
  <c r="AC113" i="2" s="1"/>
  <c r="AG113" i="2" s="1"/>
  <c r="AK113" i="2" s="1"/>
  <c r="AO113" i="2" s="1"/>
  <c r="AS113" i="2" s="1"/>
  <c r="AW113" i="2" s="1"/>
  <c r="AZ113" i="2" s="1"/>
  <c r="G114" i="2"/>
  <c r="K114" i="2" s="1"/>
  <c r="O114" i="2" s="1"/>
  <c r="S114" i="2" s="1"/>
  <c r="W114" i="2" s="1"/>
  <c r="AA114" i="2" s="1"/>
  <c r="AE114" i="2" s="1"/>
  <c r="AI114" i="2" s="1"/>
  <c r="AM114" i="2" s="1"/>
  <c r="AQ114" i="2" s="1"/>
  <c r="AU114" i="2" s="1"/>
  <c r="AY114" i="2" s="1"/>
  <c r="I114" i="2"/>
  <c r="M114" i="2" s="1"/>
  <c r="Q114" i="2" s="1"/>
  <c r="G116" i="2"/>
  <c r="K116" i="2" s="1"/>
  <c r="O116" i="2" s="1"/>
  <c r="S116" i="2" s="1"/>
  <c r="W116" i="2" s="1"/>
  <c r="AA116" i="2" s="1"/>
  <c r="AE116" i="2" s="1"/>
  <c r="AI116" i="2" s="1"/>
  <c r="AM116" i="2" s="1"/>
  <c r="AQ116" i="2" s="1"/>
  <c r="AU116" i="2" s="1"/>
  <c r="AY116" i="2" s="1"/>
  <c r="I116" i="2"/>
  <c r="M116" i="2" s="1"/>
  <c r="Q116" i="2" s="1"/>
  <c r="U116" i="2" s="1"/>
  <c r="Y116" i="2" s="1"/>
  <c r="AG116" i="2"/>
  <c r="AK116" i="2" s="1"/>
  <c r="AO116" i="2" s="1"/>
  <c r="AS116" i="2" s="1"/>
  <c r="AW116" i="2" s="1"/>
  <c r="AZ116" i="2" s="1"/>
  <c r="G117" i="2"/>
  <c r="K117" i="2" s="1"/>
  <c r="O117" i="2" s="1"/>
  <c r="S117" i="2" s="1"/>
  <c r="W117" i="2" s="1"/>
  <c r="AA117" i="2" s="1"/>
  <c r="AE117" i="2" s="1"/>
  <c r="AI117" i="2" s="1"/>
  <c r="AM117" i="2" s="1"/>
  <c r="AQ117" i="2" s="1"/>
  <c r="AU117" i="2" s="1"/>
  <c r="AY117" i="2" s="1"/>
  <c r="I117" i="2"/>
  <c r="M117" i="2" s="1"/>
  <c r="Q117" i="2" s="1"/>
  <c r="U117" i="2" s="1"/>
  <c r="Y117" i="2" s="1"/>
  <c r="AC117" i="2" s="1"/>
  <c r="AG117" i="2" s="1"/>
  <c r="AK117" i="2" s="1"/>
  <c r="AO117" i="2" s="1"/>
  <c r="AS117" i="2" s="1"/>
  <c r="AW117" i="2" s="1"/>
  <c r="AZ117" i="2" s="1"/>
  <c r="G118" i="2"/>
  <c r="K118" i="2" s="1"/>
  <c r="I118" i="2"/>
  <c r="M118" i="2" s="1"/>
  <c r="Q118" i="2" s="1"/>
  <c r="U118" i="2" s="1"/>
  <c r="Y118" i="2" s="1"/>
  <c r="AC118" i="2" s="1"/>
  <c r="AK118" i="2" s="1"/>
  <c r="AO118" i="2" s="1"/>
  <c r="AS118" i="2" s="1"/>
  <c r="AW118" i="2" s="1"/>
  <c r="AZ118" i="2" s="1"/>
  <c r="G119" i="2"/>
  <c r="K119" i="2" s="1"/>
  <c r="O119" i="2" s="1"/>
  <c r="S119" i="2" s="1"/>
  <c r="W119" i="2" s="1"/>
  <c r="AA119" i="2" s="1"/>
  <c r="AE119" i="2" s="1"/>
  <c r="AI119" i="2" s="1"/>
  <c r="AM119" i="2" s="1"/>
  <c r="AQ119" i="2" s="1"/>
  <c r="AU119" i="2" s="1"/>
  <c r="AY119" i="2" s="1"/>
  <c r="I119" i="2"/>
  <c r="M119" i="2" s="1"/>
  <c r="Q119" i="2" s="1"/>
  <c r="U119" i="2" s="1"/>
  <c r="Y119" i="2" s="1"/>
  <c r="AC119" i="2" s="1"/>
  <c r="AG119" i="2" s="1"/>
  <c r="AK119" i="2" s="1"/>
  <c r="AO119" i="2" s="1"/>
  <c r="AS119" i="2" s="1"/>
  <c r="AW119" i="2" s="1"/>
  <c r="AZ119" i="2" s="1"/>
  <c r="G120" i="2"/>
  <c r="K120" i="2" s="1"/>
  <c r="O120" i="2" s="1"/>
  <c r="S120" i="2" s="1"/>
  <c r="W120" i="2" s="1"/>
  <c r="AA120" i="2" s="1"/>
  <c r="AE120" i="2" s="1"/>
  <c r="AI120" i="2" s="1"/>
  <c r="AM120" i="2" s="1"/>
  <c r="AQ120" i="2" s="1"/>
  <c r="AU120" i="2" s="1"/>
  <c r="AY120" i="2" s="1"/>
  <c r="I120" i="2"/>
  <c r="M120" i="2" s="1"/>
  <c r="Q120" i="2" s="1"/>
  <c r="U120" i="2" s="1"/>
  <c r="Y120" i="2" s="1"/>
  <c r="AC120" i="2" s="1"/>
  <c r="AG120" i="2" s="1"/>
  <c r="AK120" i="2" s="1"/>
  <c r="AO120" i="2" s="1"/>
  <c r="AS120" i="2" s="1"/>
  <c r="AW120" i="2" s="1"/>
  <c r="AZ120" i="2" s="1"/>
  <c r="G121" i="2"/>
  <c r="K121" i="2" s="1"/>
  <c r="O121" i="2" s="1"/>
  <c r="S121" i="2" s="1"/>
  <c r="W121" i="2" s="1"/>
  <c r="AA121" i="2" s="1"/>
  <c r="AE121" i="2" s="1"/>
  <c r="AI121" i="2" s="1"/>
  <c r="AM121" i="2" s="1"/>
  <c r="AQ121" i="2" s="1"/>
  <c r="AU121" i="2" s="1"/>
  <c r="AY121" i="2" s="1"/>
  <c r="I121" i="2"/>
  <c r="M121" i="2" s="1"/>
  <c r="Q121" i="2" s="1"/>
  <c r="U121" i="2" s="1"/>
  <c r="Y121" i="2" s="1"/>
  <c r="AC121" i="2" s="1"/>
  <c r="AG121" i="2" s="1"/>
  <c r="AK121" i="2" s="1"/>
  <c r="AO121" i="2" s="1"/>
  <c r="AS121" i="2" s="1"/>
  <c r="AW121" i="2" s="1"/>
  <c r="AZ121" i="2" s="1"/>
  <c r="G122" i="2"/>
  <c r="K122" i="2" s="1"/>
  <c r="O122" i="2" s="1"/>
  <c r="S122" i="2" s="1"/>
  <c r="W122" i="2" s="1"/>
  <c r="AA122" i="2" s="1"/>
  <c r="AE122" i="2" s="1"/>
  <c r="AI122" i="2" s="1"/>
  <c r="AM122" i="2" s="1"/>
  <c r="AQ122" i="2" s="1"/>
  <c r="AU122" i="2" s="1"/>
  <c r="AY122" i="2" s="1"/>
  <c r="I122" i="2"/>
  <c r="M122" i="2" s="1"/>
  <c r="G123" i="2"/>
  <c r="K123" i="2" s="1"/>
  <c r="O123" i="2" s="1"/>
  <c r="S123" i="2" s="1"/>
  <c r="W123" i="2" s="1"/>
  <c r="AA123" i="2" s="1"/>
  <c r="AE123" i="2" s="1"/>
  <c r="AI123" i="2" s="1"/>
  <c r="AM123" i="2" s="1"/>
  <c r="AQ123" i="2" s="1"/>
  <c r="AU123" i="2" s="1"/>
  <c r="AY123" i="2" s="1"/>
  <c r="I123" i="2"/>
  <c r="M123" i="2" s="1"/>
  <c r="Q123" i="2" s="1"/>
  <c r="U123" i="2" s="1"/>
  <c r="Y123" i="2" s="1"/>
  <c r="AC123" i="2" s="1"/>
  <c r="AG123" i="2" s="1"/>
  <c r="AK123" i="2" s="1"/>
  <c r="AO123" i="2" s="1"/>
  <c r="AS123" i="2" s="1"/>
  <c r="AW123" i="2" s="1"/>
  <c r="AZ123" i="2" s="1"/>
  <c r="G124" i="2"/>
  <c r="K124" i="2" s="1"/>
  <c r="O124" i="2" s="1"/>
  <c r="S124" i="2" s="1"/>
  <c r="W124" i="2" s="1"/>
  <c r="AA124" i="2" s="1"/>
  <c r="AE124" i="2" s="1"/>
  <c r="AI124" i="2" s="1"/>
  <c r="AM124" i="2" s="1"/>
  <c r="AQ124" i="2" s="1"/>
  <c r="AU124" i="2" s="1"/>
  <c r="AY124" i="2" s="1"/>
  <c r="I124" i="2"/>
  <c r="M124" i="2" s="1"/>
  <c r="AK124" i="2"/>
  <c r="AS124" i="2" s="1"/>
  <c r="AW124" i="2" s="1"/>
  <c r="AZ124" i="2" s="1"/>
  <c r="G125" i="2"/>
  <c r="K125" i="2" s="1"/>
  <c r="O125" i="2" s="1"/>
  <c r="S125" i="2" s="1"/>
  <c r="W125" i="2" s="1"/>
  <c r="AA125" i="2" s="1"/>
  <c r="AE125" i="2" s="1"/>
  <c r="AI125" i="2" s="1"/>
  <c r="AM125" i="2" s="1"/>
  <c r="AQ125" i="2" s="1"/>
  <c r="AU125" i="2" s="1"/>
  <c r="AY125" i="2" s="1"/>
  <c r="I125" i="2"/>
  <c r="M125" i="2" s="1"/>
  <c r="Q125" i="2" s="1"/>
  <c r="U125" i="2" s="1"/>
  <c r="Y125" i="2" s="1"/>
  <c r="AC125" i="2" s="1"/>
  <c r="AK125" i="2" s="1"/>
  <c r="AO125" i="2" s="1"/>
  <c r="AS125" i="2" s="1"/>
  <c r="AW125" i="2" s="1"/>
  <c r="AZ125" i="2" s="1"/>
  <c r="G126" i="2"/>
  <c r="K126" i="2" s="1"/>
  <c r="O126" i="2" s="1"/>
  <c r="S126" i="2" s="1"/>
  <c r="W126" i="2" s="1"/>
  <c r="AA126" i="2" s="1"/>
  <c r="AE126" i="2" s="1"/>
  <c r="AI126" i="2" s="1"/>
  <c r="AM126" i="2" s="1"/>
  <c r="AQ126" i="2" s="1"/>
  <c r="AU126" i="2" s="1"/>
  <c r="AY126" i="2" s="1"/>
  <c r="I126" i="2"/>
  <c r="M126" i="2" s="1"/>
  <c r="Q126" i="2" s="1"/>
  <c r="U126" i="2" s="1"/>
  <c r="Y126" i="2" s="1"/>
  <c r="AC126" i="2" s="1"/>
  <c r="AG126" i="2" s="1"/>
  <c r="AK126" i="2" s="1"/>
  <c r="AO126" i="2" s="1"/>
  <c r="AS126" i="2" s="1"/>
  <c r="AW126" i="2" s="1"/>
  <c r="AZ126" i="2" s="1"/>
  <c r="G127" i="2"/>
  <c r="K127" i="2" s="1"/>
  <c r="O127" i="2" s="1"/>
  <c r="S127" i="2" s="1"/>
  <c r="W127" i="2" s="1"/>
  <c r="AA127" i="2" s="1"/>
  <c r="AE127" i="2" s="1"/>
  <c r="AI127" i="2" s="1"/>
  <c r="AM127" i="2" s="1"/>
  <c r="AQ127" i="2" s="1"/>
  <c r="AU127" i="2" s="1"/>
  <c r="AY127" i="2" s="1"/>
  <c r="I127" i="2"/>
  <c r="M127" i="2" s="1"/>
  <c r="Q127" i="2" s="1"/>
  <c r="U127" i="2" s="1"/>
  <c r="Y127" i="2" s="1"/>
  <c r="AC127" i="2" s="1"/>
  <c r="G128" i="2"/>
  <c r="K128" i="2" s="1"/>
  <c r="O128" i="2" s="1"/>
  <c r="S128" i="2" s="1"/>
  <c r="W128" i="2" s="1"/>
  <c r="AA128" i="2" s="1"/>
  <c r="AE128" i="2" s="1"/>
  <c r="AI128" i="2" s="1"/>
  <c r="AM128" i="2" s="1"/>
  <c r="AQ128" i="2" s="1"/>
  <c r="AU128" i="2" s="1"/>
  <c r="AY128" i="2" s="1"/>
  <c r="I128" i="2"/>
  <c r="M128" i="2" s="1"/>
  <c r="Q128" i="2" s="1"/>
  <c r="U128" i="2" s="1"/>
  <c r="Y128" i="2" s="1"/>
  <c r="AK128" i="2"/>
  <c r="AS128" i="2" s="1"/>
  <c r="AW128" i="2" s="1"/>
  <c r="AZ128" i="2" s="1"/>
  <c r="G129" i="2"/>
  <c r="K129" i="2" s="1"/>
  <c r="O129" i="2" s="1"/>
  <c r="S129" i="2" s="1"/>
  <c r="W129" i="2" s="1"/>
  <c r="AA129" i="2" s="1"/>
  <c r="AE129" i="2" s="1"/>
  <c r="AI129" i="2" s="1"/>
  <c r="AM129" i="2" s="1"/>
  <c r="AQ129" i="2" s="1"/>
  <c r="AU129" i="2" s="1"/>
  <c r="AY129" i="2" s="1"/>
  <c r="I129" i="2"/>
  <c r="M129" i="2" s="1"/>
  <c r="Q129" i="2" s="1"/>
  <c r="U129" i="2" s="1"/>
  <c r="Y129" i="2" s="1"/>
  <c r="AC129" i="2" s="1"/>
  <c r="AG129" i="2" s="1"/>
  <c r="AK129" i="2" s="1"/>
  <c r="AO129" i="2" s="1"/>
  <c r="AS129" i="2" s="1"/>
  <c r="AW129" i="2" s="1"/>
  <c r="AZ129" i="2" s="1"/>
  <c r="G160" i="2"/>
  <c r="K160" i="2" s="1"/>
  <c r="O160" i="2" s="1"/>
  <c r="S160" i="2" s="1"/>
  <c r="W160" i="2" s="1"/>
  <c r="AA160" i="2" s="1"/>
  <c r="AE160" i="2" s="1"/>
  <c r="AI160" i="2" s="1"/>
  <c r="AM160" i="2" s="1"/>
  <c r="AQ160" i="2" s="1"/>
  <c r="AU160" i="2" s="1"/>
  <c r="AY160" i="2" s="1"/>
  <c r="I160" i="2"/>
  <c r="M160" i="2" s="1"/>
  <c r="G130" i="2"/>
  <c r="K130" i="2" s="1"/>
  <c r="O130" i="2" s="1"/>
  <c r="S130" i="2" s="1"/>
  <c r="W130" i="2" s="1"/>
  <c r="AA130" i="2" s="1"/>
  <c r="AE130" i="2" s="1"/>
  <c r="AI130" i="2" s="1"/>
  <c r="AM130" i="2" s="1"/>
  <c r="AQ130" i="2" s="1"/>
  <c r="AU130" i="2" s="1"/>
  <c r="AY130" i="2" s="1"/>
  <c r="I130" i="2"/>
  <c r="M130" i="2" s="1"/>
  <c r="Q130" i="2" s="1"/>
  <c r="G131" i="2"/>
  <c r="K131" i="2" s="1"/>
  <c r="O131" i="2" s="1"/>
  <c r="S131" i="2" s="1"/>
  <c r="W131" i="2" s="1"/>
  <c r="AA131" i="2" s="1"/>
  <c r="AE131" i="2" s="1"/>
  <c r="AI131" i="2" s="1"/>
  <c r="AM131" i="2" s="1"/>
  <c r="AQ131" i="2" s="1"/>
  <c r="AU131" i="2" s="1"/>
  <c r="AY131" i="2" s="1"/>
  <c r="I131" i="2"/>
  <c r="M131" i="2" s="1"/>
  <c r="Q131" i="2" s="1"/>
  <c r="U131" i="2" s="1"/>
  <c r="AK131" i="2"/>
  <c r="AO131" i="2" s="1"/>
  <c r="AS131" i="2" s="1"/>
  <c r="AW131" i="2" s="1"/>
  <c r="AZ131" i="2" s="1"/>
  <c r="G132" i="2"/>
  <c r="K132" i="2" s="1"/>
  <c r="O132" i="2" s="1"/>
  <c r="S132" i="2" s="1"/>
  <c r="W132" i="2" s="1"/>
  <c r="AA132" i="2" s="1"/>
  <c r="AE132" i="2" s="1"/>
  <c r="AI132" i="2" s="1"/>
  <c r="AM132" i="2" s="1"/>
  <c r="AQ132" i="2" s="1"/>
  <c r="AU132" i="2" s="1"/>
  <c r="AY132" i="2" s="1"/>
  <c r="I132" i="2"/>
  <c r="M132" i="2" s="1"/>
  <c r="Q132" i="2" s="1"/>
  <c r="U132" i="2" s="1"/>
  <c r="Y132" i="2" s="1"/>
  <c r="AC132" i="2" s="1"/>
  <c r="AG132" i="2" s="1"/>
  <c r="AK132" i="2" s="1"/>
  <c r="AO132" i="2" s="1"/>
  <c r="AS132" i="2" s="1"/>
  <c r="AW132" i="2" s="1"/>
  <c r="AZ132" i="2" s="1"/>
  <c r="G133" i="2"/>
  <c r="K133" i="2" s="1"/>
  <c r="O133" i="2" s="1"/>
  <c r="S133" i="2" s="1"/>
  <c r="W133" i="2" s="1"/>
  <c r="AA133" i="2" s="1"/>
  <c r="AE133" i="2" s="1"/>
  <c r="AI133" i="2" s="1"/>
  <c r="AM133" i="2" s="1"/>
  <c r="I133" i="2"/>
  <c r="U133" i="2" s="1"/>
  <c r="Y133" i="2" s="1"/>
  <c r="AC133" i="2" s="1"/>
  <c r="AG133" i="2" s="1"/>
  <c r="AK133" i="2" s="1"/>
  <c r="G134" i="2"/>
  <c r="K134" i="2" s="1"/>
  <c r="O134" i="2" s="1"/>
  <c r="S134" i="2" s="1"/>
  <c r="W134" i="2" s="1"/>
  <c r="AA134" i="2" s="1"/>
  <c r="AE134" i="2" s="1"/>
  <c r="AI134" i="2" s="1"/>
  <c r="AM134" i="2" s="1"/>
  <c r="AQ134" i="2" s="1"/>
  <c r="AU134" i="2" s="1"/>
  <c r="AY134" i="2" s="1"/>
  <c r="I134" i="2"/>
  <c r="M134" i="2" s="1"/>
  <c r="Q134" i="2" s="1"/>
  <c r="U134" i="2" s="1"/>
  <c r="Y134" i="2" s="1"/>
  <c r="AC134" i="2" s="1"/>
  <c r="AG134" i="2" s="1"/>
  <c r="AK134" i="2" s="1"/>
  <c r="AO134" i="2" s="1"/>
  <c r="AS134" i="2" s="1"/>
  <c r="AW134" i="2" s="1"/>
  <c r="AZ134" i="2" s="1"/>
  <c r="G135" i="2"/>
  <c r="K135" i="2" s="1"/>
  <c r="O135" i="2" s="1"/>
  <c r="S135" i="2" s="1"/>
  <c r="W135" i="2" s="1"/>
  <c r="AA135" i="2" s="1"/>
  <c r="AE135" i="2" s="1"/>
  <c r="AI135" i="2" s="1"/>
  <c r="AM135" i="2" s="1"/>
  <c r="AQ135" i="2" s="1"/>
  <c r="AU135" i="2" s="1"/>
  <c r="AY135" i="2" s="1"/>
  <c r="I135" i="2"/>
  <c r="M135" i="2" s="1"/>
  <c r="Q135" i="2" s="1"/>
  <c r="U135" i="2" s="1"/>
  <c r="Y135" i="2" s="1"/>
  <c r="AC135" i="2" s="1"/>
  <c r="AG135" i="2" s="1"/>
  <c r="AK135" i="2" s="1"/>
  <c r="AO135" i="2" s="1"/>
  <c r="AS135" i="2" s="1"/>
  <c r="AW135" i="2" s="1"/>
  <c r="AZ135" i="2" s="1"/>
  <c r="G136" i="2"/>
  <c r="K136" i="2" s="1"/>
  <c r="O136" i="2" s="1"/>
  <c r="S136" i="2" s="1"/>
  <c r="W136" i="2" s="1"/>
  <c r="AA136" i="2" s="1"/>
  <c r="AE136" i="2" s="1"/>
  <c r="AI136" i="2" s="1"/>
  <c r="AM136" i="2" s="1"/>
  <c r="AQ136" i="2" s="1"/>
  <c r="AU136" i="2" s="1"/>
  <c r="AY136" i="2" s="1"/>
  <c r="I136" i="2"/>
  <c r="M136" i="2" s="1"/>
  <c r="G137" i="2"/>
  <c r="K137" i="2" s="1"/>
  <c r="O137" i="2" s="1"/>
  <c r="S137" i="2" s="1"/>
  <c r="W137" i="2" s="1"/>
  <c r="AA137" i="2" s="1"/>
  <c r="AE137" i="2" s="1"/>
  <c r="AI137" i="2" s="1"/>
  <c r="AM137" i="2" s="1"/>
  <c r="AQ137" i="2" s="1"/>
  <c r="AU137" i="2" s="1"/>
  <c r="AY137" i="2" s="1"/>
  <c r="I137" i="2"/>
  <c r="M137" i="2" s="1"/>
  <c r="Q137" i="2" s="1"/>
  <c r="U137" i="2" s="1"/>
  <c r="Y137" i="2" s="1"/>
  <c r="AC137" i="2" s="1"/>
  <c r="AG137" i="2" s="1"/>
  <c r="AK137" i="2" s="1"/>
  <c r="AO137" i="2" s="1"/>
  <c r="AS137" i="2" s="1"/>
  <c r="AW137" i="2" s="1"/>
  <c r="AZ137" i="2" s="1"/>
  <c r="G138" i="2"/>
  <c r="K138" i="2" s="1"/>
  <c r="O138" i="2" s="1"/>
  <c r="S138" i="2" s="1"/>
  <c r="W138" i="2" s="1"/>
  <c r="AA138" i="2" s="1"/>
  <c r="AE138" i="2" s="1"/>
  <c r="AI138" i="2" s="1"/>
  <c r="AM138" i="2" s="1"/>
  <c r="AQ138" i="2" s="1"/>
  <c r="AU138" i="2" s="1"/>
  <c r="AY138" i="2" s="1"/>
  <c r="I138" i="2"/>
  <c r="M138" i="2" s="1"/>
  <c r="Q138" i="2" s="1"/>
  <c r="U138" i="2" s="1"/>
  <c r="Y138" i="2" s="1"/>
  <c r="AC138" i="2" s="1"/>
  <c r="AG138" i="2" s="1"/>
  <c r="AK138" i="2" s="1"/>
  <c r="AO138" i="2" s="1"/>
  <c r="AS138" i="2" s="1"/>
  <c r="AW138" i="2" s="1"/>
  <c r="AZ138" i="2" s="1"/>
  <c r="G139" i="2"/>
  <c r="K139" i="2" s="1"/>
  <c r="O139" i="2" s="1"/>
  <c r="S139" i="2" s="1"/>
  <c r="W139" i="2" s="1"/>
  <c r="AA139" i="2" s="1"/>
  <c r="AE139" i="2" s="1"/>
  <c r="AI139" i="2" s="1"/>
  <c r="AM139" i="2" s="1"/>
  <c r="AQ139" i="2" s="1"/>
  <c r="AU139" i="2" s="1"/>
  <c r="AY139" i="2" s="1"/>
  <c r="I139" i="2"/>
  <c r="Q139" i="2" s="1"/>
  <c r="G140" i="2"/>
  <c r="K140" i="2" s="1"/>
  <c r="O140" i="2" s="1"/>
  <c r="S140" i="2" s="1"/>
  <c r="W140" i="2" s="1"/>
  <c r="AA140" i="2" s="1"/>
  <c r="AE140" i="2" s="1"/>
  <c r="AI140" i="2" s="1"/>
  <c r="AM140" i="2" s="1"/>
  <c r="AQ140" i="2" s="1"/>
  <c r="AU140" i="2" s="1"/>
  <c r="AY140" i="2" s="1"/>
  <c r="I140" i="2"/>
  <c r="M140" i="2" s="1"/>
  <c r="Q140" i="2" s="1"/>
  <c r="U140" i="2" s="1"/>
  <c r="Y140" i="2" s="1"/>
  <c r="AC140" i="2" s="1"/>
  <c r="AG140" i="2" s="1"/>
  <c r="AK140" i="2" s="1"/>
  <c r="AO140" i="2" s="1"/>
  <c r="AS140" i="2" s="1"/>
  <c r="AW140" i="2" s="1"/>
  <c r="AZ140" i="2" s="1"/>
  <c r="G161" i="2"/>
  <c r="K161" i="2" s="1"/>
  <c r="O161" i="2" s="1"/>
  <c r="S161" i="2" s="1"/>
  <c r="W161" i="2" s="1"/>
  <c r="AA161" i="2" s="1"/>
  <c r="AE161" i="2" s="1"/>
  <c r="AI161" i="2" s="1"/>
  <c r="AM161" i="2" s="1"/>
  <c r="AQ161" i="2" s="1"/>
  <c r="AU161" i="2" s="1"/>
  <c r="AY161" i="2" s="1"/>
  <c r="I161" i="2"/>
  <c r="M161" i="2" s="1"/>
  <c r="AK161" i="2"/>
  <c r="AO161" i="2" s="1"/>
  <c r="AS161" i="2" s="1"/>
  <c r="AW161" i="2" s="1"/>
  <c r="AZ161" i="2" s="1"/>
  <c r="G162" i="2"/>
  <c r="K162" i="2" s="1"/>
  <c r="O162" i="2" s="1"/>
  <c r="S162" i="2" s="1"/>
  <c r="W162" i="2" s="1"/>
  <c r="AA162" i="2" s="1"/>
  <c r="AE162" i="2" s="1"/>
  <c r="AI162" i="2" s="1"/>
  <c r="AM162" i="2" s="1"/>
  <c r="AQ162" i="2" s="1"/>
  <c r="AU162" i="2" s="1"/>
  <c r="AY162" i="2" s="1"/>
  <c r="I162" i="2"/>
  <c r="M162" i="2" s="1"/>
  <c r="G141" i="2"/>
  <c r="K141" i="2" s="1"/>
  <c r="O141" i="2" s="1"/>
  <c r="S141" i="2" s="1"/>
  <c r="W141" i="2" s="1"/>
  <c r="AA141" i="2" s="1"/>
  <c r="AE141" i="2" s="1"/>
  <c r="AI141" i="2" s="1"/>
  <c r="AM141" i="2" s="1"/>
  <c r="AQ141" i="2" s="1"/>
  <c r="AU141" i="2" s="1"/>
  <c r="AY141" i="2" s="1"/>
  <c r="I141" i="2"/>
  <c r="M141" i="2" s="1"/>
  <c r="Q141" i="2" s="1"/>
  <c r="U141" i="2" s="1"/>
  <c r="Y141" i="2" s="1"/>
  <c r="AG141" i="2"/>
  <c r="AK141" i="2" s="1"/>
  <c r="AO141" i="2" s="1"/>
  <c r="AS141" i="2" s="1"/>
  <c r="AW141" i="2" s="1"/>
  <c r="AZ141" i="2" s="1"/>
  <c r="G142" i="2"/>
  <c r="K142" i="2" s="1"/>
  <c r="O142" i="2" s="1"/>
  <c r="S142" i="2" s="1"/>
  <c r="W142" i="2" s="1"/>
  <c r="AA142" i="2" s="1"/>
  <c r="AE142" i="2" s="1"/>
  <c r="AI142" i="2" s="1"/>
  <c r="AM142" i="2" s="1"/>
  <c r="AQ142" i="2" s="1"/>
  <c r="AU142" i="2" s="1"/>
  <c r="AY142" i="2" s="1"/>
  <c r="I142" i="2"/>
  <c r="M142" i="2" s="1"/>
  <c r="Q142" i="2" s="1"/>
  <c r="U142" i="2" s="1"/>
  <c r="Y142" i="2" s="1"/>
  <c r="AC142" i="2" s="1"/>
  <c r="AK142" i="2" s="1"/>
  <c r="AO142" i="2" s="1"/>
  <c r="AS142" i="2" s="1"/>
  <c r="AW142" i="2" s="1"/>
  <c r="AZ142" i="2" s="1"/>
  <c r="G143" i="2"/>
  <c r="K143" i="2" s="1"/>
  <c r="O143" i="2" s="1"/>
  <c r="S143" i="2" s="1"/>
  <c r="W143" i="2" s="1"/>
  <c r="AA143" i="2" s="1"/>
  <c r="AE143" i="2" s="1"/>
  <c r="AI143" i="2" s="1"/>
  <c r="AM143" i="2" s="1"/>
  <c r="AQ143" i="2" s="1"/>
  <c r="AU143" i="2" s="1"/>
  <c r="AY143" i="2" s="1"/>
  <c r="I143" i="2"/>
  <c r="M143" i="2" s="1"/>
  <c r="Q143" i="2" s="1"/>
  <c r="U143" i="2" s="1"/>
  <c r="AG143" i="2"/>
  <c r="AK143" i="2" s="1"/>
  <c r="AO143" i="2" s="1"/>
  <c r="AS143" i="2" s="1"/>
  <c r="AW143" i="2" s="1"/>
  <c r="AZ143" i="2" s="1"/>
  <c r="G144" i="2"/>
  <c r="K144" i="2" s="1"/>
  <c r="O144" i="2" s="1"/>
  <c r="S144" i="2" s="1"/>
  <c r="W144" i="2" s="1"/>
  <c r="AA144" i="2" s="1"/>
  <c r="AE144" i="2" s="1"/>
  <c r="AI144" i="2" s="1"/>
  <c r="AM144" i="2" s="1"/>
  <c r="AQ144" i="2" s="1"/>
  <c r="AU144" i="2" s="1"/>
  <c r="AY144" i="2" s="1"/>
  <c r="I144" i="2"/>
  <c r="M144" i="2" s="1"/>
  <c r="Q144" i="2" s="1"/>
  <c r="U144" i="2" s="1"/>
  <c r="Y144" i="2" s="1"/>
  <c r="AC144" i="2" s="1"/>
  <c r="AG144" i="2" s="1"/>
  <c r="AK144" i="2" s="1"/>
  <c r="AO144" i="2" s="1"/>
  <c r="AS144" i="2" s="1"/>
  <c r="AW144" i="2" s="1"/>
  <c r="AZ144" i="2" s="1"/>
  <c r="G145" i="2"/>
  <c r="K145" i="2" s="1"/>
  <c r="O145" i="2" s="1"/>
  <c r="S145" i="2" s="1"/>
  <c r="W145" i="2" s="1"/>
  <c r="AA145" i="2" s="1"/>
  <c r="AE145" i="2" s="1"/>
  <c r="AI145" i="2" s="1"/>
  <c r="AM145" i="2" s="1"/>
  <c r="AQ145" i="2" s="1"/>
  <c r="AU145" i="2" s="1"/>
  <c r="AY145" i="2" s="1"/>
  <c r="I145" i="2"/>
  <c r="M145" i="2" s="1"/>
  <c r="Q145" i="2" s="1"/>
  <c r="U145" i="2" s="1"/>
  <c r="Y145" i="2" s="1"/>
  <c r="AC145" i="2" s="1"/>
  <c r="AG145" i="2" s="1"/>
  <c r="AK145" i="2" s="1"/>
  <c r="AO145" i="2" s="1"/>
  <c r="AS145" i="2" s="1"/>
  <c r="AW145" i="2" s="1"/>
  <c r="AZ145" i="2" s="1"/>
  <c r="E119" i="1"/>
  <c r="F119" i="1" s="1"/>
  <c r="I119" i="1"/>
  <c r="L119" i="1"/>
  <c r="O119" i="1"/>
  <c r="T119" i="1"/>
  <c r="U119" i="1" s="1"/>
  <c r="W119" i="1"/>
  <c r="X119" i="1" s="1"/>
  <c r="Z119" i="1"/>
  <c r="AA119" i="1" s="1"/>
  <c r="AC119" i="1"/>
  <c r="AD119" i="1" s="1"/>
  <c r="AG119" i="1"/>
  <c r="E60" i="1"/>
  <c r="F60" i="1" s="1"/>
  <c r="I60" i="1"/>
  <c r="T60" i="1"/>
  <c r="U60" i="1" s="1"/>
  <c r="W60" i="1"/>
  <c r="X60" i="1" s="1"/>
  <c r="Z60" i="1"/>
  <c r="AC60" i="1"/>
  <c r="AD60" i="1" s="1"/>
  <c r="E146" i="1"/>
  <c r="F146" i="1" s="1"/>
  <c r="I146" i="1"/>
  <c r="T146" i="1"/>
  <c r="U146" i="1" s="1"/>
  <c r="W146" i="1"/>
  <c r="X146" i="1" s="1"/>
  <c r="Z146" i="1"/>
  <c r="AA146" i="1" s="1"/>
  <c r="AC146" i="1"/>
  <c r="AD146" i="1" s="1"/>
  <c r="AG146" i="1"/>
  <c r="E117" i="1"/>
  <c r="F117" i="1" s="1"/>
  <c r="I117" i="1"/>
  <c r="O117" i="1"/>
  <c r="T117" i="1"/>
  <c r="U117" i="1" s="1"/>
  <c r="W117" i="1"/>
  <c r="X117" i="1" s="1"/>
  <c r="Z117" i="1"/>
  <c r="AA117" i="1" s="1"/>
  <c r="AC117" i="1"/>
  <c r="AD117" i="1" s="1"/>
  <c r="AG117" i="1"/>
  <c r="E4" i="1"/>
  <c r="H4" i="1"/>
  <c r="I4" i="1" s="1"/>
  <c r="T4" i="1"/>
  <c r="W4" i="1"/>
  <c r="Z4" i="1"/>
  <c r="AC4" i="1"/>
  <c r="E20" i="1"/>
  <c r="F20" i="1" s="1"/>
  <c r="I20" i="1"/>
  <c r="L20" i="1"/>
  <c r="O20" i="1"/>
  <c r="T20" i="1"/>
  <c r="U20" i="1" s="1"/>
  <c r="W20" i="1"/>
  <c r="X20" i="1" s="1"/>
  <c r="Z20" i="1"/>
  <c r="AC20" i="1"/>
  <c r="AD20" i="1" s="1"/>
  <c r="E113" i="1"/>
  <c r="F113" i="1" s="1"/>
  <c r="I113" i="1"/>
  <c r="T113" i="1"/>
  <c r="U113" i="1" s="1"/>
  <c r="W113" i="1"/>
  <c r="X113" i="1" s="1"/>
  <c r="Z113" i="1"/>
  <c r="AA113" i="1" s="1"/>
  <c r="AC113" i="1"/>
  <c r="AD113" i="1" s="1"/>
  <c r="AG113" i="1"/>
  <c r="E31" i="1"/>
  <c r="F31" i="1" s="1"/>
  <c r="I31" i="1"/>
  <c r="T31" i="1"/>
  <c r="U31" i="1" s="1"/>
  <c r="W31" i="1"/>
  <c r="X31" i="1" s="1"/>
  <c r="Z31" i="1"/>
  <c r="AC31" i="1"/>
  <c r="AD31" i="1" s="1"/>
  <c r="E141" i="1"/>
  <c r="F141" i="1" s="1"/>
  <c r="I141" i="1"/>
  <c r="T141" i="1"/>
  <c r="U141" i="1" s="1"/>
  <c r="W141" i="1"/>
  <c r="X141" i="1" s="1"/>
  <c r="Z141" i="1"/>
  <c r="AA141" i="1" s="1"/>
  <c r="AC141" i="1"/>
  <c r="AD141" i="1" s="1"/>
  <c r="AG141" i="1"/>
  <c r="E121" i="1"/>
  <c r="F121" i="1" s="1"/>
  <c r="I121" i="1"/>
  <c r="T121" i="1"/>
  <c r="U121" i="1" s="1"/>
  <c r="W121" i="1"/>
  <c r="X121" i="1" s="1"/>
  <c r="Z121" i="1"/>
  <c r="AA121" i="1" s="1"/>
  <c r="AC121" i="1"/>
  <c r="AD121" i="1" s="1"/>
  <c r="AG121" i="1"/>
  <c r="E25" i="1"/>
  <c r="F25" i="1" s="1"/>
  <c r="I25" i="1"/>
  <c r="T25" i="1"/>
  <c r="U25" i="1" s="1"/>
  <c r="W25" i="1"/>
  <c r="X25" i="1" s="1"/>
  <c r="Z25" i="1"/>
  <c r="AC25" i="1"/>
  <c r="AD25" i="1" s="1"/>
  <c r="E42" i="1"/>
  <c r="F42" i="1" s="1"/>
  <c r="I42" i="1"/>
  <c r="T42" i="1"/>
  <c r="U42" i="1" s="1"/>
  <c r="W42" i="1"/>
  <c r="X42" i="1" s="1"/>
  <c r="Z42" i="1"/>
  <c r="AC42" i="1"/>
  <c r="AD42" i="1" s="1"/>
  <c r="E114" i="1"/>
  <c r="F114" i="1" s="1"/>
  <c r="I114" i="1"/>
  <c r="T114" i="1"/>
  <c r="U114" i="1" s="1"/>
  <c r="W114" i="1"/>
  <c r="X114" i="1" s="1"/>
  <c r="Z114" i="1"/>
  <c r="AA114" i="1" s="1"/>
  <c r="AC114" i="1"/>
  <c r="AD114" i="1" s="1"/>
  <c r="AG114" i="1"/>
  <c r="E120" i="1"/>
  <c r="F120" i="1" s="1"/>
  <c r="I120" i="1"/>
  <c r="O120" i="1"/>
  <c r="T120" i="1"/>
  <c r="U120" i="1" s="1"/>
  <c r="W120" i="1"/>
  <c r="X120" i="1" s="1"/>
  <c r="Z120" i="1"/>
  <c r="AA120" i="1" s="1"/>
  <c r="AC120" i="1"/>
  <c r="AD120" i="1" s="1"/>
  <c r="AG120" i="1"/>
  <c r="E18" i="1"/>
  <c r="F18" i="1" s="1"/>
  <c r="I18" i="1"/>
  <c r="O18" i="1"/>
  <c r="T18" i="1"/>
  <c r="U18" i="1" s="1"/>
  <c r="W18" i="1"/>
  <c r="X18" i="1" s="1"/>
  <c r="Z18" i="1"/>
  <c r="AC18" i="1"/>
  <c r="AD18" i="1" s="1"/>
  <c r="E33" i="1"/>
  <c r="F33" i="1" s="1"/>
  <c r="I33" i="1"/>
  <c r="T33" i="1"/>
  <c r="U33" i="1" s="1"/>
  <c r="W33" i="1"/>
  <c r="X33" i="1" s="1"/>
  <c r="Z33" i="1"/>
  <c r="AC33" i="1"/>
  <c r="AD33" i="1" s="1"/>
  <c r="E43" i="1"/>
  <c r="F43" i="1" s="1"/>
  <c r="I43" i="1"/>
  <c r="T43" i="1"/>
  <c r="U43" i="1" s="1"/>
  <c r="W43" i="1"/>
  <c r="X43" i="1" s="1"/>
  <c r="Z43" i="1"/>
  <c r="AC43" i="1"/>
  <c r="AD43" i="1" s="1"/>
  <c r="E15" i="1"/>
  <c r="F15" i="1" s="1"/>
  <c r="I15" i="1"/>
  <c r="T15" i="1"/>
  <c r="U15" i="1" s="1"/>
  <c r="W15" i="1"/>
  <c r="X15" i="1" s="1"/>
  <c r="Z15" i="1"/>
  <c r="AC15" i="1"/>
  <c r="AD15" i="1" s="1"/>
  <c r="E107" i="1"/>
  <c r="F107" i="1" s="1"/>
  <c r="I107" i="1"/>
  <c r="T107" i="1"/>
  <c r="U107" i="1" s="1"/>
  <c r="W107" i="1"/>
  <c r="X107" i="1" s="1"/>
  <c r="Z107" i="1"/>
  <c r="AA107" i="1" s="1"/>
  <c r="AC107" i="1"/>
  <c r="AD107" i="1" s="1"/>
  <c r="AG107" i="1"/>
  <c r="E97" i="1"/>
  <c r="F97" i="1" s="1"/>
  <c r="I97" i="1"/>
  <c r="T97" i="1"/>
  <c r="U97" i="1" s="1"/>
  <c r="W97" i="1"/>
  <c r="X97" i="1" s="1"/>
  <c r="Z97" i="1"/>
  <c r="AA97" i="1" s="1"/>
  <c r="AC97" i="1"/>
  <c r="AD97" i="1" s="1"/>
  <c r="AG97" i="1"/>
  <c r="E30" i="1"/>
  <c r="F30" i="1" s="1"/>
  <c r="I30" i="1"/>
  <c r="T30" i="1"/>
  <c r="U30" i="1" s="1"/>
  <c r="W30" i="1"/>
  <c r="X30" i="1" s="1"/>
  <c r="Z30" i="1"/>
  <c r="AC30" i="1"/>
  <c r="AD30" i="1" s="1"/>
  <c r="E144" i="1"/>
  <c r="F144" i="1" s="1"/>
  <c r="T144" i="1"/>
  <c r="Z144" i="1"/>
  <c r="AC144" i="1"/>
  <c r="E104" i="1"/>
  <c r="F104" i="1" s="1"/>
  <c r="I104" i="1"/>
  <c r="L104" i="1"/>
  <c r="O104" i="1"/>
  <c r="T104" i="1"/>
  <c r="U104" i="1" s="1"/>
  <c r="W104" i="1"/>
  <c r="X104" i="1" s="1"/>
  <c r="Z104" i="1"/>
  <c r="AA104" i="1" s="1"/>
  <c r="AC104" i="1"/>
  <c r="AD104" i="1" s="1"/>
  <c r="AG104" i="1"/>
  <c r="E44" i="1"/>
  <c r="F44" i="1" s="1"/>
  <c r="I44" i="1"/>
  <c r="T44" i="1"/>
  <c r="U44" i="1" s="1"/>
  <c r="W44" i="1"/>
  <c r="X44" i="1" s="1"/>
  <c r="Z44" i="1"/>
  <c r="AC44" i="1"/>
  <c r="AD44" i="1" s="1"/>
  <c r="E36" i="1"/>
  <c r="F36" i="1" s="1"/>
  <c r="I36" i="1"/>
  <c r="T36" i="1"/>
  <c r="U36" i="1" s="1"/>
  <c r="W36" i="1"/>
  <c r="X36" i="1" s="1"/>
  <c r="Z36" i="1"/>
  <c r="AC36" i="1"/>
  <c r="AD36" i="1" s="1"/>
  <c r="E102" i="1"/>
  <c r="F102" i="1" s="1"/>
  <c r="I102" i="1"/>
  <c r="T102" i="1"/>
  <c r="U102" i="1" s="1"/>
  <c r="W102" i="1"/>
  <c r="X102" i="1" s="1"/>
  <c r="Z102" i="1"/>
  <c r="AA102" i="1" s="1"/>
  <c r="AC102" i="1"/>
  <c r="AD102" i="1" s="1"/>
  <c r="AG102" i="1"/>
  <c r="E13" i="1"/>
  <c r="F13" i="1" s="1"/>
  <c r="I13" i="1"/>
  <c r="L13" i="1"/>
  <c r="T13" i="1"/>
  <c r="U13" i="1" s="1"/>
  <c r="W13" i="1"/>
  <c r="X13" i="1" s="1"/>
  <c r="Z13" i="1"/>
  <c r="AC13" i="1"/>
  <c r="AD13" i="1" s="1"/>
  <c r="E16" i="1"/>
  <c r="F16" i="1" s="1"/>
  <c r="I16" i="1"/>
  <c r="T16" i="1"/>
  <c r="U16" i="1" s="1"/>
  <c r="W16" i="1"/>
  <c r="X16" i="1" s="1"/>
  <c r="Z16" i="1"/>
  <c r="AC16" i="1"/>
  <c r="AD16" i="1" s="1"/>
  <c r="E7" i="1"/>
  <c r="F7" i="1" s="1"/>
  <c r="I7" i="1"/>
  <c r="T7" i="1"/>
  <c r="U7" i="1" s="1"/>
  <c r="W7" i="1"/>
  <c r="X7" i="1" s="1"/>
  <c r="Z7" i="1"/>
  <c r="AC7" i="1"/>
  <c r="AD7" i="1" s="1"/>
  <c r="E77" i="1"/>
  <c r="F77" i="1" s="1"/>
  <c r="I77" i="1"/>
  <c r="T77" i="1"/>
  <c r="U77" i="1" s="1"/>
  <c r="W77" i="1"/>
  <c r="X77" i="1" s="1"/>
  <c r="Z77" i="1"/>
  <c r="AC77" i="1"/>
  <c r="AD77" i="1" s="1"/>
  <c r="E78" i="1"/>
  <c r="F78" i="1" s="1"/>
  <c r="I78" i="1"/>
  <c r="L78" i="1"/>
  <c r="O78" i="1"/>
  <c r="T78" i="1"/>
  <c r="U78" i="1" s="1"/>
  <c r="W78" i="1"/>
  <c r="X78" i="1" s="1"/>
  <c r="Z78" i="1"/>
  <c r="AC78" i="1"/>
  <c r="AD78" i="1" s="1"/>
  <c r="E92" i="1"/>
  <c r="F92" i="1" s="1"/>
  <c r="I92" i="1"/>
  <c r="T92" i="1"/>
  <c r="U92" i="1" s="1"/>
  <c r="W92" i="1"/>
  <c r="X92" i="1" s="1"/>
  <c r="Z92" i="1"/>
  <c r="AA92" i="1" s="1"/>
  <c r="AC92" i="1"/>
  <c r="AD92" i="1" s="1"/>
  <c r="AG92" i="1"/>
  <c r="E52" i="1"/>
  <c r="F52" i="1" s="1"/>
  <c r="I52" i="1"/>
  <c r="T52" i="1"/>
  <c r="U52" i="1" s="1"/>
  <c r="W52" i="1"/>
  <c r="X52" i="1" s="1"/>
  <c r="Z52" i="1"/>
  <c r="AC52" i="1"/>
  <c r="AD52" i="1" s="1"/>
  <c r="E55" i="1"/>
  <c r="F55" i="1" s="1"/>
  <c r="I55" i="1"/>
  <c r="T55" i="1"/>
  <c r="U55" i="1" s="1"/>
  <c r="W55" i="1"/>
  <c r="X55" i="1" s="1"/>
  <c r="Z55" i="1"/>
  <c r="AC55" i="1"/>
  <c r="AD55" i="1" s="1"/>
  <c r="E85" i="1"/>
  <c r="F85" i="1" s="1"/>
  <c r="I85" i="1"/>
  <c r="L85" i="1"/>
  <c r="T85" i="1"/>
  <c r="U85" i="1" s="1"/>
  <c r="W85" i="1"/>
  <c r="X85" i="1" s="1"/>
  <c r="Z85" i="1"/>
  <c r="AC85" i="1"/>
  <c r="AD85" i="1" s="1"/>
  <c r="E38" i="1"/>
  <c r="F38" i="1" s="1"/>
  <c r="I38" i="1"/>
  <c r="T38" i="1"/>
  <c r="U38" i="1" s="1"/>
  <c r="W38" i="1"/>
  <c r="X38" i="1" s="1"/>
  <c r="Z38" i="1"/>
  <c r="AC38" i="1"/>
  <c r="AD38" i="1" s="1"/>
  <c r="E88" i="1"/>
  <c r="F88" i="1" s="1"/>
  <c r="I88" i="1"/>
  <c r="T88" i="1"/>
  <c r="U88" i="1" s="1"/>
  <c r="W88" i="1"/>
  <c r="X88" i="1" s="1"/>
  <c r="Z88" i="1"/>
  <c r="AC88" i="1"/>
  <c r="AD88" i="1" s="1"/>
  <c r="E111" i="1"/>
  <c r="F111" i="1" s="1"/>
  <c r="I111" i="1"/>
  <c r="T111" i="1"/>
  <c r="U111" i="1" s="1"/>
  <c r="W111" i="1"/>
  <c r="X111" i="1" s="1"/>
  <c r="Z111" i="1"/>
  <c r="AA111" i="1" s="1"/>
  <c r="AC111" i="1"/>
  <c r="AD111" i="1" s="1"/>
  <c r="AG111" i="1"/>
  <c r="E21" i="1"/>
  <c r="F21" i="1" s="1"/>
  <c r="I21" i="1"/>
  <c r="L21" i="1"/>
  <c r="O21" i="1"/>
  <c r="T21" i="1"/>
  <c r="U21" i="1" s="1"/>
  <c r="W21" i="1"/>
  <c r="X21" i="1" s="1"/>
  <c r="Z21" i="1"/>
  <c r="AC21" i="1"/>
  <c r="AD21" i="1" s="1"/>
  <c r="E11" i="1"/>
  <c r="F11" i="1" s="1"/>
  <c r="I11" i="1"/>
  <c r="T11" i="1"/>
  <c r="U11" i="1" s="1"/>
  <c r="W11" i="1"/>
  <c r="X11" i="1" s="1"/>
  <c r="Z11" i="1"/>
  <c r="AC11" i="1"/>
  <c r="AD11" i="1" s="1"/>
  <c r="E100" i="1"/>
  <c r="F100" i="1" s="1"/>
  <c r="I100" i="1"/>
  <c r="T100" i="1"/>
  <c r="U100" i="1" s="1"/>
  <c r="W100" i="1"/>
  <c r="X100" i="1" s="1"/>
  <c r="Z100" i="1"/>
  <c r="AA100" i="1" s="1"/>
  <c r="AC100" i="1"/>
  <c r="AD100" i="1" s="1"/>
  <c r="AG100" i="1"/>
  <c r="E73" i="1"/>
  <c r="F73" i="1" s="1"/>
  <c r="I73" i="1"/>
  <c r="T73" i="1"/>
  <c r="U73" i="1" s="1"/>
  <c r="W73" i="1"/>
  <c r="X73" i="1" s="1"/>
  <c r="Z73" i="1"/>
  <c r="AC73" i="1"/>
  <c r="AD73" i="1" s="1"/>
  <c r="E39" i="1"/>
  <c r="F39" i="1" s="1"/>
  <c r="I39" i="1"/>
  <c r="L39" i="1"/>
  <c r="T39" i="1"/>
  <c r="U39" i="1" s="1"/>
  <c r="W39" i="1"/>
  <c r="X39" i="1" s="1"/>
  <c r="Z39" i="1"/>
  <c r="AC39" i="1"/>
  <c r="AD39" i="1" s="1"/>
  <c r="E19" i="1"/>
  <c r="F19" i="1" s="1"/>
  <c r="I19" i="1"/>
  <c r="T19" i="1"/>
  <c r="U19" i="1" s="1"/>
  <c r="W19" i="1"/>
  <c r="X19" i="1" s="1"/>
  <c r="Z19" i="1"/>
  <c r="AC19" i="1"/>
  <c r="AD19" i="1" s="1"/>
  <c r="E26" i="1"/>
  <c r="F26" i="1" s="1"/>
  <c r="I26" i="1"/>
  <c r="T26" i="1"/>
  <c r="U26" i="1" s="1"/>
  <c r="W26" i="1"/>
  <c r="X26" i="1" s="1"/>
  <c r="Z26" i="1"/>
  <c r="AC26" i="1"/>
  <c r="AD26" i="1" s="1"/>
  <c r="E9" i="1"/>
  <c r="F9" i="1" s="1"/>
  <c r="I9" i="1"/>
  <c r="T9" i="1"/>
  <c r="U9" i="1" s="1"/>
  <c r="W9" i="1"/>
  <c r="X9" i="1" s="1"/>
  <c r="Z9" i="1"/>
  <c r="AC9" i="1"/>
  <c r="AD9" i="1" s="1"/>
  <c r="E96" i="1"/>
  <c r="F96" i="1" s="1"/>
  <c r="I96" i="1"/>
  <c r="L96" i="1"/>
  <c r="O96" i="1"/>
  <c r="T96" i="1"/>
  <c r="U96" i="1" s="1"/>
  <c r="W96" i="1"/>
  <c r="X96" i="1" s="1"/>
  <c r="Z96" i="1"/>
  <c r="AA96" i="1" s="1"/>
  <c r="AC96" i="1"/>
  <c r="AD96" i="1" s="1"/>
  <c r="AG96" i="1"/>
  <c r="E106" i="1"/>
  <c r="F106" i="1" s="1"/>
  <c r="I106" i="1"/>
  <c r="T106" i="1"/>
  <c r="U106" i="1" s="1"/>
  <c r="W106" i="1"/>
  <c r="X106" i="1" s="1"/>
  <c r="Z106" i="1"/>
  <c r="AA106" i="1" s="1"/>
  <c r="AC106" i="1"/>
  <c r="AD106" i="1" s="1"/>
  <c r="AG106" i="1"/>
  <c r="E93" i="1"/>
  <c r="F93" i="1" s="1"/>
  <c r="I93" i="1"/>
  <c r="T93" i="1"/>
  <c r="U93" i="1" s="1"/>
  <c r="W93" i="1"/>
  <c r="X93" i="1" s="1"/>
  <c r="Z93" i="1"/>
  <c r="AA93" i="1" s="1"/>
  <c r="AC93" i="1"/>
  <c r="AD93" i="1" s="1"/>
  <c r="AG93" i="1"/>
  <c r="E41" i="1"/>
  <c r="F41" i="1" s="1"/>
  <c r="I41" i="1"/>
  <c r="T41" i="1"/>
  <c r="U41" i="1" s="1"/>
  <c r="W41" i="1"/>
  <c r="X41" i="1" s="1"/>
  <c r="Z41" i="1"/>
  <c r="AC41" i="1"/>
  <c r="AD41" i="1" s="1"/>
  <c r="E14" i="1"/>
  <c r="F14" i="1" s="1"/>
  <c r="I14" i="1"/>
  <c r="L14" i="1"/>
  <c r="T14" i="1"/>
  <c r="U14" i="1" s="1"/>
  <c r="W14" i="1"/>
  <c r="X14" i="1" s="1"/>
  <c r="Z14" i="1"/>
  <c r="AC14" i="1"/>
  <c r="AD14" i="1" s="1"/>
  <c r="E53" i="1"/>
  <c r="F53" i="1" s="1"/>
  <c r="I53" i="1"/>
  <c r="U53" i="1"/>
  <c r="W53" i="1"/>
  <c r="X53" i="1" s="1"/>
  <c r="Z53" i="1"/>
  <c r="AC53" i="1"/>
  <c r="AD53" i="1" s="1"/>
  <c r="E17" i="1"/>
  <c r="F17" i="1" s="1"/>
  <c r="I17" i="1"/>
  <c r="T17" i="1"/>
  <c r="U17" i="1" s="1"/>
  <c r="W17" i="1"/>
  <c r="X17" i="1" s="1"/>
  <c r="Z17" i="1"/>
  <c r="AC17" i="1"/>
  <c r="AD17" i="1" s="1"/>
  <c r="E6" i="1"/>
  <c r="F6" i="1" s="1"/>
  <c r="I6" i="1"/>
  <c r="T6" i="1"/>
  <c r="U6" i="1" s="1"/>
  <c r="W6" i="1"/>
  <c r="X6" i="1" s="1"/>
  <c r="Z6" i="1"/>
  <c r="AC6" i="1"/>
  <c r="AD6" i="1" s="1"/>
  <c r="E27" i="1"/>
  <c r="F27" i="1" s="1"/>
  <c r="I27" i="1"/>
  <c r="L27" i="1"/>
  <c r="O27" i="1"/>
  <c r="T27" i="1"/>
  <c r="U27" i="1" s="1"/>
  <c r="W27" i="1"/>
  <c r="X27" i="1" s="1"/>
  <c r="Z27" i="1"/>
  <c r="AC27" i="1"/>
  <c r="AD27" i="1" s="1"/>
  <c r="E48" i="1"/>
  <c r="F48" i="1" s="1"/>
  <c r="I48" i="1"/>
  <c r="T48" i="1"/>
  <c r="U48" i="1" s="1"/>
  <c r="W48" i="1"/>
  <c r="X48" i="1" s="1"/>
  <c r="Z48" i="1"/>
  <c r="AC48" i="1"/>
  <c r="AD48" i="1" s="1"/>
  <c r="E54" i="1"/>
  <c r="F54" i="1" s="1"/>
  <c r="I54" i="1"/>
  <c r="T54" i="1"/>
  <c r="U54" i="1" s="1"/>
  <c r="W54" i="1"/>
  <c r="X54" i="1" s="1"/>
  <c r="Z54" i="1"/>
  <c r="AC54" i="1"/>
  <c r="AD54" i="1" s="1"/>
  <c r="E103" i="1"/>
  <c r="F103" i="1" s="1"/>
  <c r="I103" i="1"/>
  <c r="T103" i="1"/>
  <c r="U103" i="1" s="1"/>
  <c r="W103" i="1"/>
  <c r="X103" i="1" s="1"/>
  <c r="Z103" i="1"/>
  <c r="AA103" i="1" s="1"/>
  <c r="AC103" i="1"/>
  <c r="AD103" i="1" s="1"/>
  <c r="AG103" i="1"/>
  <c r="E58" i="1"/>
  <c r="F58" i="1" s="1"/>
  <c r="I58" i="1"/>
  <c r="L58" i="1"/>
  <c r="T58" i="1"/>
  <c r="U58" i="1" s="1"/>
  <c r="W58" i="1"/>
  <c r="X58" i="1" s="1"/>
  <c r="Z58" i="1"/>
  <c r="AC58" i="1"/>
  <c r="AD58" i="1" s="1"/>
  <c r="E115" i="1"/>
  <c r="F115" i="1" s="1"/>
  <c r="I115" i="1"/>
  <c r="T115" i="1"/>
  <c r="U115" i="1" s="1"/>
  <c r="W115" i="1"/>
  <c r="X115" i="1" s="1"/>
  <c r="Z115" i="1"/>
  <c r="AA115" i="1" s="1"/>
  <c r="AC115" i="1"/>
  <c r="AD115" i="1" s="1"/>
  <c r="AG115" i="1"/>
  <c r="E76" i="1"/>
  <c r="F76" i="1" s="1"/>
  <c r="I76" i="1"/>
  <c r="T76" i="1"/>
  <c r="U76" i="1" s="1"/>
  <c r="W76" i="1"/>
  <c r="X76" i="1" s="1"/>
  <c r="Z76" i="1"/>
  <c r="AC76" i="1"/>
  <c r="AD76" i="1" s="1"/>
  <c r="E59" i="1"/>
  <c r="F59" i="1" s="1"/>
  <c r="I59" i="1"/>
  <c r="T59" i="1"/>
  <c r="U59" i="1" s="1"/>
  <c r="W59" i="1"/>
  <c r="X59" i="1" s="1"/>
  <c r="Z59" i="1"/>
  <c r="AC59" i="1"/>
  <c r="AD59" i="1" s="1"/>
  <c r="E95" i="1"/>
  <c r="F95" i="1" s="1"/>
  <c r="I95" i="1"/>
  <c r="L95" i="1"/>
  <c r="O95" i="1"/>
  <c r="T95" i="1"/>
  <c r="U95" i="1" s="1"/>
  <c r="W95" i="1"/>
  <c r="X95" i="1" s="1"/>
  <c r="Z95" i="1"/>
  <c r="AA95" i="1" s="1"/>
  <c r="AC95" i="1"/>
  <c r="AD95" i="1" s="1"/>
  <c r="AG95" i="1"/>
  <c r="E98" i="1"/>
  <c r="F98" i="1" s="1"/>
  <c r="I98" i="1"/>
  <c r="T98" i="1"/>
  <c r="U98" i="1" s="1"/>
  <c r="W98" i="1"/>
  <c r="X98" i="1" s="1"/>
  <c r="Z98" i="1"/>
  <c r="AA98" i="1" s="1"/>
  <c r="AC98" i="1"/>
  <c r="AD98" i="1" s="1"/>
  <c r="AG98" i="1"/>
  <c r="E66" i="1"/>
  <c r="F66" i="1" s="1"/>
  <c r="I66" i="1"/>
  <c r="T66" i="1"/>
  <c r="U66" i="1" s="1"/>
  <c r="W66" i="1"/>
  <c r="X66" i="1" s="1"/>
  <c r="Z66" i="1"/>
  <c r="AC66" i="1"/>
  <c r="AD66" i="1" s="1"/>
  <c r="E147" i="1"/>
  <c r="F147" i="1" s="1"/>
  <c r="I147" i="1"/>
  <c r="T147" i="1"/>
  <c r="U147" i="1" s="1"/>
  <c r="W147" i="1"/>
  <c r="X147" i="1" s="1"/>
  <c r="Z147" i="1"/>
  <c r="AA147" i="1" s="1"/>
  <c r="AC147" i="1"/>
  <c r="AD147" i="1" s="1"/>
  <c r="AG147" i="1"/>
  <c r="E56" i="1"/>
  <c r="F56" i="1" s="1"/>
  <c r="I56" i="1"/>
  <c r="T56" i="1"/>
  <c r="U56" i="1" s="1"/>
  <c r="W56" i="1"/>
  <c r="X56" i="1" s="1"/>
  <c r="Z56" i="1"/>
  <c r="AC56" i="1"/>
  <c r="AD56" i="1" s="1"/>
  <c r="E63" i="1"/>
  <c r="F63" i="1" s="1"/>
  <c r="I63" i="1"/>
  <c r="T63" i="1"/>
  <c r="U63" i="1" s="1"/>
  <c r="W63" i="1"/>
  <c r="X63" i="1" s="1"/>
  <c r="Z63" i="1"/>
  <c r="AC63" i="1"/>
  <c r="AD63" i="1" s="1"/>
  <c r="E148" i="1"/>
  <c r="F148" i="1" s="1"/>
  <c r="I148" i="1"/>
  <c r="T148" i="1"/>
  <c r="U148" i="1" s="1"/>
  <c r="W148" i="1"/>
  <c r="X148" i="1" s="1"/>
  <c r="Z148" i="1"/>
  <c r="AA148" i="1" s="1"/>
  <c r="AC148" i="1"/>
  <c r="AD148" i="1" s="1"/>
  <c r="AG148" i="1"/>
  <c r="E65" i="1"/>
  <c r="F65" i="1" s="1"/>
  <c r="I65" i="1"/>
  <c r="U65" i="1"/>
  <c r="W65" i="1"/>
  <c r="X65" i="1" s="1"/>
  <c r="Z65" i="1"/>
  <c r="AC65" i="1"/>
  <c r="AD65" i="1" s="1"/>
  <c r="E5" i="1"/>
  <c r="F5" i="1" s="1"/>
  <c r="I5" i="1"/>
  <c r="T5" i="1"/>
  <c r="U5" i="1" s="1"/>
  <c r="W5" i="1"/>
  <c r="X5" i="1" s="1"/>
  <c r="Z5" i="1"/>
  <c r="AC5" i="1"/>
  <c r="AD5" i="1" s="1"/>
  <c r="E109" i="1"/>
  <c r="F109" i="1" s="1"/>
  <c r="I109" i="1"/>
  <c r="T109" i="1"/>
  <c r="U109" i="1" s="1"/>
  <c r="W109" i="1"/>
  <c r="X109" i="1" s="1"/>
  <c r="Z109" i="1"/>
  <c r="AA109" i="1" s="1"/>
  <c r="AC109" i="1"/>
  <c r="AD109" i="1" s="1"/>
  <c r="AG109" i="1"/>
  <c r="E47" i="1"/>
  <c r="F47" i="1" s="1"/>
  <c r="I47" i="1"/>
  <c r="T47" i="1"/>
  <c r="U47" i="1" s="1"/>
  <c r="W47" i="1"/>
  <c r="X47" i="1" s="1"/>
  <c r="Z47" i="1"/>
  <c r="AC47" i="1"/>
  <c r="AD47" i="1" s="1"/>
  <c r="E99" i="1"/>
  <c r="F99" i="1" s="1"/>
  <c r="I99" i="1"/>
  <c r="T99" i="1"/>
  <c r="U99" i="1" s="1"/>
  <c r="W99" i="1"/>
  <c r="X99" i="1" s="1"/>
  <c r="Z99" i="1"/>
  <c r="AA99" i="1" s="1"/>
  <c r="AC99" i="1"/>
  <c r="AD99" i="1" s="1"/>
  <c r="AG99" i="1"/>
  <c r="E108" i="1"/>
  <c r="F108" i="1" s="1"/>
  <c r="I108" i="1"/>
  <c r="T108" i="1"/>
  <c r="U108" i="1" s="1"/>
  <c r="W108" i="1"/>
  <c r="X108" i="1" s="1"/>
  <c r="Z108" i="1"/>
  <c r="AA108" i="1" s="1"/>
  <c r="AC108" i="1"/>
  <c r="AD108" i="1" s="1"/>
  <c r="AG108" i="1"/>
  <c r="E37" i="1"/>
  <c r="F37" i="1" s="1"/>
  <c r="I37" i="1"/>
  <c r="L37" i="1"/>
  <c r="T37" i="1"/>
  <c r="U37" i="1" s="1"/>
  <c r="W37" i="1"/>
  <c r="X37" i="1" s="1"/>
  <c r="Z37" i="1"/>
  <c r="AC37" i="1"/>
  <c r="AD37" i="1" s="1"/>
  <c r="E46" i="1"/>
  <c r="F46" i="1" s="1"/>
  <c r="I46" i="1"/>
  <c r="L46" i="1"/>
  <c r="T46" i="1"/>
  <c r="U46" i="1" s="1"/>
  <c r="W46" i="1"/>
  <c r="X46" i="1" s="1"/>
  <c r="Z46" i="1"/>
  <c r="AC46" i="1"/>
  <c r="AD46" i="1" s="1"/>
  <c r="E45" i="1"/>
  <c r="F45" i="1" s="1"/>
  <c r="I45" i="1"/>
  <c r="T45" i="1"/>
  <c r="U45" i="1" s="1"/>
  <c r="W45" i="1"/>
  <c r="X45" i="1" s="1"/>
  <c r="Z45" i="1"/>
  <c r="AC45" i="1"/>
  <c r="AD45" i="1" s="1"/>
  <c r="E149" i="1"/>
  <c r="F149" i="1" s="1"/>
  <c r="I149" i="1"/>
  <c r="T149" i="1"/>
  <c r="U149" i="1" s="1"/>
  <c r="W149" i="1"/>
  <c r="X149" i="1" s="1"/>
  <c r="Z149" i="1"/>
  <c r="AA149" i="1" s="1"/>
  <c r="AC149" i="1"/>
  <c r="AD149" i="1" s="1"/>
  <c r="AG149" i="1"/>
  <c r="E122" i="1"/>
  <c r="F122" i="1" s="1"/>
  <c r="I122" i="1"/>
  <c r="T122" i="1"/>
  <c r="U122" i="1" s="1"/>
  <c r="W122" i="1"/>
  <c r="X122" i="1" s="1"/>
  <c r="Z122" i="1"/>
  <c r="AA122" i="1" s="1"/>
  <c r="AC122" i="1"/>
  <c r="AD122" i="1" s="1"/>
  <c r="AG122" i="1"/>
  <c r="E150" i="1"/>
  <c r="F150" i="1" s="1"/>
  <c r="I150" i="1"/>
  <c r="L150" i="1"/>
  <c r="T150" i="1"/>
  <c r="U150" i="1" s="1"/>
  <c r="W150" i="1"/>
  <c r="X150" i="1" s="1"/>
  <c r="Z150" i="1"/>
  <c r="AA150" i="1" s="1"/>
  <c r="AC150" i="1"/>
  <c r="AD150" i="1" s="1"/>
  <c r="AG150" i="1"/>
  <c r="E131" i="1"/>
  <c r="F131" i="1" s="1"/>
  <c r="I131" i="1"/>
  <c r="T131" i="1"/>
  <c r="U131" i="1" s="1"/>
  <c r="W131" i="1"/>
  <c r="X131" i="1" s="1"/>
  <c r="Z131" i="1"/>
  <c r="AA131" i="1" s="1"/>
  <c r="AC131" i="1"/>
  <c r="AD131" i="1" s="1"/>
  <c r="AG131" i="1"/>
  <c r="E130" i="1"/>
  <c r="F130" i="1" s="1"/>
  <c r="I130" i="1"/>
  <c r="O130" i="1"/>
  <c r="T130" i="1"/>
  <c r="U130" i="1" s="1"/>
  <c r="W130" i="1"/>
  <c r="X130" i="1" s="1"/>
  <c r="Z130" i="1"/>
  <c r="AA130" i="1" s="1"/>
  <c r="AC130" i="1"/>
  <c r="AD130" i="1" s="1"/>
  <c r="AG130" i="1"/>
  <c r="E129" i="1"/>
  <c r="F129" i="1" s="1"/>
  <c r="I129" i="1"/>
  <c r="T129" i="1"/>
  <c r="U129" i="1" s="1"/>
  <c r="W129" i="1"/>
  <c r="X129" i="1" s="1"/>
  <c r="Z129" i="1"/>
  <c r="AA129" i="1" s="1"/>
  <c r="AC129" i="1"/>
  <c r="AD129" i="1" s="1"/>
  <c r="AG129" i="1"/>
  <c r="E128" i="1"/>
  <c r="F128" i="1" s="1"/>
  <c r="I128" i="1"/>
  <c r="T128" i="1"/>
  <c r="U128" i="1" s="1"/>
  <c r="W128" i="1"/>
  <c r="X128" i="1" s="1"/>
  <c r="Z128" i="1"/>
  <c r="AA128" i="1" s="1"/>
  <c r="AC128" i="1"/>
  <c r="AD128" i="1" s="1"/>
  <c r="AG128" i="1"/>
  <c r="E133" i="1"/>
  <c r="F133" i="1" s="1"/>
  <c r="I133" i="1"/>
  <c r="T133" i="1"/>
  <c r="U133" i="1" s="1"/>
  <c r="W133" i="1"/>
  <c r="X133" i="1" s="1"/>
  <c r="Z133" i="1"/>
  <c r="AA133" i="1" s="1"/>
  <c r="AC133" i="1"/>
  <c r="AD133" i="1" s="1"/>
  <c r="AG133" i="1"/>
  <c r="E139" i="1"/>
  <c r="F139" i="1" s="1"/>
  <c r="I139" i="1"/>
  <c r="T139" i="1"/>
  <c r="U139" i="1" s="1"/>
  <c r="W139" i="1"/>
  <c r="X139" i="1" s="1"/>
  <c r="Z139" i="1"/>
  <c r="AA139" i="1" s="1"/>
  <c r="AC139" i="1"/>
  <c r="AD139" i="1" s="1"/>
  <c r="AG139" i="1"/>
  <c r="E151" i="1"/>
  <c r="F151" i="1" s="1"/>
  <c r="I151" i="1"/>
  <c r="T151" i="1"/>
  <c r="U151" i="1" s="1"/>
  <c r="W151" i="1"/>
  <c r="X151" i="1" s="1"/>
  <c r="Z151" i="1"/>
  <c r="AA151" i="1" s="1"/>
  <c r="AC151" i="1"/>
  <c r="AD151" i="1" s="1"/>
  <c r="AG151" i="1"/>
  <c r="E137" i="1"/>
  <c r="F137" i="1" s="1"/>
  <c r="I137" i="1"/>
  <c r="T137" i="1"/>
  <c r="U137" i="1" s="1"/>
  <c r="W137" i="1"/>
  <c r="X137" i="1" s="1"/>
  <c r="Z137" i="1"/>
  <c r="AA137" i="1" s="1"/>
  <c r="AC137" i="1"/>
  <c r="AD137" i="1" s="1"/>
  <c r="AG137" i="1"/>
  <c r="E126" i="1"/>
  <c r="F126" i="1" s="1"/>
  <c r="I126" i="1"/>
  <c r="L126" i="1"/>
  <c r="T126" i="1"/>
  <c r="U126" i="1" s="1"/>
  <c r="W126" i="1"/>
  <c r="X126" i="1" s="1"/>
  <c r="Z126" i="1"/>
  <c r="AA126" i="1" s="1"/>
  <c r="AC126" i="1"/>
  <c r="AD126" i="1" s="1"/>
  <c r="AG126" i="1"/>
  <c r="E125" i="1"/>
  <c r="F125" i="1" s="1"/>
  <c r="I125" i="1"/>
  <c r="O125" i="1"/>
  <c r="T125" i="1"/>
  <c r="U125" i="1" s="1"/>
  <c r="W125" i="1"/>
  <c r="X125" i="1" s="1"/>
  <c r="Z125" i="1"/>
  <c r="AA125" i="1" s="1"/>
  <c r="AC125" i="1"/>
  <c r="AD125" i="1" s="1"/>
  <c r="AG125" i="1"/>
  <c r="E136" i="1"/>
  <c r="F136" i="1" s="1"/>
  <c r="I136" i="1"/>
  <c r="T136" i="1"/>
  <c r="U136" i="1" s="1"/>
  <c r="W136" i="1"/>
  <c r="X136" i="1" s="1"/>
  <c r="Z136" i="1"/>
  <c r="AA136" i="1" s="1"/>
  <c r="AC136" i="1"/>
  <c r="AD136" i="1" s="1"/>
  <c r="AG136" i="1"/>
  <c r="E112" i="1"/>
  <c r="F112" i="1" s="1"/>
  <c r="I112" i="1"/>
  <c r="O112" i="1"/>
  <c r="T112" i="1"/>
  <c r="U112" i="1" s="1"/>
  <c r="W112" i="1"/>
  <c r="X112" i="1" s="1"/>
  <c r="Z112" i="1"/>
  <c r="AA112" i="1" s="1"/>
  <c r="AC112" i="1"/>
  <c r="AD112" i="1" s="1"/>
  <c r="AG112" i="1"/>
  <c r="E116" i="1"/>
  <c r="F116" i="1" s="1"/>
  <c r="I116" i="1"/>
  <c r="L116" i="1"/>
  <c r="O116" i="1"/>
  <c r="T116" i="1"/>
  <c r="U116" i="1" s="1"/>
  <c r="W116" i="1"/>
  <c r="X116" i="1" s="1"/>
  <c r="Z116" i="1"/>
  <c r="AA116" i="1" s="1"/>
  <c r="AC116" i="1"/>
  <c r="AD116" i="1" s="1"/>
  <c r="AG116" i="1"/>
  <c r="E105" i="1"/>
  <c r="F105" i="1" s="1"/>
  <c r="I105" i="1"/>
  <c r="T105" i="1"/>
  <c r="U105" i="1" s="1"/>
  <c r="W105" i="1"/>
  <c r="X105" i="1" s="1"/>
  <c r="Z105" i="1"/>
  <c r="AA105" i="1" s="1"/>
  <c r="AC105" i="1"/>
  <c r="AD105" i="1" s="1"/>
  <c r="AG105" i="1"/>
  <c r="E12" i="1"/>
  <c r="F12" i="1" s="1"/>
  <c r="I12" i="1"/>
  <c r="T12" i="1"/>
  <c r="U12" i="1" s="1"/>
  <c r="W12" i="1"/>
  <c r="X12" i="1" s="1"/>
  <c r="Z12" i="1"/>
  <c r="AC12" i="1"/>
  <c r="AD12" i="1" s="1"/>
  <c r="E68" i="1"/>
  <c r="F68" i="1" s="1"/>
  <c r="I68" i="1"/>
  <c r="T68" i="1"/>
  <c r="U68" i="1" s="1"/>
  <c r="W68" i="1"/>
  <c r="X68" i="1" s="1"/>
  <c r="Z68" i="1"/>
  <c r="AC68" i="1"/>
  <c r="AD68" i="1" s="1"/>
  <c r="E145" i="1"/>
  <c r="F145" i="1" s="1"/>
  <c r="T145" i="1"/>
  <c r="Z145" i="1"/>
  <c r="AC145" i="1"/>
  <c r="E90" i="1"/>
  <c r="F90" i="1" s="1"/>
  <c r="I90" i="1"/>
  <c r="L90" i="1"/>
  <c r="O90" i="1"/>
  <c r="T90" i="1"/>
  <c r="U90" i="1" s="1"/>
  <c r="W90" i="1"/>
  <c r="X90" i="1" s="1"/>
  <c r="Z90" i="1"/>
  <c r="AA90" i="1" s="1"/>
  <c r="AC90" i="1"/>
  <c r="AD90" i="1" s="1"/>
  <c r="AG90" i="1"/>
  <c r="E81" i="1"/>
  <c r="F81" i="1" s="1"/>
  <c r="I81" i="1"/>
  <c r="O81" i="1"/>
  <c r="T81" i="1"/>
  <c r="U81" i="1" s="1"/>
  <c r="W81" i="1"/>
  <c r="X81" i="1" s="1"/>
  <c r="Z81" i="1"/>
  <c r="AC81" i="1"/>
  <c r="AD81" i="1" s="1"/>
  <c r="E82" i="1"/>
  <c r="F82" i="1" s="1"/>
  <c r="I82" i="1"/>
  <c r="O82" i="1"/>
  <c r="T82" i="1"/>
  <c r="U82" i="1" s="1"/>
  <c r="W82" i="1"/>
  <c r="X82" i="1" s="1"/>
  <c r="Z82" i="1"/>
  <c r="AC82" i="1"/>
  <c r="AD82" i="1" s="1"/>
  <c r="E80" i="1"/>
  <c r="F80" i="1" s="1"/>
  <c r="I80" i="1"/>
  <c r="T80" i="1"/>
  <c r="U80" i="1" s="1"/>
  <c r="W80" i="1"/>
  <c r="X80" i="1" s="1"/>
  <c r="Z80" i="1"/>
  <c r="AC80" i="1"/>
  <c r="AD80" i="1" s="1"/>
  <c r="E91" i="1"/>
  <c r="F91" i="1" s="1"/>
  <c r="I91" i="1"/>
  <c r="L91" i="1"/>
  <c r="T91" i="1"/>
  <c r="U91" i="1" s="1"/>
  <c r="W91" i="1"/>
  <c r="X91" i="1" s="1"/>
  <c r="Z91" i="1"/>
  <c r="AA91" i="1" s="1"/>
  <c r="AC91" i="1"/>
  <c r="AD91" i="1" s="1"/>
  <c r="AG91" i="1"/>
  <c r="E86" i="1"/>
  <c r="F86" i="1" s="1"/>
  <c r="I86" i="1"/>
  <c r="T86" i="1"/>
  <c r="U86" i="1" s="1"/>
  <c r="W86" i="1"/>
  <c r="X86" i="1" s="1"/>
  <c r="Z86" i="1"/>
  <c r="AC86" i="1"/>
  <c r="AD86" i="1" s="1"/>
  <c r="E152" i="1"/>
  <c r="F152" i="1" s="1"/>
  <c r="I152" i="1"/>
  <c r="O152" i="1"/>
  <c r="T152" i="1"/>
  <c r="U152" i="1" s="1"/>
  <c r="W152" i="1"/>
  <c r="X152" i="1" s="1"/>
  <c r="Z152" i="1"/>
  <c r="AA152" i="1" s="1"/>
  <c r="AC152" i="1"/>
  <c r="AD152" i="1" s="1"/>
  <c r="AG152" i="1"/>
  <c r="E24" i="1"/>
  <c r="F24" i="1" s="1"/>
  <c r="I24" i="1"/>
  <c r="T24" i="1"/>
  <c r="U24" i="1" s="1"/>
  <c r="W24" i="1"/>
  <c r="X24" i="1" s="1"/>
  <c r="Z24" i="1"/>
  <c r="AC24" i="1"/>
  <c r="AD24" i="1" s="1"/>
  <c r="E153" i="1"/>
  <c r="F153" i="1" s="1"/>
  <c r="I153" i="1"/>
  <c r="T153" i="1"/>
  <c r="U153" i="1" s="1"/>
  <c r="W153" i="1"/>
  <c r="X153" i="1" s="1"/>
  <c r="Z153" i="1"/>
  <c r="AA153" i="1" s="1"/>
  <c r="AC153" i="1"/>
  <c r="AD153" i="1" s="1"/>
  <c r="AG153" i="1"/>
  <c r="E154" i="1"/>
  <c r="F154" i="1" s="1"/>
  <c r="I154" i="1"/>
  <c r="T154" i="1"/>
  <c r="U154" i="1" s="1"/>
  <c r="W154" i="1"/>
  <c r="X154" i="1" s="1"/>
  <c r="Z154" i="1"/>
  <c r="AA154" i="1" s="1"/>
  <c r="AC154" i="1"/>
  <c r="AD154" i="1" s="1"/>
  <c r="AG154" i="1"/>
  <c r="E75" i="1"/>
  <c r="F75" i="1" s="1"/>
  <c r="I75" i="1"/>
  <c r="T75" i="1"/>
  <c r="U75" i="1" s="1"/>
  <c r="W75" i="1"/>
  <c r="X75" i="1" s="1"/>
  <c r="Z75" i="1"/>
  <c r="AC75" i="1"/>
  <c r="AD75" i="1" s="1"/>
  <c r="E29" i="1"/>
  <c r="F29" i="1" s="1"/>
  <c r="I29" i="1"/>
  <c r="L29" i="1"/>
  <c r="O29" i="1"/>
  <c r="T29" i="1"/>
  <c r="U29" i="1" s="1"/>
  <c r="W29" i="1"/>
  <c r="X29" i="1" s="1"/>
  <c r="Z29" i="1"/>
  <c r="AC29" i="1"/>
  <c r="AD29" i="1" s="1"/>
  <c r="E155" i="1"/>
  <c r="F155" i="1" s="1"/>
  <c r="I155" i="1"/>
  <c r="T155" i="1"/>
  <c r="U155" i="1" s="1"/>
  <c r="W155" i="1"/>
  <c r="X155" i="1" s="1"/>
  <c r="Z155" i="1"/>
  <c r="AA155" i="1" s="1"/>
  <c r="AC155" i="1"/>
  <c r="AD155" i="1" s="1"/>
  <c r="AG155" i="1"/>
  <c r="E101" i="1"/>
  <c r="F101" i="1" s="1"/>
  <c r="I101" i="1"/>
  <c r="L101" i="1"/>
  <c r="O101" i="1"/>
  <c r="T101" i="1"/>
  <c r="U101" i="1" s="1"/>
  <c r="W101" i="1"/>
  <c r="X101" i="1" s="1"/>
  <c r="Z101" i="1"/>
  <c r="AA101" i="1" s="1"/>
  <c r="AC101" i="1"/>
  <c r="AD101" i="1" s="1"/>
  <c r="AG101" i="1"/>
  <c r="E79" i="1"/>
  <c r="F79" i="1" s="1"/>
  <c r="I79" i="1"/>
  <c r="O79" i="1"/>
  <c r="T79" i="1"/>
  <c r="U79" i="1" s="1"/>
  <c r="W79" i="1"/>
  <c r="X79" i="1" s="1"/>
  <c r="Z79" i="1"/>
  <c r="AC79" i="1"/>
  <c r="AD79" i="1" s="1"/>
  <c r="E84" i="1"/>
  <c r="F84" i="1" s="1"/>
  <c r="I84" i="1"/>
  <c r="T84" i="1"/>
  <c r="U84" i="1" s="1"/>
  <c r="W84" i="1"/>
  <c r="X84" i="1" s="1"/>
  <c r="Z84" i="1"/>
  <c r="AC84" i="1"/>
  <c r="AD84" i="1" s="1"/>
  <c r="E71" i="1"/>
  <c r="F71" i="1" s="1"/>
  <c r="I71" i="1"/>
  <c r="L71" i="1"/>
  <c r="T71" i="1"/>
  <c r="U71" i="1" s="1"/>
  <c r="W71" i="1"/>
  <c r="X71" i="1" s="1"/>
  <c r="Z71" i="1"/>
  <c r="AC71" i="1"/>
  <c r="AD71" i="1" s="1"/>
  <c r="E118" i="1"/>
  <c r="F118" i="1" s="1"/>
  <c r="I118" i="1"/>
  <c r="T118" i="1"/>
  <c r="U118" i="1" s="1"/>
  <c r="W118" i="1"/>
  <c r="X118" i="1" s="1"/>
  <c r="Z118" i="1"/>
  <c r="AA118" i="1" s="1"/>
  <c r="AC118" i="1"/>
  <c r="AD118" i="1" s="1"/>
  <c r="AG118" i="1"/>
  <c r="E61" i="1"/>
  <c r="F61" i="1" s="1"/>
  <c r="I61" i="1"/>
  <c r="T61" i="1"/>
  <c r="U61" i="1" s="1"/>
  <c r="W61" i="1"/>
  <c r="X61" i="1" s="1"/>
  <c r="Z61" i="1"/>
  <c r="AC61" i="1"/>
  <c r="AD61" i="1" s="1"/>
  <c r="E57" i="1"/>
  <c r="F57" i="1" s="1"/>
  <c r="I57" i="1"/>
  <c r="T57" i="1"/>
  <c r="U57" i="1" s="1"/>
  <c r="W57" i="1"/>
  <c r="X57" i="1" s="1"/>
  <c r="Z57" i="1"/>
  <c r="AC57" i="1"/>
  <c r="AD57" i="1" s="1"/>
  <c r="E83" i="1"/>
  <c r="F83" i="1" s="1"/>
  <c r="I83" i="1"/>
  <c r="L83" i="1"/>
  <c r="O83" i="1"/>
  <c r="T83" i="1"/>
  <c r="U83" i="1" s="1"/>
  <c r="W83" i="1"/>
  <c r="X83" i="1" s="1"/>
  <c r="Z83" i="1"/>
  <c r="AC83" i="1"/>
  <c r="AD83" i="1" s="1"/>
  <c r="E69" i="1"/>
  <c r="F69" i="1" s="1"/>
  <c r="I69" i="1"/>
  <c r="L69" i="1"/>
  <c r="O69" i="1"/>
  <c r="T69" i="1"/>
  <c r="U69" i="1" s="1"/>
  <c r="W69" i="1"/>
  <c r="X69" i="1" s="1"/>
  <c r="Z69" i="1"/>
  <c r="AC69" i="1"/>
  <c r="AD69" i="1" s="1"/>
  <c r="E62" i="1"/>
  <c r="F62" i="1" s="1"/>
  <c r="I62" i="1"/>
  <c r="O62" i="1"/>
  <c r="T62" i="1"/>
  <c r="U62" i="1" s="1"/>
  <c r="W62" i="1"/>
  <c r="X62" i="1" s="1"/>
  <c r="Z62" i="1"/>
  <c r="AC62" i="1"/>
  <c r="AD62" i="1" s="1"/>
  <c r="E74" i="1"/>
  <c r="F74" i="1" s="1"/>
  <c r="I74" i="1"/>
  <c r="T74" i="1"/>
  <c r="U74" i="1" s="1"/>
  <c r="W74" i="1"/>
  <c r="X74" i="1" s="1"/>
  <c r="Z74" i="1"/>
  <c r="AC74" i="1"/>
  <c r="AD74" i="1" s="1"/>
  <c r="E64" i="1"/>
  <c r="F64" i="1" s="1"/>
  <c r="I64" i="1"/>
  <c r="L64" i="1"/>
  <c r="O64" i="1"/>
  <c r="T64" i="1"/>
  <c r="U64" i="1" s="1"/>
  <c r="W64" i="1"/>
  <c r="X64" i="1" s="1"/>
  <c r="Z64" i="1"/>
  <c r="AC64" i="1"/>
  <c r="AD64" i="1" s="1"/>
  <c r="E70" i="1"/>
  <c r="F70" i="1" s="1"/>
  <c r="I70" i="1"/>
  <c r="L70" i="1"/>
  <c r="O70" i="1"/>
  <c r="U70" i="1"/>
  <c r="W70" i="1"/>
  <c r="X70" i="1" s="1"/>
  <c r="Z70" i="1"/>
  <c r="AC70" i="1"/>
  <c r="AD70" i="1" s="1"/>
  <c r="E34" i="1"/>
  <c r="F34" i="1" s="1"/>
  <c r="I34" i="1"/>
  <c r="T34" i="1"/>
  <c r="U34" i="1" s="1"/>
  <c r="W34" i="1"/>
  <c r="X34" i="1" s="1"/>
  <c r="Z34" i="1"/>
  <c r="AC34" i="1"/>
  <c r="AD34" i="1" s="1"/>
  <c r="E35" i="1"/>
  <c r="F35" i="1" s="1"/>
  <c r="I35" i="1"/>
  <c r="L35" i="1"/>
  <c r="T35" i="1"/>
  <c r="U35" i="1" s="1"/>
  <c r="W35" i="1"/>
  <c r="X35" i="1" s="1"/>
  <c r="Z35" i="1"/>
  <c r="AC35" i="1"/>
  <c r="AD35" i="1" s="1"/>
  <c r="E22" i="1"/>
  <c r="F22" i="1" s="1"/>
  <c r="I22" i="1"/>
  <c r="O22" i="1"/>
  <c r="T22" i="1"/>
  <c r="U22" i="1" s="1"/>
  <c r="W22" i="1"/>
  <c r="X22" i="1" s="1"/>
  <c r="Z22" i="1"/>
  <c r="AC22" i="1"/>
  <c r="AD22" i="1" s="1"/>
  <c r="E28" i="1"/>
  <c r="F28" i="1" s="1"/>
  <c r="I28" i="1"/>
  <c r="L28" i="1"/>
  <c r="O28" i="1"/>
  <c r="T28" i="1"/>
  <c r="U28" i="1" s="1"/>
  <c r="W28" i="1"/>
  <c r="X28" i="1" s="1"/>
  <c r="Z28" i="1"/>
  <c r="AC28" i="1"/>
  <c r="AD28" i="1" s="1"/>
  <c r="E94" i="1"/>
  <c r="F94" i="1" s="1"/>
  <c r="I94" i="1"/>
  <c r="O94" i="1"/>
  <c r="T94" i="1"/>
  <c r="U94" i="1" s="1"/>
  <c r="W94" i="1"/>
  <c r="X94" i="1" s="1"/>
  <c r="Z94" i="1"/>
  <c r="AA94" i="1" s="1"/>
  <c r="AC94" i="1"/>
  <c r="AD94" i="1" s="1"/>
  <c r="AG94" i="1"/>
  <c r="E156" i="1"/>
  <c r="F156" i="1" s="1"/>
  <c r="I156" i="1"/>
  <c r="T156" i="1"/>
  <c r="U156" i="1" s="1"/>
  <c r="W156" i="1"/>
  <c r="X156" i="1" s="1"/>
  <c r="Z156" i="1"/>
  <c r="AA156" i="1" s="1"/>
  <c r="AC156" i="1"/>
  <c r="AD156" i="1" s="1"/>
  <c r="AG156" i="1"/>
  <c r="E89" i="1"/>
  <c r="F89" i="1" s="1"/>
  <c r="I89" i="1"/>
  <c r="L89" i="1"/>
  <c r="T89" i="1"/>
  <c r="U89" i="1" s="1"/>
  <c r="W89" i="1"/>
  <c r="X89" i="1" s="1"/>
  <c r="Z89" i="1"/>
  <c r="AC89" i="1"/>
  <c r="AD89" i="1" s="1"/>
  <c r="E10" i="1"/>
  <c r="F10" i="1" s="1"/>
  <c r="I10" i="1"/>
  <c r="L10" i="1"/>
  <c r="O10" i="1"/>
  <c r="T10" i="1"/>
  <c r="U10" i="1" s="1"/>
  <c r="W10" i="1"/>
  <c r="X10" i="1" s="1"/>
  <c r="Z10" i="1"/>
  <c r="AC10" i="1"/>
  <c r="AD10" i="1" s="1"/>
  <c r="E142" i="1"/>
  <c r="F142" i="1" s="1"/>
  <c r="I142" i="1"/>
  <c r="L142" i="1"/>
  <c r="O142" i="1"/>
  <c r="T142" i="1"/>
  <c r="U142" i="1" s="1"/>
  <c r="W142" i="1"/>
  <c r="X142" i="1" s="1"/>
  <c r="Z142" i="1"/>
  <c r="AA142" i="1" s="1"/>
  <c r="AC142" i="1"/>
  <c r="AD142" i="1" s="1"/>
  <c r="AG142" i="1"/>
  <c r="E132" i="1"/>
  <c r="F132" i="1" s="1"/>
  <c r="I132" i="1"/>
  <c r="L132" i="1"/>
  <c r="T132" i="1"/>
  <c r="U132" i="1" s="1"/>
  <c r="W132" i="1"/>
  <c r="X132" i="1" s="1"/>
  <c r="Z132" i="1"/>
  <c r="AA132" i="1" s="1"/>
  <c r="AC132" i="1"/>
  <c r="AD132" i="1" s="1"/>
  <c r="AG132" i="1"/>
  <c r="E135" i="1"/>
  <c r="F135" i="1" s="1"/>
  <c r="I135" i="1"/>
  <c r="L135" i="1"/>
  <c r="T135" i="1"/>
  <c r="U135" i="1" s="1"/>
  <c r="W135" i="1"/>
  <c r="X135" i="1" s="1"/>
  <c r="Z135" i="1"/>
  <c r="AA135" i="1" s="1"/>
  <c r="AC135" i="1"/>
  <c r="AD135" i="1" s="1"/>
  <c r="AG135" i="1"/>
  <c r="E134" i="1"/>
  <c r="F134" i="1" s="1"/>
  <c r="I134" i="1"/>
  <c r="L134" i="1"/>
  <c r="O134" i="1"/>
  <c r="T134" i="1"/>
  <c r="U134" i="1" s="1"/>
  <c r="W134" i="1"/>
  <c r="X134" i="1" s="1"/>
  <c r="Z134" i="1"/>
  <c r="AA134" i="1" s="1"/>
  <c r="AC134" i="1"/>
  <c r="AD134" i="1" s="1"/>
  <c r="AG134" i="1"/>
  <c r="E72" i="1"/>
  <c r="F72" i="1" s="1"/>
  <c r="I72" i="1"/>
  <c r="L72" i="1"/>
  <c r="T72" i="1"/>
  <c r="U72" i="1" s="1"/>
  <c r="W72" i="1"/>
  <c r="X72" i="1" s="1"/>
  <c r="Z72" i="1"/>
  <c r="AC72" i="1"/>
  <c r="AD72" i="1" s="1"/>
  <c r="E110" i="1"/>
  <c r="F110" i="1" s="1"/>
  <c r="I110" i="1"/>
  <c r="L110" i="1"/>
  <c r="O110" i="1"/>
  <c r="T110" i="1"/>
  <c r="U110" i="1" s="1"/>
  <c r="W110" i="1"/>
  <c r="X110" i="1" s="1"/>
  <c r="Z110" i="1"/>
  <c r="AA110" i="1" s="1"/>
  <c r="AC110" i="1"/>
  <c r="AD110" i="1" s="1"/>
  <c r="AG110" i="1"/>
  <c r="E32" i="1"/>
  <c r="F32" i="1" s="1"/>
  <c r="I32" i="1"/>
  <c r="L32" i="1"/>
  <c r="O32" i="1"/>
  <c r="T32" i="1"/>
  <c r="U32" i="1" s="1"/>
  <c r="W32" i="1"/>
  <c r="X32" i="1" s="1"/>
  <c r="Z32" i="1"/>
  <c r="AC32" i="1"/>
  <c r="AD32" i="1" s="1"/>
  <c r="E143" i="1"/>
  <c r="F143" i="1" s="1"/>
  <c r="I143" i="1"/>
  <c r="T143" i="1"/>
  <c r="U143" i="1" s="1"/>
  <c r="W143" i="1"/>
  <c r="X143" i="1" s="1"/>
  <c r="Z143" i="1"/>
  <c r="AA143" i="1" s="1"/>
  <c r="AC143" i="1"/>
  <c r="AD143" i="1" s="1"/>
  <c r="AG143" i="1"/>
  <c r="E67" i="1"/>
  <c r="F67" i="1" s="1"/>
  <c r="I67" i="1"/>
  <c r="L67" i="1"/>
  <c r="T67" i="1"/>
  <c r="W67" i="1"/>
  <c r="X67" i="1" s="1"/>
  <c r="Z67" i="1"/>
  <c r="AC67" i="1"/>
  <c r="AD67" i="1" s="1"/>
  <c r="E157" i="1"/>
  <c r="F157" i="1" s="1"/>
  <c r="I157" i="1"/>
  <c r="L157" i="1"/>
  <c r="O157" i="1"/>
  <c r="T157" i="1"/>
  <c r="U157" i="1" s="1"/>
  <c r="W157" i="1"/>
  <c r="X157" i="1" s="1"/>
  <c r="Z157" i="1"/>
  <c r="AA157" i="1" s="1"/>
  <c r="AC157" i="1"/>
  <c r="AD157" i="1" s="1"/>
  <c r="AG157" i="1"/>
  <c r="E158" i="1"/>
  <c r="F158" i="1" s="1"/>
  <c r="I158" i="1"/>
  <c r="L158" i="1"/>
  <c r="T158" i="1"/>
  <c r="U158" i="1" s="1"/>
  <c r="W158" i="1"/>
  <c r="X158" i="1" s="1"/>
  <c r="Z158" i="1"/>
  <c r="AA158" i="1" s="1"/>
  <c r="AC158" i="1"/>
  <c r="AD158" i="1" s="1"/>
  <c r="AG158" i="1"/>
  <c r="E40" i="1"/>
  <c r="F40" i="1" s="1"/>
  <c r="I40" i="1"/>
  <c r="L40" i="1"/>
  <c r="T40" i="1"/>
  <c r="U40" i="1" s="1"/>
  <c r="W40" i="1"/>
  <c r="X40" i="1" s="1"/>
  <c r="Z40" i="1"/>
  <c r="AC40" i="1"/>
  <c r="AD40" i="1" s="1"/>
  <c r="E138" i="1"/>
  <c r="F138" i="1" s="1"/>
  <c r="I138" i="1"/>
  <c r="L138" i="1"/>
  <c r="T138" i="1"/>
  <c r="U138" i="1" s="1"/>
  <c r="W138" i="1"/>
  <c r="X138" i="1" s="1"/>
  <c r="Z138" i="1"/>
  <c r="AA138" i="1" s="1"/>
  <c r="AC138" i="1"/>
  <c r="AD138" i="1" s="1"/>
  <c r="AG138" i="1"/>
  <c r="E87" i="1"/>
  <c r="F87" i="1" s="1"/>
  <c r="I87" i="1"/>
  <c r="L87" i="1"/>
  <c r="O87" i="1"/>
  <c r="T87" i="1"/>
  <c r="U87" i="1" s="1"/>
  <c r="W87" i="1"/>
  <c r="X87" i="1" s="1"/>
  <c r="Z87" i="1"/>
  <c r="AC87" i="1"/>
  <c r="AD87" i="1" s="1"/>
  <c r="E23" i="1"/>
  <c r="F23" i="1" s="1"/>
  <c r="I23" i="1"/>
  <c r="L23" i="1"/>
  <c r="O23" i="1"/>
  <c r="T23" i="1"/>
  <c r="U23" i="1" s="1"/>
  <c r="W23" i="1"/>
  <c r="X23" i="1" s="1"/>
  <c r="Z23" i="1"/>
  <c r="AC23" i="1"/>
  <c r="AD23" i="1" s="1"/>
  <c r="E124" i="1"/>
  <c r="F124" i="1" s="1"/>
  <c r="I124" i="1"/>
  <c r="L124" i="1"/>
  <c r="O124" i="1"/>
  <c r="T124" i="1"/>
  <c r="U124" i="1" s="1"/>
  <c r="W124" i="1"/>
  <c r="X124" i="1" s="1"/>
  <c r="Z124" i="1"/>
  <c r="AA124" i="1" s="1"/>
  <c r="AC124" i="1"/>
  <c r="AD124" i="1" s="1"/>
  <c r="AG124" i="1"/>
  <c r="L141" i="1"/>
  <c r="L121" i="1"/>
  <c r="L42" i="1"/>
  <c r="L120" i="1"/>
  <c r="L33" i="1"/>
  <c r="L15" i="1"/>
  <c r="L30" i="1"/>
  <c r="L102" i="1"/>
  <c r="L16" i="1"/>
  <c r="L77" i="1"/>
  <c r="L52" i="1"/>
  <c r="L111" i="1"/>
  <c r="L11" i="1"/>
  <c r="L100" i="1"/>
  <c r="L73" i="1"/>
  <c r="L19" i="1"/>
  <c r="L26" i="1"/>
  <c r="L9" i="1"/>
  <c r="L48" i="1"/>
  <c r="L115" i="1"/>
  <c r="L59" i="1"/>
  <c r="L66" i="1"/>
  <c r="L109" i="1"/>
  <c r="L108" i="1"/>
  <c r="L131" i="1"/>
  <c r="L129" i="1"/>
  <c r="L133" i="1"/>
  <c r="L125" i="1"/>
  <c r="L112" i="1"/>
  <c r="L105" i="1"/>
  <c r="L81" i="1"/>
  <c r="L86" i="1"/>
  <c r="L75" i="1"/>
  <c r="L79" i="1"/>
  <c r="L118" i="1"/>
  <c r="L57" i="1"/>
  <c r="L74" i="1"/>
  <c r="L22" i="1"/>
  <c r="O155" i="1"/>
  <c r="AK92" i="2"/>
  <c r="AS92" i="2" s="1"/>
  <c r="AW92" i="2" s="1"/>
  <c r="AZ92" i="2" s="1"/>
  <c r="AK25" i="2"/>
  <c r="AS25" i="2" s="1"/>
  <c r="AW25" i="2" s="1"/>
  <c r="AZ25" i="2" s="1"/>
  <c r="AK37" i="2"/>
  <c r="AS37" i="2" s="1"/>
  <c r="AW37" i="2" s="1"/>
  <c r="AZ37" i="2" s="1"/>
  <c r="AK40" i="2"/>
  <c r="AO40" i="2" s="1"/>
  <c r="AS40" i="2" s="1"/>
  <c r="AW40" i="2" s="1"/>
  <c r="AZ40" i="2" s="1"/>
  <c r="AG96" i="2"/>
  <c r="AK96" i="2" s="1"/>
  <c r="AS96" i="2" s="1"/>
  <c r="AW96" i="2" s="1"/>
  <c r="AZ96" i="2" s="1"/>
  <c r="N50" i="1" l="1"/>
  <c r="O50" i="1" s="1"/>
  <c r="N51" i="1"/>
  <c r="O51" i="1" s="1"/>
  <c r="K65" i="6"/>
  <c r="L38" i="6"/>
  <c r="I65" i="6"/>
  <c r="AK114" i="2"/>
  <c r="AO114" i="2" s="1"/>
  <c r="AS114" i="2" s="1"/>
  <c r="AW114" i="2" s="1"/>
  <c r="AZ114" i="2" s="1"/>
  <c r="M170" i="2"/>
  <c r="L28" i="3"/>
  <c r="C28" i="3" s="1"/>
  <c r="L27" i="3"/>
  <c r="C27" i="3" s="1"/>
  <c r="AO133" i="2"/>
  <c r="AN133" i="2"/>
  <c r="AN163" i="2" s="1"/>
  <c r="AK8" i="2"/>
  <c r="AO8" i="2" s="1"/>
  <c r="AS8" i="2" s="1"/>
  <c r="AW8" i="2" s="1"/>
  <c r="AZ8" i="2" s="1"/>
  <c r="AM8" i="2"/>
  <c r="AQ8" i="2" s="1"/>
  <c r="AU8" i="2" s="1"/>
  <c r="AY8" i="2" s="1"/>
  <c r="AM7" i="2"/>
  <c r="AQ7" i="2" s="1"/>
  <c r="AU7" i="2" s="1"/>
  <c r="AY7" i="2" s="1"/>
  <c r="AM6" i="2"/>
  <c r="AQ6" i="2" s="1"/>
  <c r="AU6" i="2" s="1"/>
  <c r="AY6" i="2" s="1"/>
  <c r="AA89" i="1"/>
  <c r="AA23" i="1"/>
  <c r="AA40" i="1"/>
  <c r="AA10" i="1"/>
  <c r="AA22" i="1"/>
  <c r="AA34" i="1"/>
  <c r="AA74" i="1"/>
  <c r="AA29" i="1"/>
  <c r="AA80" i="1"/>
  <c r="AA5" i="1"/>
  <c r="AA63" i="1"/>
  <c r="AA66" i="1"/>
  <c r="AA6" i="1"/>
  <c r="AA14" i="1"/>
  <c r="AA38" i="1"/>
  <c r="AA77" i="1"/>
  <c r="AA13" i="1"/>
  <c r="AA36" i="1"/>
  <c r="AA42" i="1"/>
  <c r="AA51" i="1"/>
  <c r="AA32" i="1"/>
  <c r="AA28" i="1"/>
  <c r="AA64" i="1"/>
  <c r="AA62" i="1"/>
  <c r="AA57" i="1"/>
  <c r="AA84" i="1"/>
  <c r="AA82" i="1"/>
  <c r="AA65" i="1"/>
  <c r="AA27" i="1"/>
  <c r="AA17" i="1"/>
  <c r="AA9" i="1"/>
  <c r="AA39" i="1"/>
  <c r="AA11" i="1"/>
  <c r="AA55" i="1"/>
  <c r="AA78" i="1"/>
  <c r="AA7" i="1"/>
  <c r="AA44" i="1"/>
  <c r="AA43" i="1"/>
  <c r="AA25" i="1"/>
  <c r="AA31" i="1"/>
  <c r="AA67" i="1"/>
  <c r="AA35" i="1"/>
  <c r="AA70" i="1"/>
  <c r="AA83" i="1"/>
  <c r="AA61" i="1"/>
  <c r="AA71" i="1"/>
  <c r="AA79" i="1"/>
  <c r="AA68" i="1"/>
  <c r="AA45" i="1"/>
  <c r="AA37" i="1"/>
  <c r="AA47" i="1"/>
  <c r="AA56" i="1"/>
  <c r="AA59" i="1"/>
  <c r="AA58" i="1"/>
  <c r="AA54" i="1"/>
  <c r="AA53" i="1"/>
  <c r="AA41" i="1"/>
  <c r="AA26" i="1"/>
  <c r="AA85" i="1"/>
  <c r="AA52" i="1"/>
  <c r="AA16" i="1"/>
  <c r="AA33" i="1"/>
  <c r="AA60" i="1"/>
  <c r="AA49" i="1"/>
  <c r="AA87" i="1"/>
  <c r="AA72" i="1"/>
  <c r="AA69" i="1"/>
  <c r="AA75" i="1"/>
  <c r="AA24" i="1"/>
  <c r="AA86" i="1"/>
  <c r="AA81" i="1"/>
  <c r="AA12" i="1"/>
  <c r="AA46" i="1"/>
  <c r="AA76" i="1"/>
  <c r="AA48" i="1"/>
  <c r="AA19" i="1"/>
  <c r="AA73" i="1"/>
  <c r="AA21" i="1"/>
  <c r="AA88" i="1"/>
  <c r="AA30" i="1"/>
  <c r="AA15" i="1"/>
  <c r="AA18" i="1"/>
  <c r="AA20" i="1"/>
  <c r="AA50" i="1"/>
  <c r="U4" i="1"/>
  <c r="AD4" i="1"/>
  <c r="R4" i="1"/>
  <c r="K49" i="1"/>
  <c r="L49" i="1" s="1"/>
  <c r="AA4" i="1"/>
  <c r="F4" i="1"/>
  <c r="X4" i="1"/>
  <c r="L4" i="1"/>
  <c r="O121" i="1"/>
  <c r="AK127" i="2"/>
  <c r="AO127" i="2" s="1"/>
  <c r="AS127" i="2" s="1"/>
  <c r="AW127" i="2" s="1"/>
  <c r="AZ127" i="2" s="1"/>
  <c r="K163" i="2"/>
  <c r="Q5" i="2"/>
  <c r="M163" i="2"/>
  <c r="G163" i="2"/>
  <c r="BA162" i="2"/>
  <c r="O5" i="2"/>
  <c r="BA163" i="2"/>
  <c r="N15" i="3"/>
  <c r="E15" i="3" s="1"/>
  <c r="O118" i="2"/>
  <c r="S118" i="2" s="1"/>
  <c r="W118" i="2" s="1"/>
  <c r="AA118" i="2" s="1"/>
  <c r="AE118" i="2" s="1"/>
  <c r="AI118" i="2" s="1"/>
  <c r="AM118" i="2" s="1"/>
  <c r="AQ118" i="2" s="1"/>
  <c r="AU118" i="2" s="1"/>
  <c r="AY118" i="2" s="1"/>
  <c r="S81" i="2"/>
  <c r="W81" i="2" s="1"/>
  <c r="AA81" i="2" s="1"/>
  <c r="AE81" i="2" s="1"/>
  <c r="AI81" i="2" s="1"/>
  <c r="AM81" i="2" s="1"/>
  <c r="AQ81" i="2" s="1"/>
  <c r="AU81" i="2" s="1"/>
  <c r="AY81" i="2" s="1"/>
  <c r="AG78" i="2"/>
  <c r="AK78" i="2" s="1"/>
  <c r="AO78" i="2" s="1"/>
  <c r="AS78" i="2" s="1"/>
  <c r="AW78" i="2" s="1"/>
  <c r="AZ78" i="2" s="1"/>
  <c r="U79" i="2"/>
  <c r="Q112" i="2"/>
  <c r="U112" i="2" s="1"/>
  <c r="Y112" i="2" s="1"/>
  <c r="W17" i="2"/>
  <c r="I163" i="2"/>
  <c r="U67" i="1"/>
  <c r="N49" i="1"/>
  <c r="O49" i="1" s="1"/>
  <c r="AU9" i="2"/>
  <c r="N34" i="3"/>
  <c r="E34" i="3" s="1"/>
  <c r="L65" i="6" l="1"/>
  <c r="N65" i="6"/>
  <c r="J30" i="3"/>
  <c r="A30" i="3" s="1"/>
  <c r="AR133" i="2"/>
  <c r="AS133" i="2"/>
  <c r="AW133" i="2" s="1"/>
  <c r="AZ133" i="2" s="1"/>
  <c r="AQ133" i="2"/>
  <c r="G8" i="9"/>
  <c r="G9" i="9" s="1"/>
  <c r="G11" i="9" s="1"/>
  <c r="K7" i="9" s="1"/>
  <c r="S5" i="2"/>
  <c r="O163" i="2"/>
  <c r="U5" i="2"/>
  <c r="Q163" i="2"/>
  <c r="J15" i="3"/>
  <c r="A15" i="3" s="1"/>
  <c r="AA17" i="2"/>
  <c r="Y79" i="2"/>
  <c r="AY9" i="2"/>
  <c r="J34" i="3"/>
  <c r="A34" i="3" s="1"/>
  <c r="AU133" i="2" l="1"/>
  <c r="AV133" i="2"/>
  <c r="AV163" i="2" s="1"/>
  <c r="AR163" i="2"/>
  <c r="W5" i="2"/>
  <c r="S163" i="2"/>
  <c r="Y5" i="2"/>
  <c r="U163" i="2"/>
  <c r="AE17" i="2"/>
  <c r="AC79" i="2"/>
  <c r="J35" i="3"/>
  <c r="A35" i="3" s="1"/>
  <c r="M167" i="2" l="1"/>
  <c r="AY133" i="2"/>
  <c r="AC5" i="2"/>
  <c r="Y163" i="2"/>
  <c r="AA5" i="2"/>
  <c r="W163" i="2"/>
  <c r="AI17" i="2"/>
  <c r="AG79" i="2"/>
  <c r="AE5" i="2" l="1"/>
  <c r="AA163" i="2"/>
  <c r="AG5" i="2"/>
  <c r="AK5" i="2" s="1"/>
  <c r="AO5" i="2" s="1"/>
  <c r="AS5" i="2" s="1"/>
  <c r="AW5" i="2" s="1"/>
  <c r="AC163" i="2"/>
  <c r="AK79" i="2"/>
  <c r="AM17" i="2"/>
  <c r="AZ7" i="2"/>
  <c r="AI5" i="2" l="1"/>
  <c r="AM5" i="2" s="1"/>
  <c r="AQ5" i="2" s="1"/>
  <c r="AU5" i="2" s="1"/>
  <c r="AE163" i="2"/>
  <c r="AG163" i="2"/>
  <c r="AO79" i="2"/>
  <c r="AQ17" i="2"/>
  <c r="AK163" i="2" l="1"/>
  <c r="AI163" i="2"/>
  <c r="AU17" i="2"/>
  <c r="AS79" i="2"/>
  <c r="AM163" i="2" l="1"/>
  <c r="AO163" i="2"/>
  <c r="AW79" i="2"/>
  <c r="AY17" i="2"/>
  <c r="AS163" i="2" l="1"/>
  <c r="AQ163" i="2"/>
  <c r="AZ79" i="2"/>
  <c r="AY5" i="2" l="1"/>
  <c r="L8" i="3" s="1"/>
  <c r="C8" i="3" s="1"/>
  <c r="AU163" i="2"/>
  <c r="AZ5" i="2"/>
  <c r="L9" i="3" s="1"/>
  <c r="AW163" i="2"/>
  <c r="J11" i="3" l="1"/>
  <c r="C9" i="3"/>
  <c r="AZ163" i="2"/>
  <c r="BA147" i="2"/>
  <c r="AY163" i="2"/>
  <c r="BA148" i="2"/>
  <c r="H100" i="8"/>
  <c r="H117" i="8"/>
  <c r="H7" i="8"/>
  <c r="H15" i="8"/>
  <c r="H105" i="8"/>
  <c r="H68" i="8"/>
  <c r="H76" i="8"/>
  <c r="H84" i="8"/>
  <c r="H93" i="8"/>
  <c r="H113" i="8"/>
  <c r="H112" i="8"/>
  <c r="H52" i="8"/>
  <c r="H44" i="8"/>
  <c r="H9" i="8"/>
  <c r="H17" i="8"/>
  <c r="H33" i="8"/>
  <c r="H45" i="8"/>
  <c r="H53" i="8"/>
  <c r="H61" i="8"/>
  <c r="H85" i="8"/>
  <c r="H94" i="8"/>
  <c r="H102" i="8"/>
  <c r="H110" i="8"/>
  <c r="H118" i="8"/>
  <c r="H126" i="8"/>
  <c r="H134" i="8"/>
  <c r="H142" i="8"/>
  <c r="H63" i="8"/>
  <c r="H83" i="8"/>
  <c r="H104" i="8"/>
  <c r="H124" i="8"/>
  <c r="H140" i="8"/>
  <c r="H121" i="8"/>
  <c r="H137" i="8"/>
  <c r="H77" i="8"/>
  <c r="H69" i="8"/>
  <c r="H60" i="8"/>
  <c r="H51" i="8"/>
  <c r="H32" i="8"/>
  <c r="H24" i="8"/>
  <c r="H16" i="8"/>
  <c r="H8" i="8"/>
  <c r="H10" i="8"/>
  <c r="H18" i="8"/>
  <c r="H26" i="8"/>
  <c r="H34" i="8"/>
  <c r="H42" i="8"/>
  <c r="H50" i="8"/>
  <c r="H58" i="8"/>
  <c r="H70" i="8"/>
  <c r="H78" i="8"/>
  <c r="H86" i="8"/>
  <c r="H95" i="8"/>
  <c r="H103" i="8"/>
  <c r="H111" i="8"/>
  <c r="H127" i="8"/>
  <c r="H139" i="8"/>
  <c r="H27" i="8"/>
  <c r="H59" i="8"/>
  <c r="H79" i="8"/>
  <c r="H120" i="8"/>
  <c r="H132" i="8"/>
  <c r="H133" i="8"/>
  <c r="H11" i="8"/>
  <c r="H19" i="8"/>
  <c r="H75" i="8"/>
  <c r="H72" i="8"/>
  <c r="H80" i="8"/>
  <c r="H88" i="8"/>
  <c r="H109" i="8"/>
  <c r="H129" i="8"/>
  <c r="H96" i="8"/>
  <c r="H48" i="8"/>
  <c r="H39" i="8"/>
  <c r="H13" i="8"/>
  <c r="H21" i="8"/>
  <c r="H29" i="8"/>
  <c r="H41" i="8"/>
  <c r="H65" i="8"/>
  <c r="H98" i="8"/>
  <c r="H106" i="8"/>
  <c r="H114" i="8"/>
  <c r="H122" i="8"/>
  <c r="H130" i="8"/>
  <c r="H138" i="8"/>
  <c r="H31" i="8"/>
  <c r="H87" i="8"/>
  <c r="H116" i="8"/>
  <c r="H136" i="8"/>
  <c r="H101" i="8"/>
  <c r="H141" i="8"/>
  <c r="H128" i="8"/>
  <c r="H73" i="8"/>
  <c r="H64" i="8"/>
  <c r="H56" i="8"/>
  <c r="H43" i="8"/>
  <c r="H28" i="8"/>
  <c r="H20" i="8"/>
  <c r="H12" i="8"/>
  <c r="H6" i="8"/>
  <c r="H14" i="8"/>
  <c r="H22" i="8"/>
  <c r="H30" i="8"/>
  <c r="H38" i="8"/>
  <c r="H46" i="8"/>
  <c r="H54" i="8"/>
  <c r="H62" i="8"/>
  <c r="H74" i="8"/>
  <c r="H82" i="8"/>
  <c r="H91" i="8"/>
  <c r="H99" i="8"/>
  <c r="H107" i="8"/>
  <c r="H115" i="8"/>
  <c r="H123" i="8"/>
  <c r="H135" i="8"/>
  <c r="H143" i="8"/>
  <c r="H47" i="8"/>
  <c r="H67" i="8"/>
  <c r="H92" i="8"/>
  <c r="H108" i="8"/>
  <c r="H97" i="8"/>
  <c r="H145" i="8" l="1"/>
  <c r="A11" i="3"/>
  <c r="J16" i="3"/>
  <c r="A16" i="3" s="1"/>
</calcChain>
</file>

<file path=xl/sharedStrings.xml><?xml version="1.0" encoding="utf-8"?>
<sst xmlns="http://schemas.openxmlformats.org/spreadsheetml/2006/main" count="6872" uniqueCount="584">
  <si>
    <t>Nom  &amp; Prénom</t>
  </si>
  <si>
    <t>Jan</t>
  </si>
  <si>
    <t>Fev</t>
  </si>
  <si>
    <t>Mars</t>
  </si>
  <si>
    <t>Avr</t>
  </si>
  <si>
    <t>Mai</t>
  </si>
  <si>
    <t>Juin</t>
  </si>
  <si>
    <t>Juil</t>
  </si>
  <si>
    <t>Aout</t>
  </si>
  <si>
    <t>Sep</t>
  </si>
  <si>
    <t>Oct</t>
  </si>
  <si>
    <t>Nov</t>
  </si>
  <si>
    <t>DHS</t>
  </si>
  <si>
    <t>Qté</t>
  </si>
  <si>
    <t>Totaux</t>
  </si>
  <si>
    <t>عن واجب
الاشتراك</t>
  </si>
  <si>
    <t>عن واجب 
الاستهلاك</t>
  </si>
  <si>
    <t>Dec</t>
  </si>
  <si>
    <t>مجموع دين الاستهلاك</t>
  </si>
  <si>
    <t>باقي دين الاستهلاك</t>
  </si>
  <si>
    <t>باقي الدين الاشتراك</t>
  </si>
  <si>
    <t>مجموع المؤدى  الاشتراك</t>
  </si>
  <si>
    <t>مجموع المؤدى الاستهلاك</t>
  </si>
  <si>
    <t>بيــانــــــــات تسوية الديــــــون (شهريا)</t>
  </si>
  <si>
    <t>صالح حمدي</t>
  </si>
  <si>
    <t>حسن البرني</t>
  </si>
  <si>
    <t>عبد الله الدهبي</t>
  </si>
  <si>
    <t>رحال الحاكيمي</t>
  </si>
  <si>
    <t>صالح حموم</t>
  </si>
  <si>
    <t>أحمد حموم</t>
  </si>
  <si>
    <t>عباس شهيد</t>
  </si>
  <si>
    <t>الجيلالي النخالي</t>
  </si>
  <si>
    <t xml:space="preserve"> لبداوي حمدي</t>
  </si>
  <si>
    <t>رحال شهيد</t>
  </si>
  <si>
    <t>محمد دعنون</t>
  </si>
  <si>
    <t>شهيد عبد الله</t>
  </si>
  <si>
    <t>عبد الرحمان حمدي</t>
  </si>
  <si>
    <t>أحمد قبلي</t>
  </si>
  <si>
    <t>سعيد شهيد</t>
  </si>
  <si>
    <t>سعيدة المعطاوي</t>
  </si>
  <si>
    <t>بوزكري أوساني</t>
  </si>
  <si>
    <t>بوشعيب حمدي</t>
  </si>
  <si>
    <t>المصطفى البرني</t>
  </si>
  <si>
    <t>محمد السائر</t>
  </si>
  <si>
    <t>الشعيبية عمار</t>
  </si>
  <si>
    <t>عبد القدوس الحمزاوي</t>
  </si>
  <si>
    <t>الميلودي سهير</t>
  </si>
  <si>
    <t>محمد بنداود أوساني</t>
  </si>
  <si>
    <t>عبد الهادي الحمزوي</t>
  </si>
  <si>
    <t>المصطفى سهير</t>
  </si>
  <si>
    <t>عز الدين حمدي</t>
  </si>
  <si>
    <t>عبد الحق أوساني</t>
  </si>
  <si>
    <t>عبد العزيز قبلي</t>
  </si>
  <si>
    <t>بلقاسم أوساني</t>
  </si>
  <si>
    <t>ناصر شهيد</t>
  </si>
  <si>
    <t>رضوان الحاكيمي</t>
  </si>
  <si>
    <t>نعيمة شقرون</t>
  </si>
  <si>
    <t>المصطفى الزهري</t>
  </si>
  <si>
    <t>الزعري ناصر</t>
  </si>
  <si>
    <t>مصطفى الزعاري</t>
  </si>
  <si>
    <t>خديجة عشار</t>
  </si>
  <si>
    <t>عامر الزعاري</t>
  </si>
  <si>
    <t>محمد بن رحال الزعاري</t>
  </si>
  <si>
    <t>سعيد البرني</t>
  </si>
  <si>
    <t>أحمد الزاوي</t>
  </si>
  <si>
    <t>محمد الزاوي</t>
  </si>
  <si>
    <t>الشرقي بن عباس نافع</t>
  </si>
  <si>
    <t>كمال لعناني</t>
  </si>
  <si>
    <t>رحال النخالي</t>
  </si>
  <si>
    <t>محمد ابراهيم نافع</t>
  </si>
  <si>
    <t>نادية ازعاري</t>
  </si>
  <si>
    <t>فاطنة الزهري</t>
  </si>
  <si>
    <t>ميلودة الزروقي</t>
  </si>
  <si>
    <t>عبد الحق ازعاري</t>
  </si>
  <si>
    <t>الزبير أزعاري</t>
  </si>
  <si>
    <t>سعيد أزعاري</t>
  </si>
  <si>
    <t>أحمد الساخي</t>
  </si>
  <si>
    <t>محمد الساخي</t>
  </si>
  <si>
    <t>محمد النظيفي</t>
  </si>
  <si>
    <t>الجيلالي الحمزاوي</t>
  </si>
  <si>
    <t>محمد بن صالح حمدي</t>
  </si>
  <si>
    <t>عبد الحق الدهبي</t>
  </si>
  <si>
    <t>عبد الكريم النخالي</t>
  </si>
  <si>
    <t>العربي الزعاري</t>
  </si>
  <si>
    <t>مجاميع الدين</t>
  </si>
  <si>
    <t>عبد الحق الحمزوي</t>
  </si>
  <si>
    <t>أحمد لعناني</t>
  </si>
  <si>
    <t>لكبير أوساني</t>
  </si>
  <si>
    <t>نوفل قبلي</t>
  </si>
  <si>
    <t>أبو المجد محمد</t>
  </si>
  <si>
    <t>إيزة السائر</t>
  </si>
  <si>
    <t>رشيد الزعري</t>
  </si>
  <si>
    <t>حسن لعناني</t>
  </si>
  <si>
    <t>مصطفى بن ابراهيم النافع</t>
  </si>
  <si>
    <t>الميلودي حمدي</t>
  </si>
  <si>
    <t>فاطنة دعنون</t>
  </si>
  <si>
    <t>صالح شهيد</t>
  </si>
  <si>
    <t>محمد بن عبد الله الزعاري</t>
  </si>
  <si>
    <t>أحمد أوساني</t>
  </si>
  <si>
    <t>رشيد النافع</t>
  </si>
  <si>
    <t>حسن أوسان</t>
  </si>
  <si>
    <t>عبد الكريم لعناني</t>
  </si>
  <si>
    <t>عبد الحق لعناني</t>
  </si>
  <si>
    <t>محمد سهير</t>
  </si>
  <si>
    <t>محمد بن صالح الزهري</t>
  </si>
  <si>
    <t>النخالي الميلودي</t>
  </si>
  <si>
    <t>النخالي الزيتوني</t>
  </si>
  <si>
    <t>مصطفى الساخي</t>
  </si>
  <si>
    <t>النافع سعيدة</t>
  </si>
  <si>
    <t>الجيلالي بريك</t>
  </si>
  <si>
    <t>جمعية النصر للماء الصالح للشرب</t>
  </si>
  <si>
    <t>أولاد حمو</t>
  </si>
  <si>
    <t>بيانات الحساب</t>
  </si>
  <si>
    <t>الاسم الكامل</t>
  </si>
  <si>
    <t>رقم العقدة</t>
  </si>
  <si>
    <t>الديون</t>
  </si>
  <si>
    <t>المبالغ</t>
  </si>
  <si>
    <t>الطابع</t>
  </si>
  <si>
    <t>مجموع ديون الربط الفردي  DHs</t>
  </si>
  <si>
    <t xml:space="preserve">مجموع ديون استهلاك الماء  DHs </t>
  </si>
  <si>
    <t xml:space="preserve">القسط الشهري من دين الربط   DHs  </t>
  </si>
  <si>
    <t>القسط الشهري من دين الاستهلاك  DHs</t>
  </si>
  <si>
    <t>القسط الشهري من دين الربط  DHs</t>
  </si>
  <si>
    <t>بوشعيب نعناع</t>
  </si>
  <si>
    <t>محمد دعنون ج</t>
  </si>
  <si>
    <t>محمد نافع بن امحمد</t>
  </si>
  <si>
    <t>البرني لحسن (مليكة)</t>
  </si>
  <si>
    <t>ابراهيم بن رحال ازعاري</t>
  </si>
  <si>
    <t>مصطفى بن علال النافع</t>
  </si>
  <si>
    <t>حموم محمد</t>
  </si>
  <si>
    <t>هشام النخالي</t>
  </si>
  <si>
    <t>عبد الكريم قبلي</t>
  </si>
  <si>
    <t>حسن قبلي</t>
  </si>
  <si>
    <t>أحمد بن المعطي أزعاري</t>
  </si>
  <si>
    <t>مينة وجيه</t>
  </si>
  <si>
    <t>المسجد 2</t>
  </si>
  <si>
    <t>عبد الرحيم وجيه</t>
  </si>
  <si>
    <t>رحال نافع</t>
  </si>
  <si>
    <t>محمد بن عبد الله حمدي</t>
  </si>
  <si>
    <t>ابراهيم بنطيبي ازعاري</t>
  </si>
  <si>
    <t>عزيز سهير</t>
  </si>
  <si>
    <t>محمد وجيه</t>
  </si>
  <si>
    <t>رشيد أوساني</t>
  </si>
  <si>
    <t>سليمان أزعاري</t>
  </si>
  <si>
    <t>محمد بلقاسم أزعاري</t>
  </si>
  <si>
    <t>رحال بلكبيرأزعاري</t>
  </si>
  <si>
    <t>عمر أزعاري</t>
  </si>
  <si>
    <t>مصطفى دعنون</t>
  </si>
  <si>
    <t>الشرقي دعنون</t>
  </si>
  <si>
    <t>الزيتوني سهير</t>
  </si>
  <si>
    <t>الزيتوني المدني</t>
  </si>
  <si>
    <t>صالح أوساني</t>
  </si>
  <si>
    <t>محمد محمد أوساني</t>
  </si>
  <si>
    <t>أحمد نافع</t>
  </si>
  <si>
    <t>الكبير خلوق</t>
  </si>
  <si>
    <t>الكبير الدهبي</t>
  </si>
  <si>
    <t>نور الدين دهبي</t>
  </si>
  <si>
    <t>عبد العزيزمجد</t>
  </si>
  <si>
    <t>مراد لعناني</t>
  </si>
  <si>
    <t>عبد الحق الحاكيمي</t>
  </si>
  <si>
    <t>ابراهيم الزاوي</t>
  </si>
  <si>
    <t>احمد بنبراهيم ازعاري</t>
  </si>
  <si>
    <t>محمد بن احمد نافع</t>
  </si>
  <si>
    <t>عبد الحق البرني</t>
  </si>
  <si>
    <t>مليكة الساخي</t>
  </si>
  <si>
    <t>محمد لعناني</t>
  </si>
  <si>
    <t>نبيل حمدي</t>
  </si>
  <si>
    <t>مصطفى كعموش</t>
  </si>
  <si>
    <t>المسجد 1</t>
  </si>
  <si>
    <t>عزالدين حمدي</t>
  </si>
  <si>
    <t>عبد الرحيم سهير</t>
  </si>
  <si>
    <t>عبد الرحيم لعناني</t>
  </si>
  <si>
    <t>ميلودة الرزوقي</t>
  </si>
  <si>
    <t>مجموع قيمة الاشتراك</t>
  </si>
  <si>
    <t>Débit</t>
  </si>
  <si>
    <t>crédit</t>
  </si>
  <si>
    <t>N°  références</t>
  </si>
  <si>
    <t>Au profit</t>
  </si>
  <si>
    <t>Libelle &amp;Désignations</t>
  </si>
  <si>
    <t>Date Opérat</t>
  </si>
  <si>
    <t>001/24</t>
  </si>
  <si>
    <t>001/20</t>
  </si>
  <si>
    <t>002/20</t>
  </si>
  <si>
    <t>003/20</t>
  </si>
  <si>
    <t>004/20</t>
  </si>
  <si>
    <t>001/21</t>
  </si>
  <si>
    <t>002/21</t>
  </si>
  <si>
    <t>003/21</t>
  </si>
  <si>
    <t>004/21</t>
  </si>
  <si>
    <t>001/22</t>
  </si>
  <si>
    <t>002/22</t>
  </si>
  <si>
    <t>003/22</t>
  </si>
  <si>
    <t>004/22</t>
  </si>
  <si>
    <t>005/20</t>
  </si>
  <si>
    <t>006/20</t>
  </si>
  <si>
    <t>007/20</t>
  </si>
  <si>
    <t>008/20</t>
  </si>
  <si>
    <t>009/20</t>
  </si>
  <si>
    <t>010/20</t>
  </si>
  <si>
    <t>011/20</t>
  </si>
  <si>
    <t>012/20</t>
  </si>
  <si>
    <t>00/18/12</t>
  </si>
  <si>
    <t>001/23</t>
  </si>
  <si>
    <t>005/21</t>
  </si>
  <si>
    <t>006/21</t>
  </si>
  <si>
    <t>007/21</t>
  </si>
  <si>
    <t>008/21</t>
  </si>
  <si>
    <t>009/21</t>
  </si>
  <si>
    <t>010/21</t>
  </si>
  <si>
    <t>011/21</t>
  </si>
  <si>
    <t>012/21</t>
  </si>
  <si>
    <t>005/22</t>
  </si>
  <si>
    <t>006/22</t>
  </si>
  <si>
    <t>007/22</t>
  </si>
  <si>
    <t>002/23</t>
  </si>
  <si>
    <t>مصطفي أحمد حمدي</t>
  </si>
  <si>
    <t>مصطفى م.علال النافع</t>
  </si>
  <si>
    <t>محمد ج. قبلي</t>
  </si>
  <si>
    <t>محمد عباس قبلي</t>
  </si>
  <si>
    <t>المصطفى محمد أوساني</t>
  </si>
  <si>
    <t>récent</t>
  </si>
  <si>
    <t>Index 
initial</t>
  </si>
  <si>
    <t>Retenues Banque</t>
  </si>
  <si>
    <t>Montant</t>
  </si>
  <si>
    <t>009/22</t>
  </si>
  <si>
    <t>Quote-Part Ass</t>
  </si>
  <si>
    <t>Trésor</t>
  </si>
  <si>
    <t>Aout-19</t>
  </si>
  <si>
    <t>6484.,45</t>
  </si>
  <si>
    <t>9293.,36</t>
  </si>
  <si>
    <t>XXXX</t>
  </si>
  <si>
    <t>001/19</t>
  </si>
  <si>
    <t>002/19</t>
  </si>
  <si>
    <t>003/19</t>
  </si>
  <si>
    <t>004/19</t>
  </si>
  <si>
    <t>005/19</t>
  </si>
  <si>
    <t>006/19</t>
  </si>
  <si>
    <t>007/19</t>
  </si>
  <si>
    <t>008/19</t>
  </si>
  <si>
    <t>009/19</t>
  </si>
  <si>
    <t>010/19</t>
  </si>
  <si>
    <t>011/19</t>
  </si>
  <si>
    <t>Evol. Consom. Eau &amp; Valeur en Dhs</t>
  </si>
  <si>
    <t>TOTAUX</t>
  </si>
  <si>
    <t>Période 
de  consom</t>
  </si>
  <si>
    <t>بيانات الاستهلاك  الشهري</t>
  </si>
  <si>
    <t>Solde actuel  (éventuel)</t>
  </si>
  <si>
    <t>Pose compte</t>
  </si>
  <si>
    <t>محمد دعنون ح</t>
  </si>
  <si>
    <t>محمد رحال أوساني</t>
  </si>
  <si>
    <t>محمد العربي الزاوي</t>
  </si>
  <si>
    <t>الشرقي النافع ش</t>
  </si>
  <si>
    <t>4211;19</t>
  </si>
  <si>
    <t>04/03.2022</t>
  </si>
  <si>
    <t>28559;43</t>
  </si>
  <si>
    <t>8979;81</t>
  </si>
  <si>
    <t>Mouvement  du compte assoc.</t>
  </si>
  <si>
    <t>حسن صالح حمدي</t>
  </si>
  <si>
    <t>مصطفى رحال الزعاري</t>
  </si>
  <si>
    <t>المصطفى ج أوساني</t>
  </si>
  <si>
    <t>صالح الزعري</t>
  </si>
  <si>
    <t>عبد الوهاب الزعري</t>
  </si>
  <si>
    <t>عبد الكريم الزعري</t>
  </si>
  <si>
    <t>نادية الزعري</t>
  </si>
  <si>
    <t>سليمان الزعري</t>
  </si>
  <si>
    <t>محمد ج النخالي</t>
  </si>
  <si>
    <t>أحمد بلقاسم ازعاري</t>
  </si>
  <si>
    <t>Cumul
cons. Parti</t>
  </si>
  <si>
    <t>Différence
ONEE ASS</t>
  </si>
  <si>
    <t>enDhs</t>
  </si>
  <si>
    <t>PrixONEE</t>
  </si>
  <si>
    <t>Prix Pub.</t>
  </si>
  <si>
    <t>*</t>
  </si>
  <si>
    <t>Qté &amp; Valeur du déficit</t>
  </si>
  <si>
    <r>
      <t>Qté M</t>
    </r>
    <r>
      <rPr>
        <sz val="11"/>
        <color theme="1"/>
        <rFont val="Calibri"/>
        <family val="2"/>
        <scheme val="minor"/>
      </rPr>
      <t>3</t>
    </r>
  </si>
  <si>
    <t>Somme 
Versée</t>
  </si>
  <si>
    <t>Date de
 paie</t>
  </si>
  <si>
    <r>
      <t>Quantité
  M</t>
    </r>
    <r>
      <rPr>
        <sz val="11"/>
        <color theme="1"/>
        <rFont val="Calibri"/>
        <family val="2"/>
        <scheme val="minor"/>
      </rPr>
      <t>3</t>
    </r>
  </si>
  <si>
    <t>مصورة الحمزوي</t>
  </si>
  <si>
    <t>محمد ج  النخالي</t>
  </si>
  <si>
    <t>نبيل رحال حمدي</t>
  </si>
  <si>
    <t xml:space="preserve">محمد الزاوي </t>
  </si>
  <si>
    <t>مصطفى احمد حمدي</t>
  </si>
  <si>
    <t>N°.
Abont</t>
  </si>
  <si>
    <t>مصطفى لكبير أزعاري</t>
  </si>
  <si>
    <t>N° 
Abont</t>
  </si>
  <si>
    <t>مصطفى  لكبير أزعاري</t>
  </si>
  <si>
    <t>محمد الزعري</t>
  </si>
  <si>
    <t>DUE</t>
  </si>
  <si>
    <t>PAYE</t>
  </si>
  <si>
    <t>واجب المساهمة
 في الربط</t>
  </si>
  <si>
    <t>المؤدى</t>
  </si>
  <si>
    <t>الأسماء</t>
  </si>
  <si>
    <t>الرمز</t>
  </si>
  <si>
    <t>لائحة المشتركين في الربط</t>
  </si>
  <si>
    <t>اتاوة قارة</t>
  </si>
  <si>
    <t>7  DHs</t>
  </si>
  <si>
    <t>الرجاء من المشتركين أداء الفواتير في أجل 10 أيام من تاريخها</t>
  </si>
  <si>
    <t>الشرقي ش النافع</t>
  </si>
  <si>
    <t>أحمد بلقاسم أزعاري</t>
  </si>
  <si>
    <t>سليمان ازعاري</t>
  </si>
  <si>
    <t>répartition</t>
  </si>
  <si>
    <t>somme due
MARS</t>
  </si>
  <si>
    <t xml:space="preserve">الاستهلاك </t>
  </si>
  <si>
    <t>تتبع العداد</t>
  </si>
  <si>
    <t>السابق</t>
  </si>
  <si>
    <t>الجديد</t>
  </si>
  <si>
    <t>مجموع ديون استهلاك الماء  DHs</t>
  </si>
  <si>
    <t>index Anc</t>
  </si>
  <si>
    <t>Index Rec</t>
  </si>
  <si>
    <t>نعيمة مداح</t>
  </si>
  <si>
    <t>مباركة حمدان</t>
  </si>
  <si>
    <t>عبد القادر الزهري</t>
  </si>
  <si>
    <t>عمل إحساني</t>
  </si>
  <si>
    <t>somme due
AVRIL</t>
  </si>
  <si>
    <t>عمر ألزعري</t>
  </si>
  <si>
    <t>مجموع الواجب أداؤه بالدرهم</t>
  </si>
  <si>
    <t>الماء الضائع</t>
  </si>
  <si>
    <t>المبلغ التضامني عن المياه الضائعة</t>
  </si>
  <si>
    <t>العلامي قيدي</t>
  </si>
  <si>
    <t>عمر ألزعاري</t>
  </si>
  <si>
    <t>محمد الزعاري</t>
  </si>
  <si>
    <t>عبد الكريم الزعاري</t>
  </si>
  <si>
    <t>عبد الوهاب الزعاري</t>
  </si>
  <si>
    <t>صالح الزعاري</t>
  </si>
  <si>
    <t>محمد بن عباس قبلي</t>
  </si>
  <si>
    <t>محمد الجلالي قبلي</t>
  </si>
  <si>
    <t>redev</t>
  </si>
  <si>
    <t>somme due
MAI</t>
  </si>
  <si>
    <t xml:space="preserve"> cons</t>
  </si>
  <si>
    <t>crédit C</t>
  </si>
  <si>
    <t>somme due
JUIN</t>
  </si>
  <si>
    <t>محمد حجاج سهير</t>
  </si>
  <si>
    <t>credit B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</si>
  <si>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</si>
  <si>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</si>
  <si>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</si>
  <si>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</si>
  <si>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</si>
  <si>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</si>
  <si>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</si>
  <si>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</si>
  <si>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</si>
  <si>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</si>
  <si>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ABON.</t>
  </si>
  <si>
    <t>CONSOM.</t>
  </si>
  <si>
    <t>Total A Devoir</t>
  </si>
  <si>
    <t>Total Payé</t>
  </si>
  <si>
    <t>reste Crédit</t>
  </si>
  <si>
    <t>Report  crédit</t>
  </si>
  <si>
    <t>Val. Cons. Mensuelle</t>
  </si>
  <si>
    <t>Somme</t>
  </si>
  <si>
    <t>somme due
AOUT</t>
  </si>
  <si>
    <t>somme due
JUILLLET</t>
  </si>
  <si>
    <t>somme due
SEPT</t>
  </si>
  <si>
    <t>somme due
OCT</t>
  </si>
  <si>
    <t>somme due
NOV</t>
  </si>
  <si>
    <t>somme due
DEC</t>
  </si>
  <si>
    <t>P. Déficit</t>
  </si>
  <si>
    <t>N   Payé</t>
  </si>
  <si>
    <t>فاتورة شهرأ كتوبر  2024         وصل رقم.  ....................</t>
  </si>
  <si>
    <t>فاتورة شهرأكتوبر 2024       وصل رقم.  ....................</t>
  </si>
  <si>
    <t>عبد الرحيم الساخي</t>
  </si>
  <si>
    <t>محمد -ج .قبلي</t>
  </si>
  <si>
    <t>N_Contrat</t>
  </si>
  <si>
    <t>Nom_complet</t>
  </si>
  <si>
    <t>Mnt_due</t>
  </si>
  <si>
    <t>Mnt_paye</t>
  </si>
  <si>
    <t>Index_initial</t>
  </si>
  <si>
    <t>N_contrat</t>
  </si>
  <si>
    <t>Nom</t>
  </si>
  <si>
    <t>MOIS</t>
  </si>
  <si>
    <t>Date encaissement</t>
  </si>
  <si>
    <t>Reçu N°</t>
  </si>
  <si>
    <t>Total Tecettes</t>
  </si>
  <si>
    <t>Soldes</t>
  </si>
  <si>
    <t>Total 004</t>
  </si>
  <si>
    <t>Total 005</t>
  </si>
  <si>
    <t>Total 006</t>
  </si>
  <si>
    <t>Total 007</t>
  </si>
  <si>
    <t>Total 008</t>
  </si>
  <si>
    <t>Total 009</t>
  </si>
  <si>
    <t>Total 010</t>
  </si>
  <si>
    <t>MB</t>
  </si>
  <si>
    <t>Total 011</t>
  </si>
  <si>
    <t>Total 012</t>
  </si>
  <si>
    <t>Total 013</t>
  </si>
  <si>
    <t>Total 014</t>
  </si>
  <si>
    <t>Total 015</t>
  </si>
  <si>
    <t>Total 016</t>
  </si>
  <si>
    <t>Total 017</t>
  </si>
  <si>
    <t>Total 018</t>
  </si>
  <si>
    <t>Total 019</t>
  </si>
  <si>
    <t>Total 020</t>
  </si>
  <si>
    <t>Total 021</t>
  </si>
  <si>
    <t>Total 022</t>
  </si>
  <si>
    <t>Total 023</t>
  </si>
  <si>
    <t>Total 024</t>
  </si>
  <si>
    <t>Total 025</t>
  </si>
  <si>
    <t>Total 026</t>
  </si>
  <si>
    <t>Total 027</t>
  </si>
  <si>
    <t>Total 028</t>
  </si>
  <si>
    <t>Total 029</t>
  </si>
  <si>
    <t>Total 30</t>
  </si>
  <si>
    <t>Total 31</t>
  </si>
  <si>
    <t>Total 32</t>
  </si>
  <si>
    <t>Total 33</t>
  </si>
  <si>
    <t>Total 34</t>
  </si>
  <si>
    <t>Total 35</t>
  </si>
  <si>
    <t>Total 36</t>
  </si>
  <si>
    <t>Total 37</t>
  </si>
  <si>
    <t>Total 38</t>
  </si>
  <si>
    <t>Total 39</t>
  </si>
  <si>
    <t>Total 40</t>
  </si>
  <si>
    <t>Total 41</t>
  </si>
  <si>
    <t>Total 42</t>
  </si>
  <si>
    <t>Total 43</t>
  </si>
  <si>
    <t>Total 44</t>
  </si>
  <si>
    <t>Total 45</t>
  </si>
  <si>
    <t>منصورة الحمزوي</t>
  </si>
  <si>
    <t>Total 46</t>
  </si>
  <si>
    <t>Total 47</t>
  </si>
  <si>
    <t>Total 48</t>
  </si>
  <si>
    <t>Total 49</t>
  </si>
  <si>
    <t>Total 50</t>
  </si>
  <si>
    <t>Total 51</t>
  </si>
  <si>
    <t>Total 52</t>
  </si>
  <si>
    <t>Total 53</t>
  </si>
  <si>
    <t>Total 54</t>
  </si>
  <si>
    <t>Total 55</t>
  </si>
  <si>
    <t>Total 56</t>
  </si>
  <si>
    <t>Total 57</t>
  </si>
  <si>
    <t>Total 58</t>
  </si>
  <si>
    <t>Total 59</t>
  </si>
  <si>
    <t>Total 60</t>
  </si>
  <si>
    <t>Total 61</t>
  </si>
  <si>
    <t>Total 62</t>
  </si>
  <si>
    <t>Total 63</t>
  </si>
  <si>
    <t>Total 64</t>
  </si>
  <si>
    <t>Total 65</t>
  </si>
  <si>
    <t>Total 66</t>
  </si>
  <si>
    <t>Total 67</t>
  </si>
  <si>
    <t>Total 68</t>
  </si>
  <si>
    <t>Total 69</t>
  </si>
  <si>
    <t>Total 70</t>
  </si>
  <si>
    <t>Total 71</t>
  </si>
  <si>
    <t>Total 72</t>
  </si>
  <si>
    <t>Total 73</t>
  </si>
  <si>
    <t>Total 74</t>
  </si>
  <si>
    <t>Total 75</t>
  </si>
  <si>
    <t>Total 76</t>
  </si>
  <si>
    <t>Total 77</t>
  </si>
  <si>
    <t>Total 78</t>
  </si>
  <si>
    <t>Total 79</t>
  </si>
  <si>
    <t>Total 80</t>
  </si>
  <si>
    <t>Total 81</t>
  </si>
  <si>
    <t>Total 82</t>
  </si>
  <si>
    <t>Total 83</t>
  </si>
  <si>
    <t>Total 84</t>
  </si>
  <si>
    <t>Total 85</t>
  </si>
  <si>
    <t>Total 86</t>
  </si>
  <si>
    <t>Total 87</t>
  </si>
  <si>
    <t>Total 88</t>
  </si>
  <si>
    <t>Total 89</t>
  </si>
  <si>
    <t>Total 90</t>
  </si>
  <si>
    <t>Total 91</t>
  </si>
  <si>
    <t>Total 92</t>
  </si>
  <si>
    <t>Total 93</t>
  </si>
  <si>
    <t>Total 94</t>
  </si>
  <si>
    <t>Total 95</t>
  </si>
  <si>
    <t>Total 96</t>
  </si>
  <si>
    <t>Total 97</t>
  </si>
  <si>
    <t>Total 98</t>
  </si>
  <si>
    <t>Total 99</t>
  </si>
  <si>
    <t>Total 100</t>
  </si>
  <si>
    <t>Total 101</t>
  </si>
  <si>
    <t>Total 102</t>
  </si>
  <si>
    <t>Total 103</t>
  </si>
  <si>
    <t>Total 104</t>
  </si>
  <si>
    <t>Total 105</t>
  </si>
  <si>
    <t>Total 106</t>
  </si>
  <si>
    <t>Total 107</t>
  </si>
  <si>
    <t>Total 108</t>
  </si>
  <si>
    <t>Total 109</t>
  </si>
  <si>
    <t>عبد الكريم أزعاري</t>
  </si>
  <si>
    <t>Total 110</t>
  </si>
  <si>
    <t>محمد أزعاري</t>
  </si>
  <si>
    <t>Total 111</t>
  </si>
  <si>
    <t>Total 112</t>
  </si>
  <si>
    <t>Total 113</t>
  </si>
  <si>
    <t>Total 114</t>
  </si>
  <si>
    <t>Total 115</t>
  </si>
  <si>
    <t>Total 116</t>
  </si>
  <si>
    <t>Total 117</t>
  </si>
  <si>
    <t>Total 118</t>
  </si>
  <si>
    <t>Total 119</t>
  </si>
  <si>
    <t>Total 120</t>
  </si>
  <si>
    <t>Total 121</t>
  </si>
  <si>
    <t>Total 122</t>
  </si>
  <si>
    <t>مصطفى بن لكبير أزعاري</t>
  </si>
  <si>
    <t>Total 123</t>
  </si>
  <si>
    <t>Total 124</t>
  </si>
  <si>
    <t>Total 125</t>
  </si>
  <si>
    <t>Total 126</t>
  </si>
  <si>
    <t>Total 127</t>
  </si>
  <si>
    <t>Total 128</t>
  </si>
  <si>
    <t>Total 129</t>
  </si>
  <si>
    <t>Total 130</t>
  </si>
  <si>
    <t>Total 131</t>
  </si>
  <si>
    <t>Total 132</t>
  </si>
  <si>
    <t>Total 133</t>
  </si>
  <si>
    <t>Total 134</t>
  </si>
  <si>
    <t>Total 135</t>
  </si>
  <si>
    <t>Total 136</t>
  </si>
  <si>
    <t>Total 137</t>
  </si>
  <si>
    <t>Total 138</t>
  </si>
  <si>
    <t>Total 139</t>
  </si>
  <si>
    <t>Total 140</t>
  </si>
  <si>
    <t>Total 141</t>
  </si>
  <si>
    <t>Total 142</t>
  </si>
  <si>
    <t>Total 143</t>
  </si>
  <si>
    <t>Total 144</t>
  </si>
  <si>
    <t>Total 145</t>
  </si>
  <si>
    <t>Total 146</t>
  </si>
  <si>
    <t>Total 147</t>
  </si>
  <si>
    <t>Total 148</t>
  </si>
  <si>
    <t>Total 149</t>
  </si>
  <si>
    <t>Total 150</t>
  </si>
  <si>
    <t>Total 151</t>
  </si>
  <si>
    <t>Total 152</t>
  </si>
  <si>
    <t>Total 153</t>
  </si>
  <si>
    <t>Total 154</t>
  </si>
  <si>
    <t xml:space="preserve"> cons_mars</t>
  </si>
  <si>
    <t xml:space="preserve"> cons_avril</t>
  </si>
  <si>
    <t xml:space="preserve"> cons_mai</t>
  </si>
  <si>
    <t xml:space="preserve"> cons_juin</t>
  </si>
  <si>
    <t>redev_mars</t>
  </si>
  <si>
    <t>redev_avril</t>
  </si>
  <si>
    <t>redev_mai</t>
  </si>
  <si>
    <t>redev_juin</t>
  </si>
  <si>
    <t>N_recue_mars</t>
  </si>
  <si>
    <t>N_recue_avril</t>
  </si>
  <si>
    <t>Date_mars</t>
  </si>
  <si>
    <t>Date_avril</t>
  </si>
  <si>
    <t>N_recue_mai</t>
  </si>
  <si>
    <t>Date_mai</t>
  </si>
  <si>
    <t>N_recue_juin</t>
  </si>
  <si>
    <t>Date_juin</t>
  </si>
  <si>
    <t>Crédit</t>
  </si>
  <si>
    <t>Consom Mensuelle</t>
  </si>
  <si>
    <t>Consolidation perte</t>
  </si>
  <si>
    <t>FG</t>
  </si>
  <si>
    <t>Total</t>
  </si>
  <si>
    <t>Total SANS FG</t>
  </si>
  <si>
    <t>Caissier</t>
  </si>
  <si>
    <t>Montants Brut</t>
  </si>
  <si>
    <t>Montants Net</t>
  </si>
  <si>
    <t>ZR</t>
  </si>
  <si>
    <t>Total 001</t>
  </si>
  <si>
    <t>U</t>
  </si>
  <si>
    <t>Total 002</t>
  </si>
  <si>
    <t>Total 003</t>
  </si>
  <si>
    <t>T</t>
  </si>
  <si>
    <t>MBA</t>
  </si>
  <si>
    <t>O</t>
  </si>
  <si>
    <t>Z</t>
  </si>
  <si>
    <t>E</t>
  </si>
  <si>
    <t>I</t>
  </si>
  <si>
    <t>M</t>
  </si>
  <si>
    <t>A</t>
  </si>
  <si>
    <t>????</t>
  </si>
  <si>
    <t>AONNEMENT</t>
  </si>
  <si>
    <t>P</t>
  </si>
  <si>
    <t>???</t>
  </si>
  <si>
    <t>MQUE FACTURE</t>
  </si>
  <si>
    <t>N A PAS DE RLQ</t>
  </si>
  <si>
    <t>B</t>
  </si>
  <si>
    <t>R</t>
  </si>
  <si>
    <t>FNETABLIE</t>
  </si>
  <si>
    <t>EDIT 2 FOIS</t>
  </si>
  <si>
    <t>RLQ 62 RGL VOIR R 119/250524</t>
  </si>
  <si>
    <t>Consolidation perte_1</t>
  </si>
  <si>
    <t>FG_1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</si>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</sst>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000"/>
    <numFmt numFmtId="166" formatCode="yyyy\-mm\-dd;@"/>
    <numFmt numFmtId="167" formatCode="[$-1380C]dd/mm/yyyy;@"/>
    <numFmt numFmtId="168" formatCode="_-* #,##0_-;\-* #,##0_-;_-* &quot;-&quot;??_-;_-@_-"/>
    <numFmt numFmtId="169" formatCode="_-* #,##0\ _D_H_-;\-* #,##0\ _D_H_-;_-* &quot;-&quot;??\ _D_H_-;_-@_-"/>
    <numFmt numFmtId="170" formatCode="_-* #,##0.00\ _D_H_-;\-* #,##0.00\ _D_H_-;_-* &quot;-&quot;??\ _D_H_-;_-@_-"/>
    <numFmt numFmtId="171" formatCode="_(* #,##0_);_(* \(#,##0\);_(* &quot;-&quot;??_);_(@_)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Adobe Fangsong Std R"/>
      <family val="1"/>
      <charset val="128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C00000"/>
      <name val="Calibri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1"/>
      <name val="Adobe Fangsong Std R"/>
      <family val="1"/>
      <charset val="128"/>
    </font>
    <font>
      <b/>
      <sz val="2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2E28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3FA7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/>
    </xf>
    <xf numFmtId="2" fontId="6" fillId="0" borderId="14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0" fillId="0" borderId="0" xfId="0" applyNumberFormat="1"/>
    <xf numFmtId="0" fontId="0" fillId="4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2" fontId="4" fillId="7" borderId="12" xfId="0" applyNumberFormat="1" applyFont="1" applyFill="1" applyBorder="1" applyAlignment="1">
      <alignment horizontal="center" vertical="center"/>
    </xf>
    <xf numFmtId="0" fontId="11" fillId="0" borderId="0" xfId="0" applyFont="1"/>
    <xf numFmtId="0" fontId="8" fillId="2" borderId="1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8" fillId="3" borderId="19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0" fillId="7" borderId="20" xfId="0" applyNumberForma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5" fontId="0" fillId="11" borderId="20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7" borderId="25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3" borderId="27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3" fillId="13" borderId="16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3" borderId="29" xfId="0" applyFont="1" applyFill="1" applyBorder="1" applyAlignment="1">
      <alignment horizontal="center" vertical="center"/>
    </xf>
    <xf numFmtId="0" fontId="14" fillId="13" borderId="30" xfId="0" applyFont="1" applyFill="1" applyBorder="1" applyAlignment="1">
      <alignment horizontal="center" vertical="center"/>
    </xf>
    <xf numFmtId="0" fontId="14" fillId="13" borderId="18" xfId="0" applyFont="1" applyFill="1" applyBorder="1" applyAlignment="1">
      <alignment horizontal="center" vertical="center"/>
    </xf>
    <xf numFmtId="0" fontId="14" fillId="12" borderId="1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5" fontId="0" fillId="7" borderId="3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2" borderId="0" xfId="0" applyFill="1"/>
    <xf numFmtId="165" fontId="0" fillId="2" borderId="20" xfId="0" applyNumberForma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165" fontId="0" fillId="2" borderId="25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65" fontId="0" fillId="2" borderId="3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1" fillId="2" borderId="20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4" fillId="12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2" fontId="13" fillId="13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6" fillId="0" borderId="0" xfId="0" applyFont="1"/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36" xfId="0" applyBorder="1" applyAlignment="1">
      <alignment vertical="center"/>
    </xf>
    <xf numFmtId="2" fontId="16" fillId="0" borderId="1" xfId="0" applyNumberFormat="1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13" borderId="39" xfId="0" applyFont="1" applyFill="1" applyBorder="1" applyAlignment="1">
      <alignment horizontal="center" vertical="center"/>
    </xf>
    <xf numFmtId="0" fontId="16" fillId="3" borderId="4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13" borderId="42" xfId="0" applyFont="1" applyFill="1" applyBorder="1" applyAlignment="1">
      <alignment horizontal="center" vertical="center"/>
    </xf>
    <xf numFmtId="0" fontId="16" fillId="3" borderId="42" xfId="0" applyFont="1" applyFill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/>
    </xf>
    <xf numFmtId="0" fontId="16" fillId="13" borderId="43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/>
    </xf>
    <xf numFmtId="0" fontId="16" fillId="13" borderId="45" xfId="0" applyFont="1" applyFill="1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13" borderId="28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16" fillId="2" borderId="55" xfId="0" applyFont="1" applyFill="1" applyBorder="1" applyAlignment="1">
      <alignment horizontal="center" vertical="center"/>
    </xf>
    <xf numFmtId="164" fontId="16" fillId="3" borderId="6" xfId="0" applyNumberFormat="1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2" borderId="5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57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54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58" xfId="0" applyFont="1" applyFill="1" applyBorder="1" applyAlignment="1">
      <alignment horizontal="center" vertical="center"/>
    </xf>
    <xf numFmtId="165" fontId="16" fillId="2" borderId="59" xfId="0" applyNumberFormat="1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/>
    </xf>
    <xf numFmtId="165" fontId="16" fillId="2" borderId="1" xfId="0" applyNumberFormat="1" applyFont="1" applyFill="1" applyBorder="1" applyAlignment="1">
      <alignment horizontal="center" vertical="center"/>
    </xf>
    <xf numFmtId="165" fontId="16" fillId="2" borderId="7" xfId="0" applyNumberFormat="1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5" fontId="16" fillId="7" borderId="20" xfId="0" applyNumberFormat="1" applyFont="1" applyFill="1" applyBorder="1" applyAlignment="1">
      <alignment horizontal="center" vertical="center"/>
    </xf>
    <xf numFmtId="0" fontId="18" fillId="0" borderId="0" xfId="0" applyFont="1"/>
    <xf numFmtId="165" fontId="16" fillId="0" borderId="20" xfId="0" applyNumberFormat="1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7" borderId="52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165" fontId="16" fillId="0" borderId="25" xfId="0" applyNumberFormat="1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12" borderId="7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165" fontId="16" fillId="0" borderId="33" xfId="0" applyNumberFormat="1" applyFont="1" applyBorder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12" borderId="1" xfId="0" quotePrefix="1" applyFont="1" applyFill="1" applyBorder="1" applyAlignment="1">
      <alignment horizontal="center" vertical="center"/>
    </xf>
    <xf numFmtId="165" fontId="19" fillId="2" borderId="20" xfId="0" applyNumberFormat="1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165" fontId="19" fillId="2" borderId="31" xfId="0" applyNumberFormat="1" applyFont="1" applyFill="1" applyBorder="1" applyAlignment="1">
      <alignment horizontal="center" vertical="center"/>
    </xf>
    <xf numFmtId="0" fontId="19" fillId="2" borderId="63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53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18" borderId="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0" fillId="13" borderId="16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5" fillId="15" borderId="13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0" fillId="0" borderId="37" xfId="0" applyBorder="1"/>
    <xf numFmtId="0" fontId="0" fillId="0" borderId="12" xfId="0" applyBorder="1"/>
    <xf numFmtId="0" fontId="1" fillId="0" borderId="0" xfId="0" applyFont="1"/>
    <xf numFmtId="2" fontId="4" fillId="0" borderId="12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22" borderId="10" xfId="0" applyFont="1" applyFill="1" applyBorder="1" applyAlignment="1">
      <alignment horizontal="center" vertical="center"/>
    </xf>
    <xf numFmtId="0" fontId="14" fillId="0" borderId="0" xfId="0" applyFont="1"/>
    <xf numFmtId="0" fontId="14" fillId="14" borderId="0" xfId="0" applyFont="1" applyFill="1"/>
    <xf numFmtId="0" fontId="1" fillId="14" borderId="0" xfId="0" applyFont="1" applyFill="1"/>
    <xf numFmtId="0" fontId="1" fillId="22" borderId="0" xfId="0" applyFont="1" applyFill="1"/>
    <xf numFmtId="165" fontId="14" fillId="7" borderId="31" xfId="0" applyNumberFormat="1" applyFont="1" applyFill="1" applyBorder="1" applyAlignment="1">
      <alignment horizontal="center" vertical="center"/>
    </xf>
    <xf numFmtId="0" fontId="14" fillId="2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2" fontId="1" fillId="22" borderId="0" xfId="0" applyNumberFormat="1" applyFont="1" applyFill="1"/>
    <xf numFmtId="165" fontId="14" fillId="0" borderId="20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165" fontId="14" fillId="7" borderId="2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4" fillId="13" borderId="1" xfId="0" applyFont="1" applyFill="1" applyBorder="1" applyAlignment="1">
      <alignment horizontal="center" vertical="center"/>
    </xf>
    <xf numFmtId="165" fontId="14" fillId="7" borderId="25" xfId="0" applyNumberFormat="1" applyFont="1" applyFill="1" applyBorder="1" applyAlignment="1">
      <alignment horizontal="center" vertical="center"/>
    </xf>
    <xf numFmtId="165" fontId="14" fillId="0" borderId="25" xfId="0" applyNumberFormat="1" applyFont="1" applyBorder="1" applyAlignment="1">
      <alignment horizontal="center" vertical="center"/>
    </xf>
    <xf numFmtId="165" fontId="14" fillId="12" borderId="20" xfId="0" applyNumberFormat="1" applyFont="1" applyFill="1" applyBorder="1" applyAlignment="1">
      <alignment horizontal="center" vertical="center"/>
    </xf>
    <xf numFmtId="0" fontId="14" fillId="14" borderId="1" xfId="0" applyFont="1" applyFill="1" applyBorder="1"/>
    <xf numFmtId="0" fontId="1" fillId="14" borderId="1" xfId="0" applyFont="1" applyFill="1" applyBorder="1"/>
    <xf numFmtId="0" fontId="14" fillId="23" borderId="1" xfId="0" applyFont="1" applyFill="1" applyBorder="1" applyAlignment="1">
      <alignment horizontal="center" vertical="center"/>
    </xf>
    <xf numFmtId="0" fontId="1" fillId="22" borderId="1" xfId="0" applyFont="1" applyFill="1" applyBorder="1"/>
    <xf numFmtId="165" fontId="14" fillId="26" borderId="20" xfId="0" applyNumberFormat="1" applyFont="1" applyFill="1" applyBorder="1" applyAlignment="1">
      <alignment horizontal="center" vertical="center"/>
    </xf>
    <xf numFmtId="165" fontId="14" fillId="18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2" fontId="14" fillId="3" borderId="37" xfId="0" applyNumberFormat="1" applyFont="1" applyFill="1" applyBorder="1" applyAlignment="1">
      <alignment horizontal="center" vertical="center"/>
    </xf>
    <xf numFmtId="2" fontId="14" fillId="0" borderId="6" xfId="0" applyNumberFormat="1" applyFont="1" applyBorder="1" applyAlignment="1">
      <alignment horizontal="center" vertical="center"/>
    </xf>
    <xf numFmtId="2" fontId="14" fillId="13" borderId="28" xfId="0" applyNumberFormat="1" applyFont="1" applyFill="1" applyBorder="1" applyAlignment="1">
      <alignment horizontal="center" vertical="center"/>
    </xf>
    <xf numFmtId="2" fontId="14" fillId="7" borderId="6" xfId="0" applyNumberFormat="1" applyFont="1" applyFill="1" applyBorder="1" applyAlignment="1">
      <alignment horizontal="center" vertical="center"/>
    </xf>
    <xf numFmtId="2" fontId="14" fillId="22" borderId="1" xfId="0" applyNumberFormat="1" applyFont="1" applyFill="1" applyBorder="1" applyAlignment="1">
      <alignment horizontal="center" vertical="center"/>
    </xf>
    <xf numFmtId="2" fontId="14" fillId="3" borderId="6" xfId="0" applyNumberFormat="1" applyFont="1" applyFill="1" applyBorder="1" applyAlignment="1">
      <alignment horizontal="center" vertical="center"/>
    </xf>
    <xf numFmtId="2" fontId="14" fillId="14" borderId="0" xfId="0" applyNumberFormat="1" applyFont="1" applyFill="1"/>
    <xf numFmtId="2" fontId="14" fillId="2" borderId="6" xfId="0" applyNumberFormat="1" applyFont="1" applyFill="1" applyBorder="1" applyAlignment="1">
      <alignment horizontal="center" vertical="center"/>
    </xf>
    <xf numFmtId="2" fontId="1" fillId="14" borderId="0" xfId="0" applyNumberFormat="1" applyFont="1" applyFill="1"/>
    <xf numFmtId="2" fontId="14" fillId="2" borderId="1" xfId="0" applyNumberFormat="1" applyFont="1" applyFill="1" applyBorder="1" applyAlignment="1">
      <alignment horizontal="center" vertical="center"/>
    </xf>
    <xf numFmtId="2" fontId="14" fillId="2" borderId="28" xfId="0" applyNumberFormat="1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3" borderId="1" xfId="0" applyNumberFormat="1" applyFont="1" applyFill="1" applyBorder="1" applyAlignment="1">
      <alignment horizontal="center" vertical="center"/>
    </xf>
    <xf numFmtId="2" fontId="14" fillId="7" borderId="1" xfId="0" applyNumberFormat="1" applyFont="1" applyFill="1" applyBorder="1" applyAlignment="1">
      <alignment horizontal="center" vertical="center"/>
    </xf>
    <xf numFmtId="2" fontId="14" fillId="20" borderId="6" xfId="0" applyNumberFormat="1" applyFont="1" applyFill="1" applyBorder="1" applyAlignment="1">
      <alignment horizontal="center" vertical="center"/>
    </xf>
    <xf numFmtId="2" fontId="23" fillId="3" borderId="6" xfId="0" applyNumberFormat="1" applyFont="1" applyFill="1" applyBorder="1" applyAlignment="1">
      <alignment horizontal="center" vertical="center"/>
    </xf>
    <xf numFmtId="2" fontId="14" fillId="15" borderId="1" xfId="0" applyNumberFormat="1" applyFont="1" applyFill="1" applyBorder="1" applyAlignment="1">
      <alignment horizontal="center" vertical="center"/>
    </xf>
    <xf numFmtId="2" fontId="14" fillId="23" borderId="6" xfId="0" applyNumberFormat="1" applyFont="1" applyFill="1" applyBorder="1" applyAlignment="1">
      <alignment horizontal="center" vertical="center"/>
    </xf>
    <xf numFmtId="2" fontId="14" fillId="2" borderId="35" xfId="0" applyNumberFormat="1" applyFont="1" applyFill="1" applyBorder="1" applyAlignment="1">
      <alignment horizontal="center" vertical="center"/>
    </xf>
    <xf numFmtId="2" fontId="14" fillId="23" borderId="28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/>
    <xf numFmtId="2" fontId="14" fillId="13" borderId="1" xfId="0" applyNumberFormat="1" applyFont="1" applyFill="1" applyBorder="1" applyAlignment="1">
      <alignment horizontal="center" vertical="center"/>
    </xf>
    <xf numFmtId="2" fontId="14" fillId="25" borderId="1" xfId="0" applyNumberFormat="1" applyFont="1" applyFill="1" applyBorder="1" applyAlignment="1">
      <alignment horizontal="center" vertical="center"/>
    </xf>
    <xf numFmtId="2" fontId="14" fillId="24" borderId="6" xfId="0" applyNumberFormat="1" applyFont="1" applyFill="1" applyBorder="1" applyAlignment="1">
      <alignment horizontal="center" vertical="center"/>
    </xf>
    <xf numFmtId="2" fontId="14" fillId="24" borderId="1" xfId="0" applyNumberFormat="1" applyFont="1" applyFill="1" applyBorder="1" applyAlignment="1">
      <alignment horizontal="center" vertical="center"/>
    </xf>
    <xf numFmtId="2" fontId="14" fillId="15" borderId="35" xfId="0" applyNumberFormat="1" applyFont="1" applyFill="1" applyBorder="1" applyAlignment="1">
      <alignment horizontal="center" vertical="center"/>
    </xf>
    <xf numFmtId="2" fontId="14" fillId="17" borderId="37" xfId="0" applyNumberFormat="1" applyFont="1" applyFill="1" applyBorder="1" applyAlignment="1">
      <alignment horizontal="center" vertical="center"/>
    </xf>
    <xf numFmtId="0" fontId="1" fillId="0" borderId="93" xfId="0" applyFont="1" applyBorder="1" applyAlignment="1">
      <alignment vertical="center"/>
    </xf>
    <xf numFmtId="2" fontId="14" fillId="3" borderId="28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13" borderId="1" xfId="0" applyFont="1" applyFill="1" applyBorder="1"/>
    <xf numFmtId="0" fontId="14" fillId="2" borderId="6" xfId="0" applyFont="1" applyFill="1" applyBorder="1" applyAlignment="1">
      <alignment horizontal="center" vertical="center"/>
    </xf>
    <xf numFmtId="165" fontId="14" fillId="16" borderId="20" xfId="0" applyNumberFormat="1" applyFont="1" applyFill="1" applyBorder="1" applyAlignment="1">
      <alignment horizontal="center" vertical="center"/>
    </xf>
    <xf numFmtId="2" fontId="14" fillId="16" borderId="37" xfId="0" applyNumberFormat="1" applyFont="1" applyFill="1" applyBorder="1" applyAlignment="1">
      <alignment horizontal="center" vertical="center"/>
    </xf>
    <xf numFmtId="2" fontId="14" fillId="16" borderId="1" xfId="0" applyNumberFormat="1" applyFont="1" applyFill="1" applyBorder="1" applyAlignment="1">
      <alignment horizontal="center" vertical="center"/>
    </xf>
    <xf numFmtId="2" fontId="14" fillId="16" borderId="28" xfId="0" applyNumberFormat="1" applyFont="1" applyFill="1" applyBorder="1" applyAlignment="1">
      <alignment horizontal="center" vertical="center"/>
    </xf>
    <xf numFmtId="2" fontId="14" fillId="16" borderId="6" xfId="0" applyNumberFormat="1" applyFont="1" applyFill="1" applyBorder="1" applyAlignment="1">
      <alignment horizontal="center" vertical="center"/>
    </xf>
    <xf numFmtId="2" fontId="14" fillId="16" borderId="0" xfId="0" applyNumberFormat="1" applyFont="1" applyFill="1"/>
    <xf numFmtId="2" fontId="1" fillId="16" borderId="0" xfId="0" applyNumberFormat="1" applyFont="1" applyFill="1"/>
    <xf numFmtId="0" fontId="24" fillId="12" borderId="6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1" fontId="14" fillId="7" borderId="12" xfId="0" applyNumberFormat="1" applyFont="1" applyFill="1" applyBorder="1" applyAlignment="1">
      <alignment horizontal="center" vertical="center"/>
    </xf>
    <xf numFmtId="0" fontId="16" fillId="13" borderId="51" xfId="0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3" borderId="51" xfId="0" applyFont="1" applyFill="1" applyBorder="1" applyAlignment="1">
      <alignment horizontal="center" vertical="center"/>
    </xf>
    <xf numFmtId="165" fontId="16" fillId="0" borderId="65" xfId="0" applyNumberFormat="1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13" borderId="54" xfId="0" applyFont="1" applyFill="1" applyBorder="1" applyAlignment="1">
      <alignment horizontal="center" vertical="center"/>
    </xf>
    <xf numFmtId="164" fontId="16" fillId="3" borderId="51" xfId="0" applyNumberFormat="1" applyFont="1" applyFill="1" applyBorder="1" applyAlignment="1">
      <alignment horizontal="center" vertical="center"/>
    </xf>
    <xf numFmtId="165" fontId="16" fillId="0" borderId="31" xfId="0" applyNumberFormat="1" applyFont="1" applyBorder="1" applyAlignment="1">
      <alignment horizontal="center" vertical="center"/>
    </xf>
    <xf numFmtId="165" fontId="16" fillId="7" borderId="1" xfId="0" applyNumberFormat="1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2" fontId="25" fillId="13" borderId="12" xfId="0" applyNumberFormat="1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25" fillId="22" borderId="4" xfId="0" applyFont="1" applyFill="1" applyBorder="1" applyAlignment="1">
      <alignment horizontal="center" vertical="center"/>
    </xf>
    <xf numFmtId="0" fontId="25" fillId="13" borderId="12" xfId="0" applyFont="1" applyFill="1" applyBorder="1" applyAlignment="1">
      <alignment horizontal="center" vertical="center"/>
    </xf>
    <xf numFmtId="0" fontId="25" fillId="14" borderId="0" xfId="0" applyFont="1" applyFill="1"/>
    <xf numFmtId="0" fontId="25" fillId="13" borderId="49" xfId="0" applyFont="1" applyFill="1" applyBorder="1" applyAlignment="1">
      <alignment horizontal="center" vertical="center"/>
    </xf>
    <xf numFmtId="0" fontId="25" fillId="7" borderId="17" xfId="0" applyFont="1" applyFill="1" applyBorder="1" applyAlignment="1">
      <alignment horizontal="center" vertical="center"/>
    </xf>
    <xf numFmtId="0" fontId="0" fillId="14" borderId="0" xfId="0" applyFill="1"/>
    <xf numFmtId="0" fontId="25" fillId="2" borderId="62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0" fillId="22" borderId="0" xfId="0" applyFill="1"/>
    <xf numFmtId="0" fontId="25" fillId="2" borderId="47" xfId="0" applyFont="1" applyFill="1" applyBorder="1" applyAlignment="1">
      <alignment horizontal="center" vertical="center"/>
    </xf>
    <xf numFmtId="0" fontId="25" fillId="2" borderId="54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16" fillId="13" borderId="90" xfId="0" applyFont="1" applyFill="1" applyBorder="1" applyAlignment="1">
      <alignment horizontal="center" vertical="center"/>
    </xf>
    <xf numFmtId="0" fontId="25" fillId="7" borderId="91" xfId="0" applyFont="1" applyFill="1" applyBorder="1" applyAlignment="1">
      <alignment horizontal="center" vertical="center"/>
    </xf>
    <xf numFmtId="0" fontId="25" fillId="2" borderId="37" xfId="0" applyFont="1" applyFill="1" applyBorder="1" applyAlignment="1">
      <alignment horizontal="center" vertical="center"/>
    </xf>
    <xf numFmtId="2" fontId="26" fillId="3" borderId="6" xfId="0" applyNumberFormat="1" applyFont="1" applyFill="1" applyBorder="1" applyAlignment="1">
      <alignment horizontal="center" vertical="center"/>
    </xf>
    <xf numFmtId="2" fontId="26" fillId="2" borderId="6" xfId="0" applyNumberFormat="1" applyFont="1" applyFill="1" applyBorder="1" applyAlignment="1">
      <alignment horizontal="center" vertical="center"/>
    </xf>
    <xf numFmtId="2" fontId="26" fillId="2" borderId="1" xfId="0" applyNumberFormat="1" applyFont="1" applyFill="1" applyBorder="1" applyAlignment="1">
      <alignment horizontal="center" vertical="center"/>
    </xf>
    <xf numFmtId="2" fontId="26" fillId="2" borderId="28" xfId="0" applyNumberFormat="1" applyFont="1" applyFill="1" applyBorder="1" applyAlignment="1">
      <alignment horizontal="center" vertical="center"/>
    </xf>
    <xf numFmtId="2" fontId="26" fillId="23" borderId="6" xfId="0" applyNumberFormat="1" applyFont="1" applyFill="1" applyBorder="1" applyAlignment="1">
      <alignment horizontal="center" vertical="center"/>
    </xf>
    <xf numFmtId="2" fontId="26" fillId="7" borderId="6" xfId="0" applyNumberFormat="1" applyFont="1" applyFill="1" applyBorder="1" applyAlignment="1">
      <alignment horizontal="center" vertical="center"/>
    </xf>
    <xf numFmtId="164" fontId="14" fillId="17" borderId="37" xfId="0" applyNumberFormat="1" applyFont="1" applyFill="1" applyBorder="1" applyAlignment="1">
      <alignment horizontal="center" vertical="center"/>
    </xf>
    <xf numFmtId="164" fontId="14" fillId="3" borderId="37" xfId="0" applyNumberFormat="1" applyFont="1" applyFill="1" applyBorder="1" applyAlignment="1">
      <alignment horizontal="center" vertical="center"/>
    </xf>
    <xf numFmtId="164" fontId="1" fillId="14" borderId="0" xfId="0" applyNumberFormat="1" applyFont="1" applyFill="1"/>
    <xf numFmtId="164" fontId="14" fillId="17" borderId="61" xfId="0" applyNumberFormat="1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/>
    </xf>
    <xf numFmtId="164" fontId="1" fillId="22" borderId="0" xfId="0" applyNumberFormat="1" applyFont="1" applyFill="1"/>
    <xf numFmtId="2" fontId="15" fillId="2" borderId="6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17" fillId="7" borderId="52" xfId="0" applyFont="1" applyFill="1" applyBorder="1" applyAlignment="1">
      <alignment horizontal="center" vertical="center"/>
    </xf>
    <xf numFmtId="0" fontId="17" fillId="16" borderId="52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7" borderId="29" xfId="0" applyFont="1" applyFill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165" fontId="17" fillId="0" borderId="20" xfId="0" applyNumberFormat="1" applyFont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12" borderId="52" xfId="0" applyFont="1" applyFill="1" applyBorder="1" applyAlignment="1">
      <alignment horizontal="center" vertical="center"/>
    </xf>
    <xf numFmtId="0" fontId="17" fillId="26" borderId="52" xfId="0" applyFont="1" applyFill="1" applyBorder="1" applyAlignment="1">
      <alignment horizontal="center" vertical="center"/>
    </xf>
    <xf numFmtId="0" fontId="17" fillId="26" borderId="3" xfId="0" applyFont="1" applyFill="1" applyBorder="1" applyAlignment="1">
      <alignment horizontal="center" vertical="center"/>
    </xf>
    <xf numFmtId="0" fontId="17" fillId="18" borderId="52" xfId="0" applyFont="1" applyFill="1" applyBorder="1" applyAlignment="1">
      <alignment horizontal="center" vertical="center"/>
    </xf>
    <xf numFmtId="2" fontId="14" fillId="27" borderId="6" xfId="0" applyNumberFormat="1" applyFont="1" applyFill="1" applyBorder="1" applyAlignment="1">
      <alignment horizontal="center" vertical="center"/>
    </xf>
    <xf numFmtId="2" fontId="14" fillId="27" borderId="28" xfId="0" applyNumberFormat="1" applyFont="1" applyFill="1" applyBorder="1" applyAlignment="1">
      <alignment horizontal="center" vertical="center"/>
    </xf>
    <xf numFmtId="0" fontId="16" fillId="19" borderId="37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4" fillId="0" borderId="89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27" fillId="28" borderId="6" xfId="0" applyFont="1" applyFill="1" applyBorder="1" applyAlignment="1">
      <alignment horizontal="center" vertical="center"/>
    </xf>
    <xf numFmtId="0" fontId="13" fillId="26" borderId="6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27" fillId="26" borderId="6" xfId="0" applyFont="1" applyFill="1" applyBorder="1" applyAlignment="1">
      <alignment horizontal="center" vertical="center"/>
    </xf>
    <xf numFmtId="0" fontId="13" fillId="29" borderId="6" xfId="0" applyFont="1" applyFill="1" applyBorder="1" applyAlignment="1">
      <alignment horizontal="center" vertical="center"/>
    </xf>
    <xf numFmtId="0" fontId="15" fillId="12" borderId="54" xfId="0" applyFont="1" applyFill="1" applyBorder="1" applyAlignment="1">
      <alignment vertical="center"/>
    </xf>
    <xf numFmtId="0" fontId="15" fillId="12" borderId="28" xfId="0" applyFont="1" applyFill="1" applyBorder="1" applyAlignment="1">
      <alignment vertical="center"/>
    </xf>
    <xf numFmtId="0" fontId="15" fillId="12" borderId="26" xfId="0" applyFont="1" applyFill="1" applyBorder="1" applyAlignment="1">
      <alignment vertical="center"/>
    </xf>
    <xf numFmtId="2" fontId="14" fillId="29" borderId="1" xfId="0" applyNumberFormat="1" applyFont="1" applyFill="1" applyBorder="1" applyAlignment="1">
      <alignment horizontal="center" vertical="center"/>
    </xf>
    <xf numFmtId="0" fontId="16" fillId="12" borderId="65" xfId="0" applyFont="1" applyFill="1" applyBorder="1" applyAlignment="1">
      <alignment vertical="center" textRotation="180" wrapText="1"/>
    </xf>
    <xf numFmtId="0" fontId="16" fillId="0" borderId="64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25" fillId="13" borderId="61" xfId="0" applyFont="1" applyFill="1" applyBorder="1" applyAlignment="1">
      <alignment horizontal="center" vertical="center"/>
    </xf>
    <xf numFmtId="166" fontId="0" fillId="0" borderId="0" xfId="0" applyNumberFormat="1"/>
    <xf numFmtId="166" fontId="14" fillId="13" borderId="28" xfId="0" applyNumberFormat="1" applyFont="1" applyFill="1" applyBorder="1" applyAlignment="1">
      <alignment horizontal="center" vertical="center"/>
    </xf>
    <xf numFmtId="166" fontId="25" fillId="13" borderId="61" xfId="0" applyNumberFormat="1" applyFont="1" applyFill="1" applyBorder="1" applyAlignment="1">
      <alignment horizontal="center" vertical="center"/>
    </xf>
    <xf numFmtId="166" fontId="14" fillId="16" borderId="28" xfId="0" applyNumberFormat="1" applyFont="1" applyFill="1" applyBorder="1" applyAlignment="1">
      <alignment horizontal="center" vertical="center"/>
    </xf>
    <xf numFmtId="166" fontId="1" fillId="13" borderId="1" xfId="0" applyNumberFormat="1" applyFont="1" applyFill="1" applyBorder="1"/>
    <xf numFmtId="166" fontId="14" fillId="13" borderId="1" xfId="0" applyNumberFormat="1" applyFont="1" applyFill="1" applyBorder="1" applyAlignment="1">
      <alignment horizontal="center" vertical="center"/>
    </xf>
    <xf numFmtId="166" fontId="25" fillId="13" borderId="12" xfId="0" applyNumberFormat="1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16" fillId="12" borderId="65" xfId="0" applyFont="1" applyFill="1" applyBorder="1" applyAlignment="1">
      <alignment horizontal="center" vertical="center" textRotation="180" wrapText="1"/>
    </xf>
    <xf numFmtId="0" fontId="16" fillId="12" borderId="66" xfId="0" applyFont="1" applyFill="1" applyBorder="1" applyAlignment="1">
      <alignment horizontal="center" vertical="center" textRotation="180"/>
    </xf>
    <xf numFmtId="0" fontId="7" fillId="7" borderId="37" xfId="0" applyFont="1" applyFill="1" applyBorder="1" applyAlignment="1">
      <alignment horizontal="center" vertical="center"/>
    </xf>
    <xf numFmtId="0" fontId="7" fillId="7" borderId="61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16" fillId="19" borderId="37" xfId="0" applyFont="1" applyFill="1" applyBorder="1" applyAlignment="1">
      <alignment horizontal="center" vertical="center"/>
    </xf>
    <xf numFmtId="0" fontId="16" fillId="19" borderId="61" xfId="0" applyFont="1" applyFill="1" applyBorder="1" applyAlignment="1">
      <alignment horizontal="center" vertical="center"/>
    </xf>
    <xf numFmtId="0" fontId="16" fillId="19" borderId="34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" fillId="19" borderId="37" xfId="0" applyFont="1" applyFill="1" applyBorder="1" applyAlignment="1">
      <alignment horizontal="center" vertical="center"/>
    </xf>
    <xf numFmtId="0" fontId="2" fillId="19" borderId="61" xfId="0" applyFont="1" applyFill="1" applyBorder="1" applyAlignment="1">
      <alignment horizontal="center" vertical="center"/>
    </xf>
    <xf numFmtId="0" fontId="2" fillId="19" borderId="34" xfId="0" applyFont="1" applyFill="1" applyBorder="1" applyAlignment="1">
      <alignment horizontal="center" vertical="center"/>
    </xf>
    <xf numFmtId="0" fontId="0" fillId="19" borderId="37" xfId="0" applyFill="1" applyBorder="1" applyAlignment="1">
      <alignment horizontal="center"/>
    </xf>
    <xf numFmtId="0" fontId="0" fillId="19" borderId="61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2" fillId="19" borderId="73" xfId="0" applyFont="1" applyFill="1" applyBorder="1" applyAlignment="1">
      <alignment horizontal="center" vertical="center"/>
    </xf>
    <xf numFmtId="0" fontId="2" fillId="19" borderId="67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19" borderId="68" xfId="0" applyFont="1" applyFill="1" applyBorder="1" applyAlignment="1">
      <alignment horizontal="center" vertical="center"/>
    </xf>
    <xf numFmtId="0" fontId="2" fillId="19" borderId="6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7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4" fillId="2" borderId="66" xfId="0" applyFont="1" applyFill="1" applyBorder="1" applyAlignment="1">
      <alignment horizontal="center" vertical="center" wrapText="1"/>
    </xf>
    <xf numFmtId="0" fontId="14" fillId="2" borderId="70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3" borderId="74" xfId="0" applyFont="1" applyFill="1" applyBorder="1" applyAlignment="1">
      <alignment horizontal="center" vertical="center"/>
    </xf>
    <xf numFmtId="0" fontId="4" fillId="13" borderId="75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12" borderId="74" xfId="0" applyFont="1" applyFill="1" applyBorder="1" applyAlignment="1">
      <alignment horizontal="center" vertical="center"/>
    </xf>
    <xf numFmtId="0" fontId="4" fillId="12" borderId="75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 vertical="center"/>
    </xf>
    <xf numFmtId="2" fontId="2" fillId="13" borderId="65" xfId="0" applyNumberFormat="1" applyFont="1" applyFill="1" applyBorder="1" applyAlignment="1">
      <alignment horizontal="center" vertical="center"/>
    </xf>
    <xf numFmtId="2" fontId="2" fillId="13" borderId="64" xfId="0" applyNumberFormat="1" applyFont="1" applyFill="1" applyBorder="1" applyAlignment="1">
      <alignment horizontal="center" vertical="center"/>
    </xf>
    <xf numFmtId="2" fontId="2" fillId="13" borderId="76" xfId="0" applyNumberFormat="1" applyFont="1" applyFill="1" applyBorder="1" applyAlignment="1">
      <alignment horizontal="center" vertical="center"/>
    </xf>
    <xf numFmtId="2" fontId="2" fillId="13" borderId="66" xfId="0" applyNumberFormat="1" applyFont="1" applyFill="1" applyBorder="1" applyAlignment="1">
      <alignment horizontal="center" vertical="center"/>
    </xf>
    <xf numFmtId="2" fontId="2" fillId="13" borderId="41" xfId="0" applyNumberFormat="1" applyFont="1" applyFill="1" applyBorder="1" applyAlignment="1">
      <alignment horizontal="center" vertical="center"/>
    </xf>
    <xf numFmtId="2" fontId="2" fillId="13" borderId="70" xfId="0" applyNumberFormat="1" applyFont="1" applyFill="1" applyBorder="1" applyAlignment="1">
      <alignment horizontal="center" vertical="center"/>
    </xf>
    <xf numFmtId="2" fontId="2" fillId="12" borderId="74" xfId="0" applyNumberFormat="1" applyFont="1" applyFill="1" applyBorder="1" applyAlignment="1">
      <alignment horizontal="center" vertical="center"/>
    </xf>
    <xf numFmtId="2" fontId="2" fillId="12" borderId="75" xfId="0" applyNumberFormat="1" applyFont="1" applyFill="1" applyBorder="1" applyAlignment="1">
      <alignment horizontal="center" vertical="center"/>
    </xf>
    <xf numFmtId="2" fontId="2" fillId="12" borderId="30" xfId="0" applyNumberFormat="1" applyFont="1" applyFill="1" applyBorder="1" applyAlignment="1">
      <alignment horizontal="center" vertical="center"/>
    </xf>
    <xf numFmtId="0" fontId="21" fillId="15" borderId="15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2" fontId="2" fillId="12" borderId="12" xfId="0" applyNumberFormat="1" applyFont="1" applyFill="1" applyBorder="1" applyAlignment="1">
      <alignment horizontal="center" vertical="center"/>
    </xf>
    <xf numFmtId="0" fontId="1" fillId="12" borderId="74" xfId="0" applyFont="1" applyFill="1" applyBorder="1" applyAlignment="1">
      <alignment horizontal="center" vertical="center"/>
    </xf>
    <xf numFmtId="0" fontId="1" fillId="12" borderId="75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2" fontId="16" fillId="3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2" fontId="16" fillId="3" borderId="15" xfId="0" applyNumberFormat="1" applyFont="1" applyFill="1" applyBorder="1" applyAlignment="1">
      <alignment horizontal="center" vertical="center"/>
    </xf>
    <xf numFmtId="2" fontId="16" fillId="3" borderId="7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2" fontId="16" fillId="0" borderId="15" xfId="0" applyNumberFormat="1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6" fillId="0" borderId="77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7" fillId="20" borderId="78" xfId="0" applyFont="1" applyFill="1" applyBorder="1" applyAlignment="1">
      <alignment horizontal="center" vertical="center"/>
    </xf>
    <xf numFmtId="0" fontId="17" fillId="20" borderId="79" xfId="0" applyFont="1" applyFill="1" applyBorder="1" applyAlignment="1">
      <alignment horizontal="center" vertical="center"/>
    </xf>
    <xf numFmtId="0" fontId="17" fillId="20" borderId="80" xfId="0" applyFont="1" applyFill="1" applyBorder="1" applyAlignment="1">
      <alignment horizontal="center" vertical="center"/>
    </xf>
    <xf numFmtId="0" fontId="17" fillId="20" borderId="81" xfId="0" applyFont="1" applyFill="1" applyBorder="1" applyAlignment="1">
      <alignment horizontal="center" vertical="center"/>
    </xf>
    <xf numFmtId="0" fontId="17" fillId="20" borderId="35" xfId="0" applyFont="1" applyFill="1" applyBorder="1" applyAlignment="1">
      <alignment horizontal="center" vertical="center"/>
    </xf>
    <xf numFmtId="0" fontId="17" fillId="20" borderId="82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/>
    </xf>
    <xf numFmtId="0" fontId="17" fillId="19" borderId="1" xfId="0" applyFont="1" applyFill="1" applyBorder="1" applyAlignment="1">
      <alignment horizontal="center" vertical="center"/>
    </xf>
    <xf numFmtId="0" fontId="17" fillId="20" borderId="60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83" xfId="0" applyFont="1" applyFill="1" applyBorder="1" applyAlignment="1">
      <alignment horizontal="center" vertical="center"/>
    </xf>
    <xf numFmtId="0" fontId="17" fillId="20" borderId="19" xfId="0" applyFont="1" applyFill="1" applyBorder="1" applyAlignment="1">
      <alignment horizontal="center" vertical="center"/>
    </xf>
    <xf numFmtId="0" fontId="17" fillId="20" borderId="84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32" xfId="0" applyFont="1" applyFill="1" applyBorder="1" applyAlignment="1">
      <alignment horizontal="center" vertical="center"/>
    </xf>
    <xf numFmtId="0" fontId="17" fillId="20" borderId="50" xfId="0" applyFont="1" applyFill="1" applyBorder="1" applyAlignment="1">
      <alignment horizontal="center" vertical="center"/>
    </xf>
    <xf numFmtId="0" fontId="17" fillId="20" borderId="85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/>
    </xf>
    <xf numFmtId="0" fontId="17" fillId="20" borderId="29" xfId="0" applyFont="1" applyFill="1" applyBorder="1" applyAlignment="1">
      <alignment horizontal="center"/>
    </xf>
    <xf numFmtId="0" fontId="17" fillId="20" borderId="7" xfId="0" applyFont="1" applyFill="1" applyBorder="1" applyAlignment="1">
      <alignment horizontal="center"/>
    </xf>
    <xf numFmtId="0" fontId="17" fillId="0" borderId="0" xfId="0" applyFont="1" applyAlignment="1">
      <alignment horizontal="right" vertical="center"/>
    </xf>
    <xf numFmtId="14" fontId="0" fillId="0" borderId="36" xfId="0" applyNumberFormat="1" applyBorder="1" applyAlignment="1">
      <alignment horizontal="center" vertical="center"/>
    </xf>
    <xf numFmtId="2" fontId="17" fillId="16" borderId="1" xfId="0" applyNumberFormat="1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19" borderId="15" xfId="0" applyFont="1" applyFill="1" applyBorder="1" applyAlignment="1">
      <alignment horizontal="center" vertical="center"/>
    </xf>
    <xf numFmtId="0" fontId="17" fillId="19" borderId="7" xfId="0" applyFont="1" applyFill="1" applyBorder="1" applyAlignment="1">
      <alignment horizontal="center" vertical="center"/>
    </xf>
    <xf numFmtId="0" fontId="17" fillId="19" borderId="2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7" fillId="0" borderId="7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86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2" fontId="17" fillId="16" borderId="15" xfId="0" applyNumberFormat="1" applyFont="1" applyFill="1" applyBorder="1" applyAlignment="1">
      <alignment horizontal="center" vertical="center"/>
    </xf>
    <xf numFmtId="2" fontId="17" fillId="16" borderId="29" xfId="0" applyNumberFormat="1" applyFont="1" applyFill="1" applyBorder="1" applyAlignment="1">
      <alignment horizontal="center" vertical="center"/>
    </xf>
    <xf numFmtId="2" fontId="17" fillId="16" borderId="7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84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8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top"/>
    </xf>
    <xf numFmtId="0" fontId="6" fillId="0" borderId="61" xfId="0" applyFont="1" applyBorder="1" applyAlignment="1">
      <alignment horizontal="center" vertical="top"/>
    </xf>
    <xf numFmtId="0" fontId="6" fillId="0" borderId="34" xfId="0" applyFont="1" applyBorder="1" applyAlignment="1">
      <alignment horizontal="center" vertical="top"/>
    </xf>
    <xf numFmtId="0" fontId="10" fillId="0" borderId="37" xfId="0" applyFont="1" applyBorder="1" applyAlignment="1">
      <alignment horizontal="center" vertical="top"/>
    </xf>
    <xf numFmtId="0" fontId="10" fillId="0" borderId="61" xfId="0" applyFont="1" applyBorder="1" applyAlignment="1">
      <alignment horizontal="center" vertical="top"/>
    </xf>
    <xf numFmtId="0" fontId="10" fillId="0" borderId="34" xfId="0" applyFont="1" applyBorder="1" applyAlignment="1">
      <alignment horizontal="center" vertical="top"/>
    </xf>
    <xf numFmtId="2" fontId="1" fillId="0" borderId="37" xfId="0" applyNumberFormat="1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2" fontId="1" fillId="0" borderId="93" xfId="0" applyNumberFormat="1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8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2" fontId="17" fillId="0" borderId="29" xfId="0" applyNumberFormat="1" applyFont="1" applyBorder="1" applyAlignment="1">
      <alignment horizontal="center" vertical="center"/>
    </xf>
    <xf numFmtId="0" fontId="14" fillId="0" borderId="88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top" wrapText="1"/>
    </xf>
    <xf numFmtId="0" fontId="14" fillId="2" borderId="47" xfId="0" applyFont="1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21" borderId="37" xfId="0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2" fontId="1" fillId="7" borderId="15" xfId="0" applyNumberFormat="1" applyFont="1" applyFill="1" applyBorder="1" applyAlignment="1">
      <alignment horizontal="center" vertical="center"/>
    </xf>
    <xf numFmtId="2" fontId="1" fillId="7" borderId="7" xfId="0" applyNumberFormat="1" applyFont="1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21" borderId="48" xfId="0" applyFill="1" applyBorder="1" applyAlignment="1">
      <alignment horizontal="center" vertical="center"/>
    </xf>
    <xf numFmtId="0" fontId="0" fillId="21" borderId="87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6" borderId="5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1" borderId="19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2" fontId="4" fillId="6" borderId="29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" fontId="4" fillId="7" borderId="15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2" fontId="0" fillId="6" borderId="29" xfId="0" applyNumberForma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 vertical="center"/>
    </xf>
    <xf numFmtId="2" fontId="0" fillId="6" borderId="52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'Suivi ONEP'!$A$10:$A$62</c:f>
              <c:strCache>
                <c:ptCount val="53"/>
                <c:pt idx="0">
                  <c:v>Aout-19</c:v>
                </c:pt>
                <c:pt idx="1">
                  <c:v>Sep-19</c:v>
                </c:pt>
                <c:pt idx="2">
                  <c:v>Oct-19</c:v>
                </c:pt>
                <c:pt idx="3">
                  <c:v>Nov-19</c:v>
                </c:pt>
                <c:pt idx="4">
                  <c:v>Dec-19</c:v>
                </c:pt>
                <c:pt idx="5">
                  <c:v>Jan-20</c:v>
                </c:pt>
                <c:pt idx="6">
                  <c:v>Feb-20</c:v>
                </c:pt>
                <c:pt idx="7">
                  <c:v>Mar-20</c:v>
                </c:pt>
                <c:pt idx="8">
                  <c:v>Apr-20</c:v>
                </c:pt>
                <c:pt idx="9">
                  <c:v>May-20</c:v>
                </c:pt>
                <c:pt idx="10">
                  <c:v>Jun-20</c:v>
                </c:pt>
                <c:pt idx="11">
                  <c:v>Jul-20</c:v>
                </c:pt>
                <c:pt idx="12">
                  <c:v>Aug-20</c:v>
                </c:pt>
                <c:pt idx="13">
                  <c:v>Sep-20</c:v>
                </c:pt>
                <c:pt idx="14">
                  <c:v>Oct-20</c:v>
                </c:pt>
                <c:pt idx="15">
                  <c:v>Nov-20</c:v>
                </c:pt>
                <c:pt idx="16">
                  <c:v>Dec-20</c:v>
                </c:pt>
                <c:pt idx="17">
                  <c:v>Jan-21</c:v>
                </c:pt>
                <c:pt idx="18">
                  <c:v>Feb-21</c:v>
                </c:pt>
                <c:pt idx="19">
                  <c:v>Mar-21</c:v>
                </c:pt>
                <c:pt idx="20">
                  <c:v>Apr-21</c:v>
                </c:pt>
                <c:pt idx="21">
                  <c:v>May-21</c:v>
                </c:pt>
                <c:pt idx="22">
                  <c:v>Jun-21</c:v>
                </c:pt>
                <c:pt idx="23">
                  <c:v>Jul-21</c:v>
                </c:pt>
                <c:pt idx="24">
                  <c:v>Aug-21</c:v>
                </c:pt>
                <c:pt idx="25">
                  <c:v>Sep-21</c:v>
                </c:pt>
                <c:pt idx="26">
                  <c:v>Oct-21</c:v>
                </c:pt>
                <c:pt idx="27">
                  <c:v>Nov-21</c:v>
                </c:pt>
                <c:pt idx="28">
                  <c:v>Dec-21</c:v>
                </c:pt>
                <c:pt idx="29">
                  <c:v>Jan-22</c:v>
                </c:pt>
                <c:pt idx="30">
                  <c:v>Feb-22</c:v>
                </c:pt>
                <c:pt idx="31">
                  <c:v>Mar-22</c:v>
                </c:pt>
                <c:pt idx="32">
                  <c:v>Apr-22</c:v>
                </c:pt>
                <c:pt idx="33">
                  <c:v>May-22</c:v>
                </c:pt>
                <c:pt idx="34">
                  <c:v>Jun-22</c:v>
                </c:pt>
                <c:pt idx="35">
                  <c:v>Jul-22</c:v>
                </c:pt>
                <c:pt idx="36">
                  <c:v>Aug-22</c:v>
                </c:pt>
                <c:pt idx="37">
                  <c:v>Sep-22</c:v>
                </c:pt>
                <c:pt idx="38">
                  <c:v>Oct-22</c:v>
                </c:pt>
                <c:pt idx="39">
                  <c:v>Nov-22</c:v>
                </c:pt>
                <c:pt idx="40">
                  <c:v>Dec-22</c:v>
                </c:pt>
                <c:pt idx="41">
                  <c:v>Jan-23</c:v>
                </c:pt>
                <c:pt idx="42">
                  <c:v>Feb-23</c:v>
                </c:pt>
                <c:pt idx="43">
                  <c:v>Mar-23</c:v>
                </c:pt>
                <c:pt idx="44">
                  <c:v>Apr-23</c:v>
                </c:pt>
                <c:pt idx="45">
                  <c:v>May-23</c:v>
                </c:pt>
                <c:pt idx="46">
                  <c:v>Jun-23</c:v>
                </c:pt>
                <c:pt idx="47">
                  <c:v>Jul-23</c:v>
                </c:pt>
                <c:pt idx="48">
                  <c:v>Aug-23</c:v>
                </c:pt>
                <c:pt idx="49">
                  <c:v>Sep-23</c:v>
                </c:pt>
                <c:pt idx="50">
                  <c:v>Oct-23</c:v>
                </c:pt>
                <c:pt idx="51">
                  <c:v>Nov-23</c:v>
                </c:pt>
                <c:pt idx="52">
                  <c:v>Dec-23</c:v>
                </c:pt>
              </c:strCache>
            </c:strRef>
          </c:cat>
          <c:val>
            <c:numRef>
              <c:f>'Suivi ONEP'!$B$10:$B$62</c:f>
              <c:numCache>
                <c:formatCode>General</c:formatCode>
                <c:ptCount val="53"/>
                <c:pt idx="0">
                  <c:v>1500</c:v>
                </c:pt>
                <c:pt idx="1">
                  <c:v>1365</c:v>
                </c:pt>
                <c:pt idx="2">
                  <c:v>951</c:v>
                </c:pt>
                <c:pt idx="3">
                  <c:v>277</c:v>
                </c:pt>
                <c:pt idx="4">
                  <c:v>436</c:v>
                </c:pt>
                <c:pt idx="5">
                  <c:v>896</c:v>
                </c:pt>
                <c:pt idx="6">
                  <c:v>354</c:v>
                </c:pt>
                <c:pt idx="7">
                  <c:v>354</c:v>
                </c:pt>
                <c:pt idx="8">
                  <c:v>250</c:v>
                </c:pt>
                <c:pt idx="9">
                  <c:v>227</c:v>
                </c:pt>
                <c:pt idx="10">
                  <c:v>700</c:v>
                </c:pt>
                <c:pt idx="11">
                  <c:v>1020</c:v>
                </c:pt>
                <c:pt idx="12">
                  <c:v>626</c:v>
                </c:pt>
                <c:pt idx="13">
                  <c:v>1331</c:v>
                </c:pt>
                <c:pt idx="14">
                  <c:v>730</c:v>
                </c:pt>
                <c:pt idx="15">
                  <c:v>1725</c:v>
                </c:pt>
                <c:pt idx="16">
                  <c:v>1135</c:v>
                </c:pt>
                <c:pt idx="17">
                  <c:v>934</c:v>
                </c:pt>
                <c:pt idx="18">
                  <c:v>1003</c:v>
                </c:pt>
                <c:pt idx="19">
                  <c:v>955</c:v>
                </c:pt>
                <c:pt idx="20">
                  <c:v>1404</c:v>
                </c:pt>
                <c:pt idx="21">
                  <c:v>967</c:v>
                </c:pt>
                <c:pt idx="22">
                  <c:v>1780</c:v>
                </c:pt>
                <c:pt idx="23">
                  <c:v>2422</c:v>
                </c:pt>
                <c:pt idx="24">
                  <c:v>2768</c:v>
                </c:pt>
                <c:pt idx="25">
                  <c:v>1691</c:v>
                </c:pt>
                <c:pt idx="26">
                  <c:v>1637</c:v>
                </c:pt>
                <c:pt idx="27">
                  <c:v>1663</c:v>
                </c:pt>
                <c:pt idx="28">
                  <c:v>1329</c:v>
                </c:pt>
                <c:pt idx="29">
                  <c:v>646</c:v>
                </c:pt>
                <c:pt idx="30">
                  <c:v>604</c:v>
                </c:pt>
                <c:pt idx="31">
                  <c:v>1032</c:v>
                </c:pt>
                <c:pt idx="32">
                  <c:v>1030</c:v>
                </c:pt>
                <c:pt idx="33">
                  <c:v>2472</c:v>
                </c:pt>
                <c:pt idx="34">
                  <c:v>1760</c:v>
                </c:pt>
                <c:pt idx="35">
                  <c:v>1953</c:v>
                </c:pt>
                <c:pt idx="36">
                  <c:v>2062</c:v>
                </c:pt>
                <c:pt idx="37">
                  <c:v>1513</c:v>
                </c:pt>
                <c:pt idx="38">
                  <c:v>1850</c:v>
                </c:pt>
                <c:pt idx="39">
                  <c:v>1504</c:v>
                </c:pt>
                <c:pt idx="40">
                  <c:v>984</c:v>
                </c:pt>
                <c:pt idx="41">
                  <c:v>1270</c:v>
                </c:pt>
                <c:pt idx="42">
                  <c:v>936</c:v>
                </c:pt>
                <c:pt idx="43">
                  <c:v>1603</c:v>
                </c:pt>
                <c:pt idx="44">
                  <c:v>1636</c:v>
                </c:pt>
                <c:pt idx="45">
                  <c:v>1489</c:v>
                </c:pt>
                <c:pt idx="46">
                  <c:v>1797</c:v>
                </c:pt>
                <c:pt idx="47">
                  <c:v>1868</c:v>
                </c:pt>
                <c:pt idx="48">
                  <c:v>2134</c:v>
                </c:pt>
                <c:pt idx="49">
                  <c:v>1808</c:v>
                </c:pt>
                <c:pt idx="50">
                  <c:v>1662</c:v>
                </c:pt>
                <c:pt idx="51">
                  <c:v>1695</c:v>
                </c:pt>
                <c:pt idx="52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1-47B4-8A75-9D01041F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92032"/>
        <c:axId val="133431680"/>
      </c:barChart>
      <c:catAx>
        <c:axId val="133692032"/>
        <c:scaling>
          <c:orientation val="minMax"/>
        </c:scaling>
        <c:delete val="0"/>
        <c:axPos val="b"/>
        <c:numFmt formatCode="#,##0_);\(#,##0\)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431680"/>
        <c:crosses val="autoZero"/>
        <c:auto val="1"/>
        <c:lblAlgn val="ctr"/>
        <c:lblOffset val="100"/>
        <c:noMultiLvlLbl val="0"/>
      </c:catAx>
      <c:valAx>
        <c:axId val="13343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6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505971383927208"/>
          <c:y val="0.47863267091613548"/>
          <c:w val="7.626471399246304E-2"/>
          <c:h val="5.4945054945054972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ONEP'!$D$107:$D$118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'Suivi ONEP'!$E$107:$E$118</c:f>
              <c:numCache>
                <c:formatCode>General</c:formatCode>
                <c:ptCount val="12"/>
                <c:pt idx="0">
                  <c:v>934</c:v>
                </c:pt>
                <c:pt idx="1">
                  <c:v>1003</c:v>
                </c:pt>
                <c:pt idx="2">
                  <c:v>955</c:v>
                </c:pt>
                <c:pt idx="3">
                  <c:v>1404</c:v>
                </c:pt>
                <c:pt idx="4">
                  <c:v>967</c:v>
                </c:pt>
                <c:pt idx="5">
                  <c:v>1780</c:v>
                </c:pt>
                <c:pt idx="6">
                  <c:v>2422</c:v>
                </c:pt>
                <c:pt idx="7">
                  <c:v>2768</c:v>
                </c:pt>
                <c:pt idx="8">
                  <c:v>1691</c:v>
                </c:pt>
                <c:pt idx="9">
                  <c:v>1637</c:v>
                </c:pt>
                <c:pt idx="10">
                  <c:v>1663</c:v>
                </c:pt>
                <c:pt idx="11">
                  <c:v>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6-4C24-854E-95C37265B32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ONEP'!$D$107:$D$118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'Suivi ONEP'!$F$107:$F$118</c:f>
              <c:numCache>
                <c:formatCode>General</c:formatCode>
                <c:ptCount val="12"/>
                <c:pt idx="0">
                  <c:v>822</c:v>
                </c:pt>
                <c:pt idx="1">
                  <c:v>744</c:v>
                </c:pt>
                <c:pt idx="2">
                  <c:v>665</c:v>
                </c:pt>
                <c:pt idx="3">
                  <c:v>685</c:v>
                </c:pt>
                <c:pt idx="4">
                  <c:v>1088</c:v>
                </c:pt>
                <c:pt idx="5">
                  <c:v>1179</c:v>
                </c:pt>
                <c:pt idx="6">
                  <c:v>1705</c:v>
                </c:pt>
                <c:pt idx="7">
                  <c:v>1240</c:v>
                </c:pt>
                <c:pt idx="8">
                  <c:v>1628</c:v>
                </c:pt>
                <c:pt idx="9">
                  <c:v>1048</c:v>
                </c:pt>
                <c:pt idx="10">
                  <c:v>935</c:v>
                </c:pt>
                <c:pt idx="11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6-4C24-854E-95C37265B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477888"/>
        <c:axId val="133479424"/>
      </c:barChart>
      <c:dateAx>
        <c:axId val="133477888"/>
        <c:scaling>
          <c:orientation val="minMax"/>
        </c:scaling>
        <c:delete val="0"/>
        <c:axPos val="l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479424"/>
        <c:crosses val="autoZero"/>
        <c:auto val="1"/>
        <c:lblOffset val="100"/>
        <c:baseTimeUnit val="months"/>
      </c:dateAx>
      <c:valAx>
        <c:axId val="133479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47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576994942438043"/>
          <c:y val="0.8002268000924263"/>
          <c:w val="0.13500358906076193"/>
          <c:h val="0.1365690265014841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 paperSize="9" orientation="landscape" verticalDpi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ONEP'!$E$134:$E$145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'Suivi ONEP'!$F$134:$F$145</c:f>
              <c:numCache>
                <c:formatCode>General</c:formatCode>
                <c:ptCount val="12"/>
                <c:pt idx="0">
                  <c:v>646</c:v>
                </c:pt>
                <c:pt idx="1">
                  <c:v>604</c:v>
                </c:pt>
                <c:pt idx="2">
                  <c:v>1032</c:v>
                </c:pt>
                <c:pt idx="3">
                  <c:v>1030</c:v>
                </c:pt>
                <c:pt idx="4">
                  <c:v>2472</c:v>
                </c:pt>
                <c:pt idx="5">
                  <c:v>1760</c:v>
                </c:pt>
                <c:pt idx="6">
                  <c:v>1953</c:v>
                </c:pt>
                <c:pt idx="7">
                  <c:v>2062</c:v>
                </c:pt>
                <c:pt idx="8">
                  <c:v>1513</c:v>
                </c:pt>
                <c:pt idx="9">
                  <c:v>1850</c:v>
                </c:pt>
                <c:pt idx="10">
                  <c:v>1504</c:v>
                </c:pt>
                <c:pt idx="11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4-4849-9CC3-10999B76E70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ONEP'!$E$134:$E$145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'Suivi ONEP'!$G$134:$G$145</c:f>
              <c:numCache>
                <c:formatCode>General</c:formatCode>
                <c:ptCount val="12"/>
                <c:pt idx="0">
                  <c:v>646</c:v>
                </c:pt>
                <c:pt idx="1">
                  <c:v>604</c:v>
                </c:pt>
                <c:pt idx="2">
                  <c:v>674</c:v>
                </c:pt>
                <c:pt idx="3">
                  <c:v>823</c:v>
                </c:pt>
                <c:pt idx="4">
                  <c:v>1040</c:v>
                </c:pt>
                <c:pt idx="5">
                  <c:v>1096</c:v>
                </c:pt>
                <c:pt idx="6">
                  <c:v>1727</c:v>
                </c:pt>
                <c:pt idx="7">
                  <c:v>1326</c:v>
                </c:pt>
                <c:pt idx="8">
                  <c:v>1129</c:v>
                </c:pt>
                <c:pt idx="9">
                  <c:v>891</c:v>
                </c:pt>
                <c:pt idx="10">
                  <c:v>874</c:v>
                </c:pt>
                <c:pt idx="11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4-4849-9CC3-10999B76E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31136"/>
        <c:axId val="133532672"/>
      </c:barChart>
      <c:dateAx>
        <c:axId val="133531136"/>
        <c:scaling>
          <c:orientation val="minMax"/>
        </c:scaling>
        <c:delete val="0"/>
        <c:axPos val="l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32672"/>
        <c:crosses val="autoZero"/>
        <c:auto val="1"/>
        <c:lblOffset val="100"/>
        <c:baseTimeUnit val="months"/>
      </c:dateAx>
      <c:valAx>
        <c:axId val="1335326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31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167712731560737"/>
          <c:y val="0.46339159194696039"/>
          <c:w val="5.7971014492753659E-2"/>
          <c:h val="6.8400770712909453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ONEP'!$F$169:$F$180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'Suivi ONEP'!$G$169:$G$180</c:f>
              <c:numCache>
                <c:formatCode>General</c:formatCode>
                <c:ptCount val="12"/>
                <c:pt idx="0">
                  <c:v>1270</c:v>
                </c:pt>
                <c:pt idx="1">
                  <c:v>936</c:v>
                </c:pt>
                <c:pt idx="2">
                  <c:v>1603</c:v>
                </c:pt>
                <c:pt idx="3">
                  <c:v>1636</c:v>
                </c:pt>
                <c:pt idx="4">
                  <c:v>1489</c:v>
                </c:pt>
                <c:pt idx="5">
                  <c:v>1797</c:v>
                </c:pt>
                <c:pt idx="6">
                  <c:v>1868</c:v>
                </c:pt>
                <c:pt idx="7">
                  <c:v>2134</c:v>
                </c:pt>
                <c:pt idx="8">
                  <c:v>1808</c:v>
                </c:pt>
                <c:pt idx="9">
                  <c:v>1662</c:v>
                </c:pt>
                <c:pt idx="10">
                  <c:v>1695</c:v>
                </c:pt>
                <c:pt idx="11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C-4622-80BC-D6D1E595027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M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'Suivi ONEP'!$F$169:$F$180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'Suivi ONEP'!$H$169:$H$180</c:f>
              <c:numCache>
                <c:formatCode>General</c:formatCode>
                <c:ptCount val="12"/>
                <c:pt idx="0">
                  <c:v>576</c:v>
                </c:pt>
                <c:pt idx="1">
                  <c:v>565</c:v>
                </c:pt>
                <c:pt idx="2">
                  <c:v>1302</c:v>
                </c:pt>
                <c:pt idx="3">
                  <c:v>1256</c:v>
                </c:pt>
                <c:pt idx="4">
                  <c:v>765</c:v>
                </c:pt>
                <c:pt idx="5">
                  <c:v>1679</c:v>
                </c:pt>
                <c:pt idx="6">
                  <c:v>873</c:v>
                </c:pt>
                <c:pt idx="7">
                  <c:v>1418</c:v>
                </c:pt>
                <c:pt idx="8">
                  <c:v>1074</c:v>
                </c:pt>
                <c:pt idx="9">
                  <c:v>1139</c:v>
                </c:pt>
                <c:pt idx="10">
                  <c:v>789</c:v>
                </c:pt>
                <c:pt idx="11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C-4622-80BC-D6D1E5950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62752"/>
        <c:axId val="133564288"/>
      </c:barChart>
      <c:dateAx>
        <c:axId val="133562752"/>
        <c:scaling>
          <c:orientation val="minMax"/>
        </c:scaling>
        <c:delete val="0"/>
        <c:axPos val="l"/>
        <c:numFmt formatCode="mmm\-yy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64288"/>
        <c:crosses val="autoZero"/>
        <c:auto val="1"/>
        <c:lblOffset val="100"/>
        <c:baseTimeUnit val="months"/>
      </c:dateAx>
      <c:valAx>
        <c:axId val="1335642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MA"/>
          </a:p>
        </c:txPr>
        <c:crossAx val="13356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79285827317324"/>
          <c:y val="0.46138259394404968"/>
          <c:w val="5.8212058212058215E-2"/>
          <c:h val="7.2154471544715437E-2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MA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MA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0</xdr:row>
      <xdr:rowOff>0</xdr:rowOff>
    </xdr:from>
    <xdr:to>
      <xdr:col>6</xdr:col>
      <xdr:colOff>0</xdr:colOff>
      <xdr:row>2</xdr:row>
      <xdr:rowOff>57150</xdr:rowOff>
    </xdr:to>
    <xdr:pic>
      <xdr:nvPicPr>
        <xdr:cNvPr id="1977314" name="Image 3">
          <a:extLst>
            <a:ext uri="{FF2B5EF4-FFF2-40B4-BE49-F238E27FC236}">
              <a16:creationId xmlns:a16="http://schemas.microsoft.com/office/drawing/2014/main" id="{00000000-0008-0000-0200-0000E2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50" y="0"/>
          <a:ext cx="2730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31750</xdr:colOff>
      <xdr:row>0</xdr:row>
      <xdr:rowOff>0</xdr:rowOff>
    </xdr:from>
    <xdr:to>
      <xdr:col>2</xdr:col>
      <xdr:colOff>139700</xdr:colOff>
      <xdr:row>2</xdr:row>
      <xdr:rowOff>69850</xdr:rowOff>
    </xdr:to>
    <xdr:pic>
      <xdr:nvPicPr>
        <xdr:cNvPr id="1977315" name="Image 6">
          <a:extLst>
            <a:ext uri="{FF2B5EF4-FFF2-40B4-BE49-F238E27FC236}">
              <a16:creationId xmlns:a16="http://schemas.microsoft.com/office/drawing/2014/main" id="{00000000-0008-0000-0200-0000E3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0"/>
          <a:ext cx="215900" cy="400050"/>
        </a:xfrm>
        <a:prstGeom prst="rect">
          <a:avLst/>
        </a:prstGeom>
        <a:solidFill>
          <a:srgbClr val="C050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260350</xdr:colOff>
      <xdr:row>0</xdr:row>
      <xdr:rowOff>0</xdr:rowOff>
    </xdr:from>
    <xdr:to>
      <xdr:col>14</xdr:col>
      <xdr:colOff>501650</xdr:colOff>
      <xdr:row>2</xdr:row>
      <xdr:rowOff>69850</xdr:rowOff>
    </xdr:to>
    <xdr:pic>
      <xdr:nvPicPr>
        <xdr:cNvPr id="1977316" name="Image 9">
          <a:extLst>
            <a:ext uri="{FF2B5EF4-FFF2-40B4-BE49-F238E27FC236}">
              <a16:creationId xmlns:a16="http://schemas.microsoft.com/office/drawing/2014/main" id="{00000000-0008-0000-0200-0000E4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0"/>
          <a:ext cx="241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</xdr:colOff>
      <xdr:row>0</xdr:row>
      <xdr:rowOff>0</xdr:rowOff>
    </xdr:from>
    <xdr:to>
      <xdr:col>11</xdr:col>
      <xdr:colOff>127000</xdr:colOff>
      <xdr:row>2</xdr:row>
      <xdr:rowOff>69850</xdr:rowOff>
    </xdr:to>
    <xdr:pic>
      <xdr:nvPicPr>
        <xdr:cNvPr id="1977317" name="Image 10">
          <a:extLst>
            <a:ext uri="{FF2B5EF4-FFF2-40B4-BE49-F238E27FC236}">
              <a16:creationId xmlns:a16="http://schemas.microsoft.com/office/drawing/2014/main" id="{00000000-0008-0000-0200-0000E5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0"/>
          <a:ext cx="2476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406400</xdr:colOff>
      <xdr:row>19</xdr:row>
      <xdr:rowOff>0</xdr:rowOff>
    </xdr:from>
    <xdr:to>
      <xdr:col>6</xdr:col>
      <xdr:colOff>0</xdr:colOff>
      <xdr:row>21</xdr:row>
      <xdr:rowOff>47625</xdr:rowOff>
    </xdr:to>
    <xdr:pic>
      <xdr:nvPicPr>
        <xdr:cNvPr id="1977318" name="Image 3">
          <a:extLst>
            <a:ext uri="{FF2B5EF4-FFF2-40B4-BE49-F238E27FC236}">
              <a16:creationId xmlns:a16="http://schemas.microsoft.com/office/drawing/2014/main" id="{00000000-0008-0000-0200-0000E6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50" y="3956050"/>
          <a:ext cx="2730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31750</xdr:colOff>
      <xdr:row>19</xdr:row>
      <xdr:rowOff>0</xdr:rowOff>
    </xdr:from>
    <xdr:to>
      <xdr:col>2</xdr:col>
      <xdr:colOff>139700</xdr:colOff>
      <xdr:row>21</xdr:row>
      <xdr:rowOff>60325</xdr:rowOff>
    </xdr:to>
    <xdr:pic>
      <xdr:nvPicPr>
        <xdr:cNvPr id="1977319" name="Image 6">
          <a:extLst>
            <a:ext uri="{FF2B5EF4-FFF2-40B4-BE49-F238E27FC236}">
              <a16:creationId xmlns:a16="http://schemas.microsoft.com/office/drawing/2014/main" id="{00000000-0008-0000-0200-0000E7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3956050"/>
          <a:ext cx="215900" cy="400050"/>
        </a:xfrm>
        <a:prstGeom prst="rect">
          <a:avLst/>
        </a:prstGeom>
        <a:solidFill>
          <a:srgbClr val="C050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260350</xdr:colOff>
      <xdr:row>19</xdr:row>
      <xdr:rowOff>0</xdr:rowOff>
    </xdr:from>
    <xdr:to>
      <xdr:col>14</xdr:col>
      <xdr:colOff>501650</xdr:colOff>
      <xdr:row>21</xdr:row>
      <xdr:rowOff>60325</xdr:rowOff>
    </xdr:to>
    <xdr:pic>
      <xdr:nvPicPr>
        <xdr:cNvPr id="1977320" name="Image 9">
          <a:extLst>
            <a:ext uri="{FF2B5EF4-FFF2-40B4-BE49-F238E27FC236}">
              <a16:creationId xmlns:a16="http://schemas.microsoft.com/office/drawing/2014/main" id="{00000000-0008-0000-0200-0000E8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56050"/>
          <a:ext cx="241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0</xdr:rowOff>
    </xdr:from>
    <xdr:to>
      <xdr:col>11</xdr:col>
      <xdr:colOff>127000</xdr:colOff>
      <xdr:row>21</xdr:row>
      <xdr:rowOff>60325</xdr:rowOff>
    </xdr:to>
    <xdr:pic>
      <xdr:nvPicPr>
        <xdr:cNvPr id="1977321" name="Image 10">
          <a:extLst>
            <a:ext uri="{FF2B5EF4-FFF2-40B4-BE49-F238E27FC236}">
              <a16:creationId xmlns:a16="http://schemas.microsoft.com/office/drawing/2014/main" id="{00000000-0008-0000-0200-0000E92B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956050"/>
          <a:ext cx="2476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68</xdr:row>
      <xdr:rowOff>38100</xdr:rowOff>
    </xdr:from>
    <xdr:to>
      <xdr:col>10</xdr:col>
      <xdr:colOff>546100</xdr:colOff>
      <xdr:row>96</xdr:row>
      <xdr:rowOff>82550</xdr:rowOff>
    </xdr:to>
    <xdr:graphicFrame macro="">
      <xdr:nvGraphicFramePr>
        <xdr:cNvPr id="2759954" name="Graphique 1">
          <a:extLst>
            <a:ext uri="{FF2B5EF4-FFF2-40B4-BE49-F238E27FC236}">
              <a16:creationId xmlns:a16="http://schemas.microsoft.com/office/drawing/2014/main" id="{00000000-0008-0000-0400-000012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158750</xdr:colOff>
      <xdr:row>97</xdr:row>
      <xdr:rowOff>38100</xdr:rowOff>
    </xdr:from>
    <xdr:to>
      <xdr:col>11</xdr:col>
      <xdr:colOff>590550</xdr:colOff>
      <xdr:row>124</xdr:row>
      <xdr:rowOff>6350</xdr:rowOff>
    </xdr:to>
    <xdr:graphicFrame macro="">
      <xdr:nvGraphicFramePr>
        <xdr:cNvPr id="2759955" name="Graphique 1">
          <a:extLst>
            <a:ext uri="{FF2B5EF4-FFF2-40B4-BE49-F238E27FC236}">
              <a16:creationId xmlns:a16="http://schemas.microsoft.com/office/drawing/2014/main" id="{00000000-0008-0000-0400-000013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129</xdr:row>
      <xdr:rowOff>165100</xdr:rowOff>
    </xdr:from>
    <xdr:to>
      <xdr:col>11</xdr:col>
      <xdr:colOff>508000</xdr:colOff>
      <xdr:row>161</xdr:row>
      <xdr:rowOff>177800</xdr:rowOff>
    </xdr:to>
    <xdr:graphicFrame macro="">
      <xdr:nvGraphicFramePr>
        <xdr:cNvPr id="2759956" name="Graphique 2">
          <a:extLst>
            <a:ext uri="{FF2B5EF4-FFF2-40B4-BE49-F238E27FC236}">
              <a16:creationId xmlns:a16="http://schemas.microsoft.com/office/drawing/2014/main" id="{00000000-0008-0000-0400-000014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120650</xdr:colOff>
      <xdr:row>164</xdr:row>
      <xdr:rowOff>63500</xdr:rowOff>
    </xdr:from>
    <xdr:to>
      <xdr:col>11</xdr:col>
      <xdr:colOff>590550</xdr:colOff>
      <xdr:row>194</xdr:row>
      <xdr:rowOff>101600</xdr:rowOff>
    </xdr:to>
    <xdr:graphicFrame macro="">
      <xdr:nvGraphicFramePr>
        <xdr:cNvPr id="2759957" name="Graphique 3">
          <a:extLst>
            <a:ext uri="{FF2B5EF4-FFF2-40B4-BE49-F238E27FC236}">
              <a16:creationId xmlns:a16="http://schemas.microsoft.com/office/drawing/2014/main" id="{00000000-0008-0000-0400-0000151D2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476250</xdr:colOff>
      <xdr:row>103</xdr:row>
      <xdr:rowOff>25400</xdr:rowOff>
    </xdr:from>
    <xdr:to>
      <xdr:col>12</xdr:col>
      <xdr:colOff>679450</xdr:colOff>
      <xdr:row>107</xdr:row>
      <xdr:rowOff>0</xdr:rowOff>
    </xdr:to>
    <xdr:grpSp>
      <xdr:nvGrpSpPr>
        <xdr:cNvPr id="2759958" name="Groupe 1">
          <a:extLst>
            <a:ext uri="{FF2B5EF4-FFF2-40B4-BE49-F238E27FC236}">
              <a16:creationId xmlns:a16="http://schemas.microsoft.com/office/drawing/2014/main" id="{00000000-0008-0000-0400-0000161D2A00}"/>
            </a:ext>
          </a:extLst>
        </xdr:cNvPr>
        <xdr:cNvGrpSpPr>
          <a:grpSpLocks/>
        </xdr:cNvGrpSpPr>
      </xdr:nvGrpSpPr>
      <xdr:grpSpPr bwMode="auto">
        <a:xfrm>
          <a:off x="9112250" y="23279100"/>
          <a:ext cx="2133600" cy="812800"/>
          <a:chOff x="9153525" y="24498300"/>
          <a:chExt cx="1933575" cy="8001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9153525" y="24576998"/>
            <a:ext cx="582551" cy="209862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9184512" y="25049189"/>
            <a:ext cx="570157" cy="2033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8" name="ZoneTexte 1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9630721" y="24498300"/>
            <a:ext cx="1369616" cy="373817"/>
          </a:xfrm>
          <a:prstGeom prst="rect">
            <a:avLst/>
          </a:prstGeom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400" b="1"/>
              <a:t>CUMUL ASS</a:t>
            </a:r>
          </a:p>
        </xdr:txBody>
      </xdr:sp>
      <xdr:sp macro="" textlink="">
        <xdr:nvSpPr>
          <xdr:cNvPr id="9" name="ZoneTexte 1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/>
        </xdr:nvSpPr>
        <xdr:spPr>
          <a:xfrm>
            <a:off x="9760866" y="24983607"/>
            <a:ext cx="1326234" cy="314793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fr-FR" sz="1400" b="1"/>
              <a:t>CUMUL ONEE</a:t>
            </a:r>
          </a:p>
        </xdr:txBody>
      </xdr:sp>
    </xdr:grpSp>
    <xdr:clientData/>
  </xdr:twoCellAnchor>
  <xdr:twoCellAnchor>
    <xdr:from>
      <xdr:col>10</xdr:col>
      <xdr:colOff>571500</xdr:colOff>
      <xdr:row>171</xdr:row>
      <xdr:rowOff>101600</xdr:rowOff>
    </xdr:from>
    <xdr:to>
      <xdr:col>13</xdr:col>
      <xdr:colOff>12700</xdr:colOff>
      <xdr:row>174</xdr:row>
      <xdr:rowOff>158750</xdr:rowOff>
    </xdr:to>
    <xdr:grpSp>
      <xdr:nvGrpSpPr>
        <xdr:cNvPr id="2759959" name="Groupe 15">
          <a:extLst>
            <a:ext uri="{FF2B5EF4-FFF2-40B4-BE49-F238E27FC236}">
              <a16:creationId xmlns:a16="http://schemas.microsoft.com/office/drawing/2014/main" id="{00000000-0008-0000-0400-0000171D2A00}"/>
            </a:ext>
          </a:extLst>
        </xdr:cNvPr>
        <xdr:cNvGrpSpPr>
          <a:grpSpLocks/>
        </xdr:cNvGrpSpPr>
      </xdr:nvGrpSpPr>
      <xdr:grpSpPr bwMode="auto">
        <a:xfrm>
          <a:off x="9207500" y="38036500"/>
          <a:ext cx="2197100" cy="819150"/>
          <a:chOff x="9153525" y="24498300"/>
          <a:chExt cx="1933575" cy="8001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9153525" y="24576359"/>
            <a:ext cx="582551" cy="208156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9184512" y="25051215"/>
            <a:ext cx="570157" cy="201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19" name="ZoneTexte 1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9630721" y="24498300"/>
            <a:ext cx="1369616" cy="370778"/>
          </a:xfrm>
          <a:prstGeom prst="rect">
            <a:avLst/>
          </a:prstGeom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400" b="1"/>
              <a:t>CUMUL ASS</a:t>
            </a:r>
          </a:p>
        </xdr:txBody>
      </xdr:sp>
      <xdr:sp macro="" textlink="">
        <xdr:nvSpPr>
          <xdr:cNvPr id="20" name="ZoneTexte 1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 txBox="1"/>
        </xdr:nvSpPr>
        <xdr:spPr>
          <a:xfrm>
            <a:off x="9760866" y="24986166"/>
            <a:ext cx="1326234" cy="312234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fr-FR" sz="1400" b="1"/>
              <a:t>CUMUL ONEE</a:t>
            </a:r>
          </a:p>
        </xdr:txBody>
      </xdr:sp>
    </xdr:grpSp>
    <xdr:clientData/>
  </xdr:twoCellAnchor>
  <xdr:twoCellAnchor>
    <xdr:from>
      <xdr:col>10</xdr:col>
      <xdr:colOff>355600</xdr:colOff>
      <xdr:row>140</xdr:row>
      <xdr:rowOff>6350</xdr:rowOff>
    </xdr:from>
    <xdr:to>
      <xdr:col>12</xdr:col>
      <xdr:colOff>552450</xdr:colOff>
      <xdr:row>143</xdr:row>
      <xdr:rowOff>63500</xdr:rowOff>
    </xdr:to>
    <xdr:grpSp>
      <xdr:nvGrpSpPr>
        <xdr:cNvPr id="2759960" name="Groupe 20">
          <a:extLst>
            <a:ext uri="{FF2B5EF4-FFF2-40B4-BE49-F238E27FC236}">
              <a16:creationId xmlns:a16="http://schemas.microsoft.com/office/drawing/2014/main" id="{00000000-0008-0000-0400-0000181D2A00}"/>
            </a:ext>
          </a:extLst>
        </xdr:cNvPr>
        <xdr:cNvGrpSpPr>
          <a:grpSpLocks/>
        </xdr:cNvGrpSpPr>
      </xdr:nvGrpSpPr>
      <xdr:grpSpPr bwMode="auto">
        <a:xfrm>
          <a:off x="8991600" y="31527750"/>
          <a:ext cx="2127250" cy="819150"/>
          <a:chOff x="9153525" y="24498300"/>
          <a:chExt cx="1933575" cy="8001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9153525" y="24576359"/>
            <a:ext cx="578207" cy="208156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9184611" y="25051215"/>
            <a:ext cx="571990" cy="2016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fr-FR"/>
          </a:p>
        </xdr:txBody>
      </xdr:sp>
      <xdr:sp macro="" textlink="">
        <xdr:nvSpPr>
          <xdr:cNvPr id="24" name="ZoneTexte 1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 txBox="1"/>
        </xdr:nvSpPr>
        <xdr:spPr>
          <a:xfrm>
            <a:off x="9632256" y="24498300"/>
            <a:ext cx="1367802" cy="370778"/>
          </a:xfrm>
          <a:prstGeom prst="rect">
            <a:avLst/>
          </a:prstGeom>
        </xdr:spPr>
        <x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 sz="1400" b="1"/>
              <a:t>CUMUL ASS</a:t>
            </a:r>
          </a:p>
        </xdr:txBody>
      </xdr:sp>
      <xdr:sp macro="" textlink="">
        <xdr:nvSpPr>
          <xdr:cNvPr id="25" name="ZoneTexte 1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9762819" y="24986166"/>
            <a:ext cx="1324281" cy="312234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fr-FR" sz="1400" b="1"/>
              <a:t>CUMUL ONEE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0.88745</cdr:x>
      <cdr:y>0.5853</cdr:y>
    </cdr:from>
    <cdr:to>
      <cdr:x>0.98524</cdr:x>
      <cdr:y>0.64235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7886700" y="3362325"/>
          <a:ext cx="86677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0.82644</cdr:x>
      <cdr:y>0.56764</cdr:y>
    </cdr:from>
    <cdr:to>
      <cdr:x>0.96165</cdr:x>
      <cdr:y>0.63852</cdr:y>
    </cdr:to>
    <cdr:sp macro="" textlink="">
      <cdr:nvSpPr>
        <cdr:cNvPr id="5" name="ZoneTexte 4"/>
        <cdr:cNvSpPr txBox="1"/>
      </cdr:nvSpPr>
      <cdr:spPr>
        <a:xfrm xmlns:a="http://schemas.openxmlformats.org/drawingml/2006/main">
          <a:off x="7353300" y="3267075"/>
          <a:ext cx="1190625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0.77434</cdr:x>
      <cdr:y>0.69318</cdr:y>
    </cdr:from>
    <cdr:to>
      <cdr:x>0.87377</cdr:x>
      <cdr:y>0.75327</cdr:y>
    </cdr:to>
    <cdr:sp macro="" textlink="">
      <cdr:nvSpPr>
        <cdr:cNvPr id="7" name="ZoneTexte 6"/>
        <cdr:cNvSpPr txBox="1"/>
      </cdr:nvSpPr>
      <cdr:spPr>
        <a:xfrm xmlns:a="http://schemas.openxmlformats.org/drawingml/2006/main">
          <a:off x="6905625" y="3990975"/>
          <a:ext cx="8572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0</xdr:row>
      <xdr:rowOff>38100</xdr:rowOff>
    </xdr:from>
    <xdr:to>
      <xdr:col>6</xdr:col>
      <xdr:colOff>889000</xdr:colOff>
      <xdr:row>2</xdr:row>
      <xdr:rowOff>88900</xdr:rowOff>
    </xdr:to>
    <xdr:pic>
      <xdr:nvPicPr>
        <xdr:cNvPr id="2713651" name="Image 1">
          <a:extLst>
            <a:ext uri="{FF2B5EF4-FFF2-40B4-BE49-F238E27FC236}">
              <a16:creationId xmlns:a16="http://schemas.microsoft.com/office/drawing/2014/main" id="{00000000-0008-0000-0500-00003368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"/>
          <a:ext cx="2628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0</xdr:row>
      <xdr:rowOff>0</xdr:rowOff>
    </xdr:from>
    <xdr:to>
      <xdr:col>16</xdr:col>
      <xdr:colOff>825500</xdr:colOff>
      <xdr:row>2</xdr:row>
      <xdr:rowOff>57150</xdr:rowOff>
    </xdr:to>
    <xdr:pic>
      <xdr:nvPicPr>
        <xdr:cNvPr id="2713652" name="Image 2">
          <a:extLst>
            <a:ext uri="{FF2B5EF4-FFF2-40B4-BE49-F238E27FC236}">
              <a16:creationId xmlns:a16="http://schemas.microsoft.com/office/drawing/2014/main" id="{00000000-0008-0000-0500-00003468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2622550" cy="42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N2732"/>
  <sheetViews>
    <sheetView topLeftCell="A88" zoomScale="168" zoomScaleNormal="110" workbookViewId="0">
      <pane xSplit="2" topLeftCell="C1" activePane="topRight" state="frozen"/>
      <selection pane="topRight" activeCell="A92" sqref="A92:XFD92"/>
    </sheetView>
  </sheetViews>
  <sheetFormatPr baseColWidth="10" defaultColWidth="9.1640625" defaultRowHeight="16"/>
  <cols>
    <col min="1" max="1" width="3.83203125" style="2" customWidth="1"/>
    <col min="2" max="2" width="14.33203125" style="1" customWidth="1"/>
    <col min="3" max="3" width="6.33203125" style="173" customWidth="1"/>
    <col min="4" max="4" width="5.5" style="1" customWidth="1"/>
    <col min="5" max="5" width="4.83203125" style="1" customWidth="1"/>
    <col min="6" max="6" width="5.5" style="1" customWidth="1"/>
    <col min="7" max="7" width="5.83203125" style="1" customWidth="1"/>
    <col min="8" max="8" width="4.6640625" style="1" customWidth="1"/>
    <col min="9" max="9" width="5" style="1" customWidth="1"/>
    <col min="10" max="10" width="4.83203125" style="1" customWidth="1"/>
    <col min="11" max="11" width="5.5" style="1" customWidth="1"/>
    <col min="12" max="12" width="5" style="1" customWidth="1"/>
    <col min="13" max="13" width="4.83203125" style="1" customWidth="1"/>
    <col min="14" max="14" width="4.5" style="1" customWidth="1"/>
    <col min="15" max="15" width="5.33203125" style="1" customWidth="1"/>
    <col min="16" max="16" width="5" style="1" customWidth="1"/>
    <col min="17" max="18" width="4.6640625" style="1" customWidth="1"/>
    <col min="19" max="19" width="5.1640625" style="1" customWidth="1"/>
    <col min="20" max="21" width="4.5" style="1" customWidth="1"/>
    <col min="22" max="22" width="4.83203125" style="1" customWidth="1"/>
    <col min="23" max="23" width="5" style="1" customWidth="1"/>
    <col min="24" max="26" width="4.6640625" style="1" customWidth="1"/>
    <col min="27" max="27" width="5" style="1" customWidth="1"/>
    <col min="28" max="28" width="4.6640625" style="1" customWidth="1"/>
    <col min="29" max="30" width="5.1640625" style="1" customWidth="1"/>
    <col min="31" max="31" width="5.33203125" style="1" customWidth="1"/>
    <col min="32" max="33" width="5.5" style="1" customWidth="1"/>
    <col min="34" max="34" width="5.83203125" style="1" customWidth="1"/>
    <col min="35" max="35" width="5.5" style="1" customWidth="1"/>
    <col min="36" max="37" width="6" style="1" customWidth="1"/>
    <col min="38" max="38" width="6.33203125" style="1" customWidth="1"/>
    <col min="39" max="39" width="6" style="1" customWidth="1"/>
    <col min="40" max="41" width="9.1640625" customWidth="1"/>
  </cols>
  <sheetData>
    <row r="1" spans="1:39" ht="44.25" customHeight="1" thickBot="1">
      <c r="E1" s="25"/>
      <c r="I1" s="145"/>
      <c r="K1" s="399" t="s">
        <v>245</v>
      </c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  <c r="X1" s="400"/>
      <c r="Y1" s="400"/>
      <c r="Z1" s="400"/>
      <c r="AA1" s="401"/>
      <c r="AB1" s="26"/>
      <c r="AD1" s="6"/>
      <c r="AE1" s="6"/>
    </row>
    <row r="2" spans="1:39" s="123" customFormat="1" ht="17.25" customHeight="1" thickTop="1" thickBot="1">
      <c r="A2" s="390" t="s">
        <v>285</v>
      </c>
      <c r="B2" s="392" t="s">
        <v>0</v>
      </c>
      <c r="C2" s="397" t="s">
        <v>221</v>
      </c>
      <c r="D2" s="402" t="s">
        <v>1</v>
      </c>
      <c r="E2" s="403"/>
      <c r="F2" s="404"/>
      <c r="G2" s="396" t="s">
        <v>2</v>
      </c>
      <c r="H2" s="396"/>
      <c r="I2" s="396"/>
      <c r="J2" s="396" t="s">
        <v>3</v>
      </c>
      <c r="K2" s="396"/>
      <c r="L2" s="396"/>
      <c r="M2" s="396" t="s">
        <v>4</v>
      </c>
      <c r="N2" s="396"/>
      <c r="O2" s="396"/>
      <c r="P2" s="396" t="s">
        <v>5</v>
      </c>
      <c r="Q2" s="396"/>
      <c r="R2" s="396"/>
      <c r="S2" s="396" t="s">
        <v>6</v>
      </c>
      <c r="T2" s="396"/>
      <c r="U2" s="396"/>
      <c r="V2" s="396" t="s">
        <v>7</v>
      </c>
      <c r="W2" s="396"/>
      <c r="X2" s="396"/>
      <c r="Y2" s="396" t="s">
        <v>8</v>
      </c>
      <c r="Z2" s="396"/>
      <c r="AA2" s="396"/>
      <c r="AB2" s="396" t="s">
        <v>9</v>
      </c>
      <c r="AC2" s="396"/>
      <c r="AD2" s="396"/>
      <c r="AE2" s="396" t="s">
        <v>10</v>
      </c>
      <c r="AF2" s="396"/>
      <c r="AG2" s="396"/>
      <c r="AH2" s="396"/>
      <c r="AI2" s="396"/>
      <c r="AJ2" s="396"/>
      <c r="AK2" s="396"/>
      <c r="AL2" s="396"/>
      <c r="AM2" s="396"/>
    </row>
    <row r="3" spans="1:39" s="123" customFormat="1" ht="46.5" customHeight="1" thickBot="1">
      <c r="A3" s="391"/>
      <c r="B3" s="393"/>
      <c r="C3" s="398"/>
      <c r="D3" s="131" t="s">
        <v>220</v>
      </c>
      <c r="E3" s="132" t="s">
        <v>13</v>
      </c>
      <c r="F3" s="133" t="s">
        <v>12</v>
      </c>
      <c r="G3" s="134" t="s">
        <v>220</v>
      </c>
      <c r="H3" s="135" t="s">
        <v>13</v>
      </c>
      <c r="I3" s="136" t="s">
        <v>12</v>
      </c>
      <c r="J3" s="137" t="s">
        <v>220</v>
      </c>
      <c r="K3" s="138" t="s">
        <v>13</v>
      </c>
      <c r="L3" s="139" t="s">
        <v>12</v>
      </c>
      <c r="M3" s="137" t="s">
        <v>220</v>
      </c>
      <c r="N3" s="138" t="s">
        <v>13</v>
      </c>
      <c r="O3" s="139" t="s">
        <v>12</v>
      </c>
      <c r="P3" s="137" t="s">
        <v>220</v>
      </c>
      <c r="Q3" s="138" t="s">
        <v>13</v>
      </c>
      <c r="R3" s="140" t="s">
        <v>12</v>
      </c>
      <c r="S3" s="134" t="s">
        <v>220</v>
      </c>
      <c r="T3" s="138" t="s">
        <v>13</v>
      </c>
      <c r="U3" s="139" t="s">
        <v>12</v>
      </c>
      <c r="V3" s="137" t="s">
        <v>220</v>
      </c>
      <c r="W3" s="141" t="s">
        <v>13</v>
      </c>
      <c r="X3" s="139" t="s">
        <v>12</v>
      </c>
      <c r="Y3" s="137" t="s">
        <v>220</v>
      </c>
      <c r="Z3" s="138" t="s">
        <v>13</v>
      </c>
      <c r="AA3" s="139" t="s">
        <v>12</v>
      </c>
      <c r="AB3" s="137" t="s">
        <v>220</v>
      </c>
      <c r="AC3" s="138" t="s">
        <v>13</v>
      </c>
      <c r="AD3" s="139" t="s">
        <v>12</v>
      </c>
      <c r="AE3" s="137" t="s">
        <v>220</v>
      </c>
      <c r="AF3" s="138" t="s">
        <v>13</v>
      </c>
      <c r="AG3" s="139" t="s">
        <v>12</v>
      </c>
      <c r="AH3" s="137"/>
      <c r="AI3" s="138"/>
      <c r="AJ3" s="139"/>
      <c r="AK3" s="142"/>
      <c r="AL3" s="143"/>
      <c r="AM3" s="144"/>
    </row>
    <row r="4" spans="1:39" s="123" customFormat="1" thickTop="1" thickBot="1">
      <c r="A4" s="176">
        <v>6</v>
      </c>
      <c r="B4" s="177" t="s">
        <v>25</v>
      </c>
      <c r="C4" s="190">
        <v>608</v>
      </c>
      <c r="D4" s="154">
        <v>608</v>
      </c>
      <c r="E4" s="151">
        <f>D4-C4</f>
        <v>0</v>
      </c>
      <c r="F4" s="155">
        <f>E4*$AN$140</f>
        <v>0</v>
      </c>
      <c r="G4" s="156">
        <v>608</v>
      </c>
      <c r="H4" s="151">
        <f>G4-D4</f>
        <v>0</v>
      </c>
      <c r="I4" s="152">
        <f t="shared" ref="I4:I35" si="0">H4*$AN$140</f>
        <v>0</v>
      </c>
      <c r="J4" s="156">
        <v>611</v>
      </c>
      <c r="K4" s="151">
        <f>M4-J4</f>
        <v>6</v>
      </c>
      <c r="L4" s="152">
        <f t="shared" ref="L4:L35" si="1">K4*$AN$140</f>
        <v>42</v>
      </c>
      <c r="M4" s="156">
        <v>617</v>
      </c>
      <c r="N4" s="153">
        <f>M4-J4</f>
        <v>6</v>
      </c>
      <c r="O4" s="152">
        <f t="shared" ref="O4:O35" si="2">N4*$AN$140</f>
        <v>42</v>
      </c>
      <c r="P4" s="156">
        <v>628</v>
      </c>
      <c r="Q4" s="153">
        <f>P4-M4</f>
        <v>11</v>
      </c>
      <c r="R4" s="152">
        <f t="shared" ref="R4:R35" si="3">Q4*$AN$140</f>
        <v>77</v>
      </c>
      <c r="S4" s="156">
        <v>636</v>
      </c>
      <c r="T4" s="153">
        <f>S4-P4</f>
        <v>8</v>
      </c>
      <c r="U4" s="152">
        <f t="shared" ref="U4:U35" si="4">T4*$AN$140</f>
        <v>56</v>
      </c>
      <c r="V4" s="156">
        <v>649</v>
      </c>
      <c r="W4" s="153">
        <f>V4-S4</f>
        <v>13</v>
      </c>
      <c r="X4" s="152">
        <f t="shared" ref="X4:X35" si="5">W4*$AN$140</f>
        <v>91</v>
      </c>
      <c r="Y4" s="156">
        <v>660</v>
      </c>
      <c r="Z4" s="153">
        <f>Y4-V4</f>
        <v>11</v>
      </c>
      <c r="AA4" s="152">
        <f t="shared" ref="AA4:AA35" si="6">Z4*$AN$140</f>
        <v>77</v>
      </c>
      <c r="AB4" s="156">
        <v>671</v>
      </c>
      <c r="AC4" s="153">
        <f>AB4-Y4</f>
        <v>11</v>
      </c>
      <c r="AD4" s="152">
        <f t="shared" ref="AD4:AD35" si="7">AC4*$AN$140</f>
        <v>77</v>
      </c>
      <c r="AE4" s="156">
        <v>677</v>
      </c>
      <c r="AF4" s="153">
        <f t="shared" ref="AF4:AF35" si="8">AE4-AB4</f>
        <v>6</v>
      </c>
      <c r="AG4" s="152">
        <f t="shared" ref="AG4:AG35" si="9">AF4*$AN$140</f>
        <v>42</v>
      </c>
      <c r="AH4" s="156"/>
      <c r="AI4" s="153"/>
      <c r="AJ4" s="152"/>
      <c r="AK4" s="156"/>
      <c r="AL4" s="153"/>
      <c r="AM4" s="152"/>
    </row>
    <row r="5" spans="1:39" s="123" customFormat="1" thickTop="1" thickBot="1">
      <c r="A5" s="176">
        <v>73</v>
      </c>
      <c r="B5" s="177" t="s">
        <v>63</v>
      </c>
      <c r="C5" s="190">
        <v>145</v>
      </c>
      <c r="D5" s="157">
        <v>145</v>
      </c>
      <c r="E5" s="151">
        <f>D5-C5</f>
        <v>0</v>
      </c>
      <c r="F5" s="155">
        <f t="shared" ref="F5:F68" si="10">E5*$AN$140</f>
        <v>0</v>
      </c>
      <c r="G5" s="158">
        <v>145</v>
      </c>
      <c r="H5" s="151">
        <f t="shared" ref="H5:H68" si="11">G5-D5</f>
        <v>0</v>
      </c>
      <c r="I5" s="152">
        <f t="shared" si="0"/>
        <v>0</v>
      </c>
      <c r="J5" s="158">
        <v>1</v>
      </c>
      <c r="K5" s="151">
        <f t="shared" ref="K5:K68" si="12">M5-J5</f>
        <v>5</v>
      </c>
      <c r="L5" s="152">
        <f t="shared" si="1"/>
        <v>35</v>
      </c>
      <c r="M5" s="158">
        <v>6</v>
      </c>
      <c r="N5" s="153">
        <f>M5-J5</f>
        <v>5</v>
      </c>
      <c r="O5" s="152">
        <f t="shared" si="2"/>
        <v>35</v>
      </c>
      <c r="P5" s="158">
        <v>11</v>
      </c>
      <c r="Q5" s="153">
        <f>P5-M5</f>
        <v>5</v>
      </c>
      <c r="R5" s="152">
        <f t="shared" si="3"/>
        <v>35</v>
      </c>
      <c r="S5" s="158">
        <v>16</v>
      </c>
      <c r="T5" s="153">
        <f>S5-P5</f>
        <v>5</v>
      </c>
      <c r="U5" s="152">
        <f t="shared" si="4"/>
        <v>35</v>
      </c>
      <c r="V5" s="158">
        <v>21</v>
      </c>
      <c r="W5" s="153">
        <f>V5-S5</f>
        <v>5</v>
      </c>
      <c r="X5" s="152">
        <f t="shared" si="5"/>
        <v>35</v>
      </c>
      <c r="Y5" s="158">
        <v>28</v>
      </c>
      <c r="Z5" s="153">
        <f>Y5-V5</f>
        <v>7</v>
      </c>
      <c r="AA5" s="152">
        <f t="shared" si="6"/>
        <v>49</v>
      </c>
      <c r="AB5" s="158">
        <v>35</v>
      </c>
      <c r="AC5" s="153">
        <f>AB5-Y5</f>
        <v>7</v>
      </c>
      <c r="AD5" s="152">
        <f t="shared" si="7"/>
        <v>49</v>
      </c>
      <c r="AE5" s="158">
        <v>39</v>
      </c>
      <c r="AF5" s="153">
        <f t="shared" si="8"/>
        <v>4</v>
      </c>
      <c r="AG5" s="152">
        <f t="shared" si="9"/>
        <v>28</v>
      </c>
      <c r="AH5" s="158"/>
      <c r="AI5" s="153"/>
      <c r="AJ5" s="152"/>
      <c r="AK5" s="158"/>
      <c r="AL5" s="153"/>
      <c r="AM5" s="152"/>
    </row>
    <row r="6" spans="1:39" s="123" customFormat="1" thickTop="1" thickBot="1">
      <c r="A6" s="176">
        <v>55</v>
      </c>
      <c r="B6" s="177" t="s">
        <v>126</v>
      </c>
      <c r="C6" s="190">
        <v>318</v>
      </c>
      <c r="D6" s="157">
        <v>318</v>
      </c>
      <c r="E6" s="151">
        <f>D6-C6</f>
        <v>0</v>
      </c>
      <c r="F6" s="155">
        <f t="shared" si="10"/>
        <v>0</v>
      </c>
      <c r="G6" s="163">
        <v>318</v>
      </c>
      <c r="H6" s="151">
        <f t="shared" si="11"/>
        <v>0</v>
      </c>
      <c r="I6" s="152">
        <f t="shared" si="0"/>
        <v>0</v>
      </c>
      <c r="J6" s="158">
        <v>319</v>
      </c>
      <c r="K6" s="151">
        <f t="shared" si="12"/>
        <v>1</v>
      </c>
      <c r="L6" s="152">
        <f t="shared" si="1"/>
        <v>7</v>
      </c>
      <c r="M6" s="158">
        <v>320</v>
      </c>
      <c r="N6" s="153">
        <f>M6-J6</f>
        <v>1</v>
      </c>
      <c r="O6" s="152">
        <f t="shared" si="2"/>
        <v>7</v>
      </c>
      <c r="P6" s="158">
        <v>323</v>
      </c>
      <c r="Q6" s="153">
        <f>P6-M6</f>
        <v>3</v>
      </c>
      <c r="R6" s="152">
        <f t="shared" si="3"/>
        <v>21</v>
      </c>
      <c r="S6" s="158">
        <v>330</v>
      </c>
      <c r="T6" s="153">
        <f>S6-P6</f>
        <v>7</v>
      </c>
      <c r="U6" s="152">
        <f t="shared" si="4"/>
        <v>49</v>
      </c>
      <c r="V6" s="158">
        <v>338</v>
      </c>
      <c r="W6" s="153">
        <f>V6-S6</f>
        <v>8</v>
      </c>
      <c r="X6" s="152">
        <f t="shared" si="5"/>
        <v>56</v>
      </c>
      <c r="Y6" s="158">
        <v>344</v>
      </c>
      <c r="Z6" s="153">
        <f>Y6-V6</f>
        <v>6</v>
      </c>
      <c r="AA6" s="152">
        <f t="shared" si="6"/>
        <v>42</v>
      </c>
      <c r="AB6" s="158">
        <v>354</v>
      </c>
      <c r="AC6" s="153">
        <f>AB6-Y6</f>
        <v>10</v>
      </c>
      <c r="AD6" s="152">
        <f t="shared" si="7"/>
        <v>70</v>
      </c>
      <c r="AE6" s="158">
        <v>364</v>
      </c>
      <c r="AF6" s="153">
        <f t="shared" si="8"/>
        <v>10</v>
      </c>
      <c r="AG6" s="152">
        <f t="shared" si="9"/>
        <v>70</v>
      </c>
      <c r="AH6" s="158"/>
      <c r="AI6" s="153"/>
      <c r="AJ6" s="152"/>
      <c r="AK6" s="158"/>
      <c r="AL6" s="153"/>
      <c r="AM6" s="152"/>
    </row>
    <row r="7" spans="1:39" s="123" customFormat="1" thickTop="1" thickBot="1">
      <c r="A7" s="176">
        <v>30</v>
      </c>
      <c r="B7" s="177" t="s">
        <v>42</v>
      </c>
      <c r="C7" s="190">
        <v>579</v>
      </c>
      <c r="D7" s="157">
        <v>580</v>
      </c>
      <c r="E7" s="151">
        <f>D7-C7</f>
        <v>1</v>
      </c>
      <c r="F7" s="155">
        <f t="shared" si="10"/>
        <v>7</v>
      </c>
      <c r="G7" s="158">
        <v>580</v>
      </c>
      <c r="H7" s="151">
        <f t="shared" si="11"/>
        <v>0</v>
      </c>
      <c r="I7" s="152">
        <f t="shared" si="0"/>
        <v>0</v>
      </c>
      <c r="J7" s="158">
        <v>582</v>
      </c>
      <c r="K7" s="151">
        <f t="shared" si="12"/>
        <v>8</v>
      </c>
      <c r="L7" s="152">
        <f t="shared" si="1"/>
        <v>56</v>
      </c>
      <c r="M7" s="158">
        <v>590</v>
      </c>
      <c r="N7" s="153">
        <f>M7-J7</f>
        <v>8</v>
      </c>
      <c r="O7" s="152">
        <f t="shared" si="2"/>
        <v>56</v>
      </c>
      <c r="P7" s="158">
        <v>600</v>
      </c>
      <c r="Q7" s="153">
        <f>P7-M7</f>
        <v>10</v>
      </c>
      <c r="R7" s="152">
        <f t="shared" si="3"/>
        <v>70</v>
      </c>
      <c r="S7" s="158">
        <v>607</v>
      </c>
      <c r="T7" s="153">
        <f>S7-P7</f>
        <v>7</v>
      </c>
      <c r="U7" s="152">
        <f t="shared" si="4"/>
        <v>49</v>
      </c>
      <c r="V7" s="158">
        <v>613</v>
      </c>
      <c r="W7" s="153">
        <f>V7-S7</f>
        <v>6</v>
      </c>
      <c r="X7" s="152">
        <f t="shared" si="5"/>
        <v>42</v>
      </c>
      <c r="Y7" s="158">
        <v>621</v>
      </c>
      <c r="Z7" s="153">
        <f>Y7-V7</f>
        <v>8</v>
      </c>
      <c r="AA7" s="152">
        <f t="shared" si="6"/>
        <v>56</v>
      </c>
      <c r="AB7" s="158">
        <v>628</v>
      </c>
      <c r="AC7" s="153">
        <f>AB7-Y7</f>
        <v>7</v>
      </c>
      <c r="AD7" s="152">
        <f t="shared" si="7"/>
        <v>49</v>
      </c>
      <c r="AE7" s="158">
        <v>633</v>
      </c>
      <c r="AF7" s="153">
        <f t="shared" si="8"/>
        <v>5</v>
      </c>
      <c r="AG7" s="152">
        <f t="shared" si="9"/>
        <v>35</v>
      </c>
      <c r="AH7" s="158"/>
      <c r="AI7" s="153"/>
      <c r="AJ7" s="152"/>
      <c r="AK7" s="158"/>
      <c r="AL7" s="153"/>
      <c r="AM7" s="152"/>
    </row>
    <row r="8" spans="1:39" s="123" customFormat="1" thickTop="1" thickBot="1">
      <c r="A8" s="176">
        <v>69</v>
      </c>
      <c r="B8" s="177" t="s">
        <v>99</v>
      </c>
      <c r="C8" s="190">
        <v>291</v>
      </c>
      <c r="D8" s="157">
        <v>292</v>
      </c>
      <c r="E8" s="151">
        <f t="shared" ref="E8" si="13">D8-C8</f>
        <v>1</v>
      </c>
      <c r="F8" s="155">
        <f t="shared" si="10"/>
        <v>7</v>
      </c>
      <c r="G8" s="158">
        <v>292</v>
      </c>
      <c r="H8" s="151">
        <f t="shared" si="11"/>
        <v>0</v>
      </c>
      <c r="I8" s="152">
        <f t="shared" si="0"/>
        <v>0</v>
      </c>
      <c r="J8" s="158">
        <v>294</v>
      </c>
      <c r="K8" s="151">
        <f t="shared" si="12"/>
        <v>4</v>
      </c>
      <c r="L8" s="152">
        <f t="shared" si="1"/>
        <v>28</v>
      </c>
      <c r="M8" s="158">
        <v>298</v>
      </c>
      <c r="N8" s="153">
        <f t="shared" ref="N8" si="14">M8-J8</f>
        <v>4</v>
      </c>
      <c r="O8" s="152">
        <f t="shared" si="2"/>
        <v>28</v>
      </c>
      <c r="P8" s="158">
        <v>302</v>
      </c>
      <c r="Q8" s="153">
        <f t="shared" ref="Q8" si="15">P8-M8</f>
        <v>4</v>
      </c>
      <c r="R8" s="152">
        <f t="shared" si="3"/>
        <v>28</v>
      </c>
      <c r="S8" s="158">
        <v>307</v>
      </c>
      <c r="T8" s="153">
        <f t="shared" ref="T8" si="16">S8-P8</f>
        <v>5</v>
      </c>
      <c r="U8" s="152">
        <f t="shared" si="4"/>
        <v>35</v>
      </c>
      <c r="V8" s="158">
        <v>311</v>
      </c>
      <c r="W8" s="153">
        <f t="shared" ref="W8" si="17">V8-S8</f>
        <v>4</v>
      </c>
      <c r="X8" s="152">
        <f t="shared" si="5"/>
        <v>28</v>
      </c>
      <c r="Y8" s="158">
        <v>316</v>
      </c>
      <c r="Z8" s="153">
        <f t="shared" ref="Z8" si="18">Y8-V8</f>
        <v>5</v>
      </c>
      <c r="AA8" s="152">
        <f t="shared" si="6"/>
        <v>35</v>
      </c>
      <c r="AB8" s="158">
        <v>322</v>
      </c>
      <c r="AC8" s="153">
        <f t="shared" ref="AC8" si="19">AB8-Y8</f>
        <v>6</v>
      </c>
      <c r="AD8" s="152">
        <f t="shared" si="7"/>
        <v>42</v>
      </c>
      <c r="AE8" s="158">
        <v>327</v>
      </c>
      <c r="AF8" s="153">
        <f t="shared" si="8"/>
        <v>5</v>
      </c>
      <c r="AG8" s="152">
        <f t="shared" si="9"/>
        <v>35</v>
      </c>
      <c r="AH8" s="158"/>
      <c r="AI8" s="153"/>
      <c r="AJ8" s="152"/>
      <c r="AK8" s="158"/>
      <c r="AL8" s="153"/>
      <c r="AM8" s="152"/>
    </row>
    <row r="9" spans="1:39" s="123" customFormat="1" thickTop="1" thickBot="1">
      <c r="A9" s="176">
        <v>47</v>
      </c>
      <c r="B9" s="177" t="s">
        <v>125</v>
      </c>
      <c r="C9" s="190">
        <v>536</v>
      </c>
      <c r="D9" s="154">
        <v>538</v>
      </c>
      <c r="E9" s="151">
        <f t="shared" ref="E9:E48" si="20">D9-C9</f>
        <v>2</v>
      </c>
      <c r="F9" s="155">
        <f t="shared" si="10"/>
        <v>14</v>
      </c>
      <c r="G9" s="162">
        <v>538</v>
      </c>
      <c r="H9" s="151">
        <f t="shared" si="11"/>
        <v>0</v>
      </c>
      <c r="I9" s="152">
        <f t="shared" si="0"/>
        <v>0</v>
      </c>
      <c r="J9" s="156">
        <v>541</v>
      </c>
      <c r="K9" s="151">
        <f t="shared" si="12"/>
        <v>8</v>
      </c>
      <c r="L9" s="152">
        <f t="shared" si="1"/>
        <v>56</v>
      </c>
      <c r="M9" s="156">
        <v>549</v>
      </c>
      <c r="N9" s="153">
        <f t="shared" ref="N9:N40" si="21">M9-J9</f>
        <v>8</v>
      </c>
      <c r="O9" s="152">
        <f t="shared" si="2"/>
        <v>56</v>
      </c>
      <c r="P9" s="156">
        <v>557</v>
      </c>
      <c r="Q9" s="153">
        <f t="shared" ref="Q9:Q40" si="22">P9-M9</f>
        <v>8</v>
      </c>
      <c r="R9" s="152">
        <f t="shared" si="3"/>
        <v>56</v>
      </c>
      <c r="S9" s="156">
        <v>568</v>
      </c>
      <c r="T9" s="153">
        <f t="shared" ref="T9:T52" si="23">S9-P9</f>
        <v>11</v>
      </c>
      <c r="U9" s="152">
        <f t="shared" si="4"/>
        <v>77</v>
      </c>
      <c r="V9" s="156">
        <v>579</v>
      </c>
      <c r="W9" s="153">
        <f t="shared" ref="W9:W40" si="24">V9-S9</f>
        <v>11</v>
      </c>
      <c r="X9" s="152">
        <f t="shared" si="5"/>
        <v>77</v>
      </c>
      <c r="Y9" s="156">
        <v>589</v>
      </c>
      <c r="Z9" s="153">
        <f t="shared" ref="Z9:Z40" si="25">Y9-V9</f>
        <v>10</v>
      </c>
      <c r="AA9" s="152">
        <f t="shared" si="6"/>
        <v>70</v>
      </c>
      <c r="AB9" s="156">
        <v>599</v>
      </c>
      <c r="AC9" s="153">
        <f t="shared" ref="AC9:AC40" si="26">AB9-Y9</f>
        <v>10</v>
      </c>
      <c r="AD9" s="152">
        <f t="shared" si="7"/>
        <v>70</v>
      </c>
      <c r="AE9" s="156">
        <v>603</v>
      </c>
      <c r="AF9" s="153">
        <f t="shared" si="8"/>
        <v>4</v>
      </c>
      <c r="AG9" s="152">
        <f t="shared" si="9"/>
        <v>28</v>
      </c>
      <c r="AH9" s="156"/>
      <c r="AI9" s="153"/>
      <c r="AJ9" s="152"/>
      <c r="AK9" s="156"/>
      <c r="AL9" s="153"/>
      <c r="AM9" s="152"/>
    </row>
    <row r="10" spans="1:39" s="123" customFormat="1" thickTop="1" thickBot="1">
      <c r="A10" s="174">
        <v>135</v>
      </c>
      <c r="B10" s="179" t="s">
        <v>153</v>
      </c>
      <c r="C10" s="191">
        <v>99</v>
      </c>
      <c r="D10" s="158">
        <v>100</v>
      </c>
      <c r="E10" s="151">
        <f t="shared" si="20"/>
        <v>1</v>
      </c>
      <c r="F10" s="155">
        <f t="shared" si="10"/>
        <v>7</v>
      </c>
      <c r="G10" s="163">
        <v>100</v>
      </c>
      <c r="H10" s="151">
        <f t="shared" si="11"/>
        <v>0</v>
      </c>
      <c r="I10" s="152">
        <f t="shared" si="0"/>
        <v>0</v>
      </c>
      <c r="J10" s="163">
        <v>100</v>
      </c>
      <c r="K10" s="151">
        <f t="shared" si="12"/>
        <v>4</v>
      </c>
      <c r="L10" s="152">
        <f t="shared" si="1"/>
        <v>28</v>
      </c>
      <c r="M10" s="163">
        <v>104</v>
      </c>
      <c r="N10" s="153">
        <f t="shared" si="21"/>
        <v>4</v>
      </c>
      <c r="O10" s="152">
        <f t="shared" si="2"/>
        <v>28</v>
      </c>
      <c r="P10" s="163">
        <v>108</v>
      </c>
      <c r="Q10" s="153">
        <f t="shared" si="22"/>
        <v>4</v>
      </c>
      <c r="R10" s="152">
        <f t="shared" si="3"/>
        <v>28</v>
      </c>
      <c r="S10" s="163">
        <v>112</v>
      </c>
      <c r="T10" s="153">
        <f t="shared" si="23"/>
        <v>4</v>
      </c>
      <c r="U10" s="152">
        <f t="shared" si="4"/>
        <v>28</v>
      </c>
      <c r="V10" s="163">
        <v>115</v>
      </c>
      <c r="W10" s="153">
        <f t="shared" si="24"/>
        <v>3</v>
      </c>
      <c r="X10" s="152">
        <f t="shared" si="5"/>
        <v>21</v>
      </c>
      <c r="Y10" s="163">
        <v>119</v>
      </c>
      <c r="Z10" s="153">
        <f t="shared" si="25"/>
        <v>4</v>
      </c>
      <c r="AA10" s="152">
        <f t="shared" si="6"/>
        <v>28</v>
      </c>
      <c r="AB10" s="163">
        <v>124</v>
      </c>
      <c r="AC10" s="153">
        <f t="shared" si="26"/>
        <v>5</v>
      </c>
      <c r="AD10" s="152">
        <f t="shared" si="7"/>
        <v>35</v>
      </c>
      <c r="AE10" s="163">
        <v>128</v>
      </c>
      <c r="AF10" s="153">
        <f t="shared" si="8"/>
        <v>4</v>
      </c>
      <c r="AG10" s="152">
        <f t="shared" si="9"/>
        <v>28</v>
      </c>
      <c r="AH10" s="163"/>
      <c r="AI10" s="153"/>
      <c r="AJ10" s="152"/>
      <c r="AK10" s="163"/>
      <c r="AL10" s="153"/>
      <c r="AM10" s="152"/>
    </row>
    <row r="11" spans="1:39" s="123" customFormat="1" thickTop="1" thickBot="1">
      <c r="A11" s="176">
        <v>41</v>
      </c>
      <c r="B11" s="177" t="s">
        <v>93</v>
      </c>
      <c r="C11" s="190">
        <v>448</v>
      </c>
      <c r="D11" s="159">
        <v>450</v>
      </c>
      <c r="E11" s="151">
        <f t="shared" si="20"/>
        <v>2</v>
      </c>
      <c r="F11" s="155">
        <f t="shared" si="10"/>
        <v>14</v>
      </c>
      <c r="G11" s="164">
        <v>450</v>
      </c>
      <c r="H11" s="151">
        <f t="shared" si="11"/>
        <v>0</v>
      </c>
      <c r="I11" s="152">
        <f t="shared" si="0"/>
        <v>0</v>
      </c>
      <c r="J11" s="160">
        <v>453</v>
      </c>
      <c r="K11" s="151">
        <f t="shared" si="12"/>
        <v>7</v>
      </c>
      <c r="L11" s="152">
        <f t="shared" si="1"/>
        <v>49</v>
      </c>
      <c r="M11" s="160">
        <v>460</v>
      </c>
      <c r="N11" s="153">
        <f t="shared" si="21"/>
        <v>7</v>
      </c>
      <c r="O11" s="152">
        <f t="shared" si="2"/>
        <v>49</v>
      </c>
      <c r="P11" s="160">
        <v>467</v>
      </c>
      <c r="Q11" s="153">
        <f t="shared" si="22"/>
        <v>7</v>
      </c>
      <c r="R11" s="152">
        <f t="shared" si="3"/>
        <v>49</v>
      </c>
      <c r="S11" s="160">
        <v>475</v>
      </c>
      <c r="T11" s="153">
        <f t="shared" si="23"/>
        <v>8</v>
      </c>
      <c r="U11" s="152">
        <f t="shared" si="4"/>
        <v>56</v>
      </c>
      <c r="V11" s="160">
        <v>485</v>
      </c>
      <c r="W11" s="153">
        <f t="shared" si="24"/>
        <v>10</v>
      </c>
      <c r="X11" s="152">
        <f t="shared" si="5"/>
        <v>70</v>
      </c>
      <c r="Y11" s="160">
        <v>496</v>
      </c>
      <c r="Z11" s="153">
        <f t="shared" si="25"/>
        <v>11</v>
      </c>
      <c r="AA11" s="152">
        <f t="shared" si="6"/>
        <v>77</v>
      </c>
      <c r="AB11" s="160">
        <v>505</v>
      </c>
      <c r="AC11" s="153">
        <f t="shared" si="26"/>
        <v>9</v>
      </c>
      <c r="AD11" s="152">
        <f t="shared" si="7"/>
        <v>63</v>
      </c>
      <c r="AE11" s="160">
        <v>513</v>
      </c>
      <c r="AF11" s="153">
        <f t="shared" si="8"/>
        <v>8</v>
      </c>
      <c r="AG11" s="152">
        <f t="shared" si="9"/>
        <v>56</v>
      </c>
      <c r="AH11" s="160"/>
      <c r="AI11" s="153"/>
      <c r="AJ11" s="152"/>
      <c r="AK11" s="160"/>
      <c r="AL11" s="153"/>
      <c r="AM11" s="152"/>
    </row>
    <row r="12" spans="1:39" s="123" customFormat="1" ht="16.5" customHeight="1" thickTop="1" thickBot="1">
      <c r="A12" s="184">
        <v>99</v>
      </c>
      <c r="B12" s="150" t="s">
        <v>69</v>
      </c>
      <c r="C12" s="186">
        <v>39</v>
      </c>
      <c r="D12" s="157">
        <v>39</v>
      </c>
      <c r="E12" s="151">
        <f t="shared" si="20"/>
        <v>0</v>
      </c>
      <c r="F12" s="155">
        <f t="shared" si="10"/>
        <v>0</v>
      </c>
      <c r="G12" s="163">
        <v>39</v>
      </c>
      <c r="H12" s="151">
        <f t="shared" si="11"/>
        <v>0</v>
      </c>
      <c r="I12" s="152">
        <f t="shared" si="0"/>
        <v>0</v>
      </c>
      <c r="J12" s="163">
        <v>40</v>
      </c>
      <c r="K12" s="151">
        <f t="shared" si="12"/>
        <v>1</v>
      </c>
      <c r="L12" s="152">
        <f t="shared" si="1"/>
        <v>7</v>
      </c>
      <c r="M12" s="163">
        <v>41</v>
      </c>
      <c r="N12" s="153">
        <f t="shared" si="21"/>
        <v>1</v>
      </c>
      <c r="O12" s="152">
        <f t="shared" si="2"/>
        <v>7</v>
      </c>
      <c r="P12" s="163">
        <v>41</v>
      </c>
      <c r="Q12" s="153">
        <f t="shared" si="22"/>
        <v>0</v>
      </c>
      <c r="R12" s="152">
        <f t="shared" si="3"/>
        <v>0</v>
      </c>
      <c r="S12" s="163">
        <v>41</v>
      </c>
      <c r="T12" s="153">
        <f t="shared" si="23"/>
        <v>0</v>
      </c>
      <c r="U12" s="152">
        <f t="shared" si="4"/>
        <v>0</v>
      </c>
      <c r="V12" s="163">
        <v>41</v>
      </c>
      <c r="W12" s="153">
        <f t="shared" si="24"/>
        <v>0</v>
      </c>
      <c r="X12" s="152">
        <f t="shared" si="5"/>
        <v>0</v>
      </c>
      <c r="Y12" s="163">
        <v>41</v>
      </c>
      <c r="Z12" s="153">
        <f t="shared" si="25"/>
        <v>0</v>
      </c>
      <c r="AA12" s="152">
        <f t="shared" si="6"/>
        <v>0</v>
      </c>
      <c r="AB12" s="163">
        <v>41</v>
      </c>
      <c r="AC12" s="153">
        <f t="shared" si="26"/>
        <v>0</v>
      </c>
      <c r="AD12" s="152">
        <f t="shared" si="7"/>
        <v>0</v>
      </c>
      <c r="AE12" s="163">
        <v>41</v>
      </c>
      <c r="AF12" s="153">
        <f t="shared" si="8"/>
        <v>0</v>
      </c>
      <c r="AG12" s="152">
        <f t="shared" si="9"/>
        <v>0</v>
      </c>
      <c r="AH12" s="163"/>
      <c r="AI12" s="153"/>
      <c r="AJ12" s="152"/>
      <c r="AK12" s="163"/>
      <c r="AL12" s="153"/>
      <c r="AM12" s="152"/>
    </row>
    <row r="13" spans="1:39" s="123" customFormat="1" thickTop="1" thickBot="1">
      <c r="A13" s="174">
        <v>28</v>
      </c>
      <c r="B13" s="179" t="s">
        <v>89</v>
      </c>
      <c r="C13" s="191">
        <v>439</v>
      </c>
      <c r="D13" s="158">
        <v>441</v>
      </c>
      <c r="E13" s="151">
        <f t="shared" si="20"/>
        <v>2</v>
      </c>
      <c r="F13" s="155">
        <f t="shared" si="10"/>
        <v>14</v>
      </c>
      <c r="G13" s="158">
        <v>441</v>
      </c>
      <c r="H13" s="151">
        <f t="shared" si="11"/>
        <v>0</v>
      </c>
      <c r="I13" s="152">
        <f t="shared" si="0"/>
        <v>0</v>
      </c>
      <c r="J13" s="158">
        <v>441</v>
      </c>
      <c r="K13" s="151">
        <f t="shared" si="12"/>
        <v>4</v>
      </c>
      <c r="L13" s="152">
        <f t="shared" si="1"/>
        <v>28</v>
      </c>
      <c r="M13" s="158">
        <v>445</v>
      </c>
      <c r="N13" s="153">
        <f t="shared" si="21"/>
        <v>4</v>
      </c>
      <c r="O13" s="152">
        <f t="shared" si="2"/>
        <v>28</v>
      </c>
      <c r="P13" s="158">
        <v>452</v>
      </c>
      <c r="Q13" s="153">
        <f t="shared" si="22"/>
        <v>7</v>
      </c>
      <c r="R13" s="152">
        <f t="shared" si="3"/>
        <v>49</v>
      </c>
      <c r="S13" s="158">
        <v>458</v>
      </c>
      <c r="T13" s="153">
        <f t="shared" si="23"/>
        <v>6</v>
      </c>
      <c r="U13" s="152">
        <f t="shared" si="4"/>
        <v>42</v>
      </c>
      <c r="V13" s="158">
        <v>465</v>
      </c>
      <c r="W13" s="153">
        <f t="shared" si="24"/>
        <v>7</v>
      </c>
      <c r="X13" s="152">
        <f t="shared" si="5"/>
        <v>49</v>
      </c>
      <c r="Y13" s="158">
        <v>472</v>
      </c>
      <c r="Z13" s="153">
        <f t="shared" si="25"/>
        <v>7</v>
      </c>
      <c r="AA13" s="152">
        <f t="shared" si="6"/>
        <v>49</v>
      </c>
      <c r="AB13" s="158">
        <v>479</v>
      </c>
      <c r="AC13" s="153">
        <f t="shared" si="26"/>
        <v>7</v>
      </c>
      <c r="AD13" s="152">
        <f t="shared" si="7"/>
        <v>49</v>
      </c>
      <c r="AE13" s="158">
        <v>485</v>
      </c>
      <c r="AF13" s="153">
        <f t="shared" si="8"/>
        <v>6</v>
      </c>
      <c r="AG13" s="152">
        <f t="shared" si="9"/>
        <v>42</v>
      </c>
      <c r="AH13" s="158"/>
      <c r="AI13" s="153"/>
      <c r="AJ13" s="152"/>
      <c r="AK13" s="158"/>
      <c r="AL13" s="153"/>
      <c r="AM13" s="152"/>
    </row>
    <row r="14" spans="1:39" s="123" customFormat="1" thickTop="1" thickBot="1">
      <c r="A14" s="176">
        <v>52</v>
      </c>
      <c r="B14" s="177" t="s">
        <v>94</v>
      </c>
      <c r="C14" s="191">
        <v>577</v>
      </c>
      <c r="D14" s="158">
        <v>579</v>
      </c>
      <c r="E14" s="151">
        <f t="shared" si="20"/>
        <v>2</v>
      </c>
      <c r="F14" s="155">
        <f t="shared" si="10"/>
        <v>14</v>
      </c>
      <c r="G14" s="163">
        <v>579</v>
      </c>
      <c r="H14" s="151">
        <f t="shared" si="11"/>
        <v>0</v>
      </c>
      <c r="I14" s="152">
        <f t="shared" si="0"/>
        <v>0</v>
      </c>
      <c r="J14" s="158">
        <v>582</v>
      </c>
      <c r="K14" s="151">
        <f t="shared" si="12"/>
        <v>8</v>
      </c>
      <c r="L14" s="152">
        <f t="shared" si="1"/>
        <v>56</v>
      </c>
      <c r="M14" s="158">
        <v>590</v>
      </c>
      <c r="N14" s="153">
        <f t="shared" si="21"/>
        <v>8</v>
      </c>
      <c r="O14" s="152">
        <f t="shared" si="2"/>
        <v>56</v>
      </c>
      <c r="P14" s="158">
        <v>598</v>
      </c>
      <c r="Q14" s="153">
        <f t="shared" si="22"/>
        <v>8</v>
      </c>
      <c r="R14" s="152">
        <f t="shared" si="3"/>
        <v>56</v>
      </c>
      <c r="S14" s="158">
        <v>608</v>
      </c>
      <c r="T14" s="153">
        <f t="shared" si="23"/>
        <v>10</v>
      </c>
      <c r="U14" s="152">
        <f t="shared" si="4"/>
        <v>70</v>
      </c>
      <c r="V14" s="158">
        <v>618</v>
      </c>
      <c r="W14" s="153">
        <f t="shared" si="24"/>
        <v>10</v>
      </c>
      <c r="X14" s="152">
        <f t="shared" si="5"/>
        <v>70</v>
      </c>
      <c r="Y14" s="158">
        <v>630</v>
      </c>
      <c r="Z14" s="153">
        <f t="shared" si="25"/>
        <v>12</v>
      </c>
      <c r="AA14" s="152">
        <f t="shared" si="6"/>
        <v>84</v>
      </c>
      <c r="AB14" s="158">
        <v>641</v>
      </c>
      <c r="AC14" s="153">
        <f t="shared" si="26"/>
        <v>11</v>
      </c>
      <c r="AD14" s="152">
        <f t="shared" si="7"/>
        <v>77</v>
      </c>
      <c r="AE14" s="158">
        <v>649</v>
      </c>
      <c r="AF14" s="153">
        <f t="shared" si="8"/>
        <v>8</v>
      </c>
      <c r="AG14" s="152">
        <f t="shared" si="9"/>
        <v>56</v>
      </c>
      <c r="AH14" s="158"/>
      <c r="AI14" s="153"/>
      <c r="AJ14" s="152"/>
      <c r="AK14" s="158"/>
      <c r="AL14" s="153"/>
      <c r="AM14" s="152"/>
    </row>
    <row r="15" spans="1:39" s="123" customFormat="1" thickTop="1" thickBot="1">
      <c r="A15" s="176">
        <v>19</v>
      </c>
      <c r="B15" s="177" t="s">
        <v>36</v>
      </c>
      <c r="C15" s="191">
        <v>506</v>
      </c>
      <c r="D15" s="158">
        <v>507</v>
      </c>
      <c r="E15" s="151">
        <f t="shared" si="20"/>
        <v>1</v>
      </c>
      <c r="F15" s="155">
        <f t="shared" si="10"/>
        <v>7</v>
      </c>
      <c r="G15" s="158">
        <v>507</v>
      </c>
      <c r="H15" s="151">
        <f t="shared" si="11"/>
        <v>0</v>
      </c>
      <c r="I15" s="152">
        <f t="shared" si="0"/>
        <v>0</v>
      </c>
      <c r="J15" s="158">
        <v>508</v>
      </c>
      <c r="K15" s="151">
        <f t="shared" si="12"/>
        <v>3</v>
      </c>
      <c r="L15" s="152">
        <f t="shared" si="1"/>
        <v>21</v>
      </c>
      <c r="M15" s="158">
        <v>511</v>
      </c>
      <c r="N15" s="153">
        <f t="shared" si="21"/>
        <v>3</v>
      </c>
      <c r="O15" s="152">
        <f t="shared" si="2"/>
        <v>21</v>
      </c>
      <c r="P15" s="158">
        <v>514</v>
      </c>
      <c r="Q15" s="153">
        <f t="shared" si="22"/>
        <v>3</v>
      </c>
      <c r="R15" s="152">
        <f t="shared" si="3"/>
        <v>21</v>
      </c>
      <c r="S15" s="158">
        <v>517</v>
      </c>
      <c r="T15" s="153">
        <f t="shared" si="23"/>
        <v>3</v>
      </c>
      <c r="U15" s="152">
        <f t="shared" si="4"/>
        <v>21</v>
      </c>
      <c r="V15" s="158">
        <v>521</v>
      </c>
      <c r="W15" s="153">
        <f t="shared" si="24"/>
        <v>4</v>
      </c>
      <c r="X15" s="152">
        <f t="shared" si="5"/>
        <v>28</v>
      </c>
      <c r="Y15" s="158">
        <v>528</v>
      </c>
      <c r="Z15" s="153">
        <f t="shared" si="25"/>
        <v>7</v>
      </c>
      <c r="AA15" s="152">
        <f t="shared" si="6"/>
        <v>49</v>
      </c>
      <c r="AB15" s="158">
        <v>534</v>
      </c>
      <c r="AC15" s="153">
        <f t="shared" si="26"/>
        <v>6</v>
      </c>
      <c r="AD15" s="152">
        <f t="shared" si="7"/>
        <v>42</v>
      </c>
      <c r="AE15" s="158">
        <v>539</v>
      </c>
      <c r="AF15" s="153">
        <f t="shared" si="8"/>
        <v>5</v>
      </c>
      <c r="AG15" s="152">
        <f t="shared" si="9"/>
        <v>35</v>
      </c>
      <c r="AH15" s="158"/>
      <c r="AI15" s="153"/>
      <c r="AJ15" s="152"/>
      <c r="AK15" s="158"/>
      <c r="AL15" s="153"/>
      <c r="AM15" s="152"/>
    </row>
    <row r="16" spans="1:39" s="123" customFormat="1" thickTop="1" thickBot="1">
      <c r="A16" s="176">
        <v>29</v>
      </c>
      <c r="B16" s="177" t="s">
        <v>41</v>
      </c>
      <c r="C16" s="191">
        <v>789</v>
      </c>
      <c r="D16" s="158">
        <v>792</v>
      </c>
      <c r="E16" s="151">
        <f t="shared" si="20"/>
        <v>3</v>
      </c>
      <c r="F16" s="155">
        <f t="shared" si="10"/>
        <v>21</v>
      </c>
      <c r="G16" s="158">
        <v>792</v>
      </c>
      <c r="H16" s="151">
        <f t="shared" si="11"/>
        <v>0</v>
      </c>
      <c r="I16" s="152">
        <f t="shared" si="0"/>
        <v>0</v>
      </c>
      <c r="J16" s="158">
        <v>796</v>
      </c>
      <c r="K16" s="151">
        <f t="shared" si="12"/>
        <v>11</v>
      </c>
      <c r="L16" s="152">
        <f t="shared" si="1"/>
        <v>77</v>
      </c>
      <c r="M16" s="158">
        <v>807</v>
      </c>
      <c r="N16" s="153">
        <f t="shared" si="21"/>
        <v>11</v>
      </c>
      <c r="O16" s="152">
        <f t="shared" si="2"/>
        <v>77</v>
      </c>
      <c r="P16" s="158">
        <v>817</v>
      </c>
      <c r="Q16" s="153">
        <f t="shared" si="22"/>
        <v>10</v>
      </c>
      <c r="R16" s="152">
        <f t="shared" si="3"/>
        <v>70</v>
      </c>
      <c r="S16" s="158">
        <v>828</v>
      </c>
      <c r="T16" s="153">
        <f t="shared" si="23"/>
        <v>11</v>
      </c>
      <c r="U16" s="152">
        <f t="shared" si="4"/>
        <v>77</v>
      </c>
      <c r="V16" s="158">
        <v>841</v>
      </c>
      <c r="W16" s="153">
        <f t="shared" si="24"/>
        <v>13</v>
      </c>
      <c r="X16" s="152">
        <f t="shared" si="5"/>
        <v>91</v>
      </c>
      <c r="Y16" s="158">
        <v>855</v>
      </c>
      <c r="Z16" s="153">
        <f t="shared" si="25"/>
        <v>14</v>
      </c>
      <c r="AA16" s="152">
        <f t="shared" si="6"/>
        <v>98</v>
      </c>
      <c r="AB16" s="158">
        <v>868</v>
      </c>
      <c r="AC16" s="153">
        <f t="shared" si="26"/>
        <v>13</v>
      </c>
      <c r="AD16" s="152">
        <f t="shared" si="7"/>
        <v>91</v>
      </c>
      <c r="AE16" s="158">
        <v>878</v>
      </c>
      <c r="AF16" s="153">
        <f t="shared" si="8"/>
        <v>10</v>
      </c>
      <c r="AG16" s="152">
        <f t="shared" si="9"/>
        <v>70</v>
      </c>
      <c r="AH16" s="158"/>
      <c r="AI16" s="153"/>
      <c r="AJ16" s="152"/>
      <c r="AK16" s="158"/>
      <c r="AL16" s="153"/>
      <c r="AM16" s="152"/>
    </row>
    <row r="17" spans="1:39" s="123" customFormat="1" thickTop="1" thickBot="1">
      <c r="A17" s="174">
        <v>54</v>
      </c>
      <c r="B17" s="179" t="s">
        <v>96</v>
      </c>
      <c r="C17" s="191">
        <v>171</v>
      </c>
      <c r="D17" s="158">
        <v>171</v>
      </c>
      <c r="E17" s="151">
        <f t="shared" si="20"/>
        <v>0</v>
      </c>
      <c r="F17" s="155">
        <f t="shared" si="10"/>
        <v>0</v>
      </c>
      <c r="G17" s="163">
        <v>171</v>
      </c>
      <c r="H17" s="151">
        <f t="shared" si="11"/>
        <v>0</v>
      </c>
      <c r="I17" s="152">
        <f t="shared" si="0"/>
        <v>0</v>
      </c>
      <c r="J17" s="158">
        <v>171</v>
      </c>
      <c r="K17" s="151">
        <f t="shared" si="12"/>
        <v>2</v>
      </c>
      <c r="L17" s="152">
        <f t="shared" si="1"/>
        <v>14</v>
      </c>
      <c r="M17" s="158">
        <v>173</v>
      </c>
      <c r="N17" s="153">
        <f t="shared" si="21"/>
        <v>2</v>
      </c>
      <c r="O17" s="152">
        <f t="shared" si="2"/>
        <v>14</v>
      </c>
      <c r="P17" s="158">
        <v>173</v>
      </c>
      <c r="Q17" s="153">
        <f t="shared" si="22"/>
        <v>0</v>
      </c>
      <c r="R17" s="152">
        <f t="shared" si="3"/>
        <v>0</v>
      </c>
      <c r="S17" s="158">
        <v>173</v>
      </c>
      <c r="T17" s="153">
        <f t="shared" si="23"/>
        <v>0</v>
      </c>
      <c r="U17" s="152">
        <f t="shared" si="4"/>
        <v>0</v>
      </c>
      <c r="V17" s="158">
        <v>173</v>
      </c>
      <c r="W17" s="153">
        <f t="shared" si="24"/>
        <v>0</v>
      </c>
      <c r="X17" s="152">
        <f t="shared" si="5"/>
        <v>0</v>
      </c>
      <c r="Y17" s="158">
        <v>173</v>
      </c>
      <c r="Z17" s="153">
        <f t="shared" si="25"/>
        <v>0</v>
      </c>
      <c r="AA17" s="152">
        <f t="shared" si="6"/>
        <v>0</v>
      </c>
      <c r="AB17" s="158">
        <v>174</v>
      </c>
      <c r="AC17" s="153">
        <f t="shared" si="26"/>
        <v>1</v>
      </c>
      <c r="AD17" s="152">
        <f t="shared" si="7"/>
        <v>7</v>
      </c>
      <c r="AE17" s="158">
        <v>174</v>
      </c>
      <c r="AF17" s="153">
        <f t="shared" si="8"/>
        <v>0</v>
      </c>
      <c r="AG17" s="152">
        <f t="shared" si="9"/>
        <v>0</v>
      </c>
      <c r="AH17" s="158"/>
      <c r="AI17" s="153"/>
      <c r="AJ17" s="152"/>
      <c r="AK17" s="158"/>
      <c r="AL17" s="153"/>
      <c r="AM17" s="152"/>
    </row>
    <row r="18" spans="1:39" s="123" customFormat="1" thickTop="1" thickBot="1">
      <c r="A18" s="176">
        <v>16</v>
      </c>
      <c r="B18" s="177" t="s">
        <v>33</v>
      </c>
      <c r="C18" s="191">
        <v>237</v>
      </c>
      <c r="D18" s="158">
        <v>239</v>
      </c>
      <c r="E18" s="151">
        <f t="shared" si="20"/>
        <v>2</v>
      </c>
      <c r="F18" s="155">
        <f t="shared" si="10"/>
        <v>14</v>
      </c>
      <c r="G18" s="158">
        <v>239</v>
      </c>
      <c r="H18" s="151">
        <f t="shared" si="11"/>
        <v>0</v>
      </c>
      <c r="I18" s="152">
        <f t="shared" si="0"/>
        <v>0</v>
      </c>
      <c r="J18" s="158">
        <v>240</v>
      </c>
      <c r="K18" s="151">
        <f t="shared" si="12"/>
        <v>2</v>
      </c>
      <c r="L18" s="152">
        <f t="shared" si="1"/>
        <v>14</v>
      </c>
      <c r="M18" s="158">
        <v>242</v>
      </c>
      <c r="N18" s="153">
        <f t="shared" si="21"/>
        <v>2</v>
      </c>
      <c r="O18" s="152">
        <f t="shared" si="2"/>
        <v>14</v>
      </c>
      <c r="P18" s="158">
        <v>244</v>
      </c>
      <c r="Q18" s="153">
        <f t="shared" si="22"/>
        <v>2</v>
      </c>
      <c r="R18" s="152">
        <f t="shared" si="3"/>
        <v>14</v>
      </c>
      <c r="S18" s="158">
        <v>247</v>
      </c>
      <c r="T18" s="153">
        <f t="shared" si="23"/>
        <v>3</v>
      </c>
      <c r="U18" s="152">
        <f t="shared" si="4"/>
        <v>21</v>
      </c>
      <c r="V18" s="158">
        <v>251</v>
      </c>
      <c r="W18" s="153">
        <f t="shared" si="24"/>
        <v>4</v>
      </c>
      <c r="X18" s="152">
        <f t="shared" si="5"/>
        <v>28</v>
      </c>
      <c r="Y18" s="158">
        <v>255</v>
      </c>
      <c r="Z18" s="153">
        <f t="shared" si="25"/>
        <v>4</v>
      </c>
      <c r="AA18" s="152">
        <f t="shared" si="6"/>
        <v>28</v>
      </c>
      <c r="AB18" s="158">
        <v>259</v>
      </c>
      <c r="AC18" s="153">
        <f t="shared" si="26"/>
        <v>4</v>
      </c>
      <c r="AD18" s="152">
        <f t="shared" si="7"/>
        <v>28</v>
      </c>
      <c r="AE18" s="158">
        <v>263</v>
      </c>
      <c r="AF18" s="153">
        <f t="shared" si="8"/>
        <v>4</v>
      </c>
      <c r="AG18" s="152">
        <f t="shared" si="9"/>
        <v>28</v>
      </c>
      <c r="AH18" s="158"/>
      <c r="AI18" s="153"/>
      <c r="AJ18" s="152"/>
      <c r="AK18" s="158"/>
      <c r="AL18" s="153"/>
      <c r="AM18" s="152"/>
    </row>
    <row r="19" spans="1:39" s="123" customFormat="1" thickTop="1" thickBot="1">
      <c r="A19" s="176">
        <v>45</v>
      </c>
      <c r="B19" s="177" t="s">
        <v>50</v>
      </c>
      <c r="C19" s="190">
        <v>1002</v>
      </c>
      <c r="D19" s="154">
        <v>1007</v>
      </c>
      <c r="E19" s="151">
        <f t="shared" si="20"/>
        <v>5</v>
      </c>
      <c r="F19" s="155">
        <f t="shared" si="10"/>
        <v>35</v>
      </c>
      <c r="G19" s="162">
        <v>1007</v>
      </c>
      <c r="H19" s="151">
        <f t="shared" si="11"/>
        <v>0</v>
      </c>
      <c r="I19" s="152">
        <f t="shared" si="0"/>
        <v>0</v>
      </c>
      <c r="J19" s="156">
        <v>1008</v>
      </c>
      <c r="K19" s="151">
        <f t="shared" si="12"/>
        <v>4</v>
      </c>
      <c r="L19" s="152">
        <f t="shared" si="1"/>
        <v>28</v>
      </c>
      <c r="M19" s="156">
        <v>1012</v>
      </c>
      <c r="N19" s="153">
        <f t="shared" si="21"/>
        <v>4</v>
      </c>
      <c r="O19" s="152">
        <f t="shared" si="2"/>
        <v>28</v>
      </c>
      <c r="P19" s="156">
        <v>1017</v>
      </c>
      <c r="Q19" s="153">
        <f t="shared" si="22"/>
        <v>5</v>
      </c>
      <c r="R19" s="152">
        <f t="shared" si="3"/>
        <v>35</v>
      </c>
      <c r="S19" s="156">
        <v>1029</v>
      </c>
      <c r="T19" s="153">
        <f t="shared" si="23"/>
        <v>12</v>
      </c>
      <c r="U19" s="152">
        <f t="shared" si="4"/>
        <v>84</v>
      </c>
      <c r="V19" s="156">
        <v>1033</v>
      </c>
      <c r="W19" s="153">
        <f t="shared" si="24"/>
        <v>4</v>
      </c>
      <c r="X19" s="152">
        <f t="shared" si="5"/>
        <v>28</v>
      </c>
      <c r="Y19" s="156">
        <v>1041</v>
      </c>
      <c r="Z19" s="153">
        <f t="shared" si="25"/>
        <v>8</v>
      </c>
      <c r="AA19" s="152">
        <f t="shared" si="6"/>
        <v>56</v>
      </c>
      <c r="AB19" s="156">
        <v>1049</v>
      </c>
      <c r="AC19" s="153">
        <f t="shared" si="26"/>
        <v>8</v>
      </c>
      <c r="AD19" s="152">
        <f t="shared" si="7"/>
        <v>56</v>
      </c>
      <c r="AE19" s="156">
        <v>1055</v>
      </c>
      <c r="AF19" s="153">
        <f t="shared" si="8"/>
        <v>6</v>
      </c>
      <c r="AG19" s="152">
        <f t="shared" si="9"/>
        <v>42</v>
      </c>
      <c r="AH19" s="156"/>
      <c r="AI19" s="153"/>
      <c r="AJ19" s="152"/>
      <c r="AK19" s="156"/>
      <c r="AL19" s="153"/>
      <c r="AM19" s="152"/>
    </row>
    <row r="20" spans="1:39" s="123" customFormat="1" thickTop="1" thickBot="1">
      <c r="A20" s="176">
        <v>7</v>
      </c>
      <c r="B20" s="177" t="s">
        <v>257</v>
      </c>
      <c r="C20" s="190">
        <v>942</v>
      </c>
      <c r="D20" s="154">
        <v>942</v>
      </c>
      <c r="E20" s="151">
        <f t="shared" si="20"/>
        <v>0</v>
      </c>
      <c r="F20" s="155">
        <f t="shared" si="10"/>
        <v>0</v>
      </c>
      <c r="G20" s="156">
        <v>942</v>
      </c>
      <c r="H20" s="151">
        <f t="shared" si="11"/>
        <v>0</v>
      </c>
      <c r="I20" s="152">
        <f t="shared" si="0"/>
        <v>0</v>
      </c>
      <c r="J20" s="156">
        <v>942</v>
      </c>
      <c r="K20" s="151">
        <f t="shared" si="12"/>
        <v>9</v>
      </c>
      <c r="L20" s="152">
        <f t="shared" si="1"/>
        <v>63</v>
      </c>
      <c r="M20" s="156">
        <v>951</v>
      </c>
      <c r="N20" s="153">
        <f t="shared" si="21"/>
        <v>9</v>
      </c>
      <c r="O20" s="152">
        <f t="shared" si="2"/>
        <v>63</v>
      </c>
      <c r="P20" s="156">
        <v>962</v>
      </c>
      <c r="Q20" s="153">
        <f t="shared" si="22"/>
        <v>11</v>
      </c>
      <c r="R20" s="152">
        <f t="shared" si="3"/>
        <v>77</v>
      </c>
      <c r="S20" s="156">
        <v>986</v>
      </c>
      <c r="T20" s="153">
        <f t="shared" si="23"/>
        <v>24</v>
      </c>
      <c r="U20" s="152">
        <f t="shared" si="4"/>
        <v>168</v>
      </c>
      <c r="V20" s="156">
        <v>999</v>
      </c>
      <c r="W20" s="153">
        <f t="shared" si="24"/>
        <v>13</v>
      </c>
      <c r="X20" s="152">
        <f t="shared" si="5"/>
        <v>91</v>
      </c>
      <c r="Y20" s="156">
        <v>1010</v>
      </c>
      <c r="Z20" s="153">
        <f t="shared" si="25"/>
        <v>11</v>
      </c>
      <c r="AA20" s="152">
        <f t="shared" si="6"/>
        <v>77</v>
      </c>
      <c r="AB20" s="156">
        <v>1017</v>
      </c>
      <c r="AC20" s="153">
        <f t="shared" si="26"/>
        <v>7</v>
      </c>
      <c r="AD20" s="152">
        <f t="shared" si="7"/>
        <v>49</v>
      </c>
      <c r="AE20" s="156">
        <v>1020</v>
      </c>
      <c r="AF20" s="153">
        <f t="shared" si="8"/>
        <v>3</v>
      </c>
      <c r="AG20" s="152">
        <f t="shared" si="9"/>
        <v>21</v>
      </c>
      <c r="AH20" s="156"/>
      <c r="AI20" s="153"/>
      <c r="AJ20" s="152"/>
      <c r="AK20" s="156"/>
      <c r="AL20" s="153"/>
      <c r="AM20" s="152"/>
    </row>
    <row r="21" spans="1:39" s="123" customFormat="1" thickTop="1" thickBot="1">
      <c r="A21" s="176">
        <v>40</v>
      </c>
      <c r="B21" s="177" t="s">
        <v>80</v>
      </c>
      <c r="C21" s="190">
        <v>745</v>
      </c>
      <c r="D21" s="157">
        <v>749</v>
      </c>
      <c r="E21" s="151">
        <f t="shared" si="20"/>
        <v>4</v>
      </c>
      <c r="F21" s="155">
        <f t="shared" si="10"/>
        <v>28</v>
      </c>
      <c r="G21" s="163">
        <v>749</v>
      </c>
      <c r="H21" s="151">
        <f t="shared" si="11"/>
        <v>0</v>
      </c>
      <c r="I21" s="152">
        <f t="shared" si="0"/>
        <v>0</v>
      </c>
      <c r="J21" s="158">
        <v>752</v>
      </c>
      <c r="K21" s="151">
        <f t="shared" si="12"/>
        <v>8</v>
      </c>
      <c r="L21" s="152">
        <f t="shared" si="1"/>
        <v>56</v>
      </c>
      <c r="M21" s="158">
        <v>760</v>
      </c>
      <c r="N21" s="153">
        <f t="shared" si="21"/>
        <v>8</v>
      </c>
      <c r="O21" s="152">
        <f t="shared" si="2"/>
        <v>56</v>
      </c>
      <c r="P21" s="158">
        <v>773</v>
      </c>
      <c r="Q21" s="153">
        <f t="shared" si="22"/>
        <v>13</v>
      </c>
      <c r="R21" s="152">
        <f t="shared" si="3"/>
        <v>91</v>
      </c>
      <c r="S21" s="158">
        <v>788</v>
      </c>
      <c r="T21" s="153">
        <f t="shared" si="23"/>
        <v>15</v>
      </c>
      <c r="U21" s="152">
        <f t="shared" si="4"/>
        <v>105</v>
      </c>
      <c r="V21" s="158">
        <v>820</v>
      </c>
      <c r="W21" s="153">
        <f t="shared" si="24"/>
        <v>32</v>
      </c>
      <c r="X21" s="152">
        <f t="shared" si="5"/>
        <v>224</v>
      </c>
      <c r="Y21" s="158">
        <v>833</v>
      </c>
      <c r="Z21" s="153">
        <f t="shared" si="25"/>
        <v>13</v>
      </c>
      <c r="AA21" s="152">
        <f t="shared" si="6"/>
        <v>91</v>
      </c>
      <c r="AB21" s="158">
        <v>849</v>
      </c>
      <c r="AC21" s="153">
        <f t="shared" si="26"/>
        <v>16</v>
      </c>
      <c r="AD21" s="152">
        <f t="shared" si="7"/>
        <v>112</v>
      </c>
      <c r="AE21" s="158">
        <v>860</v>
      </c>
      <c r="AF21" s="153">
        <f t="shared" si="8"/>
        <v>11</v>
      </c>
      <c r="AG21" s="152">
        <f t="shared" si="9"/>
        <v>77</v>
      </c>
      <c r="AH21" s="158"/>
      <c r="AI21" s="153"/>
      <c r="AJ21" s="152"/>
      <c r="AK21" s="158"/>
      <c r="AL21" s="153"/>
      <c r="AM21" s="152"/>
    </row>
    <row r="22" spans="1:39" s="123" customFormat="1" thickTop="1" thickBot="1">
      <c r="A22" s="174">
        <v>130</v>
      </c>
      <c r="B22" s="179" t="s">
        <v>149</v>
      </c>
      <c r="C22" s="190">
        <v>399</v>
      </c>
      <c r="D22" s="157">
        <v>404</v>
      </c>
      <c r="E22" s="151">
        <f t="shared" si="20"/>
        <v>5</v>
      </c>
      <c r="F22" s="155">
        <f t="shared" si="10"/>
        <v>35</v>
      </c>
      <c r="G22" s="158">
        <v>404</v>
      </c>
      <c r="H22" s="151">
        <f t="shared" si="11"/>
        <v>0</v>
      </c>
      <c r="I22" s="152">
        <f t="shared" si="0"/>
        <v>0</v>
      </c>
      <c r="J22" s="163">
        <v>406</v>
      </c>
      <c r="K22" s="151">
        <f t="shared" si="12"/>
        <v>5</v>
      </c>
      <c r="L22" s="152">
        <f t="shared" si="1"/>
        <v>35</v>
      </c>
      <c r="M22" s="163">
        <v>411</v>
      </c>
      <c r="N22" s="153">
        <f t="shared" si="21"/>
        <v>5</v>
      </c>
      <c r="O22" s="152">
        <f t="shared" si="2"/>
        <v>35</v>
      </c>
      <c r="P22" s="163">
        <v>417</v>
      </c>
      <c r="Q22" s="153">
        <f t="shared" si="22"/>
        <v>6</v>
      </c>
      <c r="R22" s="152">
        <f t="shared" si="3"/>
        <v>42</v>
      </c>
      <c r="S22" s="163">
        <v>423</v>
      </c>
      <c r="T22" s="153">
        <f t="shared" si="23"/>
        <v>6</v>
      </c>
      <c r="U22" s="152">
        <f t="shared" si="4"/>
        <v>42</v>
      </c>
      <c r="V22" s="163">
        <v>428</v>
      </c>
      <c r="W22" s="153">
        <f t="shared" si="24"/>
        <v>5</v>
      </c>
      <c r="X22" s="152">
        <f t="shared" si="5"/>
        <v>35</v>
      </c>
      <c r="Y22" s="163">
        <v>434</v>
      </c>
      <c r="Z22" s="153">
        <f t="shared" si="25"/>
        <v>6</v>
      </c>
      <c r="AA22" s="152">
        <f t="shared" si="6"/>
        <v>42</v>
      </c>
      <c r="AB22" s="163">
        <v>442</v>
      </c>
      <c r="AC22" s="153">
        <f t="shared" si="26"/>
        <v>8</v>
      </c>
      <c r="AD22" s="152">
        <f t="shared" si="7"/>
        <v>56</v>
      </c>
      <c r="AE22" s="163">
        <v>448</v>
      </c>
      <c r="AF22" s="153">
        <f t="shared" si="8"/>
        <v>6</v>
      </c>
      <c r="AG22" s="152">
        <f t="shared" si="9"/>
        <v>42</v>
      </c>
      <c r="AH22" s="163"/>
      <c r="AI22" s="153"/>
      <c r="AJ22" s="152"/>
      <c r="AK22" s="163"/>
      <c r="AL22" s="153"/>
      <c r="AM22" s="152"/>
    </row>
    <row r="23" spans="1:39" s="123" customFormat="1" ht="16.5" customHeight="1" thickTop="1" thickBot="1">
      <c r="A23" s="174">
        <v>150</v>
      </c>
      <c r="B23" s="210" t="s">
        <v>280</v>
      </c>
      <c r="C23" s="211">
        <v>158</v>
      </c>
      <c r="D23" s="157">
        <v>158</v>
      </c>
      <c r="E23" s="151">
        <f t="shared" si="20"/>
        <v>0</v>
      </c>
      <c r="F23" s="155">
        <f t="shared" si="10"/>
        <v>0</v>
      </c>
      <c r="G23" s="163">
        <v>158</v>
      </c>
      <c r="H23" s="151">
        <f t="shared" si="11"/>
        <v>0</v>
      </c>
      <c r="I23" s="152">
        <f t="shared" si="0"/>
        <v>0</v>
      </c>
      <c r="J23" s="163">
        <v>158</v>
      </c>
      <c r="K23" s="151">
        <f t="shared" si="12"/>
        <v>6</v>
      </c>
      <c r="L23" s="152">
        <f t="shared" si="1"/>
        <v>42</v>
      </c>
      <c r="M23" s="163">
        <v>164</v>
      </c>
      <c r="N23" s="153">
        <f t="shared" si="21"/>
        <v>6</v>
      </c>
      <c r="O23" s="152">
        <f t="shared" si="2"/>
        <v>42</v>
      </c>
      <c r="P23" s="163">
        <v>173</v>
      </c>
      <c r="Q23" s="153">
        <f t="shared" si="22"/>
        <v>9</v>
      </c>
      <c r="R23" s="152">
        <f t="shared" si="3"/>
        <v>63</v>
      </c>
      <c r="S23" s="163">
        <v>180</v>
      </c>
      <c r="T23" s="153">
        <f t="shared" si="23"/>
        <v>7</v>
      </c>
      <c r="U23" s="152">
        <f t="shared" si="4"/>
        <v>49</v>
      </c>
      <c r="V23" s="163">
        <v>193</v>
      </c>
      <c r="W23" s="153">
        <f t="shared" si="24"/>
        <v>13</v>
      </c>
      <c r="X23" s="152">
        <f t="shared" si="5"/>
        <v>91</v>
      </c>
      <c r="Y23" s="163">
        <v>201</v>
      </c>
      <c r="Z23" s="153">
        <f t="shared" si="25"/>
        <v>8</v>
      </c>
      <c r="AA23" s="152">
        <f t="shared" si="6"/>
        <v>56</v>
      </c>
      <c r="AB23" s="163">
        <v>209</v>
      </c>
      <c r="AC23" s="153">
        <f t="shared" si="26"/>
        <v>8</v>
      </c>
      <c r="AD23" s="152">
        <f t="shared" si="7"/>
        <v>56</v>
      </c>
      <c r="AE23" s="163">
        <v>214</v>
      </c>
      <c r="AF23" s="153">
        <f t="shared" si="8"/>
        <v>5</v>
      </c>
      <c r="AG23" s="152">
        <f t="shared" si="9"/>
        <v>35</v>
      </c>
      <c r="AH23" s="163"/>
      <c r="AI23" s="153"/>
      <c r="AJ23" s="152"/>
      <c r="AK23" s="163"/>
      <c r="AL23" s="153"/>
      <c r="AM23" s="152"/>
    </row>
    <row r="24" spans="1:39" s="123" customFormat="1" thickTop="1" thickBot="1">
      <c r="A24" s="176">
        <v>109</v>
      </c>
      <c r="B24" s="177" t="s">
        <v>138</v>
      </c>
      <c r="C24" s="190">
        <v>285</v>
      </c>
      <c r="D24" s="167">
        <v>287</v>
      </c>
      <c r="E24" s="151">
        <f t="shared" si="20"/>
        <v>2</v>
      </c>
      <c r="F24" s="155">
        <f t="shared" si="10"/>
        <v>14</v>
      </c>
      <c r="G24" s="165">
        <v>287</v>
      </c>
      <c r="H24" s="151">
        <f t="shared" si="11"/>
        <v>0</v>
      </c>
      <c r="I24" s="152">
        <f t="shared" si="0"/>
        <v>0</v>
      </c>
      <c r="J24" s="165">
        <v>288</v>
      </c>
      <c r="K24" s="151">
        <f t="shared" si="12"/>
        <v>2</v>
      </c>
      <c r="L24" s="152">
        <f t="shared" si="1"/>
        <v>14</v>
      </c>
      <c r="M24" s="165">
        <v>290</v>
      </c>
      <c r="N24" s="153">
        <f t="shared" si="21"/>
        <v>2</v>
      </c>
      <c r="O24" s="152">
        <f t="shared" si="2"/>
        <v>14</v>
      </c>
      <c r="P24" s="165">
        <v>292</v>
      </c>
      <c r="Q24" s="153">
        <f t="shared" si="22"/>
        <v>2</v>
      </c>
      <c r="R24" s="152">
        <f t="shared" si="3"/>
        <v>14</v>
      </c>
      <c r="S24" s="165">
        <v>296</v>
      </c>
      <c r="T24" s="153">
        <f t="shared" si="23"/>
        <v>4</v>
      </c>
      <c r="U24" s="152">
        <f t="shared" si="4"/>
        <v>28</v>
      </c>
      <c r="V24" s="165">
        <v>301</v>
      </c>
      <c r="W24" s="153">
        <f t="shared" si="24"/>
        <v>5</v>
      </c>
      <c r="X24" s="152">
        <f t="shared" si="5"/>
        <v>35</v>
      </c>
      <c r="Y24" s="165">
        <v>304</v>
      </c>
      <c r="Z24" s="153">
        <f t="shared" si="25"/>
        <v>3</v>
      </c>
      <c r="AA24" s="152">
        <f t="shared" si="6"/>
        <v>21</v>
      </c>
      <c r="AB24" s="165">
        <v>308</v>
      </c>
      <c r="AC24" s="153">
        <f t="shared" si="26"/>
        <v>4</v>
      </c>
      <c r="AD24" s="152">
        <f t="shared" si="7"/>
        <v>28</v>
      </c>
      <c r="AE24" s="165">
        <v>314</v>
      </c>
      <c r="AF24" s="153">
        <f t="shared" si="8"/>
        <v>6</v>
      </c>
      <c r="AG24" s="152">
        <f t="shared" si="9"/>
        <v>42</v>
      </c>
      <c r="AH24" s="165"/>
      <c r="AI24" s="153"/>
      <c r="AJ24" s="152"/>
      <c r="AK24" s="165"/>
      <c r="AL24" s="153"/>
      <c r="AM24" s="152"/>
    </row>
    <row r="25" spans="1:39" s="123" customFormat="1" thickTop="1" thickBot="1">
      <c r="A25" s="174">
        <v>12</v>
      </c>
      <c r="B25" s="179" t="s">
        <v>123</v>
      </c>
      <c r="C25" s="190">
        <v>571</v>
      </c>
      <c r="D25" s="154">
        <v>574</v>
      </c>
      <c r="E25" s="151">
        <f t="shared" si="20"/>
        <v>3</v>
      </c>
      <c r="F25" s="155">
        <f t="shared" si="10"/>
        <v>21</v>
      </c>
      <c r="G25" s="156">
        <v>574</v>
      </c>
      <c r="H25" s="151">
        <f t="shared" si="11"/>
        <v>0</v>
      </c>
      <c r="I25" s="152">
        <f t="shared" si="0"/>
        <v>0</v>
      </c>
      <c r="J25" s="156">
        <v>574</v>
      </c>
      <c r="K25" s="151">
        <f t="shared" si="12"/>
        <v>0</v>
      </c>
      <c r="L25" s="152">
        <f t="shared" si="1"/>
        <v>0</v>
      </c>
      <c r="M25" s="156">
        <v>574</v>
      </c>
      <c r="N25" s="153">
        <f t="shared" si="21"/>
        <v>0</v>
      </c>
      <c r="O25" s="152">
        <f t="shared" si="2"/>
        <v>0</v>
      </c>
      <c r="P25" s="156">
        <v>574</v>
      </c>
      <c r="Q25" s="153">
        <f t="shared" si="22"/>
        <v>0</v>
      </c>
      <c r="R25" s="152">
        <f t="shared" si="3"/>
        <v>0</v>
      </c>
      <c r="S25" s="156">
        <v>574</v>
      </c>
      <c r="T25" s="153">
        <f t="shared" si="23"/>
        <v>0</v>
      </c>
      <c r="U25" s="152">
        <f t="shared" si="4"/>
        <v>0</v>
      </c>
      <c r="V25" s="156">
        <v>595</v>
      </c>
      <c r="W25" s="153">
        <f t="shared" si="24"/>
        <v>21</v>
      </c>
      <c r="X25" s="152">
        <f t="shared" si="5"/>
        <v>147</v>
      </c>
      <c r="Y25" s="156">
        <v>605</v>
      </c>
      <c r="Z25" s="153">
        <f t="shared" si="25"/>
        <v>10</v>
      </c>
      <c r="AA25" s="152">
        <f t="shared" si="6"/>
        <v>70</v>
      </c>
      <c r="AB25" s="156">
        <v>616</v>
      </c>
      <c r="AC25" s="153">
        <f t="shared" si="26"/>
        <v>11</v>
      </c>
      <c r="AD25" s="152">
        <f t="shared" si="7"/>
        <v>77</v>
      </c>
      <c r="AE25" s="156">
        <v>619</v>
      </c>
      <c r="AF25" s="153">
        <f t="shared" si="8"/>
        <v>3</v>
      </c>
      <c r="AG25" s="152">
        <f t="shared" si="9"/>
        <v>21</v>
      </c>
      <c r="AH25" s="156"/>
      <c r="AI25" s="153"/>
      <c r="AJ25" s="152"/>
      <c r="AK25" s="156"/>
      <c r="AL25" s="153"/>
      <c r="AM25" s="152"/>
    </row>
    <row r="26" spans="1:39" s="123" customFormat="1" ht="17.25" customHeight="1" thickTop="1" thickBot="1">
      <c r="A26" s="176">
        <v>46</v>
      </c>
      <c r="B26" s="177" t="s">
        <v>278</v>
      </c>
      <c r="C26" s="148">
        <v>773</v>
      </c>
      <c r="D26" s="154">
        <v>778</v>
      </c>
      <c r="E26" s="151">
        <f t="shared" si="20"/>
        <v>5</v>
      </c>
      <c r="F26" s="155">
        <f t="shared" si="10"/>
        <v>35</v>
      </c>
      <c r="G26" s="162">
        <v>778</v>
      </c>
      <c r="H26" s="151">
        <f t="shared" si="11"/>
        <v>0</v>
      </c>
      <c r="I26" s="152">
        <f t="shared" si="0"/>
        <v>0</v>
      </c>
      <c r="J26" s="156">
        <v>779</v>
      </c>
      <c r="K26" s="151">
        <f t="shared" si="12"/>
        <v>5</v>
      </c>
      <c r="L26" s="152">
        <f t="shared" si="1"/>
        <v>35</v>
      </c>
      <c r="M26" s="156">
        <v>784</v>
      </c>
      <c r="N26" s="153">
        <f t="shared" si="21"/>
        <v>5</v>
      </c>
      <c r="O26" s="152">
        <f t="shared" si="2"/>
        <v>35</v>
      </c>
      <c r="P26" s="156">
        <v>795</v>
      </c>
      <c r="Q26" s="153">
        <f t="shared" si="22"/>
        <v>11</v>
      </c>
      <c r="R26" s="152">
        <f t="shared" si="3"/>
        <v>77</v>
      </c>
      <c r="S26" s="156">
        <v>807</v>
      </c>
      <c r="T26" s="153">
        <f t="shared" si="23"/>
        <v>12</v>
      </c>
      <c r="U26" s="152">
        <f t="shared" si="4"/>
        <v>84</v>
      </c>
      <c r="V26" s="156">
        <v>820</v>
      </c>
      <c r="W26" s="153">
        <f t="shared" si="24"/>
        <v>13</v>
      </c>
      <c r="X26" s="152">
        <f t="shared" si="5"/>
        <v>91</v>
      </c>
      <c r="Y26" s="156">
        <v>833</v>
      </c>
      <c r="Z26" s="153">
        <f t="shared" si="25"/>
        <v>13</v>
      </c>
      <c r="AA26" s="152">
        <f t="shared" si="6"/>
        <v>91</v>
      </c>
      <c r="AB26" s="156">
        <v>843</v>
      </c>
      <c r="AC26" s="153">
        <f t="shared" si="26"/>
        <v>10</v>
      </c>
      <c r="AD26" s="152">
        <f t="shared" si="7"/>
        <v>70</v>
      </c>
      <c r="AE26" s="156">
        <v>852</v>
      </c>
      <c r="AF26" s="153">
        <f t="shared" si="8"/>
        <v>9</v>
      </c>
      <c r="AG26" s="152">
        <f t="shared" si="9"/>
        <v>63</v>
      </c>
      <c r="AH26" s="156"/>
      <c r="AI26" s="153"/>
      <c r="AJ26" s="152"/>
      <c r="AK26" s="156"/>
      <c r="AL26" s="153"/>
      <c r="AM26" s="152"/>
    </row>
    <row r="27" spans="1:39" s="123" customFormat="1" thickTop="1" thickBot="1">
      <c r="A27" s="176">
        <v>56</v>
      </c>
      <c r="B27" s="177" t="s">
        <v>55</v>
      </c>
      <c r="C27" s="190">
        <v>224</v>
      </c>
      <c r="D27" s="159">
        <v>228</v>
      </c>
      <c r="E27" s="151">
        <f t="shared" si="20"/>
        <v>4</v>
      </c>
      <c r="F27" s="155">
        <f t="shared" si="10"/>
        <v>28</v>
      </c>
      <c r="G27" s="164">
        <v>228</v>
      </c>
      <c r="H27" s="151">
        <f t="shared" si="11"/>
        <v>0</v>
      </c>
      <c r="I27" s="152">
        <f t="shared" si="0"/>
        <v>0</v>
      </c>
      <c r="J27" s="160">
        <v>230</v>
      </c>
      <c r="K27" s="151">
        <f t="shared" si="12"/>
        <v>15</v>
      </c>
      <c r="L27" s="152">
        <f t="shared" si="1"/>
        <v>105</v>
      </c>
      <c r="M27" s="160">
        <v>245</v>
      </c>
      <c r="N27" s="153">
        <f t="shared" si="21"/>
        <v>15</v>
      </c>
      <c r="O27" s="152">
        <f t="shared" si="2"/>
        <v>105</v>
      </c>
      <c r="P27" s="160">
        <v>252</v>
      </c>
      <c r="Q27" s="153">
        <f t="shared" si="22"/>
        <v>7</v>
      </c>
      <c r="R27" s="152">
        <f t="shared" si="3"/>
        <v>49</v>
      </c>
      <c r="S27" s="160">
        <v>260</v>
      </c>
      <c r="T27" s="153">
        <f t="shared" si="23"/>
        <v>8</v>
      </c>
      <c r="U27" s="152">
        <f t="shared" si="4"/>
        <v>56</v>
      </c>
      <c r="V27" s="160">
        <v>267</v>
      </c>
      <c r="W27" s="153">
        <f t="shared" si="24"/>
        <v>7</v>
      </c>
      <c r="X27" s="152">
        <f t="shared" si="5"/>
        <v>49</v>
      </c>
      <c r="Y27" s="160">
        <v>275</v>
      </c>
      <c r="Z27" s="153">
        <f t="shared" si="25"/>
        <v>8</v>
      </c>
      <c r="AA27" s="152">
        <f t="shared" si="6"/>
        <v>56</v>
      </c>
      <c r="AB27" s="160">
        <v>281</v>
      </c>
      <c r="AC27" s="153">
        <f t="shared" si="26"/>
        <v>6</v>
      </c>
      <c r="AD27" s="152">
        <f t="shared" si="7"/>
        <v>42</v>
      </c>
      <c r="AE27" s="160">
        <v>285</v>
      </c>
      <c r="AF27" s="153">
        <f t="shared" si="8"/>
        <v>4</v>
      </c>
      <c r="AG27" s="152">
        <f t="shared" si="9"/>
        <v>28</v>
      </c>
      <c r="AH27" s="160"/>
      <c r="AI27" s="153"/>
      <c r="AJ27" s="152"/>
      <c r="AK27" s="160"/>
      <c r="AL27" s="153"/>
      <c r="AM27" s="152"/>
    </row>
    <row r="28" spans="1:39" s="123" customFormat="1" ht="16.5" customHeight="1" thickTop="1" thickBot="1">
      <c r="A28" s="174">
        <v>131</v>
      </c>
      <c r="B28" s="179" t="s">
        <v>150</v>
      </c>
      <c r="C28" s="148">
        <v>13</v>
      </c>
      <c r="D28" s="172">
        <v>13</v>
      </c>
      <c r="E28" s="151">
        <f t="shared" si="20"/>
        <v>0</v>
      </c>
      <c r="F28" s="155">
        <f t="shared" si="10"/>
        <v>0</v>
      </c>
      <c r="G28" s="163">
        <v>13</v>
      </c>
      <c r="H28" s="151">
        <f t="shared" si="11"/>
        <v>0</v>
      </c>
      <c r="I28" s="152">
        <f t="shared" si="0"/>
        <v>0</v>
      </c>
      <c r="J28" s="163">
        <v>14</v>
      </c>
      <c r="K28" s="151">
        <f t="shared" si="12"/>
        <v>0</v>
      </c>
      <c r="L28" s="152">
        <f t="shared" si="1"/>
        <v>0</v>
      </c>
      <c r="M28" s="163">
        <v>14</v>
      </c>
      <c r="N28" s="153">
        <f t="shared" si="21"/>
        <v>0</v>
      </c>
      <c r="O28" s="152">
        <f t="shared" si="2"/>
        <v>0</v>
      </c>
      <c r="P28" s="163">
        <v>16</v>
      </c>
      <c r="Q28" s="153">
        <f t="shared" si="22"/>
        <v>2</v>
      </c>
      <c r="R28" s="152">
        <f t="shared" si="3"/>
        <v>14</v>
      </c>
      <c r="S28" s="163">
        <v>17</v>
      </c>
      <c r="T28" s="153">
        <f t="shared" si="23"/>
        <v>1</v>
      </c>
      <c r="U28" s="152">
        <f t="shared" si="4"/>
        <v>7</v>
      </c>
      <c r="V28" s="163">
        <v>17</v>
      </c>
      <c r="W28" s="153">
        <f t="shared" si="24"/>
        <v>0</v>
      </c>
      <c r="X28" s="152">
        <f t="shared" si="5"/>
        <v>0</v>
      </c>
      <c r="Y28" s="163">
        <v>17</v>
      </c>
      <c r="Z28" s="153">
        <f t="shared" si="25"/>
        <v>0</v>
      </c>
      <c r="AA28" s="152">
        <f t="shared" si="6"/>
        <v>0</v>
      </c>
      <c r="AB28" s="163">
        <v>17</v>
      </c>
      <c r="AC28" s="153">
        <f t="shared" si="26"/>
        <v>0</v>
      </c>
      <c r="AD28" s="152">
        <f t="shared" si="7"/>
        <v>0</v>
      </c>
      <c r="AE28" s="163">
        <v>17</v>
      </c>
      <c r="AF28" s="153">
        <f t="shared" si="8"/>
        <v>0</v>
      </c>
      <c r="AG28" s="152">
        <f t="shared" si="9"/>
        <v>0</v>
      </c>
      <c r="AH28" s="163"/>
      <c r="AI28" s="153"/>
      <c r="AJ28" s="152"/>
      <c r="AK28" s="163"/>
      <c r="AL28" s="153"/>
      <c r="AM28" s="152"/>
    </row>
    <row r="29" spans="1:39" s="123" customFormat="1" thickTop="1" thickBot="1">
      <c r="A29" s="176">
        <v>113</v>
      </c>
      <c r="B29" s="178" t="s">
        <v>140</v>
      </c>
      <c r="C29" s="190">
        <v>654</v>
      </c>
      <c r="D29" s="157">
        <v>657</v>
      </c>
      <c r="E29" s="151">
        <f t="shared" si="20"/>
        <v>3</v>
      </c>
      <c r="F29" s="155">
        <f t="shared" si="10"/>
        <v>21</v>
      </c>
      <c r="G29" s="158">
        <v>657</v>
      </c>
      <c r="H29" s="151">
        <f t="shared" si="11"/>
        <v>0</v>
      </c>
      <c r="I29" s="152">
        <f t="shared" si="0"/>
        <v>0</v>
      </c>
      <c r="J29" s="163">
        <v>660</v>
      </c>
      <c r="K29" s="151">
        <f t="shared" si="12"/>
        <v>12</v>
      </c>
      <c r="L29" s="152">
        <f t="shared" si="1"/>
        <v>84</v>
      </c>
      <c r="M29" s="163">
        <v>672</v>
      </c>
      <c r="N29" s="153">
        <f t="shared" si="21"/>
        <v>12</v>
      </c>
      <c r="O29" s="152">
        <f t="shared" si="2"/>
        <v>84</v>
      </c>
      <c r="P29" s="163">
        <v>686</v>
      </c>
      <c r="Q29" s="153">
        <f t="shared" si="22"/>
        <v>14</v>
      </c>
      <c r="R29" s="152">
        <f t="shared" si="3"/>
        <v>98</v>
      </c>
      <c r="S29" s="163">
        <v>699</v>
      </c>
      <c r="T29" s="153">
        <f t="shared" si="23"/>
        <v>13</v>
      </c>
      <c r="U29" s="152">
        <f t="shared" si="4"/>
        <v>91</v>
      </c>
      <c r="V29" s="163">
        <v>718</v>
      </c>
      <c r="W29" s="153">
        <f t="shared" si="24"/>
        <v>19</v>
      </c>
      <c r="X29" s="152">
        <f t="shared" si="5"/>
        <v>133</v>
      </c>
      <c r="Y29" s="163">
        <v>739</v>
      </c>
      <c r="Z29" s="153">
        <f t="shared" si="25"/>
        <v>21</v>
      </c>
      <c r="AA29" s="152">
        <f t="shared" si="6"/>
        <v>147</v>
      </c>
      <c r="AB29" s="163">
        <v>754</v>
      </c>
      <c r="AC29" s="153">
        <f t="shared" si="26"/>
        <v>15</v>
      </c>
      <c r="AD29" s="152">
        <f t="shared" si="7"/>
        <v>105</v>
      </c>
      <c r="AE29" s="163">
        <v>762</v>
      </c>
      <c r="AF29" s="153">
        <f t="shared" si="8"/>
        <v>8</v>
      </c>
      <c r="AG29" s="152">
        <f t="shared" si="9"/>
        <v>56</v>
      </c>
      <c r="AH29" s="163"/>
      <c r="AI29" s="153"/>
      <c r="AJ29" s="152"/>
      <c r="AK29" s="163"/>
      <c r="AL29" s="153"/>
      <c r="AM29" s="152"/>
    </row>
    <row r="30" spans="1:39" s="123" customFormat="1" thickTop="1" thickBot="1">
      <c r="A30" s="174">
        <v>22</v>
      </c>
      <c r="B30" s="179" t="s">
        <v>88</v>
      </c>
      <c r="C30" s="190">
        <v>120</v>
      </c>
      <c r="D30" s="159">
        <v>121</v>
      </c>
      <c r="E30" s="151">
        <f t="shared" si="20"/>
        <v>1</v>
      </c>
      <c r="F30" s="155">
        <f t="shared" si="10"/>
        <v>7</v>
      </c>
      <c r="G30" s="160">
        <v>121</v>
      </c>
      <c r="H30" s="151">
        <f t="shared" si="11"/>
        <v>0</v>
      </c>
      <c r="I30" s="152">
        <f t="shared" si="0"/>
        <v>0</v>
      </c>
      <c r="J30" s="160">
        <v>122</v>
      </c>
      <c r="K30" s="151">
        <f t="shared" si="12"/>
        <v>1</v>
      </c>
      <c r="L30" s="152">
        <f t="shared" si="1"/>
        <v>7</v>
      </c>
      <c r="M30" s="160">
        <v>123</v>
      </c>
      <c r="N30" s="153">
        <f t="shared" si="21"/>
        <v>1</v>
      </c>
      <c r="O30" s="152">
        <f t="shared" si="2"/>
        <v>7</v>
      </c>
      <c r="P30" s="160">
        <v>123</v>
      </c>
      <c r="Q30" s="153">
        <f t="shared" si="22"/>
        <v>0</v>
      </c>
      <c r="R30" s="152">
        <f t="shared" si="3"/>
        <v>0</v>
      </c>
      <c r="S30" s="160">
        <v>124</v>
      </c>
      <c r="T30" s="153">
        <f t="shared" si="23"/>
        <v>1</v>
      </c>
      <c r="U30" s="152">
        <f t="shared" si="4"/>
        <v>7</v>
      </c>
      <c r="V30" s="160">
        <v>124</v>
      </c>
      <c r="W30" s="153">
        <f t="shared" si="24"/>
        <v>0</v>
      </c>
      <c r="X30" s="152">
        <f t="shared" si="5"/>
        <v>0</v>
      </c>
      <c r="Y30" s="160">
        <v>127</v>
      </c>
      <c r="Z30" s="153">
        <f t="shared" si="25"/>
        <v>3</v>
      </c>
      <c r="AA30" s="152">
        <f t="shared" si="6"/>
        <v>21</v>
      </c>
      <c r="AB30" s="160">
        <v>362</v>
      </c>
      <c r="AC30" s="153">
        <f t="shared" si="26"/>
        <v>235</v>
      </c>
      <c r="AD30" s="152">
        <f t="shared" si="7"/>
        <v>1645</v>
      </c>
      <c r="AE30" s="160">
        <v>362</v>
      </c>
      <c r="AF30" s="153">
        <f t="shared" si="8"/>
        <v>0</v>
      </c>
      <c r="AG30" s="152">
        <f t="shared" si="9"/>
        <v>0</v>
      </c>
      <c r="AH30" s="160"/>
      <c r="AI30" s="153"/>
      <c r="AJ30" s="152"/>
      <c r="AK30" s="160"/>
      <c r="AL30" s="153"/>
      <c r="AM30" s="152"/>
    </row>
    <row r="31" spans="1:39" s="123" customFormat="1" thickTop="1" thickBot="1">
      <c r="A31" s="176">
        <v>9</v>
      </c>
      <c r="B31" s="177" t="s">
        <v>27</v>
      </c>
      <c r="C31" s="190">
        <v>1186</v>
      </c>
      <c r="D31" s="157">
        <v>1191</v>
      </c>
      <c r="E31" s="151">
        <f t="shared" si="20"/>
        <v>5</v>
      </c>
      <c r="F31" s="155">
        <f t="shared" si="10"/>
        <v>35</v>
      </c>
      <c r="G31" s="158">
        <v>1191</v>
      </c>
      <c r="H31" s="151">
        <f t="shared" si="11"/>
        <v>0</v>
      </c>
      <c r="I31" s="152">
        <f t="shared" si="0"/>
        <v>0</v>
      </c>
      <c r="J31" s="158">
        <v>1195</v>
      </c>
      <c r="K31" s="151">
        <f t="shared" si="12"/>
        <v>16</v>
      </c>
      <c r="L31" s="152">
        <f t="shared" si="1"/>
        <v>112</v>
      </c>
      <c r="M31" s="158">
        <v>1211</v>
      </c>
      <c r="N31" s="153">
        <f t="shared" si="21"/>
        <v>16</v>
      </c>
      <c r="O31" s="152">
        <f t="shared" si="2"/>
        <v>112</v>
      </c>
      <c r="P31" s="158">
        <v>1221</v>
      </c>
      <c r="Q31" s="153">
        <f t="shared" si="22"/>
        <v>10</v>
      </c>
      <c r="R31" s="152">
        <f t="shared" si="3"/>
        <v>70</v>
      </c>
      <c r="S31" s="158">
        <v>1235</v>
      </c>
      <c r="T31" s="153">
        <f t="shared" si="23"/>
        <v>14</v>
      </c>
      <c r="U31" s="152">
        <f t="shared" si="4"/>
        <v>98</v>
      </c>
      <c r="V31" s="158">
        <v>1251</v>
      </c>
      <c r="W31" s="153">
        <f t="shared" si="24"/>
        <v>16</v>
      </c>
      <c r="X31" s="152">
        <f t="shared" si="5"/>
        <v>112</v>
      </c>
      <c r="Y31" s="158">
        <v>1266</v>
      </c>
      <c r="Z31" s="153">
        <f t="shared" si="25"/>
        <v>15</v>
      </c>
      <c r="AA31" s="152">
        <f t="shared" si="6"/>
        <v>105</v>
      </c>
      <c r="AB31" s="158">
        <v>1281</v>
      </c>
      <c r="AC31" s="153">
        <f t="shared" si="26"/>
        <v>15</v>
      </c>
      <c r="AD31" s="152">
        <f t="shared" si="7"/>
        <v>105</v>
      </c>
      <c r="AE31" s="158">
        <v>1294</v>
      </c>
      <c r="AF31" s="153">
        <f t="shared" si="8"/>
        <v>13</v>
      </c>
      <c r="AG31" s="152">
        <f t="shared" si="9"/>
        <v>91</v>
      </c>
      <c r="AH31" s="158"/>
      <c r="AI31" s="153"/>
      <c r="AJ31" s="152"/>
      <c r="AK31" s="158"/>
      <c r="AL31" s="153"/>
      <c r="AM31" s="152"/>
    </row>
    <row r="32" spans="1:39" s="123" customFormat="1" ht="18" customHeight="1" thickTop="1" thickBot="1">
      <c r="A32" s="174">
        <v>142</v>
      </c>
      <c r="B32" s="179" t="s">
        <v>159</v>
      </c>
      <c r="C32" s="190">
        <v>415</v>
      </c>
      <c r="D32" s="167">
        <v>416</v>
      </c>
      <c r="E32" s="151">
        <f t="shared" si="20"/>
        <v>1</v>
      </c>
      <c r="F32" s="155">
        <f t="shared" si="10"/>
        <v>7</v>
      </c>
      <c r="G32" s="165">
        <v>416</v>
      </c>
      <c r="H32" s="151">
        <f t="shared" si="11"/>
        <v>0</v>
      </c>
      <c r="I32" s="152">
        <f t="shared" si="0"/>
        <v>0</v>
      </c>
      <c r="J32" s="165">
        <v>417</v>
      </c>
      <c r="K32" s="151">
        <f t="shared" si="12"/>
        <v>4</v>
      </c>
      <c r="L32" s="152">
        <f t="shared" si="1"/>
        <v>28</v>
      </c>
      <c r="M32" s="165">
        <v>421</v>
      </c>
      <c r="N32" s="153">
        <f t="shared" si="21"/>
        <v>4</v>
      </c>
      <c r="O32" s="152">
        <f t="shared" si="2"/>
        <v>28</v>
      </c>
      <c r="P32" s="165">
        <v>423</v>
      </c>
      <c r="Q32" s="153">
        <f t="shared" si="22"/>
        <v>2</v>
      </c>
      <c r="R32" s="152">
        <f t="shared" si="3"/>
        <v>14</v>
      </c>
      <c r="S32" s="165">
        <v>427</v>
      </c>
      <c r="T32" s="153">
        <f t="shared" si="23"/>
        <v>4</v>
      </c>
      <c r="U32" s="152">
        <f t="shared" si="4"/>
        <v>28</v>
      </c>
      <c r="V32" s="165">
        <v>430</v>
      </c>
      <c r="W32" s="153">
        <f t="shared" si="24"/>
        <v>3</v>
      </c>
      <c r="X32" s="152">
        <f t="shared" si="5"/>
        <v>21</v>
      </c>
      <c r="Y32" s="165">
        <v>432</v>
      </c>
      <c r="Z32" s="153">
        <f t="shared" si="25"/>
        <v>2</v>
      </c>
      <c r="AA32" s="152">
        <f t="shared" si="6"/>
        <v>14</v>
      </c>
      <c r="AB32" s="165">
        <v>435</v>
      </c>
      <c r="AC32" s="153">
        <f t="shared" si="26"/>
        <v>3</v>
      </c>
      <c r="AD32" s="152">
        <f t="shared" si="7"/>
        <v>21</v>
      </c>
      <c r="AE32" s="165">
        <v>440</v>
      </c>
      <c r="AF32" s="153">
        <f t="shared" si="8"/>
        <v>5</v>
      </c>
      <c r="AG32" s="152">
        <f t="shared" si="9"/>
        <v>35</v>
      </c>
      <c r="AH32" s="165"/>
      <c r="AI32" s="153"/>
      <c r="AJ32" s="152"/>
      <c r="AK32" s="165"/>
      <c r="AL32" s="153"/>
      <c r="AM32" s="152"/>
    </row>
    <row r="33" spans="1:39" s="123" customFormat="1" thickTop="1" thickBot="1">
      <c r="A33" s="176">
        <v>17</v>
      </c>
      <c r="B33" s="177" t="s">
        <v>34</v>
      </c>
      <c r="C33" s="190">
        <v>261</v>
      </c>
      <c r="D33" s="154">
        <v>262</v>
      </c>
      <c r="E33" s="151">
        <f t="shared" si="20"/>
        <v>1</v>
      </c>
      <c r="F33" s="155">
        <f t="shared" si="10"/>
        <v>7</v>
      </c>
      <c r="G33" s="156">
        <v>262</v>
      </c>
      <c r="H33" s="151">
        <f t="shared" si="11"/>
        <v>0</v>
      </c>
      <c r="I33" s="152">
        <f t="shared" si="0"/>
        <v>0</v>
      </c>
      <c r="J33" s="156">
        <v>264</v>
      </c>
      <c r="K33" s="151">
        <f t="shared" si="12"/>
        <v>6</v>
      </c>
      <c r="L33" s="152">
        <f t="shared" si="1"/>
        <v>42</v>
      </c>
      <c r="M33" s="156">
        <v>270</v>
      </c>
      <c r="N33" s="153">
        <f t="shared" si="21"/>
        <v>6</v>
      </c>
      <c r="O33" s="152">
        <f t="shared" si="2"/>
        <v>42</v>
      </c>
      <c r="P33" s="156">
        <v>274</v>
      </c>
      <c r="Q33" s="153">
        <f t="shared" si="22"/>
        <v>4</v>
      </c>
      <c r="R33" s="152">
        <f t="shared" si="3"/>
        <v>28</v>
      </c>
      <c r="S33" s="156">
        <v>278</v>
      </c>
      <c r="T33" s="153">
        <f t="shared" si="23"/>
        <v>4</v>
      </c>
      <c r="U33" s="152">
        <f t="shared" si="4"/>
        <v>28</v>
      </c>
      <c r="V33" s="156">
        <v>283</v>
      </c>
      <c r="W33" s="153">
        <f t="shared" si="24"/>
        <v>5</v>
      </c>
      <c r="X33" s="152">
        <f t="shared" si="5"/>
        <v>35</v>
      </c>
      <c r="Y33" s="156">
        <v>287</v>
      </c>
      <c r="Z33" s="153">
        <f t="shared" si="25"/>
        <v>4</v>
      </c>
      <c r="AA33" s="152">
        <f t="shared" si="6"/>
        <v>28</v>
      </c>
      <c r="AB33" s="156">
        <v>291</v>
      </c>
      <c r="AC33" s="153">
        <f t="shared" si="26"/>
        <v>4</v>
      </c>
      <c r="AD33" s="152">
        <f t="shared" si="7"/>
        <v>28</v>
      </c>
      <c r="AE33" s="156">
        <v>293</v>
      </c>
      <c r="AF33" s="153">
        <f t="shared" si="8"/>
        <v>2</v>
      </c>
      <c r="AG33" s="152">
        <f t="shared" si="9"/>
        <v>14</v>
      </c>
      <c r="AH33" s="156"/>
      <c r="AI33" s="153"/>
      <c r="AJ33" s="152"/>
      <c r="AK33" s="156"/>
      <c r="AL33" s="153"/>
      <c r="AM33" s="152"/>
    </row>
    <row r="34" spans="1:39" s="123" customFormat="1" thickTop="1" thickBot="1">
      <c r="A34" s="174">
        <v>128</v>
      </c>
      <c r="B34" s="180" t="s">
        <v>147</v>
      </c>
      <c r="C34" s="190">
        <v>131</v>
      </c>
      <c r="D34" s="157">
        <v>132</v>
      </c>
      <c r="E34" s="151">
        <f t="shared" si="20"/>
        <v>1</v>
      </c>
      <c r="F34" s="155">
        <f t="shared" si="10"/>
        <v>7</v>
      </c>
      <c r="G34" s="158">
        <v>132</v>
      </c>
      <c r="H34" s="151">
        <f t="shared" si="11"/>
        <v>0</v>
      </c>
      <c r="I34" s="152">
        <f t="shared" si="0"/>
        <v>0</v>
      </c>
      <c r="J34" s="163">
        <v>133</v>
      </c>
      <c r="K34" s="151">
        <f t="shared" si="12"/>
        <v>2</v>
      </c>
      <c r="L34" s="152">
        <f t="shared" si="1"/>
        <v>14</v>
      </c>
      <c r="M34" s="163">
        <v>135</v>
      </c>
      <c r="N34" s="153">
        <f t="shared" si="21"/>
        <v>2</v>
      </c>
      <c r="O34" s="152">
        <f t="shared" si="2"/>
        <v>14</v>
      </c>
      <c r="P34" s="163">
        <v>138</v>
      </c>
      <c r="Q34" s="153">
        <f t="shared" si="22"/>
        <v>3</v>
      </c>
      <c r="R34" s="152">
        <f t="shared" si="3"/>
        <v>21</v>
      </c>
      <c r="S34" s="163">
        <v>140</v>
      </c>
      <c r="T34" s="153">
        <f t="shared" si="23"/>
        <v>2</v>
      </c>
      <c r="U34" s="152">
        <f t="shared" si="4"/>
        <v>14</v>
      </c>
      <c r="V34" s="163">
        <v>142</v>
      </c>
      <c r="W34" s="153">
        <f t="shared" si="24"/>
        <v>2</v>
      </c>
      <c r="X34" s="152">
        <f t="shared" si="5"/>
        <v>14</v>
      </c>
      <c r="Y34" s="163">
        <v>145</v>
      </c>
      <c r="Z34" s="153">
        <f t="shared" si="25"/>
        <v>3</v>
      </c>
      <c r="AA34" s="152">
        <f t="shared" si="6"/>
        <v>21</v>
      </c>
      <c r="AB34" s="163">
        <v>148</v>
      </c>
      <c r="AC34" s="153">
        <f t="shared" si="26"/>
        <v>3</v>
      </c>
      <c r="AD34" s="152">
        <f t="shared" si="7"/>
        <v>21</v>
      </c>
      <c r="AE34" s="163">
        <v>149</v>
      </c>
      <c r="AF34" s="153">
        <f t="shared" si="8"/>
        <v>1</v>
      </c>
      <c r="AG34" s="152">
        <f t="shared" si="9"/>
        <v>7</v>
      </c>
      <c r="AH34" s="163"/>
      <c r="AI34" s="153"/>
      <c r="AJ34" s="152"/>
      <c r="AK34" s="163"/>
      <c r="AL34" s="153"/>
      <c r="AM34" s="152"/>
    </row>
    <row r="35" spans="1:39" s="123" customFormat="1" thickTop="1" thickBot="1">
      <c r="A35" s="174">
        <v>129</v>
      </c>
      <c r="B35" s="179" t="s">
        <v>148</v>
      </c>
      <c r="C35" s="190">
        <v>19</v>
      </c>
      <c r="D35" s="159">
        <v>19</v>
      </c>
      <c r="E35" s="151">
        <f t="shared" si="20"/>
        <v>0</v>
      </c>
      <c r="F35" s="155">
        <f t="shared" si="10"/>
        <v>0</v>
      </c>
      <c r="G35" s="160">
        <v>19</v>
      </c>
      <c r="H35" s="151">
        <f t="shared" si="11"/>
        <v>0</v>
      </c>
      <c r="I35" s="152">
        <f t="shared" si="0"/>
        <v>0</v>
      </c>
      <c r="J35" s="164">
        <v>19</v>
      </c>
      <c r="K35" s="151">
        <f t="shared" si="12"/>
        <v>0</v>
      </c>
      <c r="L35" s="152">
        <f t="shared" si="1"/>
        <v>0</v>
      </c>
      <c r="M35" s="164">
        <v>19</v>
      </c>
      <c r="N35" s="153">
        <f t="shared" si="21"/>
        <v>0</v>
      </c>
      <c r="O35" s="152">
        <f t="shared" si="2"/>
        <v>0</v>
      </c>
      <c r="P35" s="164">
        <v>20</v>
      </c>
      <c r="Q35" s="153">
        <f t="shared" si="22"/>
        <v>1</v>
      </c>
      <c r="R35" s="152">
        <f t="shared" si="3"/>
        <v>7</v>
      </c>
      <c r="S35" s="164">
        <v>20</v>
      </c>
      <c r="T35" s="153">
        <f t="shared" si="23"/>
        <v>0</v>
      </c>
      <c r="U35" s="152">
        <f t="shared" si="4"/>
        <v>0</v>
      </c>
      <c r="V35" s="164">
        <v>21</v>
      </c>
      <c r="W35" s="153">
        <f t="shared" si="24"/>
        <v>1</v>
      </c>
      <c r="X35" s="152">
        <f t="shared" si="5"/>
        <v>7</v>
      </c>
      <c r="Y35" s="164">
        <v>22</v>
      </c>
      <c r="Z35" s="153">
        <f t="shared" si="25"/>
        <v>1</v>
      </c>
      <c r="AA35" s="152">
        <f t="shared" si="6"/>
        <v>7</v>
      </c>
      <c r="AB35" s="164">
        <v>23</v>
      </c>
      <c r="AC35" s="153">
        <f t="shared" si="26"/>
        <v>1</v>
      </c>
      <c r="AD35" s="152">
        <f t="shared" si="7"/>
        <v>7</v>
      </c>
      <c r="AE35" s="164">
        <v>24</v>
      </c>
      <c r="AF35" s="153">
        <f t="shared" si="8"/>
        <v>1</v>
      </c>
      <c r="AG35" s="152">
        <f t="shared" si="9"/>
        <v>7</v>
      </c>
      <c r="AH35" s="164"/>
      <c r="AI35" s="153"/>
      <c r="AJ35" s="152"/>
      <c r="AK35" s="164"/>
      <c r="AL35" s="153"/>
      <c r="AM35" s="152"/>
    </row>
    <row r="36" spans="1:39" s="123" customFormat="1" thickTop="1" thickBot="1">
      <c r="A36" s="176">
        <v>26</v>
      </c>
      <c r="B36" s="177" t="s">
        <v>39</v>
      </c>
      <c r="C36" s="190">
        <v>182</v>
      </c>
      <c r="D36" s="154">
        <v>182</v>
      </c>
      <c r="E36" s="151">
        <f t="shared" si="20"/>
        <v>0</v>
      </c>
      <c r="F36" s="155">
        <f t="shared" si="10"/>
        <v>0</v>
      </c>
      <c r="G36" s="156">
        <v>182</v>
      </c>
      <c r="H36" s="151">
        <f t="shared" si="11"/>
        <v>0</v>
      </c>
      <c r="I36" s="152">
        <f t="shared" ref="I36:I67" si="27">H36*$AN$140</f>
        <v>0</v>
      </c>
      <c r="J36" s="156">
        <v>182</v>
      </c>
      <c r="K36" s="151">
        <f t="shared" si="12"/>
        <v>0</v>
      </c>
      <c r="L36" s="152">
        <f t="shared" ref="L36:L67" si="28">K36*$AN$140</f>
        <v>0</v>
      </c>
      <c r="M36" s="156">
        <v>182</v>
      </c>
      <c r="N36" s="153">
        <f t="shared" si="21"/>
        <v>0</v>
      </c>
      <c r="O36" s="152">
        <f t="shared" ref="O36:O67" si="29">N36*$AN$140</f>
        <v>0</v>
      </c>
      <c r="P36" s="156">
        <v>183</v>
      </c>
      <c r="Q36" s="153">
        <f t="shared" si="22"/>
        <v>1</v>
      </c>
      <c r="R36" s="152">
        <f t="shared" ref="R36:R67" si="30">Q36*$AN$140</f>
        <v>7</v>
      </c>
      <c r="S36" s="156">
        <v>186</v>
      </c>
      <c r="T36" s="153">
        <f t="shared" si="23"/>
        <v>3</v>
      </c>
      <c r="U36" s="152">
        <f t="shared" ref="U36:U67" si="31">T36*$AN$140</f>
        <v>21</v>
      </c>
      <c r="V36" s="156">
        <v>189</v>
      </c>
      <c r="W36" s="153">
        <f t="shared" si="24"/>
        <v>3</v>
      </c>
      <c r="X36" s="152">
        <f t="shared" ref="X36:X67" si="32">W36*$AN$140</f>
        <v>21</v>
      </c>
      <c r="Y36" s="156">
        <v>192</v>
      </c>
      <c r="Z36" s="153">
        <f t="shared" si="25"/>
        <v>3</v>
      </c>
      <c r="AA36" s="152">
        <f t="shared" ref="AA36:AA67" si="33">Z36*$AN$140</f>
        <v>21</v>
      </c>
      <c r="AB36" s="156">
        <v>193</v>
      </c>
      <c r="AC36" s="153">
        <f t="shared" si="26"/>
        <v>1</v>
      </c>
      <c r="AD36" s="152">
        <f t="shared" ref="AD36:AD67" si="34">AC36*$AN$140</f>
        <v>7</v>
      </c>
      <c r="AE36" s="156">
        <v>193</v>
      </c>
      <c r="AF36" s="153">
        <f t="shared" ref="AF36:AF67" si="35">AE36-AB36</f>
        <v>0</v>
      </c>
      <c r="AG36" s="152">
        <f t="shared" ref="AG36:AG67" si="36">AF36*$AN$140</f>
        <v>0</v>
      </c>
      <c r="AH36" s="156"/>
      <c r="AI36" s="153"/>
      <c r="AJ36" s="152"/>
      <c r="AK36" s="156"/>
      <c r="AL36" s="153"/>
      <c r="AM36" s="152"/>
    </row>
    <row r="37" spans="1:39" s="123" customFormat="1" thickTop="1" thickBot="1">
      <c r="A37" s="174">
        <v>78</v>
      </c>
      <c r="B37" s="179" t="s">
        <v>103</v>
      </c>
      <c r="C37" s="190">
        <v>948</v>
      </c>
      <c r="D37" s="157">
        <v>952</v>
      </c>
      <c r="E37" s="151">
        <f t="shared" si="20"/>
        <v>4</v>
      </c>
      <c r="F37" s="155">
        <f t="shared" si="10"/>
        <v>28</v>
      </c>
      <c r="G37" s="158">
        <v>952</v>
      </c>
      <c r="H37" s="151">
        <f t="shared" si="11"/>
        <v>0</v>
      </c>
      <c r="I37" s="152">
        <f t="shared" si="27"/>
        <v>0</v>
      </c>
      <c r="J37" s="158">
        <v>953</v>
      </c>
      <c r="K37" s="151">
        <f t="shared" si="12"/>
        <v>4</v>
      </c>
      <c r="L37" s="152">
        <f t="shared" si="28"/>
        <v>28</v>
      </c>
      <c r="M37" s="158">
        <v>957</v>
      </c>
      <c r="N37" s="153">
        <f t="shared" si="21"/>
        <v>4</v>
      </c>
      <c r="O37" s="152">
        <f t="shared" si="29"/>
        <v>28</v>
      </c>
      <c r="P37" s="158">
        <v>961</v>
      </c>
      <c r="Q37" s="153">
        <f t="shared" si="22"/>
        <v>4</v>
      </c>
      <c r="R37" s="152">
        <f t="shared" si="30"/>
        <v>28</v>
      </c>
      <c r="S37" s="158">
        <v>970</v>
      </c>
      <c r="T37" s="153">
        <f t="shared" si="23"/>
        <v>9</v>
      </c>
      <c r="U37" s="152">
        <f t="shared" si="31"/>
        <v>63</v>
      </c>
      <c r="V37" s="158">
        <v>985</v>
      </c>
      <c r="W37" s="153">
        <f t="shared" si="24"/>
        <v>15</v>
      </c>
      <c r="X37" s="152">
        <f t="shared" si="32"/>
        <v>105</v>
      </c>
      <c r="Y37" s="158">
        <v>997</v>
      </c>
      <c r="Z37" s="153">
        <f t="shared" si="25"/>
        <v>12</v>
      </c>
      <c r="AA37" s="152">
        <f t="shared" si="33"/>
        <v>84</v>
      </c>
      <c r="AB37" s="158">
        <v>1007</v>
      </c>
      <c r="AC37" s="153">
        <f t="shared" si="26"/>
        <v>10</v>
      </c>
      <c r="AD37" s="152">
        <f t="shared" si="34"/>
        <v>70</v>
      </c>
      <c r="AE37" s="158">
        <v>1012</v>
      </c>
      <c r="AF37" s="153">
        <f t="shared" si="35"/>
        <v>5</v>
      </c>
      <c r="AG37" s="152">
        <f t="shared" si="36"/>
        <v>35</v>
      </c>
      <c r="AH37" s="158"/>
      <c r="AI37" s="153"/>
      <c r="AJ37" s="152"/>
      <c r="AK37" s="158"/>
      <c r="AL37" s="153"/>
      <c r="AM37" s="152"/>
    </row>
    <row r="38" spans="1:39" s="123" customFormat="1" thickTop="1" thickBot="1">
      <c r="A38" s="176">
        <v>37</v>
      </c>
      <c r="B38" s="177" t="s">
        <v>46</v>
      </c>
      <c r="C38" s="190">
        <v>368</v>
      </c>
      <c r="D38" s="154">
        <v>368</v>
      </c>
      <c r="E38" s="151">
        <f t="shared" si="20"/>
        <v>0</v>
      </c>
      <c r="F38" s="155">
        <f t="shared" si="10"/>
        <v>0</v>
      </c>
      <c r="G38" s="162">
        <v>368</v>
      </c>
      <c r="H38" s="151">
        <f t="shared" si="11"/>
        <v>0</v>
      </c>
      <c r="I38" s="152">
        <f t="shared" si="27"/>
        <v>0</v>
      </c>
      <c r="J38" s="156">
        <v>368</v>
      </c>
      <c r="K38" s="151">
        <f t="shared" si="12"/>
        <v>3</v>
      </c>
      <c r="L38" s="152">
        <f t="shared" si="28"/>
        <v>21</v>
      </c>
      <c r="M38" s="156">
        <v>371</v>
      </c>
      <c r="N38" s="153">
        <f t="shared" si="21"/>
        <v>3</v>
      </c>
      <c r="O38" s="152">
        <f t="shared" si="29"/>
        <v>21</v>
      </c>
      <c r="P38" s="156">
        <v>373</v>
      </c>
      <c r="Q38" s="153">
        <f t="shared" si="22"/>
        <v>2</v>
      </c>
      <c r="R38" s="152">
        <f t="shared" si="30"/>
        <v>14</v>
      </c>
      <c r="S38" s="156">
        <v>375</v>
      </c>
      <c r="T38" s="153">
        <f t="shared" si="23"/>
        <v>2</v>
      </c>
      <c r="U38" s="152">
        <f t="shared" si="31"/>
        <v>14</v>
      </c>
      <c r="V38" s="156">
        <v>376</v>
      </c>
      <c r="W38" s="153">
        <f t="shared" si="24"/>
        <v>1</v>
      </c>
      <c r="X38" s="152">
        <f t="shared" si="32"/>
        <v>7</v>
      </c>
      <c r="Y38" s="156">
        <v>377</v>
      </c>
      <c r="Z38" s="153">
        <f t="shared" si="25"/>
        <v>1</v>
      </c>
      <c r="AA38" s="152">
        <f t="shared" si="33"/>
        <v>7</v>
      </c>
      <c r="AB38" s="156">
        <v>378</v>
      </c>
      <c r="AC38" s="153">
        <f t="shared" si="26"/>
        <v>1</v>
      </c>
      <c r="AD38" s="152">
        <f t="shared" si="34"/>
        <v>7</v>
      </c>
      <c r="AE38" s="156">
        <v>378</v>
      </c>
      <c r="AF38" s="153">
        <f t="shared" si="35"/>
        <v>0</v>
      </c>
      <c r="AG38" s="152">
        <f t="shared" si="36"/>
        <v>0</v>
      </c>
      <c r="AH38" s="156"/>
      <c r="AI38" s="153"/>
      <c r="AJ38" s="152"/>
      <c r="AK38" s="156"/>
      <c r="AL38" s="153"/>
      <c r="AM38" s="152"/>
    </row>
    <row r="39" spans="1:39" s="123" customFormat="1" thickTop="1" thickBot="1">
      <c r="A39" s="176">
        <v>44</v>
      </c>
      <c r="B39" s="177" t="s">
        <v>49</v>
      </c>
      <c r="C39" s="190">
        <v>29</v>
      </c>
      <c r="D39" s="154">
        <v>33</v>
      </c>
      <c r="E39" s="151">
        <f t="shared" si="20"/>
        <v>4</v>
      </c>
      <c r="F39" s="155">
        <f t="shared" si="10"/>
        <v>28</v>
      </c>
      <c r="G39" s="162">
        <v>33</v>
      </c>
      <c r="H39" s="151">
        <f t="shared" si="11"/>
        <v>0</v>
      </c>
      <c r="I39" s="152">
        <f t="shared" si="27"/>
        <v>0</v>
      </c>
      <c r="J39" s="156">
        <v>33</v>
      </c>
      <c r="K39" s="151">
        <f t="shared" si="12"/>
        <v>2</v>
      </c>
      <c r="L39" s="152">
        <f t="shared" si="28"/>
        <v>14</v>
      </c>
      <c r="M39" s="156">
        <v>35</v>
      </c>
      <c r="N39" s="153">
        <f t="shared" si="21"/>
        <v>2</v>
      </c>
      <c r="O39" s="152">
        <f t="shared" si="29"/>
        <v>14</v>
      </c>
      <c r="P39" s="156">
        <v>36</v>
      </c>
      <c r="Q39" s="153">
        <f t="shared" si="22"/>
        <v>1</v>
      </c>
      <c r="R39" s="152">
        <f t="shared" si="30"/>
        <v>7</v>
      </c>
      <c r="S39" s="156">
        <v>38</v>
      </c>
      <c r="T39" s="153">
        <f t="shared" si="23"/>
        <v>2</v>
      </c>
      <c r="U39" s="152">
        <f t="shared" si="31"/>
        <v>14</v>
      </c>
      <c r="V39" s="156">
        <v>41</v>
      </c>
      <c r="W39" s="153">
        <f t="shared" si="24"/>
        <v>3</v>
      </c>
      <c r="X39" s="152">
        <f t="shared" si="32"/>
        <v>21</v>
      </c>
      <c r="Y39" s="156">
        <v>44</v>
      </c>
      <c r="Z39" s="153">
        <f t="shared" si="25"/>
        <v>3</v>
      </c>
      <c r="AA39" s="152">
        <f t="shared" si="33"/>
        <v>21</v>
      </c>
      <c r="AB39" s="156">
        <v>46</v>
      </c>
      <c r="AC39" s="153">
        <f t="shared" si="26"/>
        <v>2</v>
      </c>
      <c r="AD39" s="152">
        <f t="shared" si="34"/>
        <v>14</v>
      </c>
      <c r="AE39" s="156">
        <v>48</v>
      </c>
      <c r="AF39" s="153">
        <f t="shared" si="35"/>
        <v>2</v>
      </c>
      <c r="AG39" s="152">
        <f t="shared" si="36"/>
        <v>14</v>
      </c>
      <c r="AH39" s="156"/>
      <c r="AI39" s="153"/>
      <c r="AJ39" s="152"/>
      <c r="AK39" s="156"/>
      <c r="AL39" s="153"/>
      <c r="AM39" s="152"/>
    </row>
    <row r="40" spans="1:39" s="123" customFormat="1" ht="16.5" customHeight="1" thickTop="1" thickBot="1">
      <c r="A40" s="174">
        <v>147</v>
      </c>
      <c r="B40" s="179" t="s">
        <v>170</v>
      </c>
      <c r="C40" s="190">
        <v>188</v>
      </c>
      <c r="D40" s="167">
        <v>188</v>
      </c>
      <c r="E40" s="151">
        <f t="shared" si="20"/>
        <v>0</v>
      </c>
      <c r="F40" s="155">
        <f t="shared" si="10"/>
        <v>0</v>
      </c>
      <c r="G40" s="165">
        <v>188</v>
      </c>
      <c r="H40" s="151">
        <f t="shared" si="11"/>
        <v>0</v>
      </c>
      <c r="I40" s="152">
        <f t="shared" si="27"/>
        <v>0</v>
      </c>
      <c r="J40" s="165">
        <v>1</v>
      </c>
      <c r="K40" s="151">
        <f t="shared" si="12"/>
        <v>3</v>
      </c>
      <c r="L40" s="152">
        <f t="shared" si="28"/>
        <v>21</v>
      </c>
      <c r="M40" s="165">
        <v>4</v>
      </c>
      <c r="N40" s="153">
        <f t="shared" si="21"/>
        <v>3</v>
      </c>
      <c r="O40" s="152">
        <f t="shared" si="29"/>
        <v>21</v>
      </c>
      <c r="P40" s="165">
        <v>8</v>
      </c>
      <c r="Q40" s="153">
        <f t="shared" si="22"/>
        <v>4</v>
      </c>
      <c r="R40" s="152">
        <f t="shared" si="30"/>
        <v>28</v>
      </c>
      <c r="S40" s="165">
        <v>13</v>
      </c>
      <c r="T40" s="153">
        <f t="shared" si="23"/>
        <v>5</v>
      </c>
      <c r="U40" s="152">
        <f t="shared" si="31"/>
        <v>35</v>
      </c>
      <c r="V40" s="165">
        <v>17</v>
      </c>
      <c r="W40" s="153">
        <f t="shared" si="24"/>
        <v>4</v>
      </c>
      <c r="X40" s="152">
        <f t="shared" si="32"/>
        <v>28</v>
      </c>
      <c r="Y40" s="165">
        <v>22</v>
      </c>
      <c r="Z40" s="153">
        <f t="shared" si="25"/>
        <v>5</v>
      </c>
      <c r="AA40" s="152">
        <f t="shared" si="33"/>
        <v>35</v>
      </c>
      <c r="AB40" s="165">
        <v>31</v>
      </c>
      <c r="AC40" s="153">
        <f t="shared" si="26"/>
        <v>9</v>
      </c>
      <c r="AD40" s="152">
        <f t="shared" si="34"/>
        <v>63</v>
      </c>
      <c r="AE40" s="165">
        <v>35</v>
      </c>
      <c r="AF40" s="153">
        <f t="shared" si="35"/>
        <v>4</v>
      </c>
      <c r="AG40" s="152">
        <f t="shared" si="36"/>
        <v>28</v>
      </c>
      <c r="AH40" s="165"/>
      <c r="AI40" s="153"/>
      <c r="AJ40" s="152"/>
      <c r="AK40" s="165"/>
      <c r="AL40" s="153"/>
      <c r="AM40" s="152"/>
    </row>
    <row r="41" spans="1:39" s="123" customFormat="1" thickTop="1" thickBot="1">
      <c r="A41" s="176">
        <v>51</v>
      </c>
      <c r="B41" s="177" t="s">
        <v>54</v>
      </c>
      <c r="C41" s="190">
        <v>717</v>
      </c>
      <c r="D41" s="157">
        <v>717</v>
      </c>
      <c r="E41" s="151">
        <f t="shared" si="20"/>
        <v>0</v>
      </c>
      <c r="F41" s="155">
        <f t="shared" si="10"/>
        <v>0</v>
      </c>
      <c r="G41" s="163">
        <v>717</v>
      </c>
      <c r="H41" s="151">
        <f t="shared" si="11"/>
        <v>0</v>
      </c>
      <c r="I41" s="152">
        <f t="shared" si="27"/>
        <v>0</v>
      </c>
      <c r="J41" s="158">
        <v>726</v>
      </c>
      <c r="K41" s="151">
        <f t="shared" si="12"/>
        <v>25</v>
      </c>
      <c r="L41" s="152">
        <f t="shared" si="28"/>
        <v>175</v>
      </c>
      <c r="M41" s="158">
        <v>751</v>
      </c>
      <c r="N41" s="153">
        <f t="shared" ref="N41:N72" si="37">M41-J41</f>
        <v>25</v>
      </c>
      <c r="O41" s="152">
        <f t="shared" si="29"/>
        <v>175</v>
      </c>
      <c r="P41" s="158">
        <v>768</v>
      </c>
      <c r="Q41" s="153">
        <f t="shared" ref="Q41:Q72" si="38">P41-M41</f>
        <v>17</v>
      </c>
      <c r="R41" s="152">
        <f t="shared" si="30"/>
        <v>119</v>
      </c>
      <c r="S41" s="158">
        <v>781</v>
      </c>
      <c r="T41" s="153">
        <f t="shared" si="23"/>
        <v>13</v>
      </c>
      <c r="U41" s="152">
        <f t="shared" si="31"/>
        <v>91</v>
      </c>
      <c r="V41" s="158">
        <v>787</v>
      </c>
      <c r="W41" s="153">
        <f t="shared" ref="W41:W72" si="39">V41-S41</f>
        <v>6</v>
      </c>
      <c r="X41" s="152">
        <f t="shared" si="32"/>
        <v>42</v>
      </c>
      <c r="Y41" s="158">
        <v>791</v>
      </c>
      <c r="Z41" s="153">
        <f t="shared" ref="Z41:Z72" si="40">Y41-V41</f>
        <v>4</v>
      </c>
      <c r="AA41" s="152">
        <f t="shared" si="33"/>
        <v>28</v>
      </c>
      <c r="AB41" s="158">
        <v>803</v>
      </c>
      <c r="AC41" s="153">
        <f t="shared" ref="AC41:AC72" si="41">AB41-Y41</f>
        <v>12</v>
      </c>
      <c r="AD41" s="152">
        <f t="shared" si="34"/>
        <v>84</v>
      </c>
      <c r="AE41" s="158">
        <v>810</v>
      </c>
      <c r="AF41" s="153">
        <f t="shared" si="35"/>
        <v>7</v>
      </c>
      <c r="AG41" s="152">
        <f t="shared" si="36"/>
        <v>49</v>
      </c>
      <c r="AH41" s="158"/>
      <c r="AI41" s="153"/>
      <c r="AJ41" s="152"/>
      <c r="AK41" s="158"/>
      <c r="AL41" s="153"/>
      <c r="AM41" s="152"/>
    </row>
    <row r="42" spans="1:39" s="123" customFormat="1" thickTop="1" thickBot="1">
      <c r="A42" s="176">
        <v>13</v>
      </c>
      <c r="B42" s="177" t="s">
        <v>30</v>
      </c>
      <c r="C42" s="190">
        <v>407</v>
      </c>
      <c r="D42" s="157">
        <v>410</v>
      </c>
      <c r="E42" s="151">
        <f t="shared" si="20"/>
        <v>3</v>
      </c>
      <c r="F42" s="155">
        <f t="shared" si="10"/>
        <v>21</v>
      </c>
      <c r="G42" s="158">
        <v>410</v>
      </c>
      <c r="H42" s="151">
        <f t="shared" si="11"/>
        <v>0</v>
      </c>
      <c r="I42" s="152">
        <f t="shared" si="27"/>
        <v>0</v>
      </c>
      <c r="J42" s="158">
        <v>412</v>
      </c>
      <c r="K42" s="151">
        <f t="shared" si="12"/>
        <v>6</v>
      </c>
      <c r="L42" s="152">
        <f t="shared" si="28"/>
        <v>42</v>
      </c>
      <c r="M42" s="158">
        <v>418</v>
      </c>
      <c r="N42" s="153">
        <f t="shared" si="37"/>
        <v>6</v>
      </c>
      <c r="O42" s="152">
        <f t="shared" si="29"/>
        <v>42</v>
      </c>
      <c r="P42" s="158">
        <v>425</v>
      </c>
      <c r="Q42" s="153">
        <f t="shared" si="38"/>
        <v>7</v>
      </c>
      <c r="R42" s="152">
        <f t="shared" si="30"/>
        <v>49</v>
      </c>
      <c r="S42" s="158">
        <v>433</v>
      </c>
      <c r="T42" s="153">
        <f t="shared" si="23"/>
        <v>8</v>
      </c>
      <c r="U42" s="152">
        <f t="shared" si="31"/>
        <v>56</v>
      </c>
      <c r="V42" s="158">
        <v>441</v>
      </c>
      <c r="W42" s="153">
        <f t="shared" si="39"/>
        <v>8</v>
      </c>
      <c r="X42" s="152">
        <f t="shared" si="32"/>
        <v>56</v>
      </c>
      <c r="Y42" s="158">
        <v>448</v>
      </c>
      <c r="Z42" s="153">
        <f t="shared" si="40"/>
        <v>7</v>
      </c>
      <c r="AA42" s="152">
        <f t="shared" si="33"/>
        <v>49</v>
      </c>
      <c r="AB42" s="158">
        <v>457</v>
      </c>
      <c r="AC42" s="153">
        <f t="shared" si="41"/>
        <v>9</v>
      </c>
      <c r="AD42" s="152">
        <f t="shared" si="34"/>
        <v>63</v>
      </c>
      <c r="AE42" s="158">
        <v>463</v>
      </c>
      <c r="AF42" s="153">
        <f t="shared" si="35"/>
        <v>6</v>
      </c>
      <c r="AG42" s="152">
        <f t="shared" si="36"/>
        <v>42</v>
      </c>
      <c r="AH42" s="158"/>
      <c r="AI42" s="153"/>
      <c r="AJ42" s="152"/>
      <c r="AK42" s="158"/>
      <c r="AL42" s="153"/>
      <c r="AM42" s="152"/>
    </row>
    <row r="43" spans="1:39" s="123" customFormat="1" thickTop="1" thickBot="1">
      <c r="A43" s="176">
        <v>18</v>
      </c>
      <c r="B43" s="177" t="s">
        <v>35</v>
      </c>
      <c r="C43" s="190">
        <v>275</v>
      </c>
      <c r="D43" s="157">
        <v>276</v>
      </c>
      <c r="E43" s="151">
        <f t="shared" si="20"/>
        <v>1</v>
      </c>
      <c r="F43" s="155">
        <f t="shared" si="10"/>
        <v>7</v>
      </c>
      <c r="G43" s="158">
        <v>276</v>
      </c>
      <c r="H43" s="151">
        <f t="shared" si="11"/>
        <v>0</v>
      </c>
      <c r="I43" s="152">
        <f t="shared" si="27"/>
        <v>0</v>
      </c>
      <c r="J43" s="158">
        <v>276</v>
      </c>
      <c r="K43" s="151">
        <f t="shared" si="12"/>
        <v>0</v>
      </c>
      <c r="L43" s="152">
        <f t="shared" si="28"/>
        <v>0</v>
      </c>
      <c r="M43" s="158">
        <v>276</v>
      </c>
      <c r="N43" s="153">
        <f t="shared" si="37"/>
        <v>0</v>
      </c>
      <c r="O43" s="152">
        <f t="shared" si="29"/>
        <v>0</v>
      </c>
      <c r="P43" s="158">
        <v>276</v>
      </c>
      <c r="Q43" s="153">
        <f t="shared" si="38"/>
        <v>0</v>
      </c>
      <c r="R43" s="152">
        <f t="shared" si="30"/>
        <v>0</v>
      </c>
      <c r="S43" s="158">
        <v>277</v>
      </c>
      <c r="T43" s="153">
        <f t="shared" si="23"/>
        <v>1</v>
      </c>
      <c r="U43" s="152">
        <f t="shared" si="31"/>
        <v>7</v>
      </c>
      <c r="V43" s="158">
        <v>277</v>
      </c>
      <c r="W43" s="153">
        <f t="shared" si="39"/>
        <v>0</v>
      </c>
      <c r="X43" s="152">
        <f t="shared" si="32"/>
        <v>0</v>
      </c>
      <c r="Y43" s="158">
        <v>277</v>
      </c>
      <c r="Z43" s="153">
        <f t="shared" si="40"/>
        <v>0</v>
      </c>
      <c r="AA43" s="152">
        <f t="shared" si="33"/>
        <v>0</v>
      </c>
      <c r="AB43" s="158">
        <v>277</v>
      </c>
      <c r="AC43" s="153">
        <f t="shared" si="41"/>
        <v>0</v>
      </c>
      <c r="AD43" s="152">
        <f t="shared" si="34"/>
        <v>0</v>
      </c>
      <c r="AE43" s="158">
        <v>278</v>
      </c>
      <c r="AF43" s="153">
        <f t="shared" si="35"/>
        <v>1</v>
      </c>
      <c r="AG43" s="152">
        <f t="shared" si="36"/>
        <v>7</v>
      </c>
      <c r="AH43" s="158"/>
      <c r="AI43" s="153"/>
      <c r="AJ43" s="152"/>
      <c r="AK43" s="158"/>
      <c r="AL43" s="153"/>
      <c r="AM43" s="152"/>
    </row>
    <row r="44" spans="1:39" s="123" customFormat="1" thickTop="1" thickBot="1">
      <c r="A44" s="176">
        <v>25</v>
      </c>
      <c r="B44" s="177" t="s">
        <v>38</v>
      </c>
      <c r="C44" s="190">
        <v>250</v>
      </c>
      <c r="D44" s="154">
        <v>251</v>
      </c>
      <c r="E44" s="151">
        <f t="shared" si="20"/>
        <v>1</v>
      </c>
      <c r="F44" s="155">
        <f t="shared" si="10"/>
        <v>7</v>
      </c>
      <c r="G44" s="156">
        <v>251</v>
      </c>
      <c r="H44" s="151">
        <f t="shared" si="11"/>
        <v>0</v>
      </c>
      <c r="I44" s="152">
        <f t="shared" si="27"/>
        <v>0</v>
      </c>
      <c r="J44" s="156">
        <v>252</v>
      </c>
      <c r="K44" s="151">
        <f t="shared" si="12"/>
        <v>2</v>
      </c>
      <c r="L44" s="152">
        <f t="shared" si="28"/>
        <v>14</v>
      </c>
      <c r="M44" s="156">
        <v>254</v>
      </c>
      <c r="N44" s="153">
        <f t="shared" si="37"/>
        <v>2</v>
      </c>
      <c r="O44" s="152">
        <f t="shared" si="29"/>
        <v>14</v>
      </c>
      <c r="P44" s="156">
        <v>256</v>
      </c>
      <c r="Q44" s="153">
        <f t="shared" si="38"/>
        <v>2</v>
      </c>
      <c r="R44" s="152">
        <f t="shared" si="30"/>
        <v>14</v>
      </c>
      <c r="S44" s="156">
        <v>258</v>
      </c>
      <c r="T44" s="153">
        <f t="shared" si="23"/>
        <v>2</v>
      </c>
      <c r="U44" s="152">
        <f t="shared" si="31"/>
        <v>14</v>
      </c>
      <c r="V44" s="156">
        <v>261</v>
      </c>
      <c r="W44" s="153">
        <f t="shared" si="39"/>
        <v>3</v>
      </c>
      <c r="X44" s="152">
        <f t="shared" si="32"/>
        <v>21</v>
      </c>
      <c r="Y44" s="156">
        <v>263</v>
      </c>
      <c r="Z44" s="153">
        <f t="shared" si="40"/>
        <v>2</v>
      </c>
      <c r="AA44" s="152">
        <f t="shared" si="33"/>
        <v>14</v>
      </c>
      <c r="AB44" s="156">
        <v>264</v>
      </c>
      <c r="AC44" s="153">
        <f t="shared" si="41"/>
        <v>1</v>
      </c>
      <c r="AD44" s="152">
        <f t="shared" si="34"/>
        <v>7</v>
      </c>
      <c r="AE44" s="156">
        <v>265</v>
      </c>
      <c r="AF44" s="153">
        <f t="shared" si="35"/>
        <v>1</v>
      </c>
      <c r="AG44" s="152">
        <f t="shared" si="36"/>
        <v>7</v>
      </c>
      <c r="AH44" s="156"/>
      <c r="AI44" s="153"/>
      <c r="AJ44" s="152"/>
      <c r="AK44" s="156"/>
      <c r="AL44" s="153"/>
      <c r="AM44" s="152"/>
    </row>
    <row r="45" spans="1:39" s="123" customFormat="1" thickTop="1" thickBot="1">
      <c r="A45" s="176">
        <v>80</v>
      </c>
      <c r="B45" s="177" t="s">
        <v>66</v>
      </c>
      <c r="C45" s="190">
        <v>370</v>
      </c>
      <c r="D45" s="154">
        <v>370</v>
      </c>
      <c r="E45" s="151">
        <f t="shared" si="20"/>
        <v>0</v>
      </c>
      <c r="F45" s="155">
        <f t="shared" si="10"/>
        <v>0</v>
      </c>
      <c r="G45" s="162">
        <v>370</v>
      </c>
      <c r="H45" s="151">
        <f t="shared" si="11"/>
        <v>0</v>
      </c>
      <c r="I45" s="149">
        <f t="shared" si="27"/>
        <v>0</v>
      </c>
      <c r="J45" s="156">
        <v>370</v>
      </c>
      <c r="K45" s="151">
        <f t="shared" si="12"/>
        <v>2</v>
      </c>
      <c r="L45" s="152">
        <f t="shared" si="28"/>
        <v>14</v>
      </c>
      <c r="M45" s="156">
        <v>372</v>
      </c>
      <c r="N45" s="153">
        <f t="shared" si="37"/>
        <v>2</v>
      </c>
      <c r="O45" s="152">
        <f t="shared" si="29"/>
        <v>14</v>
      </c>
      <c r="P45" s="156">
        <v>374</v>
      </c>
      <c r="Q45" s="153">
        <f t="shared" si="38"/>
        <v>2</v>
      </c>
      <c r="R45" s="152">
        <f t="shared" si="30"/>
        <v>14</v>
      </c>
      <c r="S45" s="156">
        <v>376</v>
      </c>
      <c r="T45" s="153">
        <f t="shared" si="23"/>
        <v>2</v>
      </c>
      <c r="U45" s="152">
        <f t="shared" si="31"/>
        <v>14</v>
      </c>
      <c r="V45" s="156">
        <v>377</v>
      </c>
      <c r="W45" s="153">
        <f t="shared" si="39"/>
        <v>1</v>
      </c>
      <c r="X45" s="152">
        <f t="shared" si="32"/>
        <v>7</v>
      </c>
      <c r="Y45" s="156">
        <v>378</v>
      </c>
      <c r="Z45" s="153">
        <f t="shared" si="40"/>
        <v>1</v>
      </c>
      <c r="AA45" s="152">
        <f t="shared" si="33"/>
        <v>7</v>
      </c>
      <c r="AB45" s="156">
        <v>379</v>
      </c>
      <c r="AC45" s="153">
        <f t="shared" si="41"/>
        <v>1</v>
      </c>
      <c r="AD45" s="152">
        <f t="shared" si="34"/>
        <v>7</v>
      </c>
      <c r="AE45" s="156">
        <v>379</v>
      </c>
      <c r="AF45" s="153">
        <f t="shared" si="35"/>
        <v>0</v>
      </c>
      <c r="AG45" s="152">
        <f t="shared" si="36"/>
        <v>0</v>
      </c>
      <c r="AH45" s="156"/>
      <c r="AI45" s="153"/>
      <c r="AJ45" s="152"/>
      <c r="AK45" s="156"/>
      <c r="AL45" s="153"/>
      <c r="AM45" s="152"/>
    </row>
    <row r="46" spans="1:39" s="123" customFormat="1" thickTop="1" thickBot="1">
      <c r="A46" s="176">
        <v>79</v>
      </c>
      <c r="B46" s="177" t="s">
        <v>250</v>
      </c>
      <c r="C46" s="190">
        <v>754</v>
      </c>
      <c r="D46" s="157">
        <v>757</v>
      </c>
      <c r="E46" s="151">
        <f t="shared" si="20"/>
        <v>3</v>
      </c>
      <c r="F46" s="155">
        <f t="shared" si="10"/>
        <v>21</v>
      </c>
      <c r="G46" s="158">
        <v>757</v>
      </c>
      <c r="H46" s="151">
        <f t="shared" si="11"/>
        <v>0</v>
      </c>
      <c r="I46" s="152">
        <f t="shared" si="27"/>
        <v>0</v>
      </c>
      <c r="J46" s="158">
        <v>762</v>
      </c>
      <c r="K46" s="151">
        <f t="shared" si="12"/>
        <v>5</v>
      </c>
      <c r="L46" s="152">
        <f t="shared" si="28"/>
        <v>35</v>
      </c>
      <c r="M46" s="158">
        <v>767</v>
      </c>
      <c r="N46" s="153">
        <f t="shared" si="37"/>
        <v>5</v>
      </c>
      <c r="O46" s="152">
        <f t="shared" si="29"/>
        <v>35</v>
      </c>
      <c r="P46" s="158">
        <v>772</v>
      </c>
      <c r="Q46" s="153">
        <f t="shared" si="38"/>
        <v>5</v>
      </c>
      <c r="R46" s="152">
        <f t="shared" si="30"/>
        <v>35</v>
      </c>
      <c r="S46" s="158">
        <v>779</v>
      </c>
      <c r="T46" s="153">
        <f t="shared" si="23"/>
        <v>7</v>
      </c>
      <c r="U46" s="152">
        <f t="shared" si="31"/>
        <v>49</v>
      </c>
      <c r="V46" s="158">
        <v>799</v>
      </c>
      <c r="W46" s="153">
        <f t="shared" si="39"/>
        <v>20</v>
      </c>
      <c r="X46" s="152">
        <f t="shared" si="32"/>
        <v>140</v>
      </c>
      <c r="Y46" s="158">
        <v>819</v>
      </c>
      <c r="Z46" s="153">
        <f t="shared" si="40"/>
        <v>20</v>
      </c>
      <c r="AA46" s="152">
        <f t="shared" si="33"/>
        <v>140</v>
      </c>
      <c r="AB46" s="158">
        <v>845</v>
      </c>
      <c r="AC46" s="153">
        <f t="shared" si="41"/>
        <v>26</v>
      </c>
      <c r="AD46" s="152">
        <f t="shared" si="34"/>
        <v>182</v>
      </c>
      <c r="AE46" s="158">
        <v>845</v>
      </c>
      <c r="AF46" s="153">
        <f t="shared" si="35"/>
        <v>0</v>
      </c>
      <c r="AG46" s="152">
        <f t="shared" si="36"/>
        <v>0</v>
      </c>
      <c r="AH46" s="158"/>
      <c r="AI46" s="153"/>
      <c r="AJ46" s="152"/>
      <c r="AK46" s="158"/>
      <c r="AL46" s="153"/>
      <c r="AM46" s="152"/>
    </row>
    <row r="47" spans="1:39" s="123" customFormat="1" thickTop="1" thickBot="1">
      <c r="A47" s="176">
        <v>75</v>
      </c>
      <c r="B47" s="177" t="s">
        <v>64</v>
      </c>
      <c r="C47" s="190">
        <v>159</v>
      </c>
      <c r="D47" s="159">
        <v>159</v>
      </c>
      <c r="E47" s="151">
        <f t="shared" si="20"/>
        <v>0</v>
      </c>
      <c r="F47" s="155">
        <f t="shared" si="10"/>
        <v>0</v>
      </c>
      <c r="G47" s="160">
        <v>159</v>
      </c>
      <c r="H47" s="151">
        <f t="shared" si="11"/>
        <v>0</v>
      </c>
      <c r="I47" s="152">
        <f t="shared" si="27"/>
        <v>0</v>
      </c>
      <c r="J47" s="160">
        <v>161</v>
      </c>
      <c r="K47" s="151">
        <f t="shared" si="12"/>
        <v>5</v>
      </c>
      <c r="L47" s="152">
        <f t="shared" si="28"/>
        <v>35</v>
      </c>
      <c r="M47" s="160">
        <v>166</v>
      </c>
      <c r="N47" s="153">
        <f t="shared" si="37"/>
        <v>5</v>
      </c>
      <c r="O47" s="152">
        <f t="shared" si="29"/>
        <v>35</v>
      </c>
      <c r="P47" s="160">
        <v>169</v>
      </c>
      <c r="Q47" s="153">
        <f t="shared" si="38"/>
        <v>3</v>
      </c>
      <c r="R47" s="152">
        <f t="shared" si="30"/>
        <v>21</v>
      </c>
      <c r="S47" s="160">
        <v>175</v>
      </c>
      <c r="T47" s="153">
        <f t="shared" si="23"/>
        <v>6</v>
      </c>
      <c r="U47" s="152">
        <f t="shared" si="31"/>
        <v>42</v>
      </c>
      <c r="V47" s="160">
        <v>178</v>
      </c>
      <c r="W47" s="153">
        <f t="shared" si="39"/>
        <v>3</v>
      </c>
      <c r="X47" s="152">
        <f t="shared" si="32"/>
        <v>21</v>
      </c>
      <c r="Y47" s="160">
        <v>181</v>
      </c>
      <c r="Z47" s="153">
        <f t="shared" si="40"/>
        <v>3</v>
      </c>
      <c r="AA47" s="152">
        <f t="shared" si="33"/>
        <v>21</v>
      </c>
      <c r="AB47" s="160">
        <v>185</v>
      </c>
      <c r="AC47" s="153">
        <f t="shared" si="41"/>
        <v>4</v>
      </c>
      <c r="AD47" s="152">
        <f t="shared" si="34"/>
        <v>28</v>
      </c>
      <c r="AE47" s="160">
        <v>188</v>
      </c>
      <c r="AF47" s="153">
        <f t="shared" si="35"/>
        <v>3</v>
      </c>
      <c r="AG47" s="152">
        <f t="shared" si="36"/>
        <v>21</v>
      </c>
      <c r="AH47" s="160"/>
      <c r="AI47" s="153"/>
      <c r="AJ47" s="152"/>
      <c r="AK47" s="160"/>
      <c r="AL47" s="153"/>
      <c r="AM47" s="152"/>
    </row>
    <row r="48" spans="1:39" s="123" customFormat="1" ht="17.25" customHeight="1" thickTop="1" thickBot="1">
      <c r="A48" s="176">
        <v>57</v>
      </c>
      <c r="B48" s="177" t="s">
        <v>56</v>
      </c>
      <c r="C48" s="148">
        <v>31</v>
      </c>
      <c r="D48" s="157">
        <v>31</v>
      </c>
      <c r="E48" s="151">
        <f t="shared" si="20"/>
        <v>0</v>
      </c>
      <c r="F48" s="155">
        <f t="shared" si="10"/>
        <v>0</v>
      </c>
      <c r="G48" s="163">
        <v>31</v>
      </c>
      <c r="H48" s="151">
        <f t="shared" si="11"/>
        <v>0</v>
      </c>
      <c r="I48" s="152">
        <f t="shared" si="27"/>
        <v>0</v>
      </c>
      <c r="J48" s="158">
        <v>32</v>
      </c>
      <c r="K48" s="151">
        <f t="shared" si="12"/>
        <v>2</v>
      </c>
      <c r="L48" s="152">
        <f t="shared" si="28"/>
        <v>14</v>
      </c>
      <c r="M48" s="158">
        <v>34</v>
      </c>
      <c r="N48" s="153">
        <f t="shared" si="37"/>
        <v>2</v>
      </c>
      <c r="O48" s="152">
        <f t="shared" si="29"/>
        <v>14</v>
      </c>
      <c r="P48" s="158">
        <v>35</v>
      </c>
      <c r="Q48" s="153">
        <f t="shared" si="38"/>
        <v>1</v>
      </c>
      <c r="R48" s="152">
        <f t="shared" si="30"/>
        <v>7</v>
      </c>
      <c r="S48" s="158">
        <v>37</v>
      </c>
      <c r="T48" s="153">
        <f t="shared" si="23"/>
        <v>2</v>
      </c>
      <c r="U48" s="152">
        <f t="shared" si="31"/>
        <v>14</v>
      </c>
      <c r="V48" s="158">
        <v>39</v>
      </c>
      <c r="W48" s="153">
        <f t="shared" si="39"/>
        <v>2</v>
      </c>
      <c r="X48" s="152">
        <f t="shared" si="32"/>
        <v>14</v>
      </c>
      <c r="Y48" s="158">
        <v>45</v>
      </c>
      <c r="Z48" s="153">
        <f t="shared" si="40"/>
        <v>6</v>
      </c>
      <c r="AA48" s="152">
        <f t="shared" si="33"/>
        <v>42</v>
      </c>
      <c r="AB48" s="158">
        <v>47</v>
      </c>
      <c r="AC48" s="153">
        <f t="shared" si="41"/>
        <v>2</v>
      </c>
      <c r="AD48" s="152">
        <f t="shared" si="34"/>
        <v>14</v>
      </c>
      <c r="AE48" s="158">
        <v>48</v>
      </c>
      <c r="AF48" s="153">
        <f t="shared" si="35"/>
        <v>1</v>
      </c>
      <c r="AG48" s="152">
        <f t="shared" si="36"/>
        <v>7</v>
      </c>
      <c r="AH48" s="158"/>
      <c r="AI48" s="153"/>
      <c r="AJ48" s="152"/>
      <c r="AK48" s="158"/>
      <c r="AL48" s="153"/>
      <c r="AM48" s="152"/>
    </row>
    <row r="49" spans="1:39" s="123" customFormat="1" thickTop="1" thickBot="1">
      <c r="A49" s="174">
        <v>152</v>
      </c>
      <c r="B49" s="208" t="s">
        <v>310</v>
      </c>
      <c r="C49" s="190">
        <v>0</v>
      </c>
      <c r="D49" s="158">
        <v>0</v>
      </c>
      <c r="E49" s="169">
        <v>0</v>
      </c>
      <c r="F49" s="155">
        <f t="shared" si="10"/>
        <v>0</v>
      </c>
      <c r="G49" s="158">
        <v>0</v>
      </c>
      <c r="H49" s="151">
        <f t="shared" si="11"/>
        <v>0</v>
      </c>
      <c r="I49" s="152">
        <f t="shared" si="27"/>
        <v>0</v>
      </c>
      <c r="J49" s="152">
        <v>0</v>
      </c>
      <c r="K49" s="151">
        <f t="shared" si="12"/>
        <v>0</v>
      </c>
      <c r="L49" s="152">
        <f t="shared" si="28"/>
        <v>0</v>
      </c>
      <c r="M49" s="158">
        <v>0</v>
      </c>
      <c r="N49" s="153">
        <f t="shared" si="37"/>
        <v>0</v>
      </c>
      <c r="O49" s="152">
        <f t="shared" si="29"/>
        <v>0</v>
      </c>
      <c r="P49" s="165">
        <v>0</v>
      </c>
      <c r="Q49" s="153">
        <f t="shared" si="38"/>
        <v>0</v>
      </c>
      <c r="R49" s="152">
        <f t="shared" si="30"/>
        <v>0</v>
      </c>
      <c r="S49" s="165">
        <v>0</v>
      </c>
      <c r="T49" s="153">
        <f t="shared" si="23"/>
        <v>0</v>
      </c>
      <c r="U49" s="152">
        <f t="shared" si="31"/>
        <v>0</v>
      </c>
      <c r="V49" s="165">
        <v>0</v>
      </c>
      <c r="W49" s="153">
        <f t="shared" si="39"/>
        <v>0</v>
      </c>
      <c r="X49" s="152">
        <f t="shared" si="32"/>
        <v>0</v>
      </c>
      <c r="Y49" s="165">
        <v>0</v>
      </c>
      <c r="Z49" s="153">
        <f t="shared" si="40"/>
        <v>0</v>
      </c>
      <c r="AA49" s="152">
        <f t="shared" si="33"/>
        <v>0</v>
      </c>
      <c r="AB49" s="165">
        <v>1</v>
      </c>
      <c r="AC49" s="153">
        <f t="shared" si="41"/>
        <v>1</v>
      </c>
      <c r="AD49" s="152">
        <f t="shared" si="34"/>
        <v>7</v>
      </c>
      <c r="AE49" s="165">
        <v>2</v>
      </c>
      <c r="AF49" s="153">
        <f t="shared" si="35"/>
        <v>1</v>
      </c>
      <c r="AG49" s="152">
        <f t="shared" si="36"/>
        <v>7</v>
      </c>
      <c r="AH49" s="165"/>
      <c r="AI49" s="153"/>
      <c r="AJ49" s="152"/>
      <c r="AK49" s="165"/>
      <c r="AL49" s="153"/>
      <c r="AM49" s="152"/>
    </row>
    <row r="50" spans="1:39" s="123" customFormat="1" thickTop="1" thickBot="1">
      <c r="A50" s="174">
        <v>153</v>
      </c>
      <c r="B50" s="187" t="s">
        <v>311</v>
      </c>
      <c r="C50" s="190">
        <v>0</v>
      </c>
      <c r="D50" s="158">
        <v>0</v>
      </c>
      <c r="E50" s="169">
        <v>0</v>
      </c>
      <c r="F50" s="155">
        <f t="shared" si="10"/>
        <v>0</v>
      </c>
      <c r="G50" s="158">
        <v>0</v>
      </c>
      <c r="H50" s="151">
        <f t="shared" si="11"/>
        <v>0</v>
      </c>
      <c r="I50" s="152">
        <f t="shared" si="27"/>
        <v>0</v>
      </c>
      <c r="J50" s="152">
        <v>0</v>
      </c>
      <c r="K50" s="151">
        <f t="shared" si="12"/>
        <v>0</v>
      </c>
      <c r="L50" s="152">
        <f t="shared" si="28"/>
        <v>0</v>
      </c>
      <c r="M50" s="158">
        <v>0</v>
      </c>
      <c r="N50" s="153">
        <f t="shared" si="37"/>
        <v>0</v>
      </c>
      <c r="O50" s="152">
        <f t="shared" si="29"/>
        <v>0</v>
      </c>
      <c r="P50" s="165">
        <v>2</v>
      </c>
      <c r="Q50" s="153">
        <f t="shared" si="38"/>
        <v>2</v>
      </c>
      <c r="R50" s="152">
        <f t="shared" si="30"/>
        <v>14</v>
      </c>
      <c r="S50" s="165">
        <v>4</v>
      </c>
      <c r="T50" s="153">
        <f t="shared" si="23"/>
        <v>2</v>
      </c>
      <c r="U50" s="152">
        <f t="shared" si="31"/>
        <v>14</v>
      </c>
      <c r="V50" s="165">
        <v>5</v>
      </c>
      <c r="W50" s="153">
        <f t="shared" si="39"/>
        <v>1</v>
      </c>
      <c r="X50" s="152">
        <f t="shared" si="32"/>
        <v>7</v>
      </c>
      <c r="Y50" s="165">
        <v>7</v>
      </c>
      <c r="Z50" s="153">
        <f t="shared" si="40"/>
        <v>2</v>
      </c>
      <c r="AA50" s="152">
        <f t="shared" si="33"/>
        <v>14</v>
      </c>
      <c r="AB50" s="165">
        <v>9</v>
      </c>
      <c r="AC50" s="153">
        <f t="shared" si="41"/>
        <v>2</v>
      </c>
      <c r="AD50" s="152">
        <f t="shared" si="34"/>
        <v>14</v>
      </c>
      <c r="AE50" s="165">
        <v>10</v>
      </c>
      <c r="AF50" s="153">
        <f t="shared" si="35"/>
        <v>1</v>
      </c>
      <c r="AG50" s="152">
        <f t="shared" si="36"/>
        <v>7</v>
      </c>
      <c r="AH50" s="165"/>
      <c r="AI50" s="153"/>
      <c r="AJ50" s="152"/>
      <c r="AK50" s="165"/>
      <c r="AL50" s="153"/>
      <c r="AM50" s="152"/>
    </row>
    <row r="51" spans="1:39" s="123" customFormat="1" thickTop="1" thickBot="1">
      <c r="A51" s="174">
        <v>154</v>
      </c>
      <c r="B51" s="187" t="s">
        <v>312</v>
      </c>
      <c r="C51" s="190">
        <v>0</v>
      </c>
      <c r="D51" s="158">
        <v>0</v>
      </c>
      <c r="E51" s="169">
        <v>0</v>
      </c>
      <c r="F51" s="155">
        <f t="shared" si="10"/>
        <v>0</v>
      </c>
      <c r="G51" s="158">
        <v>0</v>
      </c>
      <c r="H51" s="151">
        <f t="shared" si="11"/>
        <v>0</v>
      </c>
      <c r="I51" s="152">
        <f t="shared" si="27"/>
        <v>0</v>
      </c>
      <c r="J51" s="152">
        <v>0</v>
      </c>
      <c r="K51" s="151">
        <f t="shared" si="12"/>
        <v>2</v>
      </c>
      <c r="L51" s="152">
        <f t="shared" si="28"/>
        <v>14</v>
      </c>
      <c r="M51" s="158">
        <v>2</v>
      </c>
      <c r="N51" s="153">
        <f t="shared" si="37"/>
        <v>2</v>
      </c>
      <c r="O51" s="152">
        <f t="shared" si="29"/>
        <v>14</v>
      </c>
      <c r="P51" s="165">
        <v>5</v>
      </c>
      <c r="Q51" s="153">
        <f t="shared" si="38"/>
        <v>3</v>
      </c>
      <c r="R51" s="152">
        <f t="shared" si="30"/>
        <v>21</v>
      </c>
      <c r="S51" s="165">
        <v>7</v>
      </c>
      <c r="T51" s="153">
        <f t="shared" si="23"/>
        <v>2</v>
      </c>
      <c r="U51" s="152">
        <f t="shared" si="31"/>
        <v>14</v>
      </c>
      <c r="V51" s="165">
        <v>11</v>
      </c>
      <c r="W51" s="153">
        <f t="shared" si="39"/>
        <v>4</v>
      </c>
      <c r="X51" s="152">
        <f t="shared" si="32"/>
        <v>28</v>
      </c>
      <c r="Y51" s="165">
        <v>13</v>
      </c>
      <c r="Z51" s="153">
        <f t="shared" si="40"/>
        <v>2</v>
      </c>
      <c r="AA51" s="152">
        <f t="shared" si="33"/>
        <v>14</v>
      </c>
      <c r="AB51" s="165">
        <v>15</v>
      </c>
      <c r="AC51" s="153">
        <f t="shared" si="41"/>
        <v>2</v>
      </c>
      <c r="AD51" s="152">
        <f t="shared" si="34"/>
        <v>14</v>
      </c>
      <c r="AE51" s="165">
        <v>18</v>
      </c>
      <c r="AF51" s="153">
        <f t="shared" si="35"/>
        <v>3</v>
      </c>
      <c r="AG51" s="152">
        <f t="shared" si="36"/>
        <v>21</v>
      </c>
      <c r="AH51" s="165"/>
      <c r="AI51" s="153"/>
      <c r="AJ51" s="152"/>
      <c r="AK51" s="165"/>
      <c r="AL51" s="153"/>
      <c r="AM51" s="152"/>
    </row>
    <row r="52" spans="1:39" s="123" customFormat="1" thickTop="1" thickBot="1">
      <c r="A52" s="176">
        <v>34</v>
      </c>
      <c r="B52" s="177" t="s">
        <v>124</v>
      </c>
      <c r="C52" s="190">
        <v>461</v>
      </c>
      <c r="D52" s="157">
        <v>462</v>
      </c>
      <c r="E52" s="151">
        <f t="shared" ref="E52:E83" si="42">D52-C52</f>
        <v>1</v>
      </c>
      <c r="F52" s="155">
        <f t="shared" si="10"/>
        <v>7</v>
      </c>
      <c r="G52" s="158">
        <v>462</v>
      </c>
      <c r="H52" s="151">
        <f t="shared" si="11"/>
        <v>0</v>
      </c>
      <c r="I52" s="152">
        <f t="shared" si="27"/>
        <v>0</v>
      </c>
      <c r="J52" s="158">
        <v>463</v>
      </c>
      <c r="K52" s="151">
        <f t="shared" si="12"/>
        <v>1</v>
      </c>
      <c r="L52" s="152">
        <f t="shared" si="28"/>
        <v>7</v>
      </c>
      <c r="M52" s="158">
        <v>464</v>
      </c>
      <c r="N52" s="153">
        <f t="shared" si="37"/>
        <v>1</v>
      </c>
      <c r="O52" s="152">
        <f t="shared" si="29"/>
        <v>7</v>
      </c>
      <c r="P52" s="158">
        <v>468</v>
      </c>
      <c r="Q52" s="153">
        <f t="shared" si="38"/>
        <v>4</v>
      </c>
      <c r="R52" s="152">
        <f t="shared" si="30"/>
        <v>28</v>
      </c>
      <c r="S52" s="158">
        <v>470</v>
      </c>
      <c r="T52" s="153">
        <f t="shared" si="23"/>
        <v>2</v>
      </c>
      <c r="U52" s="152">
        <f t="shared" si="31"/>
        <v>14</v>
      </c>
      <c r="V52" s="158">
        <v>472</v>
      </c>
      <c r="W52" s="153">
        <f t="shared" si="39"/>
        <v>2</v>
      </c>
      <c r="X52" s="152">
        <f t="shared" si="32"/>
        <v>14</v>
      </c>
      <c r="Y52" s="158">
        <v>476</v>
      </c>
      <c r="Z52" s="153">
        <f t="shared" si="40"/>
        <v>4</v>
      </c>
      <c r="AA52" s="152">
        <f t="shared" si="33"/>
        <v>28</v>
      </c>
      <c r="AB52" s="158">
        <v>477</v>
      </c>
      <c r="AC52" s="153">
        <f t="shared" si="41"/>
        <v>1</v>
      </c>
      <c r="AD52" s="152">
        <f t="shared" si="34"/>
        <v>7</v>
      </c>
      <c r="AE52" s="158">
        <v>479</v>
      </c>
      <c r="AF52" s="153">
        <f t="shared" si="35"/>
        <v>2</v>
      </c>
      <c r="AG52" s="152">
        <f t="shared" si="36"/>
        <v>14</v>
      </c>
      <c r="AH52" s="158"/>
      <c r="AI52" s="153"/>
      <c r="AJ52" s="152"/>
      <c r="AK52" s="158"/>
      <c r="AL52" s="153"/>
      <c r="AM52" s="152"/>
    </row>
    <row r="53" spans="1:39" s="123" customFormat="1" thickTop="1" thickBot="1">
      <c r="A53" s="174">
        <v>53</v>
      </c>
      <c r="B53" s="179" t="s">
        <v>95</v>
      </c>
      <c r="C53" s="190">
        <v>18</v>
      </c>
      <c r="D53" s="157">
        <v>18</v>
      </c>
      <c r="E53" s="151">
        <f t="shared" si="42"/>
        <v>0</v>
      </c>
      <c r="F53" s="155">
        <f t="shared" si="10"/>
        <v>0</v>
      </c>
      <c r="G53" s="163">
        <v>18</v>
      </c>
      <c r="H53" s="151">
        <f t="shared" si="11"/>
        <v>0</v>
      </c>
      <c r="I53" s="152">
        <f t="shared" si="27"/>
        <v>0</v>
      </c>
      <c r="J53" s="158">
        <v>18</v>
      </c>
      <c r="K53" s="151">
        <f t="shared" si="12"/>
        <v>0</v>
      </c>
      <c r="L53" s="152">
        <f t="shared" si="28"/>
        <v>0</v>
      </c>
      <c r="M53" s="158">
        <v>18</v>
      </c>
      <c r="N53" s="153">
        <f t="shared" si="37"/>
        <v>0</v>
      </c>
      <c r="O53" s="152">
        <f t="shared" si="29"/>
        <v>0</v>
      </c>
      <c r="P53" s="158">
        <v>18</v>
      </c>
      <c r="Q53" s="153">
        <f t="shared" si="38"/>
        <v>0</v>
      </c>
      <c r="R53" s="152">
        <f t="shared" si="30"/>
        <v>0</v>
      </c>
      <c r="S53" s="158">
        <v>12</v>
      </c>
      <c r="T53" s="153">
        <v>11</v>
      </c>
      <c r="U53" s="152">
        <f t="shared" si="31"/>
        <v>77</v>
      </c>
      <c r="V53" s="158">
        <v>13</v>
      </c>
      <c r="W53" s="153">
        <f t="shared" si="39"/>
        <v>1</v>
      </c>
      <c r="X53" s="152">
        <f t="shared" si="32"/>
        <v>7</v>
      </c>
      <c r="Y53" s="158">
        <v>14</v>
      </c>
      <c r="Z53" s="153">
        <f t="shared" si="40"/>
        <v>1</v>
      </c>
      <c r="AA53" s="152">
        <f t="shared" si="33"/>
        <v>7</v>
      </c>
      <c r="AB53" s="158">
        <v>15</v>
      </c>
      <c r="AC53" s="153">
        <f t="shared" si="41"/>
        <v>1</v>
      </c>
      <c r="AD53" s="152">
        <f t="shared" si="34"/>
        <v>7</v>
      </c>
      <c r="AE53" s="158">
        <v>16</v>
      </c>
      <c r="AF53" s="153">
        <f t="shared" si="35"/>
        <v>1</v>
      </c>
      <c r="AG53" s="152">
        <f t="shared" si="36"/>
        <v>7</v>
      </c>
      <c r="AH53" s="158"/>
      <c r="AI53" s="153"/>
      <c r="AJ53" s="152"/>
      <c r="AK53" s="158"/>
      <c r="AL53" s="153"/>
      <c r="AM53" s="152"/>
    </row>
    <row r="54" spans="1:39" s="123" customFormat="1" thickTop="1" thickBot="1">
      <c r="A54" s="176">
        <v>58</v>
      </c>
      <c r="B54" s="177" t="s">
        <v>57</v>
      </c>
      <c r="C54" s="190">
        <v>732</v>
      </c>
      <c r="D54" s="159">
        <v>734</v>
      </c>
      <c r="E54" s="151">
        <f t="shared" si="42"/>
        <v>2</v>
      </c>
      <c r="F54" s="155">
        <f t="shared" si="10"/>
        <v>14</v>
      </c>
      <c r="G54" s="165">
        <v>734</v>
      </c>
      <c r="H54" s="151">
        <f t="shared" si="11"/>
        <v>0</v>
      </c>
      <c r="I54" s="152">
        <f t="shared" si="27"/>
        <v>0</v>
      </c>
      <c r="J54" s="166">
        <v>736</v>
      </c>
      <c r="K54" s="151">
        <f t="shared" si="12"/>
        <v>5</v>
      </c>
      <c r="L54" s="152">
        <f t="shared" si="28"/>
        <v>35</v>
      </c>
      <c r="M54" s="166">
        <v>741</v>
      </c>
      <c r="N54" s="153">
        <f t="shared" si="37"/>
        <v>5</v>
      </c>
      <c r="O54" s="152">
        <f t="shared" si="29"/>
        <v>35</v>
      </c>
      <c r="P54" s="166">
        <v>746</v>
      </c>
      <c r="Q54" s="153">
        <f t="shared" si="38"/>
        <v>5</v>
      </c>
      <c r="R54" s="152">
        <f t="shared" si="30"/>
        <v>35</v>
      </c>
      <c r="S54" s="166">
        <v>750</v>
      </c>
      <c r="T54" s="153">
        <f t="shared" ref="T54:T64" si="43">S54-P54</f>
        <v>4</v>
      </c>
      <c r="U54" s="152">
        <f t="shared" si="31"/>
        <v>28</v>
      </c>
      <c r="V54" s="166">
        <v>754</v>
      </c>
      <c r="W54" s="153">
        <f t="shared" si="39"/>
        <v>4</v>
      </c>
      <c r="X54" s="152">
        <f t="shared" si="32"/>
        <v>28</v>
      </c>
      <c r="Y54" s="166">
        <v>760</v>
      </c>
      <c r="Z54" s="153">
        <f t="shared" si="40"/>
        <v>6</v>
      </c>
      <c r="AA54" s="152">
        <f t="shared" si="33"/>
        <v>42</v>
      </c>
      <c r="AB54" s="166">
        <v>767</v>
      </c>
      <c r="AC54" s="153">
        <f t="shared" si="41"/>
        <v>7</v>
      </c>
      <c r="AD54" s="152">
        <f t="shared" si="34"/>
        <v>49</v>
      </c>
      <c r="AE54" s="166">
        <v>773</v>
      </c>
      <c r="AF54" s="153">
        <f t="shared" si="35"/>
        <v>6</v>
      </c>
      <c r="AG54" s="152">
        <f t="shared" si="36"/>
        <v>42</v>
      </c>
      <c r="AH54" s="166"/>
      <c r="AI54" s="153"/>
      <c r="AJ54" s="152"/>
      <c r="AK54" s="166"/>
      <c r="AL54" s="153"/>
      <c r="AM54" s="152"/>
    </row>
    <row r="55" spans="1:39" s="123" customFormat="1" thickTop="1" thickBot="1">
      <c r="A55" s="174">
        <v>35</v>
      </c>
      <c r="B55" s="179" t="s">
        <v>44</v>
      </c>
      <c r="C55" s="190">
        <v>308</v>
      </c>
      <c r="D55" s="154">
        <v>308</v>
      </c>
      <c r="E55" s="151">
        <f t="shared" si="42"/>
        <v>0</v>
      </c>
      <c r="F55" s="155">
        <f t="shared" si="10"/>
        <v>0</v>
      </c>
      <c r="G55" s="162">
        <v>308</v>
      </c>
      <c r="H55" s="151">
        <f t="shared" si="11"/>
        <v>0</v>
      </c>
      <c r="I55" s="149">
        <f t="shared" si="27"/>
        <v>0</v>
      </c>
      <c r="J55" s="162">
        <v>311</v>
      </c>
      <c r="K55" s="151">
        <f t="shared" si="12"/>
        <v>2</v>
      </c>
      <c r="L55" s="152">
        <f t="shared" si="28"/>
        <v>14</v>
      </c>
      <c r="M55" s="162">
        <v>313</v>
      </c>
      <c r="N55" s="153">
        <f t="shared" si="37"/>
        <v>2</v>
      </c>
      <c r="O55" s="152">
        <f t="shared" si="29"/>
        <v>14</v>
      </c>
      <c r="P55" s="162">
        <v>313</v>
      </c>
      <c r="Q55" s="153">
        <f t="shared" si="38"/>
        <v>0</v>
      </c>
      <c r="R55" s="152">
        <f t="shared" si="30"/>
        <v>0</v>
      </c>
      <c r="S55" s="162">
        <v>314</v>
      </c>
      <c r="T55" s="153">
        <f t="shared" si="43"/>
        <v>1</v>
      </c>
      <c r="U55" s="152">
        <f t="shared" si="31"/>
        <v>7</v>
      </c>
      <c r="V55" s="162">
        <v>314</v>
      </c>
      <c r="W55" s="153">
        <f t="shared" si="39"/>
        <v>0</v>
      </c>
      <c r="X55" s="152">
        <f t="shared" si="32"/>
        <v>0</v>
      </c>
      <c r="Y55" s="162">
        <v>315</v>
      </c>
      <c r="Z55" s="153">
        <f t="shared" si="40"/>
        <v>1</v>
      </c>
      <c r="AA55" s="152">
        <f t="shared" si="33"/>
        <v>7</v>
      </c>
      <c r="AB55" s="162">
        <v>315</v>
      </c>
      <c r="AC55" s="153">
        <f t="shared" si="41"/>
        <v>0</v>
      </c>
      <c r="AD55" s="152">
        <f t="shared" si="34"/>
        <v>0</v>
      </c>
      <c r="AE55" s="162">
        <v>315</v>
      </c>
      <c r="AF55" s="153">
        <f t="shared" si="35"/>
        <v>0</v>
      </c>
      <c r="AG55" s="152">
        <f t="shared" si="36"/>
        <v>0</v>
      </c>
      <c r="AH55" s="162"/>
      <c r="AI55" s="153"/>
      <c r="AJ55" s="152"/>
      <c r="AK55" s="162"/>
      <c r="AL55" s="153"/>
      <c r="AM55" s="152"/>
    </row>
    <row r="56" spans="1:39" s="123" customFormat="1" thickTop="1" thickBot="1">
      <c r="A56" s="176">
        <v>68</v>
      </c>
      <c r="B56" s="177" t="s">
        <v>60</v>
      </c>
      <c r="C56" s="190">
        <v>240</v>
      </c>
      <c r="D56" s="157">
        <v>240</v>
      </c>
      <c r="E56" s="151">
        <f t="shared" si="42"/>
        <v>0</v>
      </c>
      <c r="F56" s="155">
        <f t="shared" si="10"/>
        <v>0</v>
      </c>
      <c r="G56" s="158">
        <v>240</v>
      </c>
      <c r="H56" s="151">
        <f t="shared" si="11"/>
        <v>0</v>
      </c>
      <c r="I56" s="152">
        <f t="shared" si="27"/>
        <v>0</v>
      </c>
      <c r="J56" s="158">
        <v>241</v>
      </c>
      <c r="K56" s="151">
        <f t="shared" si="12"/>
        <v>3</v>
      </c>
      <c r="L56" s="152">
        <f t="shared" si="28"/>
        <v>21</v>
      </c>
      <c r="M56" s="158">
        <v>244</v>
      </c>
      <c r="N56" s="153">
        <f t="shared" si="37"/>
        <v>3</v>
      </c>
      <c r="O56" s="152">
        <f t="shared" si="29"/>
        <v>21</v>
      </c>
      <c r="P56" s="158">
        <v>249</v>
      </c>
      <c r="Q56" s="153">
        <f t="shared" si="38"/>
        <v>5</v>
      </c>
      <c r="R56" s="152">
        <f t="shared" si="30"/>
        <v>35</v>
      </c>
      <c r="S56" s="158">
        <v>252</v>
      </c>
      <c r="T56" s="153">
        <f t="shared" si="43"/>
        <v>3</v>
      </c>
      <c r="U56" s="152">
        <f t="shared" si="31"/>
        <v>21</v>
      </c>
      <c r="V56" s="158">
        <v>257</v>
      </c>
      <c r="W56" s="153">
        <f t="shared" si="39"/>
        <v>5</v>
      </c>
      <c r="X56" s="152">
        <f t="shared" si="32"/>
        <v>35</v>
      </c>
      <c r="Y56" s="158">
        <v>260</v>
      </c>
      <c r="Z56" s="153">
        <f t="shared" si="40"/>
        <v>3</v>
      </c>
      <c r="AA56" s="152">
        <f t="shared" si="33"/>
        <v>21</v>
      </c>
      <c r="AB56" s="158">
        <v>265</v>
      </c>
      <c r="AC56" s="153">
        <f t="shared" si="41"/>
        <v>5</v>
      </c>
      <c r="AD56" s="152">
        <f t="shared" si="34"/>
        <v>35</v>
      </c>
      <c r="AE56" s="158">
        <v>267</v>
      </c>
      <c r="AF56" s="153">
        <f t="shared" si="35"/>
        <v>2</v>
      </c>
      <c r="AG56" s="152">
        <f t="shared" si="36"/>
        <v>14</v>
      </c>
      <c r="AH56" s="158"/>
      <c r="AI56" s="153"/>
      <c r="AJ56" s="152"/>
      <c r="AK56" s="158"/>
      <c r="AL56" s="153"/>
      <c r="AM56" s="152"/>
    </row>
    <row r="57" spans="1:39" s="123" customFormat="1" ht="16.5" customHeight="1" thickTop="1" thickBot="1">
      <c r="A57" s="176">
        <v>121</v>
      </c>
      <c r="B57" s="177" t="s">
        <v>71</v>
      </c>
      <c r="C57" s="148">
        <v>494</v>
      </c>
      <c r="D57" s="157">
        <v>496</v>
      </c>
      <c r="E57" s="151">
        <f t="shared" si="42"/>
        <v>2</v>
      </c>
      <c r="F57" s="155">
        <f t="shared" si="10"/>
        <v>14</v>
      </c>
      <c r="G57" s="158">
        <v>496</v>
      </c>
      <c r="H57" s="151">
        <f t="shared" si="11"/>
        <v>0</v>
      </c>
      <c r="I57" s="152">
        <f t="shared" si="27"/>
        <v>0</v>
      </c>
      <c r="J57" s="163">
        <v>498</v>
      </c>
      <c r="K57" s="151">
        <f t="shared" si="12"/>
        <v>3</v>
      </c>
      <c r="L57" s="152">
        <f t="shared" si="28"/>
        <v>21</v>
      </c>
      <c r="M57" s="163">
        <v>501</v>
      </c>
      <c r="N57" s="153">
        <f t="shared" si="37"/>
        <v>3</v>
      </c>
      <c r="O57" s="152">
        <f t="shared" si="29"/>
        <v>21</v>
      </c>
      <c r="P57" s="163">
        <v>506</v>
      </c>
      <c r="Q57" s="153">
        <f t="shared" si="38"/>
        <v>5</v>
      </c>
      <c r="R57" s="152">
        <f t="shared" si="30"/>
        <v>35</v>
      </c>
      <c r="S57" s="163">
        <v>514</v>
      </c>
      <c r="T57" s="153">
        <f t="shared" si="43"/>
        <v>8</v>
      </c>
      <c r="U57" s="152">
        <f t="shared" si="31"/>
        <v>56</v>
      </c>
      <c r="V57" s="163">
        <v>526</v>
      </c>
      <c r="W57" s="153">
        <f t="shared" si="39"/>
        <v>12</v>
      </c>
      <c r="X57" s="152">
        <f t="shared" si="32"/>
        <v>84</v>
      </c>
      <c r="Y57" s="163">
        <v>528</v>
      </c>
      <c r="Z57" s="153">
        <f t="shared" si="40"/>
        <v>2</v>
      </c>
      <c r="AA57" s="152">
        <f t="shared" si="33"/>
        <v>14</v>
      </c>
      <c r="AB57" s="163">
        <v>534</v>
      </c>
      <c r="AC57" s="153">
        <f t="shared" si="41"/>
        <v>6</v>
      </c>
      <c r="AD57" s="152">
        <f t="shared" si="34"/>
        <v>42</v>
      </c>
      <c r="AE57" s="163">
        <v>538</v>
      </c>
      <c r="AF57" s="153">
        <f t="shared" si="35"/>
        <v>4</v>
      </c>
      <c r="AG57" s="152">
        <f t="shared" si="36"/>
        <v>28</v>
      </c>
      <c r="AH57" s="163"/>
      <c r="AI57" s="153"/>
      <c r="AJ57" s="152"/>
      <c r="AK57" s="163"/>
      <c r="AL57" s="153"/>
      <c r="AM57" s="152"/>
    </row>
    <row r="58" spans="1:39" s="123" customFormat="1" thickTop="1" thickBot="1">
      <c r="A58" s="174">
        <v>60</v>
      </c>
      <c r="B58" s="179" t="s">
        <v>127</v>
      </c>
      <c r="C58" s="190">
        <v>310</v>
      </c>
      <c r="D58" s="154">
        <v>310</v>
      </c>
      <c r="E58" s="151">
        <f t="shared" si="42"/>
        <v>0</v>
      </c>
      <c r="F58" s="155">
        <f t="shared" si="10"/>
        <v>0</v>
      </c>
      <c r="G58" s="156">
        <v>310</v>
      </c>
      <c r="H58" s="151">
        <f t="shared" si="11"/>
        <v>0</v>
      </c>
      <c r="I58" s="152">
        <f t="shared" si="27"/>
        <v>0</v>
      </c>
      <c r="J58" s="156">
        <v>310</v>
      </c>
      <c r="K58" s="151">
        <f t="shared" si="12"/>
        <v>0</v>
      </c>
      <c r="L58" s="152">
        <f t="shared" si="28"/>
        <v>0</v>
      </c>
      <c r="M58" s="156">
        <v>310</v>
      </c>
      <c r="N58" s="153">
        <f t="shared" si="37"/>
        <v>0</v>
      </c>
      <c r="O58" s="152">
        <f t="shared" si="29"/>
        <v>0</v>
      </c>
      <c r="P58" s="156">
        <v>312</v>
      </c>
      <c r="Q58" s="153">
        <f t="shared" si="38"/>
        <v>2</v>
      </c>
      <c r="R58" s="152">
        <f t="shared" si="30"/>
        <v>14</v>
      </c>
      <c r="S58" s="156">
        <v>313</v>
      </c>
      <c r="T58" s="153">
        <f t="shared" si="43"/>
        <v>1</v>
      </c>
      <c r="U58" s="152">
        <f t="shared" si="31"/>
        <v>7</v>
      </c>
      <c r="V58" s="156">
        <v>314</v>
      </c>
      <c r="W58" s="153">
        <f t="shared" si="39"/>
        <v>1</v>
      </c>
      <c r="X58" s="152">
        <f t="shared" si="32"/>
        <v>7</v>
      </c>
      <c r="Y58" s="156">
        <v>315</v>
      </c>
      <c r="Z58" s="153">
        <f t="shared" si="40"/>
        <v>1</v>
      </c>
      <c r="AA58" s="152">
        <f t="shared" si="33"/>
        <v>7</v>
      </c>
      <c r="AB58" s="156">
        <v>318</v>
      </c>
      <c r="AC58" s="153">
        <f t="shared" si="41"/>
        <v>3</v>
      </c>
      <c r="AD58" s="152">
        <f t="shared" si="34"/>
        <v>21</v>
      </c>
      <c r="AE58" s="156">
        <v>320</v>
      </c>
      <c r="AF58" s="153">
        <f t="shared" si="35"/>
        <v>2</v>
      </c>
      <c r="AG58" s="152">
        <f t="shared" si="36"/>
        <v>14</v>
      </c>
      <c r="AH58" s="156"/>
      <c r="AI58" s="153"/>
      <c r="AJ58" s="152"/>
      <c r="AK58" s="156"/>
      <c r="AL58" s="153"/>
      <c r="AM58" s="152"/>
    </row>
    <row r="59" spans="1:39" s="123" customFormat="1" ht="17.25" customHeight="1" thickTop="1" thickBot="1">
      <c r="A59" s="176">
        <v>63</v>
      </c>
      <c r="B59" s="177" t="s">
        <v>97</v>
      </c>
      <c r="C59" s="193">
        <v>100</v>
      </c>
      <c r="D59" s="157">
        <v>102</v>
      </c>
      <c r="E59" s="151">
        <f t="shared" si="42"/>
        <v>2</v>
      </c>
      <c r="F59" s="155">
        <f t="shared" si="10"/>
        <v>14</v>
      </c>
      <c r="G59" s="158">
        <v>102</v>
      </c>
      <c r="H59" s="151">
        <f t="shared" si="11"/>
        <v>0</v>
      </c>
      <c r="I59" s="152">
        <f t="shared" si="27"/>
        <v>0</v>
      </c>
      <c r="J59" s="158">
        <v>105</v>
      </c>
      <c r="K59" s="151">
        <f t="shared" si="12"/>
        <v>0</v>
      </c>
      <c r="L59" s="152">
        <f t="shared" si="28"/>
        <v>0</v>
      </c>
      <c r="M59" s="158">
        <v>105</v>
      </c>
      <c r="N59" s="153">
        <f t="shared" si="37"/>
        <v>0</v>
      </c>
      <c r="O59" s="152">
        <f t="shared" si="29"/>
        <v>0</v>
      </c>
      <c r="P59" s="158">
        <v>117</v>
      </c>
      <c r="Q59" s="153">
        <f t="shared" si="38"/>
        <v>12</v>
      </c>
      <c r="R59" s="152">
        <f t="shared" si="30"/>
        <v>84</v>
      </c>
      <c r="S59" s="158">
        <v>117</v>
      </c>
      <c r="T59" s="153">
        <f t="shared" si="43"/>
        <v>0</v>
      </c>
      <c r="U59" s="152">
        <f t="shared" si="31"/>
        <v>0</v>
      </c>
      <c r="V59" s="158">
        <v>118</v>
      </c>
      <c r="W59" s="153">
        <f t="shared" si="39"/>
        <v>1</v>
      </c>
      <c r="X59" s="152">
        <f t="shared" si="32"/>
        <v>7</v>
      </c>
      <c r="Y59" s="158">
        <v>118</v>
      </c>
      <c r="Z59" s="153">
        <f t="shared" si="40"/>
        <v>0</v>
      </c>
      <c r="AA59" s="152">
        <f t="shared" si="33"/>
        <v>0</v>
      </c>
      <c r="AB59" s="158">
        <v>119</v>
      </c>
      <c r="AC59" s="153">
        <f t="shared" si="41"/>
        <v>1</v>
      </c>
      <c r="AD59" s="152">
        <f t="shared" si="34"/>
        <v>7</v>
      </c>
      <c r="AE59" s="158">
        <v>119</v>
      </c>
      <c r="AF59" s="153">
        <f t="shared" si="35"/>
        <v>0</v>
      </c>
      <c r="AG59" s="152">
        <f t="shared" si="36"/>
        <v>0</v>
      </c>
      <c r="AH59" s="158"/>
      <c r="AI59" s="153"/>
      <c r="AJ59" s="152"/>
      <c r="AK59" s="158"/>
      <c r="AL59" s="153"/>
      <c r="AM59" s="152"/>
    </row>
    <row r="60" spans="1:39" s="123" customFormat="1" ht="17.25" customHeight="1" thickTop="1" thickBot="1">
      <c r="A60" s="176">
        <v>3</v>
      </c>
      <c r="B60" s="177" t="s">
        <v>83</v>
      </c>
      <c r="C60" s="190">
        <v>310</v>
      </c>
      <c r="D60" s="157">
        <v>310</v>
      </c>
      <c r="E60" s="151">
        <f t="shared" si="42"/>
        <v>0</v>
      </c>
      <c r="F60" s="155">
        <f t="shared" si="10"/>
        <v>0</v>
      </c>
      <c r="G60" s="158">
        <v>310</v>
      </c>
      <c r="H60" s="151">
        <f t="shared" si="11"/>
        <v>0</v>
      </c>
      <c r="I60" s="152">
        <f t="shared" si="27"/>
        <v>0</v>
      </c>
      <c r="J60" s="158">
        <v>310</v>
      </c>
      <c r="K60" s="151">
        <f t="shared" si="12"/>
        <v>2</v>
      </c>
      <c r="L60" s="152">
        <f t="shared" si="28"/>
        <v>14</v>
      </c>
      <c r="M60" s="158">
        <v>312</v>
      </c>
      <c r="N60" s="153">
        <f t="shared" si="37"/>
        <v>2</v>
      </c>
      <c r="O60" s="152">
        <f t="shared" si="29"/>
        <v>14</v>
      </c>
      <c r="P60" s="158">
        <v>314</v>
      </c>
      <c r="Q60" s="153">
        <f t="shared" si="38"/>
        <v>2</v>
      </c>
      <c r="R60" s="152">
        <f t="shared" si="30"/>
        <v>14</v>
      </c>
      <c r="S60" s="158">
        <v>315</v>
      </c>
      <c r="T60" s="153">
        <f t="shared" si="43"/>
        <v>1</v>
      </c>
      <c r="U60" s="152">
        <f t="shared" si="31"/>
        <v>7</v>
      </c>
      <c r="V60" s="158">
        <v>315</v>
      </c>
      <c r="W60" s="153">
        <f t="shared" si="39"/>
        <v>0</v>
      </c>
      <c r="X60" s="152">
        <f t="shared" si="32"/>
        <v>0</v>
      </c>
      <c r="Y60" s="158">
        <v>317</v>
      </c>
      <c r="Z60" s="153">
        <f t="shared" si="40"/>
        <v>2</v>
      </c>
      <c r="AA60" s="152">
        <f t="shared" si="33"/>
        <v>14</v>
      </c>
      <c r="AB60" s="158">
        <v>318</v>
      </c>
      <c r="AC60" s="153">
        <f t="shared" si="41"/>
        <v>1</v>
      </c>
      <c r="AD60" s="152">
        <f t="shared" si="34"/>
        <v>7</v>
      </c>
      <c r="AE60" s="158">
        <v>319</v>
      </c>
      <c r="AF60" s="153">
        <f t="shared" si="35"/>
        <v>1</v>
      </c>
      <c r="AG60" s="152">
        <f t="shared" si="36"/>
        <v>7</v>
      </c>
      <c r="AH60" s="158"/>
      <c r="AI60" s="153"/>
      <c r="AJ60" s="152"/>
      <c r="AK60" s="158"/>
      <c r="AL60" s="153"/>
      <c r="AM60" s="152"/>
    </row>
    <row r="61" spans="1:39" s="123" customFormat="1" ht="16.5" customHeight="1" thickTop="1" thickBot="1">
      <c r="A61" s="176">
        <v>120</v>
      </c>
      <c r="B61" s="177" t="s">
        <v>299</v>
      </c>
      <c r="C61" s="193">
        <v>78</v>
      </c>
      <c r="D61" s="157">
        <v>78</v>
      </c>
      <c r="E61" s="151">
        <f t="shared" si="42"/>
        <v>0</v>
      </c>
      <c r="F61" s="155">
        <f t="shared" si="10"/>
        <v>0</v>
      </c>
      <c r="G61" s="158">
        <v>78</v>
      </c>
      <c r="H61" s="151">
        <f t="shared" si="11"/>
        <v>0</v>
      </c>
      <c r="I61" s="152">
        <f t="shared" si="27"/>
        <v>0</v>
      </c>
      <c r="J61" s="163">
        <v>79</v>
      </c>
      <c r="K61" s="151">
        <f t="shared" si="12"/>
        <v>4</v>
      </c>
      <c r="L61" s="152">
        <f t="shared" si="28"/>
        <v>28</v>
      </c>
      <c r="M61" s="163">
        <v>83</v>
      </c>
      <c r="N61" s="153">
        <f t="shared" si="37"/>
        <v>4</v>
      </c>
      <c r="O61" s="152">
        <f t="shared" si="29"/>
        <v>28</v>
      </c>
      <c r="P61" s="163">
        <v>85</v>
      </c>
      <c r="Q61" s="153">
        <f t="shared" si="38"/>
        <v>2</v>
      </c>
      <c r="R61" s="152">
        <f t="shared" si="30"/>
        <v>14</v>
      </c>
      <c r="S61" s="163">
        <v>88</v>
      </c>
      <c r="T61" s="153">
        <f t="shared" si="43"/>
        <v>3</v>
      </c>
      <c r="U61" s="152">
        <f t="shared" si="31"/>
        <v>21</v>
      </c>
      <c r="V61" s="163">
        <v>93</v>
      </c>
      <c r="W61" s="153">
        <f t="shared" si="39"/>
        <v>5</v>
      </c>
      <c r="X61" s="152">
        <f t="shared" si="32"/>
        <v>35</v>
      </c>
      <c r="Y61" s="163">
        <v>97</v>
      </c>
      <c r="Z61" s="153">
        <f t="shared" si="40"/>
        <v>4</v>
      </c>
      <c r="AA61" s="152">
        <f t="shared" si="33"/>
        <v>28</v>
      </c>
      <c r="AB61" s="163">
        <v>102</v>
      </c>
      <c r="AC61" s="153">
        <f t="shared" si="41"/>
        <v>5</v>
      </c>
      <c r="AD61" s="152">
        <f t="shared" si="34"/>
        <v>35</v>
      </c>
      <c r="AE61" s="163">
        <v>105</v>
      </c>
      <c r="AF61" s="153">
        <f t="shared" si="35"/>
        <v>3</v>
      </c>
      <c r="AG61" s="152">
        <f t="shared" si="36"/>
        <v>21</v>
      </c>
      <c r="AH61" s="163"/>
      <c r="AI61" s="153"/>
      <c r="AJ61" s="152"/>
      <c r="AK61" s="163"/>
      <c r="AL61" s="153"/>
      <c r="AM61" s="152"/>
    </row>
    <row r="62" spans="1:39" s="123" customFormat="1" ht="16.5" customHeight="1" thickTop="1" thickBot="1">
      <c r="A62" s="174">
        <v>124</v>
      </c>
      <c r="B62" s="179" t="s">
        <v>144</v>
      </c>
      <c r="C62" s="190">
        <v>442</v>
      </c>
      <c r="D62" s="157">
        <v>445</v>
      </c>
      <c r="E62" s="151">
        <f t="shared" si="42"/>
        <v>3</v>
      </c>
      <c r="F62" s="155">
        <f t="shared" si="10"/>
        <v>21</v>
      </c>
      <c r="G62" s="158">
        <v>445</v>
      </c>
      <c r="H62" s="151">
        <f t="shared" si="11"/>
        <v>0</v>
      </c>
      <c r="I62" s="152">
        <f t="shared" si="27"/>
        <v>0</v>
      </c>
      <c r="J62" s="163">
        <v>449</v>
      </c>
      <c r="K62" s="151">
        <f t="shared" si="12"/>
        <v>15</v>
      </c>
      <c r="L62" s="152">
        <f t="shared" si="28"/>
        <v>105</v>
      </c>
      <c r="M62" s="163">
        <v>464</v>
      </c>
      <c r="N62" s="153">
        <f t="shared" si="37"/>
        <v>15</v>
      </c>
      <c r="O62" s="152">
        <f t="shared" si="29"/>
        <v>105</v>
      </c>
      <c r="P62" s="163">
        <v>474</v>
      </c>
      <c r="Q62" s="153">
        <f t="shared" si="38"/>
        <v>10</v>
      </c>
      <c r="R62" s="152">
        <f t="shared" si="30"/>
        <v>70</v>
      </c>
      <c r="S62" s="163">
        <v>481</v>
      </c>
      <c r="T62" s="153">
        <f t="shared" si="43"/>
        <v>7</v>
      </c>
      <c r="U62" s="152">
        <f t="shared" si="31"/>
        <v>49</v>
      </c>
      <c r="V62" s="163">
        <v>488</v>
      </c>
      <c r="W62" s="153">
        <f t="shared" si="39"/>
        <v>7</v>
      </c>
      <c r="X62" s="152">
        <f t="shared" si="32"/>
        <v>49</v>
      </c>
      <c r="Y62" s="163">
        <v>492</v>
      </c>
      <c r="Z62" s="153">
        <f t="shared" si="40"/>
        <v>4</v>
      </c>
      <c r="AA62" s="152">
        <f t="shared" si="33"/>
        <v>28</v>
      </c>
      <c r="AB62" s="163">
        <v>505</v>
      </c>
      <c r="AC62" s="153">
        <f t="shared" si="41"/>
        <v>13</v>
      </c>
      <c r="AD62" s="152">
        <f t="shared" si="34"/>
        <v>91</v>
      </c>
      <c r="AE62" s="163">
        <v>510</v>
      </c>
      <c r="AF62" s="153">
        <f t="shared" si="35"/>
        <v>5</v>
      </c>
      <c r="AG62" s="152">
        <f t="shared" si="36"/>
        <v>35</v>
      </c>
      <c r="AH62" s="163"/>
      <c r="AI62" s="153"/>
      <c r="AJ62" s="152"/>
      <c r="AK62" s="163"/>
      <c r="AL62" s="153"/>
      <c r="AM62" s="152"/>
    </row>
    <row r="63" spans="1:39" s="123" customFormat="1" ht="17.25" customHeight="1" thickTop="1" thickBot="1">
      <c r="A63" s="176">
        <v>70</v>
      </c>
      <c r="B63" s="177" t="s">
        <v>61</v>
      </c>
      <c r="C63" s="190">
        <v>36</v>
      </c>
      <c r="D63" s="157">
        <v>39</v>
      </c>
      <c r="E63" s="151">
        <f t="shared" si="42"/>
        <v>3</v>
      </c>
      <c r="F63" s="155">
        <f t="shared" si="10"/>
        <v>21</v>
      </c>
      <c r="G63" s="158">
        <v>39</v>
      </c>
      <c r="H63" s="151">
        <f t="shared" si="11"/>
        <v>0</v>
      </c>
      <c r="I63" s="152">
        <f t="shared" si="27"/>
        <v>0</v>
      </c>
      <c r="J63" s="158">
        <v>39</v>
      </c>
      <c r="K63" s="151">
        <f t="shared" si="12"/>
        <v>4</v>
      </c>
      <c r="L63" s="152">
        <f t="shared" si="28"/>
        <v>28</v>
      </c>
      <c r="M63" s="158">
        <v>43</v>
      </c>
      <c r="N63" s="153">
        <f t="shared" si="37"/>
        <v>4</v>
      </c>
      <c r="O63" s="152">
        <f t="shared" si="29"/>
        <v>28</v>
      </c>
      <c r="P63" s="158">
        <v>49</v>
      </c>
      <c r="Q63" s="153">
        <f t="shared" si="38"/>
        <v>6</v>
      </c>
      <c r="R63" s="152">
        <f t="shared" si="30"/>
        <v>42</v>
      </c>
      <c r="S63" s="158">
        <v>58</v>
      </c>
      <c r="T63" s="153">
        <f t="shared" si="43"/>
        <v>9</v>
      </c>
      <c r="U63" s="152">
        <f t="shared" si="31"/>
        <v>63</v>
      </c>
      <c r="V63" s="158">
        <v>67</v>
      </c>
      <c r="W63" s="153">
        <f t="shared" si="39"/>
        <v>9</v>
      </c>
      <c r="X63" s="152">
        <f t="shared" si="32"/>
        <v>63</v>
      </c>
      <c r="Y63" s="158">
        <v>72</v>
      </c>
      <c r="Z63" s="153">
        <f t="shared" si="40"/>
        <v>5</v>
      </c>
      <c r="AA63" s="152">
        <f t="shared" si="33"/>
        <v>35</v>
      </c>
      <c r="AB63" s="158">
        <v>76</v>
      </c>
      <c r="AC63" s="153">
        <f t="shared" si="41"/>
        <v>4</v>
      </c>
      <c r="AD63" s="152">
        <f t="shared" si="34"/>
        <v>28</v>
      </c>
      <c r="AE63" s="158">
        <v>77</v>
      </c>
      <c r="AF63" s="153">
        <f t="shared" si="35"/>
        <v>1</v>
      </c>
      <c r="AG63" s="152">
        <f t="shared" si="36"/>
        <v>7</v>
      </c>
      <c r="AH63" s="158"/>
      <c r="AI63" s="153"/>
      <c r="AJ63" s="152"/>
      <c r="AK63" s="158"/>
      <c r="AL63" s="153"/>
      <c r="AM63" s="152"/>
    </row>
    <row r="64" spans="1:39" s="123" customFormat="1" ht="16.5" customHeight="1" thickTop="1" thickBot="1">
      <c r="A64" s="174">
        <v>126</v>
      </c>
      <c r="B64" s="179" t="s">
        <v>315</v>
      </c>
      <c r="C64" s="190">
        <v>561</v>
      </c>
      <c r="D64" s="157">
        <v>564</v>
      </c>
      <c r="E64" s="151">
        <f t="shared" si="42"/>
        <v>3</v>
      </c>
      <c r="F64" s="155">
        <f t="shared" si="10"/>
        <v>21</v>
      </c>
      <c r="G64" s="158">
        <v>564</v>
      </c>
      <c r="H64" s="151">
        <f t="shared" si="11"/>
        <v>0</v>
      </c>
      <c r="I64" s="152">
        <f t="shared" si="27"/>
        <v>0</v>
      </c>
      <c r="J64" s="163">
        <v>566</v>
      </c>
      <c r="K64" s="151">
        <f t="shared" si="12"/>
        <v>9</v>
      </c>
      <c r="L64" s="152">
        <f t="shared" si="28"/>
        <v>63</v>
      </c>
      <c r="M64" s="163">
        <v>575</v>
      </c>
      <c r="N64" s="153">
        <f t="shared" si="37"/>
        <v>9</v>
      </c>
      <c r="O64" s="152">
        <f t="shared" si="29"/>
        <v>63</v>
      </c>
      <c r="P64" s="163">
        <v>585</v>
      </c>
      <c r="Q64" s="153">
        <f t="shared" si="38"/>
        <v>10</v>
      </c>
      <c r="R64" s="152">
        <f t="shared" si="30"/>
        <v>70</v>
      </c>
      <c r="S64" s="163">
        <v>597</v>
      </c>
      <c r="T64" s="153">
        <f t="shared" si="43"/>
        <v>12</v>
      </c>
      <c r="U64" s="152">
        <f t="shared" si="31"/>
        <v>84</v>
      </c>
      <c r="V64" s="163">
        <v>609</v>
      </c>
      <c r="W64" s="153">
        <f t="shared" si="39"/>
        <v>12</v>
      </c>
      <c r="X64" s="152">
        <f t="shared" si="32"/>
        <v>84</v>
      </c>
      <c r="Y64" s="163">
        <v>620</v>
      </c>
      <c r="Z64" s="153">
        <f t="shared" si="40"/>
        <v>11</v>
      </c>
      <c r="AA64" s="152">
        <f t="shared" si="33"/>
        <v>77</v>
      </c>
      <c r="AB64" s="163">
        <v>629</v>
      </c>
      <c r="AC64" s="153">
        <f t="shared" si="41"/>
        <v>9</v>
      </c>
      <c r="AD64" s="152">
        <f t="shared" si="34"/>
        <v>63</v>
      </c>
      <c r="AE64" s="163">
        <v>637</v>
      </c>
      <c r="AF64" s="153">
        <f t="shared" si="35"/>
        <v>8</v>
      </c>
      <c r="AG64" s="152">
        <f t="shared" si="36"/>
        <v>56</v>
      </c>
      <c r="AH64" s="163"/>
      <c r="AI64" s="153"/>
      <c r="AJ64" s="152"/>
      <c r="AK64" s="163"/>
      <c r="AL64" s="153"/>
      <c r="AM64" s="152"/>
    </row>
    <row r="65" spans="1:39" s="123" customFormat="1" ht="17.25" customHeight="1" thickTop="1" thickBot="1">
      <c r="A65" s="176">
        <v>72</v>
      </c>
      <c r="B65" s="177" t="s">
        <v>62</v>
      </c>
      <c r="C65" s="148">
        <v>662</v>
      </c>
      <c r="D65" s="159">
        <v>664</v>
      </c>
      <c r="E65" s="151">
        <f t="shared" si="42"/>
        <v>2</v>
      </c>
      <c r="F65" s="155">
        <f t="shared" si="10"/>
        <v>14</v>
      </c>
      <c r="G65" s="160">
        <v>664</v>
      </c>
      <c r="H65" s="151">
        <f t="shared" si="11"/>
        <v>0</v>
      </c>
      <c r="I65" s="152">
        <f t="shared" si="27"/>
        <v>0</v>
      </c>
      <c r="J65" s="160">
        <v>669</v>
      </c>
      <c r="K65" s="151">
        <f t="shared" si="12"/>
        <v>9</v>
      </c>
      <c r="L65" s="152">
        <f t="shared" si="28"/>
        <v>63</v>
      </c>
      <c r="M65" s="160">
        <v>678</v>
      </c>
      <c r="N65" s="153">
        <f t="shared" si="37"/>
        <v>9</v>
      </c>
      <c r="O65" s="152">
        <f t="shared" si="29"/>
        <v>63</v>
      </c>
      <c r="P65" s="160">
        <v>689</v>
      </c>
      <c r="Q65" s="153">
        <f t="shared" si="38"/>
        <v>11</v>
      </c>
      <c r="R65" s="152">
        <f t="shared" si="30"/>
        <v>77</v>
      </c>
      <c r="S65" s="160">
        <v>6</v>
      </c>
      <c r="T65" s="153">
        <v>13</v>
      </c>
      <c r="U65" s="152">
        <f t="shared" si="31"/>
        <v>91</v>
      </c>
      <c r="V65" s="160">
        <v>16</v>
      </c>
      <c r="W65" s="153">
        <f t="shared" si="39"/>
        <v>10</v>
      </c>
      <c r="X65" s="152">
        <f t="shared" si="32"/>
        <v>70</v>
      </c>
      <c r="Y65" s="160">
        <v>24</v>
      </c>
      <c r="Z65" s="153">
        <f t="shared" si="40"/>
        <v>8</v>
      </c>
      <c r="AA65" s="152">
        <f t="shared" si="33"/>
        <v>56</v>
      </c>
      <c r="AB65" s="160">
        <v>32</v>
      </c>
      <c r="AC65" s="153">
        <f t="shared" si="41"/>
        <v>8</v>
      </c>
      <c r="AD65" s="152">
        <f t="shared" si="34"/>
        <v>56</v>
      </c>
      <c r="AE65" s="160">
        <v>37</v>
      </c>
      <c r="AF65" s="153">
        <f t="shared" si="35"/>
        <v>5</v>
      </c>
      <c r="AG65" s="152">
        <f t="shared" si="36"/>
        <v>35</v>
      </c>
      <c r="AH65" s="160"/>
      <c r="AI65" s="153"/>
      <c r="AJ65" s="152"/>
      <c r="AK65" s="160"/>
      <c r="AL65" s="153"/>
      <c r="AM65" s="152"/>
    </row>
    <row r="66" spans="1:39" s="123" customFormat="1" ht="17.25" customHeight="1" thickTop="1" thickBot="1">
      <c r="A66" s="176">
        <v>66</v>
      </c>
      <c r="B66" s="177" t="s">
        <v>59</v>
      </c>
      <c r="C66" s="190">
        <v>342</v>
      </c>
      <c r="D66" s="159">
        <v>343</v>
      </c>
      <c r="E66" s="151">
        <f t="shared" si="42"/>
        <v>1</v>
      </c>
      <c r="F66" s="155">
        <f t="shared" si="10"/>
        <v>7</v>
      </c>
      <c r="G66" s="160">
        <v>343</v>
      </c>
      <c r="H66" s="151">
        <f t="shared" si="11"/>
        <v>0</v>
      </c>
      <c r="I66" s="152">
        <f t="shared" si="27"/>
        <v>0</v>
      </c>
      <c r="J66" s="160">
        <v>345</v>
      </c>
      <c r="K66" s="151">
        <f t="shared" si="12"/>
        <v>7</v>
      </c>
      <c r="L66" s="152">
        <f t="shared" si="28"/>
        <v>49</v>
      </c>
      <c r="M66" s="160">
        <v>352</v>
      </c>
      <c r="N66" s="153">
        <f t="shared" si="37"/>
        <v>7</v>
      </c>
      <c r="O66" s="152">
        <f t="shared" si="29"/>
        <v>49</v>
      </c>
      <c r="P66" s="160">
        <v>359</v>
      </c>
      <c r="Q66" s="153">
        <f t="shared" si="38"/>
        <v>7</v>
      </c>
      <c r="R66" s="152">
        <f t="shared" si="30"/>
        <v>49</v>
      </c>
      <c r="S66" s="160">
        <v>365</v>
      </c>
      <c r="T66" s="153">
        <f>S66-P66</f>
        <v>6</v>
      </c>
      <c r="U66" s="152">
        <f t="shared" si="31"/>
        <v>42</v>
      </c>
      <c r="V66" s="160">
        <v>374</v>
      </c>
      <c r="W66" s="153">
        <f t="shared" si="39"/>
        <v>9</v>
      </c>
      <c r="X66" s="152">
        <f t="shared" si="32"/>
        <v>63</v>
      </c>
      <c r="Y66" s="160">
        <v>384</v>
      </c>
      <c r="Z66" s="153">
        <f t="shared" si="40"/>
        <v>10</v>
      </c>
      <c r="AA66" s="152">
        <f t="shared" si="33"/>
        <v>70</v>
      </c>
      <c r="AB66" s="160">
        <v>389</v>
      </c>
      <c r="AC66" s="153">
        <f t="shared" si="41"/>
        <v>5</v>
      </c>
      <c r="AD66" s="152">
        <f t="shared" si="34"/>
        <v>35</v>
      </c>
      <c r="AE66" s="160">
        <v>393</v>
      </c>
      <c r="AF66" s="153">
        <f t="shared" si="35"/>
        <v>4</v>
      </c>
      <c r="AG66" s="152">
        <f t="shared" si="36"/>
        <v>28</v>
      </c>
      <c r="AH66" s="160"/>
      <c r="AI66" s="153"/>
      <c r="AJ66" s="152"/>
      <c r="AK66" s="160"/>
      <c r="AL66" s="153"/>
      <c r="AM66" s="152"/>
    </row>
    <row r="67" spans="1:39" s="123" customFormat="1" ht="16.5" customHeight="1" thickTop="1" thickBot="1">
      <c r="A67" s="174">
        <v>144</v>
      </c>
      <c r="B67" s="179" t="s">
        <v>161</v>
      </c>
      <c r="C67" s="190">
        <v>395</v>
      </c>
      <c r="D67" s="167">
        <v>397</v>
      </c>
      <c r="E67" s="151">
        <f t="shared" si="42"/>
        <v>2</v>
      </c>
      <c r="F67" s="155">
        <f t="shared" si="10"/>
        <v>14</v>
      </c>
      <c r="G67" s="165">
        <v>397</v>
      </c>
      <c r="H67" s="151">
        <f t="shared" si="11"/>
        <v>0</v>
      </c>
      <c r="I67" s="152">
        <f t="shared" si="27"/>
        <v>0</v>
      </c>
      <c r="J67" s="165">
        <v>399</v>
      </c>
      <c r="K67" s="151">
        <f t="shared" si="12"/>
        <v>8</v>
      </c>
      <c r="L67" s="152">
        <f t="shared" si="28"/>
        <v>56</v>
      </c>
      <c r="M67" s="165">
        <v>407</v>
      </c>
      <c r="N67" s="153">
        <f t="shared" si="37"/>
        <v>8</v>
      </c>
      <c r="O67" s="152">
        <f t="shared" si="29"/>
        <v>56</v>
      </c>
      <c r="P67" s="165">
        <v>419</v>
      </c>
      <c r="Q67" s="153">
        <f t="shared" si="38"/>
        <v>12</v>
      </c>
      <c r="R67" s="152">
        <f t="shared" si="30"/>
        <v>84</v>
      </c>
      <c r="S67" s="165">
        <v>430</v>
      </c>
      <c r="T67" s="153">
        <f>S67-P67</f>
        <v>11</v>
      </c>
      <c r="U67" s="152">
        <f t="shared" si="31"/>
        <v>77</v>
      </c>
      <c r="V67" s="165">
        <v>445</v>
      </c>
      <c r="W67" s="153">
        <f t="shared" si="39"/>
        <v>15</v>
      </c>
      <c r="X67" s="152">
        <f t="shared" si="32"/>
        <v>105</v>
      </c>
      <c r="Y67" s="165">
        <v>455</v>
      </c>
      <c r="Z67" s="153">
        <f t="shared" si="40"/>
        <v>10</v>
      </c>
      <c r="AA67" s="152">
        <f t="shared" si="33"/>
        <v>70</v>
      </c>
      <c r="AB67" s="165">
        <v>463</v>
      </c>
      <c r="AC67" s="153">
        <f t="shared" si="41"/>
        <v>8</v>
      </c>
      <c r="AD67" s="152">
        <f t="shared" si="34"/>
        <v>56</v>
      </c>
      <c r="AE67" s="165">
        <v>471</v>
      </c>
      <c r="AF67" s="153">
        <f t="shared" si="35"/>
        <v>8</v>
      </c>
      <c r="AG67" s="152">
        <f t="shared" si="36"/>
        <v>56</v>
      </c>
      <c r="AH67" s="165"/>
      <c r="AI67" s="153"/>
      <c r="AJ67" s="152"/>
      <c r="AK67" s="165"/>
      <c r="AL67" s="153"/>
      <c r="AM67" s="152"/>
    </row>
    <row r="68" spans="1:39" s="123" customFormat="1" ht="16.5" customHeight="1" thickTop="1" thickBot="1">
      <c r="A68" s="182">
        <v>100</v>
      </c>
      <c r="B68" s="183" t="s">
        <v>132</v>
      </c>
      <c r="C68" s="186">
        <v>180</v>
      </c>
      <c r="D68" s="157">
        <v>180</v>
      </c>
      <c r="E68" s="151">
        <f t="shared" si="42"/>
        <v>0</v>
      </c>
      <c r="F68" s="155">
        <f t="shared" si="10"/>
        <v>0</v>
      </c>
      <c r="G68" s="163">
        <v>180</v>
      </c>
      <c r="H68" s="151">
        <f t="shared" si="11"/>
        <v>0</v>
      </c>
      <c r="I68" s="152">
        <f t="shared" ref="I68:I99" si="44">H68*$AN$140</f>
        <v>0</v>
      </c>
      <c r="J68" s="163">
        <v>180</v>
      </c>
      <c r="K68" s="151">
        <f t="shared" si="12"/>
        <v>3</v>
      </c>
      <c r="L68" s="152">
        <f t="shared" ref="L68:L99" si="45">K68*$AN$140</f>
        <v>21</v>
      </c>
      <c r="M68" s="163">
        <v>183</v>
      </c>
      <c r="N68" s="153">
        <f t="shared" si="37"/>
        <v>3</v>
      </c>
      <c r="O68" s="152">
        <f t="shared" ref="O68:O99" si="46">N68*$AN$140</f>
        <v>21</v>
      </c>
      <c r="P68" s="163">
        <v>190</v>
      </c>
      <c r="Q68" s="153">
        <f t="shared" si="38"/>
        <v>7</v>
      </c>
      <c r="R68" s="152">
        <f t="shared" ref="R68:R99" si="47">Q68*$AN$140</f>
        <v>49</v>
      </c>
      <c r="S68" s="163">
        <v>191</v>
      </c>
      <c r="T68" s="153">
        <f>S68-P68</f>
        <v>1</v>
      </c>
      <c r="U68" s="152">
        <f t="shared" ref="U68:U99" si="48">T68*$AN$140</f>
        <v>7</v>
      </c>
      <c r="V68" s="163">
        <v>194</v>
      </c>
      <c r="W68" s="153">
        <f t="shared" si="39"/>
        <v>3</v>
      </c>
      <c r="X68" s="152">
        <f t="shared" ref="X68:X99" si="49">W68*$AN$140</f>
        <v>21</v>
      </c>
      <c r="Y68" s="163">
        <v>200</v>
      </c>
      <c r="Z68" s="153">
        <f t="shared" si="40"/>
        <v>6</v>
      </c>
      <c r="AA68" s="152">
        <f t="shared" ref="AA68:AA99" si="50">Z68*$AN$140</f>
        <v>42</v>
      </c>
      <c r="AB68" s="163">
        <v>203</v>
      </c>
      <c r="AC68" s="153">
        <f t="shared" si="41"/>
        <v>3</v>
      </c>
      <c r="AD68" s="152">
        <f t="shared" ref="AD68:AD99" si="51">AC68*$AN$140</f>
        <v>21</v>
      </c>
      <c r="AE68" s="163">
        <v>203</v>
      </c>
      <c r="AF68" s="153">
        <f t="shared" ref="AF68:AF99" si="52">AE68-AB68</f>
        <v>0</v>
      </c>
      <c r="AG68" s="152">
        <f t="shared" ref="AG68:AG99" si="53">AF68*$AN$140</f>
        <v>0</v>
      </c>
      <c r="AH68" s="163"/>
      <c r="AI68" s="153"/>
      <c r="AJ68" s="152"/>
      <c r="AK68" s="163"/>
      <c r="AL68" s="153"/>
      <c r="AM68" s="152"/>
    </row>
    <row r="69" spans="1:39" s="123" customFormat="1" ht="16.5" customHeight="1" thickTop="1" thickBot="1">
      <c r="A69" s="174">
        <v>123</v>
      </c>
      <c r="B69" s="179" t="s">
        <v>286</v>
      </c>
      <c r="C69" s="190">
        <v>373</v>
      </c>
      <c r="D69" s="157">
        <v>375</v>
      </c>
      <c r="E69" s="151">
        <f t="shared" si="42"/>
        <v>2</v>
      </c>
      <c r="F69" s="155">
        <f t="shared" ref="F69:F132" si="54">E69*$AN$140</f>
        <v>14</v>
      </c>
      <c r="G69" s="158">
        <v>375</v>
      </c>
      <c r="H69" s="151">
        <f t="shared" ref="H69:H132" si="55">G69-D69</f>
        <v>0</v>
      </c>
      <c r="I69" s="152">
        <f t="shared" si="44"/>
        <v>0</v>
      </c>
      <c r="J69" s="163">
        <v>376</v>
      </c>
      <c r="K69" s="151">
        <f t="shared" ref="K69:K132" si="56">M69-J69</f>
        <v>4</v>
      </c>
      <c r="L69" s="152">
        <f t="shared" si="45"/>
        <v>28</v>
      </c>
      <c r="M69" s="163">
        <v>380</v>
      </c>
      <c r="N69" s="153">
        <f t="shared" si="37"/>
        <v>4</v>
      </c>
      <c r="O69" s="152">
        <f t="shared" si="46"/>
        <v>28</v>
      </c>
      <c r="P69" s="163">
        <v>385</v>
      </c>
      <c r="Q69" s="153">
        <f t="shared" si="38"/>
        <v>5</v>
      </c>
      <c r="R69" s="152">
        <f t="shared" si="47"/>
        <v>35</v>
      </c>
      <c r="S69" s="163">
        <v>391</v>
      </c>
      <c r="T69" s="153">
        <f>S69-P69</f>
        <v>6</v>
      </c>
      <c r="U69" s="152">
        <f t="shared" si="48"/>
        <v>42</v>
      </c>
      <c r="V69" s="163">
        <v>399</v>
      </c>
      <c r="W69" s="153">
        <f t="shared" si="39"/>
        <v>8</v>
      </c>
      <c r="X69" s="152">
        <f t="shared" si="49"/>
        <v>56</v>
      </c>
      <c r="Y69" s="163">
        <v>404</v>
      </c>
      <c r="Z69" s="153">
        <f t="shared" si="40"/>
        <v>5</v>
      </c>
      <c r="AA69" s="152">
        <f t="shared" si="50"/>
        <v>35</v>
      </c>
      <c r="AB69" s="163">
        <v>410</v>
      </c>
      <c r="AC69" s="153">
        <f t="shared" si="41"/>
        <v>6</v>
      </c>
      <c r="AD69" s="152">
        <f t="shared" si="51"/>
        <v>42</v>
      </c>
      <c r="AE69" s="163">
        <v>416</v>
      </c>
      <c r="AF69" s="153">
        <f t="shared" si="52"/>
        <v>6</v>
      </c>
      <c r="AG69" s="152">
        <f t="shared" si="53"/>
        <v>42</v>
      </c>
      <c r="AH69" s="163"/>
      <c r="AI69" s="153"/>
      <c r="AJ69" s="152"/>
      <c r="AK69" s="163"/>
      <c r="AL69" s="153"/>
      <c r="AM69" s="152"/>
    </row>
    <row r="70" spans="1:39" s="123" customFormat="1" ht="16.5" customHeight="1" thickTop="1" thickBot="1">
      <c r="A70" s="176">
        <v>127</v>
      </c>
      <c r="B70" s="177" t="s">
        <v>73</v>
      </c>
      <c r="C70" s="148">
        <v>406</v>
      </c>
      <c r="D70" s="157">
        <v>409</v>
      </c>
      <c r="E70" s="151">
        <f t="shared" si="42"/>
        <v>3</v>
      </c>
      <c r="F70" s="155">
        <f t="shared" si="54"/>
        <v>21</v>
      </c>
      <c r="G70" s="158">
        <v>409</v>
      </c>
      <c r="H70" s="151">
        <f t="shared" si="55"/>
        <v>0</v>
      </c>
      <c r="I70" s="152">
        <f t="shared" si="44"/>
        <v>0</v>
      </c>
      <c r="J70" s="163">
        <v>411</v>
      </c>
      <c r="K70" s="151">
        <f t="shared" si="56"/>
        <v>9</v>
      </c>
      <c r="L70" s="152">
        <f t="shared" si="45"/>
        <v>63</v>
      </c>
      <c r="M70" s="163">
        <v>420</v>
      </c>
      <c r="N70" s="153">
        <f t="shared" si="37"/>
        <v>9</v>
      </c>
      <c r="O70" s="152">
        <f t="shared" si="46"/>
        <v>63</v>
      </c>
      <c r="P70" s="163">
        <v>423</v>
      </c>
      <c r="Q70" s="153">
        <f t="shared" si="38"/>
        <v>3</v>
      </c>
      <c r="R70" s="152">
        <f t="shared" si="47"/>
        <v>21</v>
      </c>
      <c r="S70" s="163">
        <v>7</v>
      </c>
      <c r="T70" s="153">
        <v>8</v>
      </c>
      <c r="U70" s="152">
        <f t="shared" si="48"/>
        <v>56</v>
      </c>
      <c r="V70" s="163">
        <v>15</v>
      </c>
      <c r="W70" s="153">
        <f t="shared" si="39"/>
        <v>8</v>
      </c>
      <c r="X70" s="152">
        <f t="shared" si="49"/>
        <v>56</v>
      </c>
      <c r="Y70" s="163">
        <v>25</v>
      </c>
      <c r="Z70" s="153">
        <f t="shared" si="40"/>
        <v>10</v>
      </c>
      <c r="AA70" s="152">
        <f t="shared" si="50"/>
        <v>70</v>
      </c>
      <c r="AB70" s="163">
        <v>34</v>
      </c>
      <c r="AC70" s="153">
        <f t="shared" si="41"/>
        <v>9</v>
      </c>
      <c r="AD70" s="152">
        <f t="shared" si="51"/>
        <v>63</v>
      </c>
      <c r="AE70" s="163">
        <v>42</v>
      </c>
      <c r="AF70" s="153">
        <f t="shared" si="52"/>
        <v>8</v>
      </c>
      <c r="AG70" s="152">
        <f t="shared" si="53"/>
        <v>56</v>
      </c>
      <c r="AH70" s="163"/>
      <c r="AI70" s="153"/>
      <c r="AJ70" s="152"/>
      <c r="AK70" s="163"/>
      <c r="AL70" s="153"/>
      <c r="AM70" s="152"/>
    </row>
    <row r="71" spans="1:39" s="123" customFormat="1" ht="16.5" customHeight="1" thickTop="1" thickBot="1">
      <c r="A71" s="174">
        <v>118</v>
      </c>
      <c r="B71" s="180" t="s">
        <v>143</v>
      </c>
      <c r="C71" s="190">
        <v>456</v>
      </c>
      <c r="D71" s="157">
        <v>458</v>
      </c>
      <c r="E71" s="151">
        <f t="shared" si="42"/>
        <v>2</v>
      </c>
      <c r="F71" s="155">
        <f t="shared" si="54"/>
        <v>14</v>
      </c>
      <c r="G71" s="158">
        <v>458</v>
      </c>
      <c r="H71" s="151">
        <f t="shared" si="55"/>
        <v>0</v>
      </c>
      <c r="I71" s="152">
        <f t="shared" si="44"/>
        <v>0</v>
      </c>
      <c r="J71" s="163">
        <v>461</v>
      </c>
      <c r="K71" s="151">
        <f t="shared" si="56"/>
        <v>10</v>
      </c>
      <c r="L71" s="152">
        <f t="shared" si="45"/>
        <v>70</v>
      </c>
      <c r="M71" s="163">
        <v>471</v>
      </c>
      <c r="N71" s="153">
        <f t="shared" si="37"/>
        <v>10</v>
      </c>
      <c r="O71" s="152">
        <f t="shared" si="46"/>
        <v>70</v>
      </c>
      <c r="P71" s="163">
        <v>478</v>
      </c>
      <c r="Q71" s="153">
        <f t="shared" si="38"/>
        <v>7</v>
      </c>
      <c r="R71" s="152">
        <f t="shared" si="47"/>
        <v>49</v>
      </c>
      <c r="S71" s="163">
        <v>489</v>
      </c>
      <c r="T71" s="153">
        <f t="shared" ref="T71:T110" si="57">S71-P71</f>
        <v>11</v>
      </c>
      <c r="U71" s="152">
        <f t="shared" si="48"/>
        <v>77</v>
      </c>
      <c r="V71" s="163">
        <v>500</v>
      </c>
      <c r="W71" s="153">
        <f t="shared" si="39"/>
        <v>11</v>
      </c>
      <c r="X71" s="152">
        <f t="shared" si="49"/>
        <v>77</v>
      </c>
      <c r="Y71" s="163">
        <v>505</v>
      </c>
      <c r="Z71" s="153">
        <f t="shared" si="40"/>
        <v>5</v>
      </c>
      <c r="AA71" s="152">
        <f t="shared" si="50"/>
        <v>35</v>
      </c>
      <c r="AB71" s="163">
        <v>513</v>
      </c>
      <c r="AC71" s="153">
        <f t="shared" si="41"/>
        <v>8</v>
      </c>
      <c r="AD71" s="152">
        <f t="shared" si="51"/>
        <v>56</v>
      </c>
      <c r="AE71" s="163">
        <v>518</v>
      </c>
      <c r="AF71" s="153">
        <f t="shared" si="52"/>
        <v>5</v>
      </c>
      <c r="AG71" s="152">
        <f t="shared" si="53"/>
        <v>35</v>
      </c>
      <c r="AH71" s="163"/>
      <c r="AI71" s="153"/>
      <c r="AJ71" s="152"/>
      <c r="AK71" s="163"/>
      <c r="AL71" s="153"/>
      <c r="AM71" s="152"/>
    </row>
    <row r="72" spans="1:39" s="123" customFormat="1" ht="15" customHeight="1" thickTop="1" thickBot="1">
      <c r="A72" s="176">
        <v>140</v>
      </c>
      <c r="B72" s="177" t="s">
        <v>157</v>
      </c>
      <c r="C72" s="148">
        <v>86</v>
      </c>
      <c r="D72" s="167">
        <v>86</v>
      </c>
      <c r="E72" s="151">
        <f t="shared" si="42"/>
        <v>0</v>
      </c>
      <c r="F72" s="155">
        <f t="shared" si="54"/>
        <v>0</v>
      </c>
      <c r="G72" s="165">
        <v>86</v>
      </c>
      <c r="H72" s="151">
        <f t="shared" si="55"/>
        <v>0</v>
      </c>
      <c r="I72" s="152">
        <f t="shared" si="44"/>
        <v>0</v>
      </c>
      <c r="J72" s="165">
        <v>86</v>
      </c>
      <c r="K72" s="151">
        <f t="shared" si="56"/>
        <v>0</v>
      </c>
      <c r="L72" s="152">
        <f t="shared" si="45"/>
        <v>0</v>
      </c>
      <c r="M72" s="165">
        <v>86</v>
      </c>
      <c r="N72" s="153">
        <f t="shared" si="37"/>
        <v>0</v>
      </c>
      <c r="O72" s="152">
        <f t="shared" si="46"/>
        <v>0</v>
      </c>
      <c r="P72" s="165">
        <v>86</v>
      </c>
      <c r="Q72" s="153">
        <f t="shared" si="38"/>
        <v>0</v>
      </c>
      <c r="R72" s="152">
        <f t="shared" si="47"/>
        <v>0</v>
      </c>
      <c r="S72" s="165">
        <v>87</v>
      </c>
      <c r="T72" s="153">
        <f t="shared" si="57"/>
        <v>1</v>
      </c>
      <c r="U72" s="152">
        <f t="shared" si="48"/>
        <v>7</v>
      </c>
      <c r="V72" s="165">
        <v>89</v>
      </c>
      <c r="W72" s="153">
        <f t="shared" si="39"/>
        <v>2</v>
      </c>
      <c r="X72" s="152">
        <f t="shared" si="49"/>
        <v>14</v>
      </c>
      <c r="Y72" s="165">
        <v>89</v>
      </c>
      <c r="Z72" s="153">
        <f t="shared" si="40"/>
        <v>0</v>
      </c>
      <c r="AA72" s="152">
        <f t="shared" si="50"/>
        <v>0</v>
      </c>
      <c r="AB72" s="165">
        <v>89</v>
      </c>
      <c r="AC72" s="153">
        <f t="shared" si="41"/>
        <v>0</v>
      </c>
      <c r="AD72" s="152">
        <f t="shared" si="51"/>
        <v>0</v>
      </c>
      <c r="AE72" s="165">
        <v>89</v>
      </c>
      <c r="AF72" s="153">
        <f t="shared" si="52"/>
        <v>0</v>
      </c>
      <c r="AG72" s="152">
        <f t="shared" si="53"/>
        <v>0</v>
      </c>
      <c r="AH72" s="165"/>
      <c r="AI72" s="153"/>
      <c r="AJ72" s="152"/>
      <c r="AK72" s="165"/>
      <c r="AL72" s="153"/>
      <c r="AM72" s="152"/>
    </row>
    <row r="73" spans="1:39" s="123" customFormat="1" ht="17.25" customHeight="1" thickTop="1" thickBot="1">
      <c r="A73" s="176">
        <v>43</v>
      </c>
      <c r="B73" s="177" t="s">
        <v>48</v>
      </c>
      <c r="C73" s="190">
        <v>584</v>
      </c>
      <c r="D73" s="154">
        <v>588</v>
      </c>
      <c r="E73" s="151">
        <f t="shared" si="42"/>
        <v>4</v>
      </c>
      <c r="F73" s="155">
        <f t="shared" si="54"/>
        <v>28</v>
      </c>
      <c r="G73" s="162">
        <v>588</v>
      </c>
      <c r="H73" s="151">
        <f t="shared" si="55"/>
        <v>0</v>
      </c>
      <c r="I73" s="152">
        <f t="shared" si="44"/>
        <v>0</v>
      </c>
      <c r="J73" s="156">
        <v>590</v>
      </c>
      <c r="K73" s="151">
        <f t="shared" si="56"/>
        <v>7</v>
      </c>
      <c r="L73" s="152">
        <f t="shared" si="45"/>
        <v>49</v>
      </c>
      <c r="M73" s="156">
        <v>597</v>
      </c>
      <c r="N73" s="153">
        <f t="shared" ref="N73:N104" si="58">M73-J73</f>
        <v>7</v>
      </c>
      <c r="O73" s="152">
        <f t="shared" si="46"/>
        <v>49</v>
      </c>
      <c r="P73" s="156">
        <v>606</v>
      </c>
      <c r="Q73" s="153">
        <f t="shared" ref="Q73:Q91" si="59">P73-M73</f>
        <v>9</v>
      </c>
      <c r="R73" s="152">
        <f t="shared" si="47"/>
        <v>63</v>
      </c>
      <c r="S73" s="156">
        <v>623</v>
      </c>
      <c r="T73" s="153">
        <f t="shared" si="57"/>
        <v>17</v>
      </c>
      <c r="U73" s="152">
        <f t="shared" si="48"/>
        <v>119</v>
      </c>
      <c r="V73" s="156">
        <v>636</v>
      </c>
      <c r="W73" s="153">
        <f t="shared" ref="W73:W104" si="60">V73-S73</f>
        <v>13</v>
      </c>
      <c r="X73" s="152">
        <f t="shared" si="49"/>
        <v>91</v>
      </c>
      <c r="Y73" s="156">
        <v>651</v>
      </c>
      <c r="Z73" s="153">
        <f t="shared" ref="Z73:Z104" si="61">Y73-V73</f>
        <v>15</v>
      </c>
      <c r="AA73" s="152">
        <f t="shared" si="50"/>
        <v>105</v>
      </c>
      <c r="AB73" s="156">
        <v>663</v>
      </c>
      <c r="AC73" s="153">
        <f t="shared" ref="AC73:AC104" si="62">AB73-Y73</f>
        <v>12</v>
      </c>
      <c r="AD73" s="152">
        <f t="shared" si="51"/>
        <v>84</v>
      </c>
      <c r="AE73" s="156">
        <v>673</v>
      </c>
      <c r="AF73" s="153">
        <f t="shared" si="52"/>
        <v>10</v>
      </c>
      <c r="AG73" s="152">
        <f t="shared" si="53"/>
        <v>70</v>
      </c>
      <c r="AH73" s="156"/>
      <c r="AI73" s="153"/>
      <c r="AJ73" s="152"/>
      <c r="AK73" s="156"/>
      <c r="AL73" s="153"/>
      <c r="AM73" s="152"/>
    </row>
    <row r="74" spans="1:39" s="123" customFormat="1" ht="16.5" customHeight="1" thickTop="1" thickBot="1">
      <c r="A74" s="174">
        <v>125</v>
      </c>
      <c r="B74" s="179" t="s">
        <v>145</v>
      </c>
      <c r="C74" s="190">
        <v>425</v>
      </c>
      <c r="D74" s="159">
        <v>426</v>
      </c>
      <c r="E74" s="151">
        <f t="shared" si="42"/>
        <v>1</v>
      </c>
      <c r="F74" s="155">
        <f t="shared" si="54"/>
        <v>7</v>
      </c>
      <c r="G74" s="160">
        <v>426</v>
      </c>
      <c r="H74" s="151">
        <f t="shared" si="55"/>
        <v>0</v>
      </c>
      <c r="I74" s="152">
        <f t="shared" si="44"/>
        <v>0</v>
      </c>
      <c r="J74" s="164">
        <v>427</v>
      </c>
      <c r="K74" s="151">
        <f t="shared" si="56"/>
        <v>7</v>
      </c>
      <c r="L74" s="152">
        <f t="shared" si="45"/>
        <v>49</v>
      </c>
      <c r="M74" s="164">
        <v>434</v>
      </c>
      <c r="N74" s="153">
        <f t="shared" si="58"/>
        <v>7</v>
      </c>
      <c r="O74" s="152">
        <f t="shared" si="46"/>
        <v>49</v>
      </c>
      <c r="P74" s="164">
        <v>438</v>
      </c>
      <c r="Q74" s="153">
        <f t="shared" si="59"/>
        <v>4</v>
      </c>
      <c r="R74" s="152">
        <f t="shared" si="47"/>
        <v>28</v>
      </c>
      <c r="S74" s="164">
        <v>447</v>
      </c>
      <c r="T74" s="153">
        <f t="shared" si="57"/>
        <v>9</v>
      </c>
      <c r="U74" s="152">
        <f t="shared" si="48"/>
        <v>63</v>
      </c>
      <c r="V74" s="164">
        <v>456</v>
      </c>
      <c r="W74" s="153">
        <f t="shared" si="60"/>
        <v>9</v>
      </c>
      <c r="X74" s="152">
        <f t="shared" si="49"/>
        <v>63</v>
      </c>
      <c r="Y74" s="164">
        <v>464</v>
      </c>
      <c r="Z74" s="153">
        <f t="shared" si="61"/>
        <v>8</v>
      </c>
      <c r="AA74" s="152">
        <f t="shared" si="50"/>
        <v>56</v>
      </c>
      <c r="AB74" s="164">
        <v>472</v>
      </c>
      <c r="AC74" s="153">
        <f t="shared" si="62"/>
        <v>8</v>
      </c>
      <c r="AD74" s="152">
        <f t="shared" si="51"/>
        <v>56</v>
      </c>
      <c r="AE74" s="164">
        <v>478</v>
      </c>
      <c r="AF74" s="153">
        <f t="shared" si="52"/>
        <v>6</v>
      </c>
      <c r="AG74" s="152">
        <f t="shared" si="53"/>
        <v>42</v>
      </c>
      <c r="AH74" s="164"/>
      <c r="AI74" s="153"/>
      <c r="AJ74" s="152"/>
      <c r="AK74" s="164"/>
      <c r="AL74" s="153"/>
      <c r="AM74" s="152"/>
    </row>
    <row r="75" spans="1:39" s="123" customFormat="1" ht="16.5" customHeight="1" thickTop="1" thickBot="1">
      <c r="A75" s="176">
        <v>112</v>
      </c>
      <c r="B75" s="176" t="s">
        <v>139</v>
      </c>
      <c r="C75" s="190">
        <v>571</v>
      </c>
      <c r="D75" s="168">
        <v>574</v>
      </c>
      <c r="E75" s="169">
        <f t="shared" si="42"/>
        <v>3</v>
      </c>
      <c r="F75" s="155">
        <f t="shared" si="54"/>
        <v>21</v>
      </c>
      <c r="G75" s="170">
        <v>574</v>
      </c>
      <c r="H75" s="151">
        <f t="shared" si="55"/>
        <v>0</v>
      </c>
      <c r="I75" s="149">
        <f t="shared" si="44"/>
        <v>0</v>
      </c>
      <c r="J75" s="171">
        <v>577</v>
      </c>
      <c r="K75" s="151">
        <f t="shared" si="56"/>
        <v>9</v>
      </c>
      <c r="L75" s="152">
        <f t="shared" si="45"/>
        <v>63</v>
      </c>
      <c r="M75" s="171">
        <v>586</v>
      </c>
      <c r="N75" s="153">
        <f t="shared" si="58"/>
        <v>9</v>
      </c>
      <c r="O75" s="152">
        <f t="shared" si="46"/>
        <v>63</v>
      </c>
      <c r="P75" s="171">
        <v>594</v>
      </c>
      <c r="Q75" s="153">
        <f t="shared" si="59"/>
        <v>8</v>
      </c>
      <c r="R75" s="152">
        <f t="shared" si="47"/>
        <v>56</v>
      </c>
      <c r="S75" s="171">
        <v>603</v>
      </c>
      <c r="T75" s="153">
        <f t="shared" si="57"/>
        <v>9</v>
      </c>
      <c r="U75" s="152">
        <f t="shared" si="48"/>
        <v>63</v>
      </c>
      <c r="V75" s="171">
        <v>612</v>
      </c>
      <c r="W75" s="153">
        <f t="shared" si="60"/>
        <v>9</v>
      </c>
      <c r="X75" s="152">
        <f t="shared" si="49"/>
        <v>63</v>
      </c>
      <c r="Y75" s="171">
        <v>620</v>
      </c>
      <c r="Z75" s="153">
        <f t="shared" si="61"/>
        <v>8</v>
      </c>
      <c r="AA75" s="152">
        <f t="shared" si="50"/>
        <v>56</v>
      </c>
      <c r="AB75" s="171">
        <v>633</v>
      </c>
      <c r="AC75" s="153">
        <f t="shared" si="62"/>
        <v>13</v>
      </c>
      <c r="AD75" s="152">
        <f t="shared" si="51"/>
        <v>91</v>
      </c>
      <c r="AE75" s="171">
        <v>642</v>
      </c>
      <c r="AF75" s="153">
        <f t="shared" si="52"/>
        <v>9</v>
      </c>
      <c r="AG75" s="152">
        <f t="shared" si="53"/>
        <v>63</v>
      </c>
      <c r="AH75" s="171"/>
      <c r="AI75" s="153"/>
      <c r="AJ75" s="152"/>
      <c r="AK75" s="171"/>
      <c r="AL75" s="153"/>
      <c r="AM75" s="152"/>
    </row>
    <row r="76" spans="1:39" s="123" customFormat="1" ht="17.25" customHeight="1" thickTop="1" thickBot="1">
      <c r="A76" s="174">
        <v>62</v>
      </c>
      <c r="B76" s="179" t="s">
        <v>58</v>
      </c>
      <c r="C76" s="192">
        <v>26</v>
      </c>
      <c r="D76" s="154">
        <v>28</v>
      </c>
      <c r="E76" s="151">
        <f t="shared" si="42"/>
        <v>2</v>
      </c>
      <c r="F76" s="155">
        <f t="shared" si="54"/>
        <v>14</v>
      </c>
      <c r="G76" s="156">
        <v>28</v>
      </c>
      <c r="H76" s="151">
        <f t="shared" si="55"/>
        <v>0</v>
      </c>
      <c r="I76" s="152">
        <f t="shared" si="44"/>
        <v>0</v>
      </c>
      <c r="J76" s="156">
        <v>30</v>
      </c>
      <c r="K76" s="151">
        <f t="shared" si="56"/>
        <v>15</v>
      </c>
      <c r="L76" s="152">
        <f t="shared" si="45"/>
        <v>105</v>
      </c>
      <c r="M76" s="156">
        <v>45</v>
      </c>
      <c r="N76" s="153">
        <f t="shared" si="58"/>
        <v>15</v>
      </c>
      <c r="O76" s="152">
        <f t="shared" si="46"/>
        <v>105</v>
      </c>
      <c r="P76" s="156">
        <v>65</v>
      </c>
      <c r="Q76" s="153">
        <f t="shared" si="59"/>
        <v>20</v>
      </c>
      <c r="R76" s="152">
        <f t="shared" si="47"/>
        <v>140</v>
      </c>
      <c r="S76" s="156">
        <v>90</v>
      </c>
      <c r="T76" s="153">
        <f t="shared" si="57"/>
        <v>25</v>
      </c>
      <c r="U76" s="152">
        <f t="shared" si="48"/>
        <v>175</v>
      </c>
      <c r="V76" s="156">
        <v>113</v>
      </c>
      <c r="W76" s="153">
        <f t="shared" si="60"/>
        <v>23</v>
      </c>
      <c r="X76" s="152">
        <f t="shared" si="49"/>
        <v>161</v>
      </c>
      <c r="Y76" s="156">
        <v>159</v>
      </c>
      <c r="Z76" s="153">
        <f t="shared" si="61"/>
        <v>46</v>
      </c>
      <c r="AA76" s="152">
        <f t="shared" si="50"/>
        <v>322</v>
      </c>
      <c r="AB76" s="156">
        <v>179</v>
      </c>
      <c r="AC76" s="153">
        <f t="shared" si="62"/>
        <v>20</v>
      </c>
      <c r="AD76" s="152">
        <f t="shared" si="51"/>
        <v>140</v>
      </c>
      <c r="AE76" s="156">
        <v>189</v>
      </c>
      <c r="AF76" s="153">
        <f t="shared" si="52"/>
        <v>10</v>
      </c>
      <c r="AG76" s="152">
        <f t="shared" si="53"/>
        <v>70</v>
      </c>
      <c r="AH76" s="156"/>
      <c r="AI76" s="153"/>
      <c r="AJ76" s="152"/>
      <c r="AK76" s="156"/>
      <c r="AL76" s="153"/>
      <c r="AM76" s="152"/>
    </row>
    <row r="77" spans="1:39" s="123" customFormat="1" thickTop="1" thickBot="1">
      <c r="A77" s="176">
        <v>31</v>
      </c>
      <c r="B77" s="177" t="s">
        <v>43</v>
      </c>
      <c r="C77" s="190">
        <v>841</v>
      </c>
      <c r="D77" s="159">
        <v>847</v>
      </c>
      <c r="E77" s="151">
        <f t="shared" si="42"/>
        <v>6</v>
      </c>
      <c r="F77" s="155">
        <f t="shared" si="54"/>
        <v>42</v>
      </c>
      <c r="G77" s="160">
        <v>847</v>
      </c>
      <c r="H77" s="151">
        <f t="shared" si="55"/>
        <v>0</v>
      </c>
      <c r="I77" s="152">
        <f t="shared" si="44"/>
        <v>0</v>
      </c>
      <c r="J77" s="160">
        <v>848</v>
      </c>
      <c r="K77" s="151">
        <f t="shared" si="56"/>
        <v>8</v>
      </c>
      <c r="L77" s="152">
        <f t="shared" si="45"/>
        <v>56</v>
      </c>
      <c r="M77" s="160">
        <v>856</v>
      </c>
      <c r="N77" s="153">
        <f t="shared" si="58"/>
        <v>8</v>
      </c>
      <c r="O77" s="152">
        <f t="shared" si="46"/>
        <v>56</v>
      </c>
      <c r="P77" s="160">
        <v>865</v>
      </c>
      <c r="Q77" s="153">
        <f t="shared" si="59"/>
        <v>9</v>
      </c>
      <c r="R77" s="152">
        <f t="shared" si="47"/>
        <v>63</v>
      </c>
      <c r="S77" s="160">
        <v>876</v>
      </c>
      <c r="T77" s="153">
        <f t="shared" si="57"/>
        <v>11</v>
      </c>
      <c r="U77" s="152">
        <f t="shared" si="48"/>
        <v>77</v>
      </c>
      <c r="V77" s="160">
        <v>889</v>
      </c>
      <c r="W77" s="153">
        <f t="shared" si="60"/>
        <v>13</v>
      </c>
      <c r="X77" s="152">
        <f t="shared" si="49"/>
        <v>91</v>
      </c>
      <c r="Y77" s="160">
        <v>897</v>
      </c>
      <c r="Z77" s="153">
        <f t="shared" si="61"/>
        <v>8</v>
      </c>
      <c r="AA77" s="152">
        <f t="shared" si="50"/>
        <v>56</v>
      </c>
      <c r="AB77" s="160">
        <v>904</v>
      </c>
      <c r="AC77" s="153">
        <f t="shared" si="62"/>
        <v>7</v>
      </c>
      <c r="AD77" s="152">
        <f t="shared" si="51"/>
        <v>49</v>
      </c>
      <c r="AE77" s="160">
        <v>907</v>
      </c>
      <c r="AF77" s="153">
        <f t="shared" si="52"/>
        <v>3</v>
      </c>
      <c r="AG77" s="152">
        <f t="shared" si="53"/>
        <v>21</v>
      </c>
      <c r="AH77" s="160"/>
      <c r="AI77" s="153"/>
      <c r="AJ77" s="152"/>
      <c r="AK77" s="160"/>
      <c r="AL77" s="153"/>
      <c r="AM77" s="152"/>
    </row>
    <row r="78" spans="1:39" s="123" customFormat="1" ht="17.25" customHeight="1" thickTop="1" thickBot="1">
      <c r="A78" s="174">
        <v>32</v>
      </c>
      <c r="B78" s="179" t="s">
        <v>90</v>
      </c>
      <c r="C78" s="190">
        <v>102</v>
      </c>
      <c r="D78" s="154">
        <v>104</v>
      </c>
      <c r="E78" s="151">
        <f t="shared" si="42"/>
        <v>2</v>
      </c>
      <c r="F78" s="155">
        <f t="shared" si="54"/>
        <v>14</v>
      </c>
      <c r="G78" s="156">
        <v>104</v>
      </c>
      <c r="H78" s="151">
        <f t="shared" si="55"/>
        <v>0</v>
      </c>
      <c r="I78" s="152">
        <f t="shared" si="44"/>
        <v>0</v>
      </c>
      <c r="J78" s="156">
        <v>105</v>
      </c>
      <c r="K78" s="151">
        <f t="shared" si="56"/>
        <v>0</v>
      </c>
      <c r="L78" s="152">
        <f t="shared" si="45"/>
        <v>0</v>
      </c>
      <c r="M78" s="156">
        <v>105</v>
      </c>
      <c r="N78" s="153">
        <f t="shared" si="58"/>
        <v>0</v>
      </c>
      <c r="O78" s="152">
        <f t="shared" si="46"/>
        <v>0</v>
      </c>
      <c r="P78" s="156">
        <v>105</v>
      </c>
      <c r="Q78" s="153">
        <f t="shared" si="59"/>
        <v>0</v>
      </c>
      <c r="R78" s="152">
        <f t="shared" si="47"/>
        <v>0</v>
      </c>
      <c r="S78" s="156">
        <v>105</v>
      </c>
      <c r="T78" s="153">
        <f t="shared" si="57"/>
        <v>0</v>
      </c>
      <c r="U78" s="152">
        <f t="shared" si="48"/>
        <v>0</v>
      </c>
      <c r="V78" s="156">
        <v>109</v>
      </c>
      <c r="W78" s="153">
        <f t="shared" si="60"/>
        <v>4</v>
      </c>
      <c r="X78" s="152">
        <f t="shared" si="49"/>
        <v>28</v>
      </c>
      <c r="Y78" s="156">
        <v>115</v>
      </c>
      <c r="Z78" s="153">
        <f t="shared" si="61"/>
        <v>6</v>
      </c>
      <c r="AA78" s="152">
        <f t="shared" si="50"/>
        <v>42</v>
      </c>
      <c r="AB78" s="156">
        <v>116</v>
      </c>
      <c r="AC78" s="153">
        <f t="shared" si="62"/>
        <v>1</v>
      </c>
      <c r="AD78" s="152">
        <f t="shared" si="51"/>
        <v>7</v>
      </c>
      <c r="AE78" s="156">
        <v>116</v>
      </c>
      <c r="AF78" s="153">
        <f t="shared" si="52"/>
        <v>0</v>
      </c>
      <c r="AG78" s="152">
        <f t="shared" si="53"/>
        <v>0</v>
      </c>
      <c r="AH78" s="156"/>
      <c r="AI78" s="153"/>
      <c r="AJ78" s="152"/>
      <c r="AK78" s="156"/>
      <c r="AL78" s="153"/>
      <c r="AM78" s="152"/>
    </row>
    <row r="79" spans="1:39" s="123" customFormat="1" ht="16.5" customHeight="1" thickTop="1" thickBot="1">
      <c r="A79" s="176">
        <v>116</v>
      </c>
      <c r="B79" s="177" t="s">
        <v>74</v>
      </c>
      <c r="C79" s="148">
        <v>790</v>
      </c>
      <c r="D79" s="157">
        <v>793</v>
      </c>
      <c r="E79" s="151">
        <f t="shared" si="42"/>
        <v>3</v>
      </c>
      <c r="F79" s="155">
        <f t="shared" si="54"/>
        <v>21</v>
      </c>
      <c r="G79" s="158">
        <v>793</v>
      </c>
      <c r="H79" s="151">
        <f t="shared" si="55"/>
        <v>0</v>
      </c>
      <c r="I79" s="152">
        <f t="shared" si="44"/>
        <v>0</v>
      </c>
      <c r="J79" s="163">
        <v>796</v>
      </c>
      <c r="K79" s="151">
        <f t="shared" si="56"/>
        <v>13</v>
      </c>
      <c r="L79" s="152">
        <f t="shared" si="45"/>
        <v>91</v>
      </c>
      <c r="M79" s="163">
        <v>809</v>
      </c>
      <c r="N79" s="153">
        <f t="shared" si="58"/>
        <v>13</v>
      </c>
      <c r="O79" s="152">
        <f t="shared" si="46"/>
        <v>91</v>
      </c>
      <c r="P79" s="163">
        <v>820</v>
      </c>
      <c r="Q79" s="153">
        <f t="shared" si="59"/>
        <v>11</v>
      </c>
      <c r="R79" s="152">
        <f t="shared" si="47"/>
        <v>77</v>
      </c>
      <c r="S79" s="163">
        <v>838</v>
      </c>
      <c r="T79" s="153">
        <f t="shared" si="57"/>
        <v>18</v>
      </c>
      <c r="U79" s="152">
        <f t="shared" si="48"/>
        <v>126</v>
      </c>
      <c r="V79" s="163">
        <v>839</v>
      </c>
      <c r="W79" s="153">
        <f t="shared" si="60"/>
        <v>1</v>
      </c>
      <c r="X79" s="152">
        <f t="shared" si="49"/>
        <v>7</v>
      </c>
      <c r="Y79" s="163">
        <v>839</v>
      </c>
      <c r="Z79" s="153">
        <f t="shared" si="61"/>
        <v>0</v>
      </c>
      <c r="AA79" s="152">
        <f t="shared" si="50"/>
        <v>0</v>
      </c>
      <c r="AB79" s="163">
        <v>852</v>
      </c>
      <c r="AC79" s="153">
        <f t="shared" si="62"/>
        <v>13</v>
      </c>
      <c r="AD79" s="152">
        <f t="shared" si="51"/>
        <v>91</v>
      </c>
      <c r="AE79" s="163">
        <v>859</v>
      </c>
      <c r="AF79" s="153">
        <f t="shared" si="52"/>
        <v>7</v>
      </c>
      <c r="AG79" s="152">
        <f t="shared" si="53"/>
        <v>49</v>
      </c>
      <c r="AH79" s="163"/>
      <c r="AI79" s="153"/>
      <c r="AJ79" s="152"/>
      <c r="AK79" s="163"/>
      <c r="AL79" s="153"/>
      <c r="AM79" s="152"/>
    </row>
    <row r="80" spans="1:39" s="123" customFormat="1" ht="16.5" customHeight="1" thickTop="1" thickBot="1">
      <c r="A80" s="174">
        <v>105</v>
      </c>
      <c r="B80" s="179" t="s">
        <v>137</v>
      </c>
      <c r="C80" s="190">
        <v>300</v>
      </c>
      <c r="D80" s="167">
        <v>306</v>
      </c>
      <c r="E80" s="151">
        <f t="shared" si="42"/>
        <v>6</v>
      </c>
      <c r="F80" s="155">
        <f t="shared" si="54"/>
        <v>42</v>
      </c>
      <c r="G80" s="165">
        <v>306</v>
      </c>
      <c r="H80" s="151">
        <f t="shared" si="55"/>
        <v>0</v>
      </c>
      <c r="I80" s="152">
        <f t="shared" si="44"/>
        <v>0</v>
      </c>
      <c r="J80" s="165">
        <v>308</v>
      </c>
      <c r="K80" s="151">
        <f t="shared" si="56"/>
        <v>7</v>
      </c>
      <c r="L80" s="152">
        <f t="shared" si="45"/>
        <v>49</v>
      </c>
      <c r="M80" s="165">
        <v>315</v>
      </c>
      <c r="N80" s="153">
        <f t="shared" si="58"/>
        <v>7</v>
      </c>
      <c r="O80" s="152">
        <f t="shared" si="46"/>
        <v>49</v>
      </c>
      <c r="P80" s="165">
        <v>331</v>
      </c>
      <c r="Q80" s="153">
        <f t="shared" si="59"/>
        <v>16</v>
      </c>
      <c r="R80" s="152">
        <f t="shared" si="47"/>
        <v>112</v>
      </c>
      <c r="S80" s="165">
        <v>350</v>
      </c>
      <c r="T80" s="153">
        <f t="shared" si="57"/>
        <v>19</v>
      </c>
      <c r="U80" s="152">
        <f t="shared" si="48"/>
        <v>133</v>
      </c>
      <c r="V80" s="165">
        <v>365</v>
      </c>
      <c r="W80" s="153">
        <f t="shared" si="60"/>
        <v>15</v>
      </c>
      <c r="X80" s="152">
        <f t="shared" si="49"/>
        <v>105</v>
      </c>
      <c r="Y80" s="165">
        <v>375</v>
      </c>
      <c r="Z80" s="153">
        <f t="shared" si="61"/>
        <v>10</v>
      </c>
      <c r="AA80" s="152">
        <f t="shared" si="50"/>
        <v>70</v>
      </c>
      <c r="AB80" s="165">
        <v>386</v>
      </c>
      <c r="AC80" s="153">
        <f t="shared" si="62"/>
        <v>11</v>
      </c>
      <c r="AD80" s="152">
        <f t="shared" si="51"/>
        <v>77</v>
      </c>
      <c r="AE80" s="165">
        <v>398</v>
      </c>
      <c r="AF80" s="153">
        <f t="shared" si="52"/>
        <v>12</v>
      </c>
      <c r="AG80" s="152">
        <f t="shared" si="53"/>
        <v>84</v>
      </c>
      <c r="AH80" s="165"/>
      <c r="AI80" s="153"/>
      <c r="AJ80" s="152"/>
      <c r="AK80" s="165"/>
      <c r="AL80" s="153"/>
      <c r="AM80" s="152"/>
    </row>
    <row r="81" spans="1:39" s="123" customFormat="1" ht="16.5" customHeight="1" thickTop="1" thickBot="1">
      <c r="A81" s="174">
        <v>103</v>
      </c>
      <c r="B81" s="179" t="s">
        <v>134</v>
      </c>
      <c r="C81" s="190">
        <v>752</v>
      </c>
      <c r="D81" s="157">
        <v>754</v>
      </c>
      <c r="E81" s="151">
        <f t="shared" si="42"/>
        <v>2</v>
      </c>
      <c r="F81" s="155">
        <f t="shared" si="54"/>
        <v>14</v>
      </c>
      <c r="G81" s="163">
        <v>754</v>
      </c>
      <c r="H81" s="151">
        <f t="shared" si="55"/>
        <v>0</v>
      </c>
      <c r="I81" s="152">
        <f t="shared" si="44"/>
        <v>0</v>
      </c>
      <c r="J81" s="163">
        <v>754</v>
      </c>
      <c r="K81" s="151">
        <f t="shared" si="56"/>
        <v>13</v>
      </c>
      <c r="L81" s="152">
        <f t="shared" si="45"/>
        <v>91</v>
      </c>
      <c r="M81" s="163">
        <v>767</v>
      </c>
      <c r="N81" s="153">
        <f t="shared" si="58"/>
        <v>13</v>
      </c>
      <c r="O81" s="152">
        <f t="shared" si="46"/>
        <v>91</v>
      </c>
      <c r="P81" s="163">
        <v>778</v>
      </c>
      <c r="Q81" s="153">
        <f t="shared" si="59"/>
        <v>11</v>
      </c>
      <c r="R81" s="152">
        <f t="shared" si="47"/>
        <v>77</v>
      </c>
      <c r="S81" s="163">
        <v>789</v>
      </c>
      <c r="T81" s="153">
        <f t="shared" si="57"/>
        <v>11</v>
      </c>
      <c r="U81" s="152">
        <f t="shared" si="48"/>
        <v>77</v>
      </c>
      <c r="V81" s="163">
        <v>811</v>
      </c>
      <c r="W81" s="153">
        <f t="shared" si="60"/>
        <v>22</v>
      </c>
      <c r="X81" s="152">
        <f t="shared" si="49"/>
        <v>154</v>
      </c>
      <c r="Y81" s="163">
        <v>833</v>
      </c>
      <c r="Z81" s="153">
        <f t="shared" si="61"/>
        <v>22</v>
      </c>
      <c r="AA81" s="152">
        <f t="shared" si="50"/>
        <v>154</v>
      </c>
      <c r="AB81" s="163">
        <v>844</v>
      </c>
      <c r="AC81" s="153">
        <f t="shared" si="62"/>
        <v>11</v>
      </c>
      <c r="AD81" s="152">
        <f t="shared" si="51"/>
        <v>77</v>
      </c>
      <c r="AE81" s="163">
        <v>857</v>
      </c>
      <c r="AF81" s="153">
        <f t="shared" si="52"/>
        <v>13</v>
      </c>
      <c r="AG81" s="152">
        <f t="shared" si="53"/>
        <v>91</v>
      </c>
      <c r="AH81" s="163"/>
      <c r="AI81" s="153"/>
      <c r="AJ81" s="152"/>
      <c r="AK81" s="163"/>
      <c r="AL81" s="153"/>
      <c r="AM81" s="152"/>
    </row>
    <row r="82" spans="1:39" s="123" customFormat="1" ht="16.5" customHeight="1" thickTop="1" thickBot="1">
      <c r="A82" s="174">
        <v>104</v>
      </c>
      <c r="B82" s="179" t="s">
        <v>136</v>
      </c>
      <c r="C82" s="190">
        <v>301</v>
      </c>
      <c r="D82" s="167">
        <v>302</v>
      </c>
      <c r="E82" s="151">
        <f t="shared" si="42"/>
        <v>1</v>
      </c>
      <c r="F82" s="155">
        <f t="shared" si="54"/>
        <v>7</v>
      </c>
      <c r="G82" s="165">
        <v>302</v>
      </c>
      <c r="H82" s="151">
        <f t="shared" si="55"/>
        <v>0</v>
      </c>
      <c r="I82" s="152">
        <f t="shared" si="44"/>
        <v>0</v>
      </c>
      <c r="J82" s="165">
        <v>308</v>
      </c>
      <c r="K82" s="151">
        <f t="shared" si="56"/>
        <v>19</v>
      </c>
      <c r="L82" s="152">
        <f t="shared" si="45"/>
        <v>133</v>
      </c>
      <c r="M82" s="165">
        <v>327</v>
      </c>
      <c r="N82" s="153">
        <f t="shared" si="58"/>
        <v>19</v>
      </c>
      <c r="O82" s="152">
        <f t="shared" si="46"/>
        <v>133</v>
      </c>
      <c r="P82" s="165">
        <v>350</v>
      </c>
      <c r="Q82" s="153">
        <f t="shared" si="59"/>
        <v>23</v>
      </c>
      <c r="R82" s="152">
        <f t="shared" si="47"/>
        <v>161</v>
      </c>
      <c r="S82" s="165">
        <v>375</v>
      </c>
      <c r="T82" s="153">
        <f t="shared" si="57"/>
        <v>25</v>
      </c>
      <c r="U82" s="152">
        <f t="shared" si="48"/>
        <v>175</v>
      </c>
      <c r="V82" s="165">
        <v>396</v>
      </c>
      <c r="W82" s="153">
        <f t="shared" si="60"/>
        <v>21</v>
      </c>
      <c r="X82" s="152">
        <f t="shared" si="49"/>
        <v>147</v>
      </c>
      <c r="Y82" s="165">
        <v>419</v>
      </c>
      <c r="Z82" s="153">
        <f t="shared" si="61"/>
        <v>23</v>
      </c>
      <c r="AA82" s="152">
        <f t="shared" si="50"/>
        <v>161</v>
      </c>
      <c r="AB82" s="165">
        <v>440</v>
      </c>
      <c r="AC82" s="153">
        <f t="shared" si="62"/>
        <v>21</v>
      </c>
      <c r="AD82" s="152">
        <f t="shared" si="51"/>
        <v>147</v>
      </c>
      <c r="AE82" s="165">
        <v>450</v>
      </c>
      <c r="AF82" s="153">
        <f t="shared" si="52"/>
        <v>10</v>
      </c>
      <c r="AG82" s="152">
        <f t="shared" si="53"/>
        <v>70</v>
      </c>
      <c r="AH82" s="165"/>
      <c r="AI82" s="153"/>
      <c r="AJ82" s="152"/>
      <c r="AK82" s="165"/>
      <c r="AL82" s="153"/>
      <c r="AM82" s="152"/>
    </row>
    <row r="83" spans="1:39" s="123" customFormat="1" ht="16.5" customHeight="1" thickTop="1" thickBot="1">
      <c r="A83" s="176">
        <v>122</v>
      </c>
      <c r="B83" s="177" t="s">
        <v>72</v>
      </c>
      <c r="C83" s="190">
        <v>394</v>
      </c>
      <c r="D83" s="157">
        <v>397</v>
      </c>
      <c r="E83" s="151">
        <f t="shared" si="42"/>
        <v>3</v>
      </c>
      <c r="F83" s="155">
        <f t="shared" si="54"/>
        <v>21</v>
      </c>
      <c r="G83" s="158">
        <v>397</v>
      </c>
      <c r="H83" s="151">
        <f t="shared" si="55"/>
        <v>0</v>
      </c>
      <c r="I83" s="152">
        <f t="shared" si="44"/>
        <v>0</v>
      </c>
      <c r="J83" s="163">
        <v>399</v>
      </c>
      <c r="K83" s="151">
        <f t="shared" si="56"/>
        <v>9</v>
      </c>
      <c r="L83" s="152">
        <f t="shared" si="45"/>
        <v>63</v>
      </c>
      <c r="M83" s="163">
        <v>408</v>
      </c>
      <c r="N83" s="153">
        <f t="shared" si="58"/>
        <v>9</v>
      </c>
      <c r="O83" s="152">
        <f t="shared" si="46"/>
        <v>63</v>
      </c>
      <c r="P83" s="163">
        <v>417</v>
      </c>
      <c r="Q83" s="153">
        <f t="shared" si="59"/>
        <v>9</v>
      </c>
      <c r="R83" s="152">
        <f t="shared" si="47"/>
        <v>63</v>
      </c>
      <c r="S83" s="163">
        <v>426</v>
      </c>
      <c r="T83" s="153">
        <f t="shared" si="57"/>
        <v>9</v>
      </c>
      <c r="U83" s="152">
        <f t="shared" si="48"/>
        <v>63</v>
      </c>
      <c r="V83" s="163">
        <v>437</v>
      </c>
      <c r="W83" s="153">
        <f t="shared" si="60"/>
        <v>11</v>
      </c>
      <c r="X83" s="152">
        <f t="shared" si="49"/>
        <v>77</v>
      </c>
      <c r="Y83" s="163">
        <v>442</v>
      </c>
      <c r="Z83" s="153">
        <f t="shared" si="61"/>
        <v>5</v>
      </c>
      <c r="AA83" s="152">
        <f t="shared" si="50"/>
        <v>35</v>
      </c>
      <c r="AB83" s="163">
        <v>454</v>
      </c>
      <c r="AC83" s="153">
        <f t="shared" si="62"/>
        <v>12</v>
      </c>
      <c r="AD83" s="152">
        <f t="shared" si="51"/>
        <v>84</v>
      </c>
      <c r="AE83" s="163">
        <v>467</v>
      </c>
      <c r="AF83" s="153">
        <f t="shared" si="52"/>
        <v>13</v>
      </c>
      <c r="AG83" s="152">
        <f t="shared" si="53"/>
        <v>91</v>
      </c>
      <c r="AH83" s="163"/>
      <c r="AI83" s="153"/>
      <c r="AJ83" s="152"/>
      <c r="AK83" s="163"/>
      <c r="AL83" s="153"/>
      <c r="AM83" s="152"/>
    </row>
    <row r="84" spans="1:39" s="123" customFormat="1" ht="16.5" customHeight="1" thickTop="1" thickBot="1">
      <c r="A84" s="176">
        <v>117</v>
      </c>
      <c r="B84" s="177" t="s">
        <v>70</v>
      </c>
      <c r="C84" s="190">
        <v>176</v>
      </c>
      <c r="D84" s="159">
        <v>178</v>
      </c>
      <c r="E84" s="151">
        <f t="shared" ref="E84:E110" si="63">D84-C84</f>
        <v>2</v>
      </c>
      <c r="F84" s="155">
        <f t="shared" si="54"/>
        <v>14</v>
      </c>
      <c r="G84" s="160">
        <v>178</v>
      </c>
      <c r="H84" s="151">
        <f t="shared" si="55"/>
        <v>0</v>
      </c>
      <c r="I84" s="152">
        <f t="shared" si="44"/>
        <v>0</v>
      </c>
      <c r="J84" s="164">
        <v>179</v>
      </c>
      <c r="K84" s="151">
        <f t="shared" si="56"/>
        <v>1</v>
      </c>
      <c r="L84" s="152">
        <f t="shared" si="45"/>
        <v>7</v>
      </c>
      <c r="M84" s="164">
        <v>180</v>
      </c>
      <c r="N84" s="153">
        <f t="shared" si="58"/>
        <v>1</v>
      </c>
      <c r="O84" s="152">
        <f t="shared" si="46"/>
        <v>7</v>
      </c>
      <c r="P84" s="164">
        <v>185</v>
      </c>
      <c r="Q84" s="153">
        <f t="shared" si="59"/>
        <v>5</v>
      </c>
      <c r="R84" s="152">
        <f t="shared" si="47"/>
        <v>35</v>
      </c>
      <c r="S84" s="164">
        <v>190</v>
      </c>
      <c r="T84" s="153">
        <f t="shared" si="57"/>
        <v>5</v>
      </c>
      <c r="U84" s="152">
        <f t="shared" si="48"/>
        <v>35</v>
      </c>
      <c r="V84" s="164">
        <v>198</v>
      </c>
      <c r="W84" s="153">
        <f t="shared" si="60"/>
        <v>8</v>
      </c>
      <c r="X84" s="152">
        <f t="shared" si="49"/>
        <v>56</v>
      </c>
      <c r="Y84" s="164">
        <v>202</v>
      </c>
      <c r="Z84" s="153">
        <f t="shared" si="61"/>
        <v>4</v>
      </c>
      <c r="AA84" s="152">
        <f t="shared" si="50"/>
        <v>28</v>
      </c>
      <c r="AB84" s="164">
        <v>211</v>
      </c>
      <c r="AC84" s="153">
        <f t="shared" si="62"/>
        <v>9</v>
      </c>
      <c r="AD84" s="152">
        <f t="shared" si="51"/>
        <v>63</v>
      </c>
      <c r="AE84" s="164">
        <v>216</v>
      </c>
      <c r="AF84" s="153">
        <f t="shared" si="52"/>
        <v>5</v>
      </c>
      <c r="AG84" s="152">
        <f t="shared" si="53"/>
        <v>35</v>
      </c>
      <c r="AH84" s="164"/>
      <c r="AI84" s="153"/>
      <c r="AJ84" s="152"/>
      <c r="AK84" s="164"/>
      <c r="AL84" s="153"/>
      <c r="AM84" s="152"/>
    </row>
    <row r="85" spans="1:39" s="123" customFormat="1" ht="17.25" customHeight="1" thickTop="1" thickBot="1">
      <c r="A85" s="176">
        <v>36</v>
      </c>
      <c r="B85" s="177" t="s">
        <v>45</v>
      </c>
      <c r="C85" s="190">
        <v>630</v>
      </c>
      <c r="D85" s="154">
        <v>635</v>
      </c>
      <c r="E85" s="151">
        <f t="shared" si="63"/>
        <v>5</v>
      </c>
      <c r="F85" s="155">
        <f t="shared" si="54"/>
        <v>35</v>
      </c>
      <c r="G85" s="162">
        <v>635</v>
      </c>
      <c r="H85" s="151">
        <f t="shared" si="55"/>
        <v>0</v>
      </c>
      <c r="I85" s="152">
        <f t="shared" si="44"/>
        <v>0</v>
      </c>
      <c r="J85" s="162">
        <v>635</v>
      </c>
      <c r="K85" s="151">
        <f t="shared" si="56"/>
        <v>3</v>
      </c>
      <c r="L85" s="152">
        <f t="shared" si="45"/>
        <v>21</v>
      </c>
      <c r="M85" s="162">
        <v>638</v>
      </c>
      <c r="N85" s="153">
        <f t="shared" si="58"/>
        <v>3</v>
      </c>
      <c r="O85" s="152">
        <f t="shared" si="46"/>
        <v>21</v>
      </c>
      <c r="P85" s="162">
        <v>641</v>
      </c>
      <c r="Q85" s="153">
        <f t="shared" si="59"/>
        <v>3</v>
      </c>
      <c r="R85" s="152">
        <f t="shared" si="47"/>
        <v>21</v>
      </c>
      <c r="S85" s="162">
        <v>642</v>
      </c>
      <c r="T85" s="153">
        <f t="shared" si="57"/>
        <v>1</v>
      </c>
      <c r="U85" s="152">
        <f t="shared" si="48"/>
        <v>7</v>
      </c>
      <c r="V85" s="162">
        <v>642</v>
      </c>
      <c r="W85" s="153">
        <f t="shared" si="60"/>
        <v>0</v>
      </c>
      <c r="X85" s="152">
        <f t="shared" si="49"/>
        <v>0</v>
      </c>
      <c r="Y85" s="162">
        <v>643</v>
      </c>
      <c r="Z85" s="153">
        <f t="shared" si="61"/>
        <v>1</v>
      </c>
      <c r="AA85" s="152">
        <f t="shared" si="50"/>
        <v>7</v>
      </c>
      <c r="AB85" s="162">
        <v>644</v>
      </c>
      <c r="AC85" s="153">
        <f t="shared" si="62"/>
        <v>1</v>
      </c>
      <c r="AD85" s="152">
        <f t="shared" si="51"/>
        <v>7</v>
      </c>
      <c r="AE85" s="162">
        <v>644</v>
      </c>
      <c r="AF85" s="153">
        <f t="shared" si="52"/>
        <v>0</v>
      </c>
      <c r="AG85" s="152">
        <f t="shared" si="53"/>
        <v>0</v>
      </c>
      <c r="AH85" s="162"/>
      <c r="AI85" s="153"/>
      <c r="AJ85" s="152"/>
      <c r="AK85" s="162"/>
      <c r="AL85" s="153"/>
      <c r="AM85" s="152"/>
    </row>
    <row r="86" spans="1:39" s="123" customFormat="1" ht="16.5" customHeight="1" thickTop="1" thickBot="1">
      <c r="A86" s="174">
        <v>107</v>
      </c>
      <c r="B86" s="180" t="s">
        <v>260</v>
      </c>
      <c r="C86" s="190">
        <v>220</v>
      </c>
      <c r="D86" s="157">
        <v>224</v>
      </c>
      <c r="E86" s="151">
        <f t="shared" si="63"/>
        <v>4</v>
      </c>
      <c r="F86" s="155">
        <f t="shared" si="54"/>
        <v>28</v>
      </c>
      <c r="G86" s="163">
        <v>224</v>
      </c>
      <c r="H86" s="151">
        <f t="shared" si="55"/>
        <v>0</v>
      </c>
      <c r="I86" s="152">
        <f t="shared" si="44"/>
        <v>0</v>
      </c>
      <c r="J86" s="163">
        <v>226</v>
      </c>
      <c r="K86" s="151">
        <f t="shared" si="56"/>
        <v>12</v>
      </c>
      <c r="L86" s="152">
        <f t="shared" si="45"/>
        <v>84</v>
      </c>
      <c r="M86" s="163">
        <v>238</v>
      </c>
      <c r="N86" s="153">
        <f t="shared" si="58"/>
        <v>12</v>
      </c>
      <c r="O86" s="152">
        <f t="shared" si="46"/>
        <v>84</v>
      </c>
      <c r="P86" s="163">
        <v>259</v>
      </c>
      <c r="Q86" s="153">
        <f t="shared" si="59"/>
        <v>21</v>
      </c>
      <c r="R86" s="152">
        <f t="shared" si="47"/>
        <v>147</v>
      </c>
      <c r="S86" s="163">
        <v>277</v>
      </c>
      <c r="T86" s="153">
        <f t="shared" si="57"/>
        <v>18</v>
      </c>
      <c r="U86" s="152">
        <f t="shared" si="48"/>
        <v>126</v>
      </c>
      <c r="V86" s="163">
        <v>293</v>
      </c>
      <c r="W86" s="153">
        <f t="shared" si="60"/>
        <v>16</v>
      </c>
      <c r="X86" s="152">
        <f t="shared" si="49"/>
        <v>112</v>
      </c>
      <c r="Y86" s="163">
        <v>309</v>
      </c>
      <c r="Z86" s="153">
        <f t="shared" si="61"/>
        <v>16</v>
      </c>
      <c r="AA86" s="152">
        <f t="shared" si="50"/>
        <v>112</v>
      </c>
      <c r="AB86" s="163">
        <v>315</v>
      </c>
      <c r="AC86" s="153">
        <f t="shared" si="62"/>
        <v>6</v>
      </c>
      <c r="AD86" s="152">
        <f t="shared" si="51"/>
        <v>42</v>
      </c>
      <c r="AE86" s="163">
        <v>324</v>
      </c>
      <c r="AF86" s="153">
        <f t="shared" si="52"/>
        <v>9</v>
      </c>
      <c r="AG86" s="152">
        <f t="shared" si="53"/>
        <v>63</v>
      </c>
      <c r="AH86" s="163"/>
      <c r="AI86" s="153"/>
      <c r="AJ86" s="152"/>
      <c r="AK86" s="163"/>
      <c r="AL86" s="153"/>
      <c r="AM86" s="152"/>
    </row>
    <row r="87" spans="1:39" s="123" customFormat="1" ht="16.5" customHeight="1" thickTop="1" thickBot="1">
      <c r="A87" s="174">
        <v>149</v>
      </c>
      <c r="B87" s="210" t="s">
        <v>165</v>
      </c>
      <c r="C87" s="186">
        <v>213</v>
      </c>
      <c r="D87" s="159">
        <v>215</v>
      </c>
      <c r="E87" s="151">
        <f t="shared" si="63"/>
        <v>2</v>
      </c>
      <c r="F87" s="155">
        <f t="shared" si="54"/>
        <v>14</v>
      </c>
      <c r="G87" s="164">
        <v>215</v>
      </c>
      <c r="H87" s="151">
        <f t="shared" si="55"/>
        <v>0</v>
      </c>
      <c r="I87" s="152">
        <f t="shared" si="44"/>
        <v>0</v>
      </c>
      <c r="J87" s="164">
        <v>217</v>
      </c>
      <c r="K87" s="151">
        <f t="shared" si="56"/>
        <v>10</v>
      </c>
      <c r="L87" s="152">
        <f t="shared" si="45"/>
        <v>70</v>
      </c>
      <c r="M87" s="164">
        <v>227</v>
      </c>
      <c r="N87" s="153">
        <f t="shared" si="58"/>
        <v>10</v>
      </c>
      <c r="O87" s="152">
        <f t="shared" si="46"/>
        <v>70</v>
      </c>
      <c r="P87" s="164">
        <v>236</v>
      </c>
      <c r="Q87" s="153">
        <f t="shared" si="59"/>
        <v>9</v>
      </c>
      <c r="R87" s="152">
        <f t="shared" si="47"/>
        <v>63</v>
      </c>
      <c r="S87" s="164">
        <v>249</v>
      </c>
      <c r="T87" s="153">
        <f t="shared" si="57"/>
        <v>13</v>
      </c>
      <c r="U87" s="152">
        <f t="shared" si="48"/>
        <v>91</v>
      </c>
      <c r="V87" s="164">
        <v>261</v>
      </c>
      <c r="W87" s="153">
        <f t="shared" si="60"/>
        <v>12</v>
      </c>
      <c r="X87" s="152">
        <f t="shared" si="49"/>
        <v>84</v>
      </c>
      <c r="Y87" s="164">
        <v>272</v>
      </c>
      <c r="Z87" s="153">
        <f t="shared" si="61"/>
        <v>11</v>
      </c>
      <c r="AA87" s="152">
        <f t="shared" si="50"/>
        <v>77</v>
      </c>
      <c r="AB87" s="164">
        <v>280</v>
      </c>
      <c r="AC87" s="153">
        <f t="shared" si="62"/>
        <v>8</v>
      </c>
      <c r="AD87" s="152">
        <f t="shared" si="51"/>
        <v>56</v>
      </c>
      <c r="AE87" s="164">
        <v>286</v>
      </c>
      <c r="AF87" s="153">
        <f t="shared" si="52"/>
        <v>6</v>
      </c>
      <c r="AG87" s="152">
        <f t="shared" si="53"/>
        <v>42</v>
      </c>
      <c r="AH87" s="164"/>
      <c r="AI87" s="153"/>
      <c r="AJ87" s="152"/>
      <c r="AK87" s="164"/>
      <c r="AL87" s="153"/>
      <c r="AM87" s="152"/>
    </row>
    <row r="88" spans="1:39" s="123" customFormat="1" ht="17.25" customHeight="1" thickTop="1" thickBot="1">
      <c r="A88" s="174">
        <v>38</v>
      </c>
      <c r="B88" s="179" t="s">
        <v>92</v>
      </c>
      <c r="C88" s="190">
        <v>974</v>
      </c>
      <c r="D88" s="154">
        <v>976</v>
      </c>
      <c r="E88" s="151">
        <f t="shared" si="63"/>
        <v>2</v>
      </c>
      <c r="F88" s="155">
        <f t="shared" si="54"/>
        <v>14</v>
      </c>
      <c r="G88" s="162">
        <v>976</v>
      </c>
      <c r="H88" s="151">
        <f t="shared" si="55"/>
        <v>0</v>
      </c>
      <c r="I88" s="152">
        <f t="shared" si="44"/>
        <v>0</v>
      </c>
      <c r="J88" s="156">
        <v>978</v>
      </c>
      <c r="K88" s="151">
        <f t="shared" si="56"/>
        <v>6</v>
      </c>
      <c r="L88" s="152">
        <f t="shared" si="45"/>
        <v>42</v>
      </c>
      <c r="M88" s="156">
        <v>984</v>
      </c>
      <c r="N88" s="153">
        <f t="shared" si="58"/>
        <v>6</v>
      </c>
      <c r="O88" s="152">
        <f t="shared" si="46"/>
        <v>42</v>
      </c>
      <c r="P88" s="156">
        <v>990</v>
      </c>
      <c r="Q88" s="153">
        <f t="shared" si="59"/>
        <v>6</v>
      </c>
      <c r="R88" s="152">
        <f t="shared" si="47"/>
        <v>42</v>
      </c>
      <c r="S88" s="156">
        <v>992</v>
      </c>
      <c r="T88" s="153">
        <f t="shared" si="57"/>
        <v>2</v>
      </c>
      <c r="U88" s="152">
        <f t="shared" si="48"/>
        <v>14</v>
      </c>
      <c r="V88" s="156">
        <v>993</v>
      </c>
      <c r="W88" s="153">
        <f t="shared" si="60"/>
        <v>1</v>
      </c>
      <c r="X88" s="152">
        <f t="shared" si="49"/>
        <v>7</v>
      </c>
      <c r="Y88" s="156">
        <v>993</v>
      </c>
      <c r="Z88" s="153">
        <f t="shared" si="61"/>
        <v>0</v>
      </c>
      <c r="AA88" s="152">
        <f t="shared" si="50"/>
        <v>0</v>
      </c>
      <c r="AB88" s="156">
        <v>993</v>
      </c>
      <c r="AC88" s="153">
        <f t="shared" si="62"/>
        <v>0</v>
      </c>
      <c r="AD88" s="152">
        <f t="shared" si="51"/>
        <v>0</v>
      </c>
      <c r="AE88" s="156">
        <v>993</v>
      </c>
      <c r="AF88" s="153">
        <f t="shared" si="52"/>
        <v>0</v>
      </c>
      <c r="AG88" s="152">
        <f t="shared" si="53"/>
        <v>0</v>
      </c>
      <c r="AH88" s="156"/>
      <c r="AI88" s="153"/>
      <c r="AJ88" s="152"/>
      <c r="AK88" s="156"/>
      <c r="AL88" s="153"/>
      <c r="AM88" s="152"/>
    </row>
    <row r="89" spans="1:39" s="123" customFormat="1" ht="16.5" customHeight="1" thickTop="1" thickBot="1">
      <c r="A89" s="174">
        <v>134</v>
      </c>
      <c r="B89" s="179" t="s">
        <v>101</v>
      </c>
      <c r="C89" s="190">
        <v>204</v>
      </c>
      <c r="D89" s="167">
        <v>204</v>
      </c>
      <c r="E89" s="151">
        <f t="shared" si="63"/>
        <v>0</v>
      </c>
      <c r="F89" s="155">
        <f t="shared" si="54"/>
        <v>0</v>
      </c>
      <c r="G89" s="165">
        <v>204</v>
      </c>
      <c r="H89" s="151">
        <f t="shared" si="55"/>
        <v>0</v>
      </c>
      <c r="I89" s="152">
        <f t="shared" si="44"/>
        <v>0</v>
      </c>
      <c r="J89" s="165">
        <v>205</v>
      </c>
      <c r="K89" s="151">
        <f t="shared" si="56"/>
        <v>3</v>
      </c>
      <c r="L89" s="152">
        <f t="shared" si="45"/>
        <v>21</v>
      </c>
      <c r="M89" s="165">
        <v>208</v>
      </c>
      <c r="N89" s="153">
        <f t="shared" si="58"/>
        <v>3</v>
      </c>
      <c r="O89" s="152">
        <f t="shared" si="46"/>
        <v>21</v>
      </c>
      <c r="P89" s="165">
        <v>212</v>
      </c>
      <c r="Q89" s="153">
        <f t="shared" si="59"/>
        <v>4</v>
      </c>
      <c r="R89" s="152">
        <f t="shared" si="47"/>
        <v>28</v>
      </c>
      <c r="S89" s="165">
        <v>222</v>
      </c>
      <c r="T89" s="153">
        <f t="shared" si="57"/>
        <v>10</v>
      </c>
      <c r="U89" s="152">
        <f t="shared" si="48"/>
        <v>70</v>
      </c>
      <c r="V89" s="165">
        <v>235</v>
      </c>
      <c r="W89" s="153">
        <f t="shared" si="60"/>
        <v>13</v>
      </c>
      <c r="X89" s="152">
        <f t="shared" si="49"/>
        <v>91</v>
      </c>
      <c r="Y89" s="165">
        <v>241</v>
      </c>
      <c r="Z89" s="153">
        <f t="shared" si="61"/>
        <v>6</v>
      </c>
      <c r="AA89" s="152">
        <f t="shared" si="50"/>
        <v>42</v>
      </c>
      <c r="AB89" s="165">
        <v>245</v>
      </c>
      <c r="AC89" s="153">
        <f t="shared" si="62"/>
        <v>4</v>
      </c>
      <c r="AD89" s="152">
        <f t="shared" si="51"/>
        <v>28</v>
      </c>
      <c r="AE89" s="165">
        <v>247</v>
      </c>
      <c r="AF89" s="153">
        <f t="shared" si="52"/>
        <v>2</v>
      </c>
      <c r="AG89" s="152">
        <f t="shared" si="53"/>
        <v>14</v>
      </c>
      <c r="AH89" s="165"/>
      <c r="AI89" s="153"/>
      <c r="AJ89" s="152"/>
      <c r="AK89" s="165"/>
      <c r="AL89" s="153"/>
      <c r="AM89" s="152"/>
    </row>
    <row r="90" spans="1:39" s="123" customFormat="1" ht="16.5" customHeight="1" thickTop="1" thickBot="1">
      <c r="A90" s="174">
        <v>102</v>
      </c>
      <c r="B90" s="179" t="s">
        <v>133</v>
      </c>
      <c r="C90" s="193">
        <v>289</v>
      </c>
      <c r="D90" s="159">
        <v>286</v>
      </c>
      <c r="E90" s="151">
        <f t="shared" si="63"/>
        <v>-3</v>
      </c>
      <c r="F90" s="155">
        <f t="shared" si="54"/>
        <v>-21</v>
      </c>
      <c r="G90" s="164">
        <v>289</v>
      </c>
      <c r="H90" s="151">
        <f t="shared" si="55"/>
        <v>3</v>
      </c>
      <c r="I90" s="152">
        <f t="shared" si="44"/>
        <v>21</v>
      </c>
      <c r="J90" s="164">
        <v>1</v>
      </c>
      <c r="K90" s="151">
        <f t="shared" si="56"/>
        <v>0</v>
      </c>
      <c r="L90" s="152">
        <f t="shared" si="45"/>
        <v>0</v>
      </c>
      <c r="M90" s="164">
        <v>1</v>
      </c>
      <c r="N90" s="153">
        <f t="shared" si="58"/>
        <v>0</v>
      </c>
      <c r="O90" s="152">
        <f t="shared" si="46"/>
        <v>0</v>
      </c>
      <c r="P90" s="164">
        <v>2</v>
      </c>
      <c r="Q90" s="153">
        <f t="shared" si="59"/>
        <v>1</v>
      </c>
      <c r="R90" s="152">
        <f t="shared" si="47"/>
        <v>7</v>
      </c>
      <c r="S90" s="164">
        <v>4</v>
      </c>
      <c r="T90" s="153">
        <f t="shared" si="57"/>
        <v>2</v>
      </c>
      <c r="U90" s="152">
        <f t="shared" si="48"/>
        <v>14</v>
      </c>
      <c r="V90" s="164">
        <v>9</v>
      </c>
      <c r="W90" s="153">
        <f t="shared" si="60"/>
        <v>5</v>
      </c>
      <c r="X90" s="152">
        <f t="shared" si="49"/>
        <v>35</v>
      </c>
      <c r="Y90" s="164">
        <v>10</v>
      </c>
      <c r="Z90" s="153">
        <f t="shared" si="61"/>
        <v>1</v>
      </c>
      <c r="AA90" s="152">
        <f t="shared" si="50"/>
        <v>7</v>
      </c>
      <c r="AB90" s="164">
        <v>13</v>
      </c>
      <c r="AC90" s="153">
        <f t="shared" si="62"/>
        <v>3</v>
      </c>
      <c r="AD90" s="152">
        <f t="shared" si="51"/>
        <v>21</v>
      </c>
      <c r="AE90" s="164">
        <v>15</v>
      </c>
      <c r="AF90" s="153">
        <f t="shared" si="52"/>
        <v>2</v>
      </c>
      <c r="AG90" s="152">
        <f t="shared" si="53"/>
        <v>14</v>
      </c>
      <c r="AH90" s="164"/>
      <c r="AI90" s="153"/>
      <c r="AJ90" s="152"/>
      <c r="AK90" s="164"/>
      <c r="AL90" s="153"/>
      <c r="AM90" s="152"/>
    </row>
    <row r="91" spans="1:39" s="123" customFormat="1" ht="16.5" customHeight="1" thickTop="1" thickBot="1">
      <c r="A91" s="176">
        <v>106</v>
      </c>
      <c r="B91" s="177" t="s">
        <v>75</v>
      </c>
      <c r="C91" s="190">
        <v>499</v>
      </c>
      <c r="D91" s="159">
        <v>500</v>
      </c>
      <c r="E91" s="151">
        <f t="shared" si="63"/>
        <v>1</v>
      </c>
      <c r="F91" s="155">
        <f t="shared" si="54"/>
        <v>7</v>
      </c>
      <c r="G91" s="164">
        <v>500</v>
      </c>
      <c r="H91" s="151">
        <f t="shared" si="55"/>
        <v>0</v>
      </c>
      <c r="I91" s="152">
        <f t="shared" si="44"/>
        <v>0</v>
      </c>
      <c r="J91" s="164">
        <v>1</v>
      </c>
      <c r="K91" s="151">
        <f t="shared" si="56"/>
        <v>7</v>
      </c>
      <c r="L91" s="152">
        <f t="shared" si="45"/>
        <v>49</v>
      </c>
      <c r="M91" s="164">
        <v>8</v>
      </c>
      <c r="N91" s="153">
        <f t="shared" si="58"/>
        <v>7</v>
      </c>
      <c r="O91" s="152">
        <f t="shared" si="46"/>
        <v>49</v>
      </c>
      <c r="P91" s="164">
        <v>14</v>
      </c>
      <c r="Q91" s="153">
        <f t="shared" si="59"/>
        <v>6</v>
      </c>
      <c r="R91" s="152">
        <f t="shared" si="47"/>
        <v>42</v>
      </c>
      <c r="S91" s="164">
        <v>22</v>
      </c>
      <c r="T91" s="153">
        <f t="shared" si="57"/>
        <v>8</v>
      </c>
      <c r="U91" s="152">
        <f t="shared" si="48"/>
        <v>56</v>
      </c>
      <c r="V91" s="164">
        <v>28</v>
      </c>
      <c r="W91" s="153">
        <f t="shared" si="60"/>
        <v>6</v>
      </c>
      <c r="X91" s="152">
        <f t="shared" si="49"/>
        <v>42</v>
      </c>
      <c r="Y91" s="164">
        <v>36</v>
      </c>
      <c r="Z91" s="153">
        <f t="shared" si="61"/>
        <v>8</v>
      </c>
      <c r="AA91" s="152">
        <f t="shared" si="50"/>
        <v>56</v>
      </c>
      <c r="AB91" s="164">
        <v>45</v>
      </c>
      <c r="AC91" s="153">
        <f t="shared" si="62"/>
        <v>9</v>
      </c>
      <c r="AD91" s="152">
        <f t="shared" si="51"/>
        <v>63</v>
      </c>
      <c r="AE91" s="164">
        <v>53</v>
      </c>
      <c r="AF91" s="153">
        <f t="shared" si="52"/>
        <v>8</v>
      </c>
      <c r="AG91" s="152">
        <f t="shared" si="53"/>
        <v>56</v>
      </c>
      <c r="AH91" s="164"/>
      <c r="AI91" s="153"/>
      <c r="AJ91" s="152"/>
      <c r="AK91" s="164"/>
      <c r="AL91" s="153"/>
      <c r="AM91" s="152"/>
    </row>
    <row r="92" spans="1:39" s="123" customFormat="1" ht="17.25" customHeight="1" thickTop="1" thickBot="1">
      <c r="A92" s="174">
        <v>33</v>
      </c>
      <c r="B92" s="179" t="s">
        <v>91</v>
      </c>
      <c r="C92" s="190">
        <v>613</v>
      </c>
      <c r="D92" s="154">
        <v>631</v>
      </c>
      <c r="E92" s="151">
        <f t="shared" si="63"/>
        <v>18</v>
      </c>
      <c r="F92" s="155">
        <f t="shared" si="54"/>
        <v>126</v>
      </c>
      <c r="G92" s="156">
        <v>631</v>
      </c>
      <c r="H92" s="151">
        <f t="shared" si="55"/>
        <v>0</v>
      </c>
      <c r="I92" s="152">
        <f t="shared" si="44"/>
        <v>0</v>
      </c>
      <c r="J92" s="156">
        <v>664</v>
      </c>
      <c r="K92" s="151">
        <f t="shared" si="56"/>
        <v>2</v>
      </c>
      <c r="L92" s="152">
        <f t="shared" si="45"/>
        <v>14</v>
      </c>
      <c r="M92" s="156">
        <v>666</v>
      </c>
      <c r="N92" s="153">
        <f t="shared" si="58"/>
        <v>2</v>
      </c>
      <c r="O92" s="152">
        <f t="shared" si="46"/>
        <v>14</v>
      </c>
      <c r="P92" s="156">
        <v>2</v>
      </c>
      <c r="Q92" s="153">
        <v>2</v>
      </c>
      <c r="R92" s="152">
        <f t="shared" si="47"/>
        <v>14</v>
      </c>
      <c r="S92" s="156">
        <v>12</v>
      </c>
      <c r="T92" s="153">
        <f t="shared" si="57"/>
        <v>10</v>
      </c>
      <c r="U92" s="152">
        <f t="shared" si="48"/>
        <v>70</v>
      </c>
      <c r="V92" s="156">
        <v>20</v>
      </c>
      <c r="W92" s="153">
        <f t="shared" si="60"/>
        <v>8</v>
      </c>
      <c r="X92" s="152">
        <f t="shared" si="49"/>
        <v>56</v>
      </c>
      <c r="Y92" s="156">
        <v>27</v>
      </c>
      <c r="Z92" s="153">
        <f t="shared" si="61"/>
        <v>7</v>
      </c>
      <c r="AA92" s="152">
        <f t="shared" si="50"/>
        <v>49</v>
      </c>
      <c r="AB92" s="156">
        <v>29</v>
      </c>
      <c r="AC92" s="153">
        <f t="shared" si="62"/>
        <v>2</v>
      </c>
      <c r="AD92" s="152">
        <f t="shared" si="51"/>
        <v>14</v>
      </c>
      <c r="AE92" s="156">
        <v>34</v>
      </c>
      <c r="AF92" s="153">
        <f t="shared" si="52"/>
        <v>5</v>
      </c>
      <c r="AG92" s="152">
        <f t="shared" si="53"/>
        <v>35</v>
      </c>
      <c r="AH92" s="156"/>
      <c r="AI92" s="153"/>
      <c r="AJ92" s="152"/>
      <c r="AK92" s="156"/>
      <c r="AL92" s="153"/>
      <c r="AM92" s="152"/>
    </row>
    <row r="93" spans="1:39" s="123" customFormat="1" ht="17.25" customHeight="1" thickTop="1" thickBot="1">
      <c r="A93" s="176">
        <v>50</v>
      </c>
      <c r="B93" s="177" t="s">
        <v>53</v>
      </c>
      <c r="C93" s="190">
        <v>354</v>
      </c>
      <c r="D93" s="159">
        <v>356</v>
      </c>
      <c r="E93" s="151">
        <f t="shared" si="63"/>
        <v>2</v>
      </c>
      <c r="F93" s="155">
        <f t="shared" si="54"/>
        <v>14</v>
      </c>
      <c r="G93" s="164">
        <v>356</v>
      </c>
      <c r="H93" s="151">
        <f t="shared" si="55"/>
        <v>0</v>
      </c>
      <c r="I93" s="152">
        <f t="shared" si="44"/>
        <v>0</v>
      </c>
      <c r="J93" s="160">
        <v>357</v>
      </c>
      <c r="K93" s="151">
        <f t="shared" si="56"/>
        <v>5</v>
      </c>
      <c r="L93" s="152">
        <f t="shared" si="45"/>
        <v>35</v>
      </c>
      <c r="M93" s="160">
        <v>362</v>
      </c>
      <c r="N93" s="153">
        <f t="shared" si="58"/>
        <v>5</v>
      </c>
      <c r="O93" s="152">
        <f t="shared" si="46"/>
        <v>35</v>
      </c>
      <c r="P93" s="160">
        <v>366</v>
      </c>
      <c r="Q93" s="153">
        <f t="shared" ref="Q93:Q110" si="64">P93-M93</f>
        <v>4</v>
      </c>
      <c r="R93" s="152">
        <f t="shared" si="47"/>
        <v>28</v>
      </c>
      <c r="S93" s="160">
        <v>370</v>
      </c>
      <c r="T93" s="153">
        <f t="shared" si="57"/>
        <v>4</v>
      </c>
      <c r="U93" s="152">
        <f t="shared" si="48"/>
        <v>28</v>
      </c>
      <c r="V93" s="160">
        <v>375</v>
      </c>
      <c r="W93" s="153">
        <f t="shared" si="60"/>
        <v>5</v>
      </c>
      <c r="X93" s="152">
        <f t="shared" si="49"/>
        <v>35</v>
      </c>
      <c r="Y93" s="160">
        <v>380</v>
      </c>
      <c r="Z93" s="153">
        <f t="shared" si="61"/>
        <v>5</v>
      </c>
      <c r="AA93" s="152">
        <f t="shared" si="50"/>
        <v>35</v>
      </c>
      <c r="AB93" s="160">
        <v>388</v>
      </c>
      <c r="AC93" s="153">
        <f t="shared" si="62"/>
        <v>8</v>
      </c>
      <c r="AD93" s="152">
        <f t="shared" si="51"/>
        <v>56</v>
      </c>
      <c r="AE93" s="160">
        <v>402</v>
      </c>
      <c r="AF93" s="153">
        <f t="shared" si="52"/>
        <v>14</v>
      </c>
      <c r="AG93" s="152">
        <f t="shared" si="53"/>
        <v>98</v>
      </c>
      <c r="AH93" s="160"/>
      <c r="AI93" s="153"/>
      <c r="AJ93" s="152"/>
      <c r="AK93" s="160"/>
      <c r="AL93" s="153"/>
      <c r="AM93" s="152"/>
    </row>
    <row r="94" spans="1:39" s="123" customFormat="1" ht="16.5" customHeight="1" thickTop="1" thickBot="1">
      <c r="A94" s="174">
        <v>132</v>
      </c>
      <c r="B94" s="179" t="s">
        <v>151</v>
      </c>
      <c r="C94" s="190">
        <v>452</v>
      </c>
      <c r="D94" s="172">
        <v>453</v>
      </c>
      <c r="E94" s="151">
        <f t="shared" si="63"/>
        <v>1</v>
      </c>
      <c r="F94" s="155">
        <f t="shared" si="54"/>
        <v>7</v>
      </c>
      <c r="G94" s="163">
        <v>453</v>
      </c>
      <c r="H94" s="151">
        <f t="shared" si="55"/>
        <v>0</v>
      </c>
      <c r="I94" s="152">
        <f t="shared" si="44"/>
        <v>0</v>
      </c>
      <c r="J94" s="163">
        <v>455</v>
      </c>
      <c r="K94" s="151">
        <f t="shared" si="56"/>
        <v>6</v>
      </c>
      <c r="L94" s="152">
        <f t="shared" si="45"/>
        <v>42</v>
      </c>
      <c r="M94" s="163">
        <v>461</v>
      </c>
      <c r="N94" s="153">
        <f t="shared" si="58"/>
        <v>6</v>
      </c>
      <c r="O94" s="152">
        <f t="shared" si="46"/>
        <v>42</v>
      </c>
      <c r="P94" s="163">
        <v>468</v>
      </c>
      <c r="Q94" s="153">
        <f t="shared" si="64"/>
        <v>7</v>
      </c>
      <c r="R94" s="152">
        <f t="shared" si="47"/>
        <v>49</v>
      </c>
      <c r="S94" s="163">
        <v>474</v>
      </c>
      <c r="T94" s="153">
        <f t="shared" si="57"/>
        <v>6</v>
      </c>
      <c r="U94" s="152">
        <f t="shared" si="48"/>
        <v>42</v>
      </c>
      <c r="V94" s="163">
        <v>484</v>
      </c>
      <c r="W94" s="153">
        <f t="shared" si="60"/>
        <v>10</v>
      </c>
      <c r="X94" s="152">
        <f t="shared" si="49"/>
        <v>70</v>
      </c>
      <c r="Y94" s="163">
        <v>492</v>
      </c>
      <c r="Z94" s="153">
        <f t="shared" si="61"/>
        <v>8</v>
      </c>
      <c r="AA94" s="152">
        <f t="shared" si="50"/>
        <v>56</v>
      </c>
      <c r="AB94" s="163">
        <v>497</v>
      </c>
      <c r="AC94" s="153">
        <f t="shared" si="62"/>
        <v>5</v>
      </c>
      <c r="AD94" s="152">
        <f t="shared" si="51"/>
        <v>35</v>
      </c>
      <c r="AE94" s="163">
        <v>503</v>
      </c>
      <c r="AF94" s="153">
        <f t="shared" si="52"/>
        <v>6</v>
      </c>
      <c r="AG94" s="152">
        <f t="shared" si="53"/>
        <v>42</v>
      </c>
      <c r="AH94" s="163"/>
      <c r="AI94" s="153"/>
      <c r="AJ94" s="152"/>
      <c r="AK94" s="163"/>
      <c r="AL94" s="153"/>
      <c r="AM94" s="152"/>
    </row>
    <row r="95" spans="1:39" s="123" customFormat="1" ht="17.25" customHeight="1" thickTop="1" thickBot="1">
      <c r="A95" s="176">
        <v>76</v>
      </c>
      <c r="B95" s="177" t="s">
        <v>259</v>
      </c>
      <c r="C95" s="190">
        <v>271</v>
      </c>
      <c r="D95" s="159">
        <v>272</v>
      </c>
      <c r="E95" s="151">
        <f t="shared" si="63"/>
        <v>1</v>
      </c>
      <c r="F95" s="155">
        <f t="shared" si="54"/>
        <v>7</v>
      </c>
      <c r="G95" s="160">
        <v>272</v>
      </c>
      <c r="H95" s="151">
        <f t="shared" si="55"/>
        <v>0</v>
      </c>
      <c r="I95" s="152">
        <f t="shared" si="44"/>
        <v>0</v>
      </c>
      <c r="J95" s="160">
        <v>275</v>
      </c>
      <c r="K95" s="151">
        <f t="shared" si="56"/>
        <v>7</v>
      </c>
      <c r="L95" s="152">
        <f t="shared" si="45"/>
        <v>49</v>
      </c>
      <c r="M95" s="160">
        <v>282</v>
      </c>
      <c r="N95" s="153">
        <f t="shared" si="58"/>
        <v>7</v>
      </c>
      <c r="O95" s="152">
        <f t="shared" si="46"/>
        <v>49</v>
      </c>
      <c r="P95" s="160">
        <v>295</v>
      </c>
      <c r="Q95" s="153">
        <f t="shared" si="64"/>
        <v>13</v>
      </c>
      <c r="R95" s="152">
        <f t="shared" si="47"/>
        <v>91</v>
      </c>
      <c r="S95" s="160">
        <v>308</v>
      </c>
      <c r="T95" s="153">
        <f t="shared" si="57"/>
        <v>13</v>
      </c>
      <c r="U95" s="152">
        <f t="shared" si="48"/>
        <v>91</v>
      </c>
      <c r="V95" s="160">
        <v>324</v>
      </c>
      <c r="W95" s="153">
        <f t="shared" si="60"/>
        <v>16</v>
      </c>
      <c r="X95" s="152">
        <f t="shared" si="49"/>
        <v>112</v>
      </c>
      <c r="Y95" s="160">
        <v>338</v>
      </c>
      <c r="Z95" s="153">
        <f t="shared" si="61"/>
        <v>14</v>
      </c>
      <c r="AA95" s="152">
        <f t="shared" si="50"/>
        <v>98</v>
      </c>
      <c r="AB95" s="160">
        <v>352</v>
      </c>
      <c r="AC95" s="153">
        <f t="shared" si="62"/>
        <v>14</v>
      </c>
      <c r="AD95" s="152">
        <f t="shared" si="51"/>
        <v>98</v>
      </c>
      <c r="AE95" s="160">
        <v>360</v>
      </c>
      <c r="AF95" s="153">
        <f t="shared" si="52"/>
        <v>8</v>
      </c>
      <c r="AG95" s="152">
        <f t="shared" si="53"/>
        <v>56</v>
      </c>
      <c r="AH95" s="160"/>
      <c r="AI95" s="153"/>
      <c r="AJ95" s="152"/>
      <c r="AK95" s="160"/>
      <c r="AL95" s="153"/>
      <c r="AM95" s="152"/>
    </row>
    <row r="96" spans="1:39" s="123" customFormat="1" ht="17.25" customHeight="1" thickTop="1" thickBot="1">
      <c r="A96" s="174">
        <v>48</v>
      </c>
      <c r="B96" s="179" t="s">
        <v>51</v>
      </c>
      <c r="C96" s="190">
        <v>249</v>
      </c>
      <c r="D96" s="154">
        <v>249</v>
      </c>
      <c r="E96" s="151">
        <f t="shared" si="63"/>
        <v>0</v>
      </c>
      <c r="F96" s="155">
        <f t="shared" si="54"/>
        <v>0</v>
      </c>
      <c r="G96" s="162">
        <v>249</v>
      </c>
      <c r="H96" s="151">
        <f t="shared" si="55"/>
        <v>0</v>
      </c>
      <c r="I96" s="152">
        <f t="shared" si="44"/>
        <v>0</v>
      </c>
      <c r="J96" s="156">
        <v>251</v>
      </c>
      <c r="K96" s="151">
        <f t="shared" si="56"/>
        <v>6</v>
      </c>
      <c r="L96" s="152">
        <f t="shared" si="45"/>
        <v>42</v>
      </c>
      <c r="M96" s="156">
        <v>257</v>
      </c>
      <c r="N96" s="153">
        <f t="shared" si="58"/>
        <v>6</v>
      </c>
      <c r="O96" s="152">
        <f t="shared" si="46"/>
        <v>42</v>
      </c>
      <c r="P96" s="156">
        <v>261</v>
      </c>
      <c r="Q96" s="153">
        <f t="shared" si="64"/>
        <v>4</v>
      </c>
      <c r="R96" s="152">
        <f t="shared" si="47"/>
        <v>28</v>
      </c>
      <c r="S96" s="156">
        <v>269</v>
      </c>
      <c r="T96" s="153">
        <f t="shared" si="57"/>
        <v>8</v>
      </c>
      <c r="U96" s="152">
        <f t="shared" si="48"/>
        <v>56</v>
      </c>
      <c r="V96" s="156">
        <v>275</v>
      </c>
      <c r="W96" s="153">
        <f t="shared" si="60"/>
        <v>6</v>
      </c>
      <c r="X96" s="152">
        <f t="shared" si="49"/>
        <v>42</v>
      </c>
      <c r="Y96" s="156">
        <v>277</v>
      </c>
      <c r="Z96" s="153">
        <f t="shared" si="61"/>
        <v>2</v>
      </c>
      <c r="AA96" s="152">
        <f t="shared" si="50"/>
        <v>14</v>
      </c>
      <c r="AB96" s="156">
        <v>283</v>
      </c>
      <c r="AC96" s="153">
        <f t="shared" si="62"/>
        <v>6</v>
      </c>
      <c r="AD96" s="152">
        <f t="shared" si="51"/>
        <v>42</v>
      </c>
      <c r="AE96" s="156">
        <v>287</v>
      </c>
      <c r="AF96" s="153">
        <f t="shared" si="52"/>
        <v>4</v>
      </c>
      <c r="AG96" s="152">
        <f t="shared" si="53"/>
        <v>28</v>
      </c>
      <c r="AH96" s="156"/>
      <c r="AI96" s="153"/>
      <c r="AJ96" s="152"/>
      <c r="AK96" s="156"/>
      <c r="AL96" s="153"/>
      <c r="AM96" s="152"/>
    </row>
    <row r="97" spans="1:39" s="123" customFormat="1" ht="16.5" customHeight="1" thickTop="1" thickBot="1">
      <c r="A97" s="174">
        <v>21</v>
      </c>
      <c r="B97" s="179" t="s">
        <v>87</v>
      </c>
      <c r="C97" s="190">
        <v>269</v>
      </c>
      <c r="D97" s="157">
        <v>272</v>
      </c>
      <c r="E97" s="151">
        <f t="shared" si="63"/>
        <v>3</v>
      </c>
      <c r="F97" s="155">
        <f t="shared" si="54"/>
        <v>21</v>
      </c>
      <c r="G97" s="158">
        <v>272</v>
      </c>
      <c r="H97" s="151">
        <f t="shared" si="55"/>
        <v>0</v>
      </c>
      <c r="I97" s="152">
        <f t="shared" si="44"/>
        <v>0</v>
      </c>
      <c r="J97" s="158">
        <v>274</v>
      </c>
      <c r="K97" s="151">
        <f t="shared" si="56"/>
        <v>4</v>
      </c>
      <c r="L97" s="152">
        <f t="shared" si="45"/>
        <v>28</v>
      </c>
      <c r="M97" s="158">
        <v>278</v>
      </c>
      <c r="N97" s="153">
        <f t="shared" si="58"/>
        <v>4</v>
      </c>
      <c r="O97" s="152">
        <f t="shared" si="46"/>
        <v>28</v>
      </c>
      <c r="P97" s="158">
        <v>283</v>
      </c>
      <c r="Q97" s="153">
        <f t="shared" si="64"/>
        <v>5</v>
      </c>
      <c r="R97" s="152">
        <f t="shared" si="47"/>
        <v>35</v>
      </c>
      <c r="S97" s="158">
        <v>290</v>
      </c>
      <c r="T97" s="153">
        <f t="shared" si="57"/>
        <v>7</v>
      </c>
      <c r="U97" s="152">
        <f t="shared" si="48"/>
        <v>49</v>
      </c>
      <c r="V97" s="158">
        <v>294</v>
      </c>
      <c r="W97" s="153">
        <f t="shared" si="60"/>
        <v>4</v>
      </c>
      <c r="X97" s="152">
        <f t="shared" si="49"/>
        <v>28</v>
      </c>
      <c r="Y97" s="158">
        <v>297</v>
      </c>
      <c r="Z97" s="153">
        <f t="shared" si="61"/>
        <v>3</v>
      </c>
      <c r="AA97" s="152">
        <f t="shared" si="50"/>
        <v>21</v>
      </c>
      <c r="AB97" s="158">
        <v>303</v>
      </c>
      <c r="AC97" s="153">
        <f t="shared" si="62"/>
        <v>6</v>
      </c>
      <c r="AD97" s="152">
        <f t="shared" si="51"/>
        <v>42</v>
      </c>
      <c r="AE97" s="158">
        <v>307</v>
      </c>
      <c r="AF97" s="153">
        <f t="shared" si="52"/>
        <v>4</v>
      </c>
      <c r="AG97" s="152">
        <f t="shared" si="53"/>
        <v>28</v>
      </c>
      <c r="AH97" s="158"/>
      <c r="AI97" s="153"/>
      <c r="AJ97" s="152"/>
      <c r="AK97" s="158"/>
      <c r="AL97" s="153"/>
      <c r="AM97" s="152"/>
    </row>
    <row r="98" spans="1:39" s="123" customFormat="1" ht="17.25" customHeight="1" thickTop="1" thickBot="1">
      <c r="A98" s="176">
        <v>65</v>
      </c>
      <c r="B98" s="177" t="s">
        <v>249</v>
      </c>
      <c r="C98" s="190">
        <v>398</v>
      </c>
      <c r="D98" s="157">
        <v>401</v>
      </c>
      <c r="E98" s="151">
        <f t="shared" si="63"/>
        <v>3</v>
      </c>
      <c r="F98" s="155">
        <f t="shared" si="54"/>
        <v>21</v>
      </c>
      <c r="G98" s="158">
        <v>401</v>
      </c>
      <c r="H98" s="151">
        <f t="shared" si="55"/>
        <v>0</v>
      </c>
      <c r="I98" s="152">
        <f t="shared" si="44"/>
        <v>0</v>
      </c>
      <c r="J98" s="158">
        <v>403</v>
      </c>
      <c r="K98" s="151">
        <f t="shared" si="56"/>
        <v>5</v>
      </c>
      <c r="L98" s="152">
        <f t="shared" si="45"/>
        <v>35</v>
      </c>
      <c r="M98" s="158">
        <v>408</v>
      </c>
      <c r="N98" s="153">
        <f t="shared" si="58"/>
        <v>5</v>
      </c>
      <c r="O98" s="152">
        <f t="shared" si="46"/>
        <v>35</v>
      </c>
      <c r="P98" s="158">
        <v>414</v>
      </c>
      <c r="Q98" s="153">
        <f t="shared" si="64"/>
        <v>6</v>
      </c>
      <c r="R98" s="152">
        <f t="shared" si="47"/>
        <v>42</v>
      </c>
      <c r="S98" s="158">
        <v>420</v>
      </c>
      <c r="T98" s="153">
        <f t="shared" si="57"/>
        <v>6</v>
      </c>
      <c r="U98" s="152">
        <f t="shared" si="48"/>
        <v>42</v>
      </c>
      <c r="V98" s="158">
        <v>428</v>
      </c>
      <c r="W98" s="153">
        <f t="shared" si="60"/>
        <v>8</v>
      </c>
      <c r="X98" s="152">
        <f t="shared" si="49"/>
        <v>56</v>
      </c>
      <c r="Y98" s="158">
        <v>438</v>
      </c>
      <c r="Z98" s="153">
        <f t="shared" si="61"/>
        <v>10</v>
      </c>
      <c r="AA98" s="152">
        <f t="shared" si="50"/>
        <v>70</v>
      </c>
      <c r="AB98" s="158">
        <v>443</v>
      </c>
      <c r="AC98" s="153">
        <f t="shared" si="62"/>
        <v>5</v>
      </c>
      <c r="AD98" s="152">
        <f t="shared" si="51"/>
        <v>35</v>
      </c>
      <c r="AE98" s="158">
        <v>450</v>
      </c>
      <c r="AF98" s="153">
        <f t="shared" si="52"/>
        <v>7</v>
      </c>
      <c r="AG98" s="152">
        <f t="shared" si="53"/>
        <v>49</v>
      </c>
      <c r="AH98" s="158"/>
      <c r="AI98" s="153"/>
      <c r="AJ98" s="152"/>
      <c r="AK98" s="158"/>
      <c r="AL98" s="153"/>
      <c r="AM98" s="152"/>
    </row>
    <row r="99" spans="1:39" s="123" customFormat="1" ht="17.25" customHeight="1" thickTop="1" thickBot="1">
      <c r="A99" s="176">
        <v>64</v>
      </c>
      <c r="B99" s="177" t="s">
        <v>219</v>
      </c>
      <c r="C99" s="190">
        <v>12</v>
      </c>
      <c r="D99" s="157">
        <v>13</v>
      </c>
      <c r="E99" s="151">
        <f t="shared" si="63"/>
        <v>1</v>
      </c>
      <c r="F99" s="155">
        <f t="shared" si="54"/>
        <v>7</v>
      </c>
      <c r="G99" s="158">
        <v>13</v>
      </c>
      <c r="H99" s="151">
        <f t="shared" si="55"/>
        <v>0</v>
      </c>
      <c r="I99" s="152">
        <f t="shared" si="44"/>
        <v>0</v>
      </c>
      <c r="J99" s="158">
        <v>14</v>
      </c>
      <c r="K99" s="151">
        <f t="shared" si="56"/>
        <v>3</v>
      </c>
      <c r="L99" s="152">
        <f t="shared" si="45"/>
        <v>21</v>
      </c>
      <c r="M99" s="158">
        <v>17</v>
      </c>
      <c r="N99" s="153">
        <f t="shared" si="58"/>
        <v>3</v>
      </c>
      <c r="O99" s="152">
        <f t="shared" si="46"/>
        <v>21</v>
      </c>
      <c r="P99" s="158">
        <v>20</v>
      </c>
      <c r="Q99" s="153">
        <f t="shared" si="64"/>
        <v>3</v>
      </c>
      <c r="R99" s="152">
        <f t="shared" si="47"/>
        <v>21</v>
      </c>
      <c r="S99" s="158">
        <v>25</v>
      </c>
      <c r="T99" s="153">
        <f t="shared" si="57"/>
        <v>5</v>
      </c>
      <c r="U99" s="152">
        <f t="shared" si="48"/>
        <v>35</v>
      </c>
      <c r="V99" s="158">
        <v>29</v>
      </c>
      <c r="W99" s="153">
        <f t="shared" si="60"/>
        <v>4</v>
      </c>
      <c r="X99" s="152">
        <f t="shared" si="49"/>
        <v>28</v>
      </c>
      <c r="Y99" s="158">
        <v>33</v>
      </c>
      <c r="Z99" s="153">
        <f t="shared" si="61"/>
        <v>4</v>
      </c>
      <c r="AA99" s="152">
        <f t="shared" si="50"/>
        <v>28</v>
      </c>
      <c r="AB99" s="158">
        <v>38</v>
      </c>
      <c r="AC99" s="153">
        <f t="shared" si="62"/>
        <v>5</v>
      </c>
      <c r="AD99" s="152">
        <f t="shared" si="51"/>
        <v>35</v>
      </c>
      <c r="AE99" s="158">
        <v>41</v>
      </c>
      <c r="AF99" s="153">
        <f t="shared" si="52"/>
        <v>3</v>
      </c>
      <c r="AG99" s="152">
        <f t="shared" si="53"/>
        <v>21</v>
      </c>
      <c r="AH99" s="158"/>
      <c r="AI99" s="153"/>
      <c r="AJ99" s="152"/>
      <c r="AK99" s="158"/>
      <c r="AL99" s="153"/>
      <c r="AM99" s="152"/>
    </row>
    <row r="100" spans="1:39" s="123" customFormat="1" ht="17.25" customHeight="1" thickTop="1" thickBot="1">
      <c r="A100" s="176">
        <v>42</v>
      </c>
      <c r="B100" s="177" t="s">
        <v>47</v>
      </c>
      <c r="C100" s="190">
        <v>1270</v>
      </c>
      <c r="D100" s="154">
        <v>1273</v>
      </c>
      <c r="E100" s="151">
        <f t="shared" si="63"/>
        <v>3</v>
      </c>
      <c r="F100" s="155">
        <f t="shared" si="54"/>
        <v>21</v>
      </c>
      <c r="G100" s="162">
        <v>1273</v>
      </c>
      <c r="H100" s="151">
        <f t="shared" si="55"/>
        <v>0</v>
      </c>
      <c r="I100" s="152">
        <f t="shared" ref="I100:I122" si="65">H100*$AN$140</f>
        <v>0</v>
      </c>
      <c r="J100" s="156">
        <v>1276</v>
      </c>
      <c r="K100" s="151">
        <f t="shared" si="56"/>
        <v>13</v>
      </c>
      <c r="L100" s="152">
        <f t="shared" ref="L100:L122" si="66">K100*$AN$140</f>
        <v>91</v>
      </c>
      <c r="M100" s="156">
        <v>1289</v>
      </c>
      <c r="N100" s="153">
        <f t="shared" si="58"/>
        <v>13</v>
      </c>
      <c r="O100" s="152">
        <f t="shared" ref="O100:O122" si="67">N100*$AN$140</f>
        <v>91</v>
      </c>
      <c r="P100" s="156">
        <v>1309</v>
      </c>
      <c r="Q100" s="153">
        <f t="shared" si="64"/>
        <v>20</v>
      </c>
      <c r="R100" s="152">
        <f t="shared" ref="R100:R122" si="68">Q100*$AN$140</f>
        <v>140</v>
      </c>
      <c r="S100" s="156">
        <v>1319</v>
      </c>
      <c r="T100" s="153">
        <f t="shared" si="57"/>
        <v>10</v>
      </c>
      <c r="U100" s="152">
        <f t="shared" ref="U100:U122" si="69">T100*$AN$140</f>
        <v>70</v>
      </c>
      <c r="V100" s="156">
        <v>1327</v>
      </c>
      <c r="W100" s="153">
        <f t="shared" si="60"/>
        <v>8</v>
      </c>
      <c r="X100" s="152">
        <f t="shared" ref="X100:X122" si="70">W100*$AN$140</f>
        <v>56</v>
      </c>
      <c r="Y100" s="156">
        <v>1347</v>
      </c>
      <c r="Z100" s="153">
        <f t="shared" si="61"/>
        <v>20</v>
      </c>
      <c r="AA100" s="152">
        <f t="shared" ref="AA100:AA122" si="71">Z100*$AN$140</f>
        <v>140</v>
      </c>
      <c r="AB100" s="156">
        <v>1364</v>
      </c>
      <c r="AC100" s="153">
        <f t="shared" si="62"/>
        <v>17</v>
      </c>
      <c r="AD100" s="152">
        <f t="shared" ref="AD100:AD122" si="72">AC100*$AN$140</f>
        <v>119</v>
      </c>
      <c r="AE100" s="156">
        <v>1371</v>
      </c>
      <c r="AF100" s="153">
        <f t="shared" ref="AF100:AF126" si="73">AE100-AB100</f>
        <v>7</v>
      </c>
      <c r="AG100" s="152">
        <f t="shared" ref="AG100:AG122" si="74">AF100*$AN$140</f>
        <v>49</v>
      </c>
      <c r="AH100" s="156"/>
      <c r="AI100" s="153"/>
      <c r="AJ100" s="152"/>
      <c r="AK100" s="156"/>
      <c r="AL100" s="153"/>
      <c r="AM100" s="152"/>
    </row>
    <row r="101" spans="1:39" s="123" customFormat="1" ht="16.5" customHeight="1" thickTop="1" thickBot="1">
      <c r="A101" s="176">
        <v>115</v>
      </c>
      <c r="B101" s="177" t="s">
        <v>142</v>
      </c>
      <c r="C101" s="190">
        <v>206</v>
      </c>
      <c r="D101" s="157">
        <v>206</v>
      </c>
      <c r="E101" s="151">
        <f t="shared" si="63"/>
        <v>0</v>
      </c>
      <c r="F101" s="155">
        <f t="shared" si="54"/>
        <v>0</v>
      </c>
      <c r="G101" s="158">
        <v>206</v>
      </c>
      <c r="H101" s="151">
        <f t="shared" si="55"/>
        <v>0</v>
      </c>
      <c r="I101" s="152">
        <f t="shared" si="65"/>
        <v>0</v>
      </c>
      <c r="J101" s="163">
        <v>206</v>
      </c>
      <c r="K101" s="151">
        <f t="shared" si="56"/>
        <v>0</v>
      </c>
      <c r="L101" s="152">
        <f t="shared" si="66"/>
        <v>0</v>
      </c>
      <c r="M101" s="163">
        <v>206</v>
      </c>
      <c r="N101" s="153">
        <f t="shared" si="58"/>
        <v>0</v>
      </c>
      <c r="O101" s="152">
        <f t="shared" si="67"/>
        <v>0</v>
      </c>
      <c r="P101" s="163">
        <v>206</v>
      </c>
      <c r="Q101" s="153">
        <f t="shared" si="64"/>
        <v>0</v>
      </c>
      <c r="R101" s="152">
        <f t="shared" si="68"/>
        <v>0</v>
      </c>
      <c r="S101" s="163">
        <v>207</v>
      </c>
      <c r="T101" s="153">
        <f t="shared" si="57"/>
        <v>1</v>
      </c>
      <c r="U101" s="152">
        <f t="shared" si="69"/>
        <v>7</v>
      </c>
      <c r="V101" s="163">
        <v>207</v>
      </c>
      <c r="W101" s="153">
        <f t="shared" si="60"/>
        <v>0</v>
      </c>
      <c r="X101" s="152">
        <f t="shared" si="70"/>
        <v>0</v>
      </c>
      <c r="Y101" s="163">
        <v>207</v>
      </c>
      <c r="Z101" s="153">
        <f t="shared" si="61"/>
        <v>0</v>
      </c>
      <c r="AA101" s="152">
        <f t="shared" si="71"/>
        <v>0</v>
      </c>
      <c r="AB101" s="163">
        <v>207</v>
      </c>
      <c r="AC101" s="153">
        <f t="shared" si="62"/>
        <v>0</v>
      </c>
      <c r="AD101" s="152">
        <f t="shared" si="72"/>
        <v>0</v>
      </c>
      <c r="AE101" s="163">
        <v>208</v>
      </c>
      <c r="AF101" s="153">
        <f t="shared" si="73"/>
        <v>1</v>
      </c>
      <c r="AG101" s="152">
        <f t="shared" si="74"/>
        <v>7</v>
      </c>
      <c r="AH101" s="163"/>
      <c r="AI101" s="153"/>
      <c r="AJ101" s="152"/>
      <c r="AK101" s="163"/>
      <c r="AL101" s="153"/>
      <c r="AM101" s="152"/>
    </row>
    <row r="102" spans="1:39" s="123" customFormat="1" ht="17.25" customHeight="1" thickTop="1" thickBot="1">
      <c r="A102" s="176">
        <v>27</v>
      </c>
      <c r="B102" s="177" t="s">
        <v>40</v>
      </c>
      <c r="C102" s="190">
        <v>258</v>
      </c>
      <c r="D102" s="154">
        <v>260</v>
      </c>
      <c r="E102" s="151">
        <f t="shared" si="63"/>
        <v>2</v>
      </c>
      <c r="F102" s="155">
        <f t="shared" si="54"/>
        <v>14</v>
      </c>
      <c r="G102" s="156">
        <v>260</v>
      </c>
      <c r="H102" s="151">
        <f t="shared" si="55"/>
        <v>0</v>
      </c>
      <c r="I102" s="152">
        <f t="shared" si="65"/>
        <v>0</v>
      </c>
      <c r="J102" s="156">
        <v>260</v>
      </c>
      <c r="K102" s="151">
        <f t="shared" si="56"/>
        <v>5</v>
      </c>
      <c r="L102" s="152">
        <f t="shared" si="66"/>
        <v>35</v>
      </c>
      <c r="M102" s="156">
        <v>265</v>
      </c>
      <c r="N102" s="153">
        <f t="shared" si="58"/>
        <v>5</v>
      </c>
      <c r="O102" s="152">
        <f t="shared" si="67"/>
        <v>35</v>
      </c>
      <c r="P102" s="156">
        <v>268</v>
      </c>
      <c r="Q102" s="153">
        <f t="shared" si="64"/>
        <v>3</v>
      </c>
      <c r="R102" s="152">
        <f t="shared" si="68"/>
        <v>21</v>
      </c>
      <c r="S102" s="156">
        <v>272</v>
      </c>
      <c r="T102" s="153">
        <f t="shared" si="57"/>
        <v>4</v>
      </c>
      <c r="U102" s="152">
        <f t="shared" si="69"/>
        <v>28</v>
      </c>
      <c r="V102" s="156">
        <v>276</v>
      </c>
      <c r="W102" s="153">
        <f t="shared" si="60"/>
        <v>4</v>
      </c>
      <c r="X102" s="152">
        <f t="shared" si="70"/>
        <v>28</v>
      </c>
      <c r="Y102" s="156">
        <v>280</v>
      </c>
      <c r="Z102" s="153">
        <f t="shared" si="61"/>
        <v>4</v>
      </c>
      <c r="AA102" s="152">
        <f t="shared" si="71"/>
        <v>28</v>
      </c>
      <c r="AB102" s="156">
        <v>284</v>
      </c>
      <c r="AC102" s="153">
        <f t="shared" si="62"/>
        <v>4</v>
      </c>
      <c r="AD102" s="152">
        <f t="shared" si="72"/>
        <v>28</v>
      </c>
      <c r="AE102" s="156">
        <v>286</v>
      </c>
      <c r="AF102" s="153">
        <f t="shared" si="73"/>
        <v>2</v>
      </c>
      <c r="AG102" s="152">
        <f t="shared" si="74"/>
        <v>14</v>
      </c>
      <c r="AH102" s="156"/>
      <c r="AI102" s="153"/>
      <c r="AJ102" s="152"/>
      <c r="AK102" s="156"/>
      <c r="AL102" s="153"/>
      <c r="AM102" s="152"/>
    </row>
    <row r="103" spans="1:39" s="123" customFormat="1" ht="17.25" customHeight="1" thickTop="1" thickBot="1">
      <c r="A103" s="176">
        <v>59</v>
      </c>
      <c r="B103" s="177" t="s">
        <v>108</v>
      </c>
      <c r="C103" s="190">
        <v>127</v>
      </c>
      <c r="D103" s="157">
        <v>127</v>
      </c>
      <c r="E103" s="151">
        <f t="shared" si="63"/>
        <v>0</v>
      </c>
      <c r="F103" s="155">
        <f t="shared" si="54"/>
        <v>0</v>
      </c>
      <c r="G103" s="156">
        <v>127</v>
      </c>
      <c r="H103" s="151">
        <f t="shared" si="55"/>
        <v>0</v>
      </c>
      <c r="I103" s="149">
        <f t="shared" si="65"/>
        <v>0</v>
      </c>
      <c r="J103" s="156">
        <v>127</v>
      </c>
      <c r="K103" s="151">
        <f t="shared" si="56"/>
        <v>0</v>
      </c>
      <c r="L103" s="152">
        <f t="shared" si="66"/>
        <v>0</v>
      </c>
      <c r="M103" s="156">
        <v>127</v>
      </c>
      <c r="N103" s="153">
        <f t="shared" si="58"/>
        <v>0</v>
      </c>
      <c r="O103" s="152">
        <f t="shared" si="67"/>
        <v>0</v>
      </c>
      <c r="P103" s="156">
        <v>127</v>
      </c>
      <c r="Q103" s="153">
        <f t="shared" si="64"/>
        <v>0</v>
      </c>
      <c r="R103" s="152">
        <f t="shared" si="68"/>
        <v>0</v>
      </c>
      <c r="S103" s="156">
        <v>127</v>
      </c>
      <c r="T103" s="153">
        <f t="shared" si="57"/>
        <v>0</v>
      </c>
      <c r="U103" s="152">
        <f t="shared" si="69"/>
        <v>0</v>
      </c>
      <c r="V103" s="156">
        <v>127</v>
      </c>
      <c r="W103" s="153">
        <f t="shared" si="60"/>
        <v>0</v>
      </c>
      <c r="X103" s="152">
        <f t="shared" si="70"/>
        <v>0</v>
      </c>
      <c r="Y103" s="156">
        <v>127</v>
      </c>
      <c r="Z103" s="153">
        <f t="shared" si="61"/>
        <v>0</v>
      </c>
      <c r="AA103" s="152">
        <f t="shared" si="71"/>
        <v>0</v>
      </c>
      <c r="AB103" s="156">
        <v>127</v>
      </c>
      <c r="AC103" s="153">
        <f t="shared" si="62"/>
        <v>0</v>
      </c>
      <c r="AD103" s="152">
        <f t="shared" si="72"/>
        <v>0</v>
      </c>
      <c r="AE103" s="156">
        <v>128</v>
      </c>
      <c r="AF103" s="153">
        <f t="shared" si="73"/>
        <v>1</v>
      </c>
      <c r="AG103" s="152">
        <f t="shared" si="74"/>
        <v>7</v>
      </c>
      <c r="AH103" s="156"/>
      <c r="AI103" s="153"/>
      <c r="AJ103" s="152"/>
      <c r="AK103" s="156"/>
      <c r="AL103" s="153"/>
      <c r="AM103" s="152"/>
    </row>
    <row r="104" spans="1:39" s="123" customFormat="1" ht="17.25" customHeight="1" thickTop="1" thickBot="1">
      <c r="A104" s="176">
        <v>24</v>
      </c>
      <c r="B104" s="177" t="s">
        <v>37</v>
      </c>
      <c r="C104" s="190">
        <v>502</v>
      </c>
      <c r="D104" s="154">
        <v>504</v>
      </c>
      <c r="E104" s="151">
        <f t="shared" si="63"/>
        <v>2</v>
      </c>
      <c r="F104" s="155">
        <f t="shared" si="54"/>
        <v>14</v>
      </c>
      <c r="G104" s="156">
        <v>504</v>
      </c>
      <c r="H104" s="151">
        <f t="shared" si="55"/>
        <v>0</v>
      </c>
      <c r="I104" s="152">
        <f t="shared" si="65"/>
        <v>0</v>
      </c>
      <c r="J104" s="156">
        <v>507</v>
      </c>
      <c r="K104" s="151">
        <f t="shared" si="56"/>
        <v>11</v>
      </c>
      <c r="L104" s="152">
        <f t="shared" si="66"/>
        <v>77</v>
      </c>
      <c r="M104" s="156">
        <v>518</v>
      </c>
      <c r="N104" s="153">
        <f t="shared" si="58"/>
        <v>11</v>
      </c>
      <c r="O104" s="152">
        <f t="shared" si="67"/>
        <v>77</v>
      </c>
      <c r="P104" s="156">
        <v>531</v>
      </c>
      <c r="Q104" s="153">
        <f t="shared" si="64"/>
        <v>13</v>
      </c>
      <c r="R104" s="152">
        <f t="shared" si="68"/>
        <v>91</v>
      </c>
      <c r="S104" s="156">
        <v>541</v>
      </c>
      <c r="T104" s="153">
        <f t="shared" si="57"/>
        <v>10</v>
      </c>
      <c r="U104" s="152">
        <f t="shared" si="69"/>
        <v>70</v>
      </c>
      <c r="V104" s="156">
        <v>556</v>
      </c>
      <c r="W104" s="153">
        <f t="shared" si="60"/>
        <v>15</v>
      </c>
      <c r="X104" s="152">
        <f t="shared" si="70"/>
        <v>105</v>
      </c>
      <c r="Y104" s="156">
        <v>567</v>
      </c>
      <c r="Z104" s="153">
        <f t="shared" si="61"/>
        <v>11</v>
      </c>
      <c r="AA104" s="152">
        <f t="shared" si="71"/>
        <v>77</v>
      </c>
      <c r="AB104" s="156">
        <v>577</v>
      </c>
      <c r="AC104" s="153">
        <f t="shared" si="62"/>
        <v>10</v>
      </c>
      <c r="AD104" s="152">
        <f t="shared" si="72"/>
        <v>70</v>
      </c>
      <c r="AE104" s="156">
        <v>584</v>
      </c>
      <c r="AF104" s="153">
        <f t="shared" si="73"/>
        <v>7</v>
      </c>
      <c r="AG104" s="152">
        <f t="shared" si="74"/>
        <v>49</v>
      </c>
      <c r="AH104" s="156"/>
      <c r="AI104" s="153"/>
      <c r="AJ104" s="152"/>
      <c r="AK104" s="156"/>
      <c r="AL104" s="153"/>
      <c r="AM104" s="152"/>
    </row>
    <row r="105" spans="1:39" s="123" customFormat="1" ht="16.5" customHeight="1" thickTop="1" thickBot="1">
      <c r="A105" s="182">
        <v>98</v>
      </c>
      <c r="B105" s="183" t="s">
        <v>131</v>
      </c>
      <c r="C105" s="186">
        <v>121</v>
      </c>
      <c r="D105" s="157">
        <v>124</v>
      </c>
      <c r="E105" s="151">
        <f t="shared" si="63"/>
        <v>3</v>
      </c>
      <c r="F105" s="155">
        <f t="shared" si="54"/>
        <v>21</v>
      </c>
      <c r="G105" s="163">
        <v>124</v>
      </c>
      <c r="H105" s="151">
        <f t="shared" si="55"/>
        <v>0</v>
      </c>
      <c r="I105" s="149">
        <f t="shared" si="65"/>
        <v>0</v>
      </c>
      <c r="J105" s="163">
        <v>125</v>
      </c>
      <c r="K105" s="151">
        <f t="shared" si="56"/>
        <v>5</v>
      </c>
      <c r="L105" s="152">
        <f t="shared" si="66"/>
        <v>35</v>
      </c>
      <c r="M105" s="163">
        <v>130</v>
      </c>
      <c r="N105" s="153">
        <f t="shared" ref="N105:N110" si="75">M105-J105</f>
        <v>5</v>
      </c>
      <c r="O105" s="152">
        <f t="shared" si="67"/>
        <v>35</v>
      </c>
      <c r="P105" s="163">
        <v>132</v>
      </c>
      <c r="Q105" s="153">
        <f t="shared" si="64"/>
        <v>2</v>
      </c>
      <c r="R105" s="152">
        <f t="shared" si="68"/>
        <v>14</v>
      </c>
      <c r="S105" s="163">
        <v>138</v>
      </c>
      <c r="T105" s="153">
        <f t="shared" si="57"/>
        <v>6</v>
      </c>
      <c r="U105" s="152">
        <f t="shared" si="69"/>
        <v>42</v>
      </c>
      <c r="V105" s="163">
        <v>142</v>
      </c>
      <c r="W105" s="153">
        <f t="shared" ref="W105:W110" si="76">V105-S105</f>
        <v>4</v>
      </c>
      <c r="X105" s="152">
        <f t="shared" si="70"/>
        <v>28</v>
      </c>
      <c r="Y105" s="163">
        <v>146</v>
      </c>
      <c r="Z105" s="153">
        <f t="shared" ref="Z105:Z110" si="77">Y105-V105</f>
        <v>4</v>
      </c>
      <c r="AA105" s="152">
        <f t="shared" si="71"/>
        <v>28</v>
      </c>
      <c r="AB105" s="163">
        <v>150</v>
      </c>
      <c r="AC105" s="153">
        <f t="shared" ref="AC105:AC110" si="78">AB105-Y105</f>
        <v>4</v>
      </c>
      <c r="AD105" s="152">
        <f t="shared" si="72"/>
        <v>28</v>
      </c>
      <c r="AE105" s="163">
        <v>155</v>
      </c>
      <c r="AF105" s="153">
        <f t="shared" si="73"/>
        <v>5</v>
      </c>
      <c r="AG105" s="152">
        <f t="shared" si="74"/>
        <v>35</v>
      </c>
      <c r="AH105" s="163"/>
      <c r="AI105" s="153"/>
      <c r="AJ105" s="152"/>
      <c r="AK105" s="163"/>
      <c r="AL105" s="153"/>
      <c r="AM105" s="152"/>
    </row>
    <row r="106" spans="1:39" s="123" customFormat="1" ht="17.25" customHeight="1" thickTop="1" thickBot="1">
      <c r="A106" s="176">
        <v>49</v>
      </c>
      <c r="B106" s="177" t="s">
        <v>52</v>
      </c>
      <c r="C106" s="190">
        <v>292</v>
      </c>
      <c r="D106" s="157">
        <v>293</v>
      </c>
      <c r="E106" s="151">
        <f t="shared" si="63"/>
        <v>1</v>
      </c>
      <c r="F106" s="155">
        <f t="shared" si="54"/>
        <v>7</v>
      </c>
      <c r="G106" s="163">
        <v>293</v>
      </c>
      <c r="H106" s="151">
        <f t="shared" si="55"/>
        <v>0</v>
      </c>
      <c r="I106" s="152">
        <f t="shared" si="65"/>
        <v>0</v>
      </c>
      <c r="J106" s="158">
        <v>295</v>
      </c>
      <c r="K106" s="151">
        <f t="shared" si="56"/>
        <v>5</v>
      </c>
      <c r="L106" s="152">
        <f t="shared" si="66"/>
        <v>35</v>
      </c>
      <c r="M106" s="158">
        <v>300</v>
      </c>
      <c r="N106" s="153">
        <f t="shared" si="75"/>
        <v>5</v>
      </c>
      <c r="O106" s="152">
        <f t="shared" si="67"/>
        <v>35</v>
      </c>
      <c r="P106" s="158">
        <v>306</v>
      </c>
      <c r="Q106" s="153">
        <f t="shared" si="64"/>
        <v>6</v>
      </c>
      <c r="R106" s="152">
        <f t="shared" si="68"/>
        <v>42</v>
      </c>
      <c r="S106" s="158">
        <v>310</v>
      </c>
      <c r="T106" s="153">
        <f t="shared" si="57"/>
        <v>4</v>
      </c>
      <c r="U106" s="152">
        <f t="shared" si="69"/>
        <v>28</v>
      </c>
      <c r="V106" s="158">
        <v>315</v>
      </c>
      <c r="W106" s="153">
        <f t="shared" si="76"/>
        <v>5</v>
      </c>
      <c r="X106" s="152">
        <f t="shared" si="70"/>
        <v>35</v>
      </c>
      <c r="Y106" s="158">
        <v>319</v>
      </c>
      <c r="Z106" s="153">
        <f t="shared" si="77"/>
        <v>4</v>
      </c>
      <c r="AA106" s="152">
        <f t="shared" si="71"/>
        <v>28</v>
      </c>
      <c r="AB106" s="158">
        <v>326</v>
      </c>
      <c r="AC106" s="153">
        <f t="shared" si="78"/>
        <v>7</v>
      </c>
      <c r="AD106" s="152">
        <f t="shared" si="72"/>
        <v>49</v>
      </c>
      <c r="AE106" s="158">
        <v>329</v>
      </c>
      <c r="AF106" s="153">
        <f t="shared" si="73"/>
        <v>3</v>
      </c>
      <c r="AG106" s="152">
        <f t="shared" si="74"/>
        <v>21</v>
      </c>
      <c r="AH106" s="158"/>
      <c r="AI106" s="153"/>
      <c r="AJ106" s="152"/>
      <c r="AK106" s="158"/>
      <c r="AL106" s="153"/>
      <c r="AM106" s="152"/>
    </row>
    <row r="107" spans="1:39" s="123" customFormat="1" ht="12.75" customHeight="1" thickTop="1" thickBot="1">
      <c r="A107" s="176">
        <v>20</v>
      </c>
      <c r="B107" s="177" t="s">
        <v>326</v>
      </c>
      <c r="C107" s="148">
        <v>0</v>
      </c>
      <c r="D107" s="154">
        <v>0</v>
      </c>
      <c r="E107" s="151">
        <f t="shared" si="63"/>
        <v>0</v>
      </c>
      <c r="F107" s="155">
        <f t="shared" si="54"/>
        <v>0</v>
      </c>
      <c r="G107" s="156">
        <v>0</v>
      </c>
      <c r="H107" s="151">
        <f t="shared" si="55"/>
        <v>0</v>
      </c>
      <c r="I107" s="149">
        <f t="shared" si="65"/>
        <v>0</v>
      </c>
      <c r="J107" s="156">
        <v>0</v>
      </c>
      <c r="K107" s="151">
        <f t="shared" si="56"/>
        <v>0</v>
      </c>
      <c r="L107" s="152">
        <f t="shared" si="66"/>
        <v>0</v>
      </c>
      <c r="M107" s="156">
        <v>0</v>
      </c>
      <c r="N107" s="153">
        <f t="shared" si="75"/>
        <v>0</v>
      </c>
      <c r="O107" s="152">
        <f t="shared" si="67"/>
        <v>0</v>
      </c>
      <c r="P107" s="156">
        <v>0</v>
      </c>
      <c r="Q107" s="153">
        <f t="shared" si="64"/>
        <v>0</v>
      </c>
      <c r="R107" s="152">
        <f t="shared" si="68"/>
        <v>0</v>
      </c>
      <c r="S107" s="156">
        <v>1</v>
      </c>
      <c r="T107" s="153">
        <f t="shared" si="57"/>
        <v>1</v>
      </c>
      <c r="U107" s="152">
        <f t="shared" si="69"/>
        <v>7</v>
      </c>
      <c r="V107" s="156">
        <v>1</v>
      </c>
      <c r="W107" s="153">
        <f t="shared" si="76"/>
        <v>0</v>
      </c>
      <c r="X107" s="152">
        <f t="shared" si="70"/>
        <v>0</v>
      </c>
      <c r="Y107" s="156">
        <v>1</v>
      </c>
      <c r="Z107" s="153">
        <f t="shared" si="77"/>
        <v>0</v>
      </c>
      <c r="AA107" s="152">
        <f t="shared" si="71"/>
        <v>0</v>
      </c>
      <c r="AB107" s="156">
        <v>1</v>
      </c>
      <c r="AC107" s="153">
        <f t="shared" si="78"/>
        <v>0</v>
      </c>
      <c r="AD107" s="152">
        <f t="shared" si="72"/>
        <v>0</v>
      </c>
      <c r="AE107" s="156">
        <v>1</v>
      </c>
      <c r="AF107" s="153">
        <f t="shared" si="73"/>
        <v>0</v>
      </c>
      <c r="AG107" s="152">
        <f t="shared" si="74"/>
        <v>0</v>
      </c>
      <c r="AH107" s="156"/>
      <c r="AI107" s="153"/>
      <c r="AJ107" s="152"/>
      <c r="AK107" s="156"/>
      <c r="AL107" s="153"/>
      <c r="AM107" s="152"/>
    </row>
    <row r="108" spans="1:39" s="123" customFormat="1" thickTop="1" thickBot="1">
      <c r="A108" s="174">
        <v>77</v>
      </c>
      <c r="B108" s="180" t="s">
        <v>102</v>
      </c>
      <c r="C108" s="190">
        <v>797</v>
      </c>
      <c r="D108" s="159">
        <v>805</v>
      </c>
      <c r="E108" s="151">
        <f t="shared" si="63"/>
        <v>8</v>
      </c>
      <c r="F108" s="155">
        <f t="shared" si="54"/>
        <v>56</v>
      </c>
      <c r="G108" s="160">
        <v>805</v>
      </c>
      <c r="H108" s="151">
        <f t="shared" si="55"/>
        <v>0</v>
      </c>
      <c r="I108" s="152">
        <f t="shared" si="65"/>
        <v>0</v>
      </c>
      <c r="J108" s="160">
        <v>806</v>
      </c>
      <c r="K108" s="151">
        <f t="shared" si="56"/>
        <v>2</v>
      </c>
      <c r="L108" s="152">
        <f t="shared" si="66"/>
        <v>14</v>
      </c>
      <c r="M108" s="160">
        <v>808</v>
      </c>
      <c r="N108" s="153">
        <f t="shared" si="75"/>
        <v>2</v>
      </c>
      <c r="O108" s="152">
        <f t="shared" si="67"/>
        <v>14</v>
      </c>
      <c r="P108" s="160">
        <v>809</v>
      </c>
      <c r="Q108" s="153">
        <f t="shared" si="64"/>
        <v>1</v>
      </c>
      <c r="R108" s="152">
        <f t="shared" si="68"/>
        <v>7</v>
      </c>
      <c r="S108" s="160">
        <v>811</v>
      </c>
      <c r="T108" s="153">
        <f t="shared" si="57"/>
        <v>2</v>
      </c>
      <c r="U108" s="152">
        <f t="shared" si="69"/>
        <v>14</v>
      </c>
      <c r="V108" s="160">
        <v>815</v>
      </c>
      <c r="W108" s="153">
        <f t="shared" si="76"/>
        <v>4</v>
      </c>
      <c r="X108" s="152">
        <f t="shared" si="70"/>
        <v>28</v>
      </c>
      <c r="Y108" s="160">
        <v>818</v>
      </c>
      <c r="Z108" s="153">
        <f t="shared" si="77"/>
        <v>3</v>
      </c>
      <c r="AA108" s="152">
        <f t="shared" si="71"/>
        <v>21</v>
      </c>
      <c r="AB108" s="160">
        <v>820</v>
      </c>
      <c r="AC108" s="153">
        <f t="shared" si="78"/>
        <v>2</v>
      </c>
      <c r="AD108" s="152">
        <f t="shared" si="72"/>
        <v>14</v>
      </c>
      <c r="AE108" s="160">
        <v>823</v>
      </c>
      <c r="AF108" s="153">
        <f t="shared" si="73"/>
        <v>3</v>
      </c>
      <c r="AG108" s="152">
        <f t="shared" si="74"/>
        <v>21</v>
      </c>
      <c r="AH108" s="160"/>
      <c r="AI108" s="153"/>
      <c r="AJ108" s="152"/>
      <c r="AK108" s="160"/>
      <c r="AL108" s="153"/>
      <c r="AM108" s="152"/>
    </row>
    <row r="109" spans="1:39" s="123" customFormat="1" thickTop="1" thickBot="1">
      <c r="A109" s="174">
        <v>74</v>
      </c>
      <c r="B109" s="180" t="s">
        <v>171</v>
      </c>
      <c r="C109" s="190">
        <v>736</v>
      </c>
      <c r="D109" s="157">
        <v>737</v>
      </c>
      <c r="E109" s="151">
        <f t="shared" si="63"/>
        <v>1</v>
      </c>
      <c r="F109" s="155">
        <f t="shared" si="54"/>
        <v>7</v>
      </c>
      <c r="G109" s="158">
        <v>737</v>
      </c>
      <c r="H109" s="151">
        <f t="shared" si="55"/>
        <v>0</v>
      </c>
      <c r="I109" s="152">
        <f t="shared" si="65"/>
        <v>0</v>
      </c>
      <c r="J109" s="158">
        <v>738</v>
      </c>
      <c r="K109" s="151">
        <f t="shared" si="56"/>
        <v>2</v>
      </c>
      <c r="L109" s="152">
        <f t="shared" si="66"/>
        <v>14</v>
      </c>
      <c r="M109" s="158">
        <v>740</v>
      </c>
      <c r="N109" s="153">
        <f t="shared" si="75"/>
        <v>2</v>
      </c>
      <c r="O109" s="152">
        <f t="shared" si="67"/>
        <v>14</v>
      </c>
      <c r="P109" s="158">
        <v>741</v>
      </c>
      <c r="Q109" s="153">
        <f t="shared" si="64"/>
        <v>1</v>
      </c>
      <c r="R109" s="152">
        <f t="shared" si="68"/>
        <v>7</v>
      </c>
      <c r="S109" s="158">
        <v>744</v>
      </c>
      <c r="T109" s="153">
        <f t="shared" si="57"/>
        <v>3</v>
      </c>
      <c r="U109" s="152">
        <f t="shared" si="69"/>
        <v>21</v>
      </c>
      <c r="V109" s="158">
        <v>751</v>
      </c>
      <c r="W109" s="153">
        <f t="shared" si="76"/>
        <v>7</v>
      </c>
      <c r="X109" s="152">
        <f t="shared" si="70"/>
        <v>49</v>
      </c>
      <c r="Y109" s="158">
        <v>756</v>
      </c>
      <c r="Z109" s="153">
        <f t="shared" si="77"/>
        <v>5</v>
      </c>
      <c r="AA109" s="152">
        <f t="shared" si="71"/>
        <v>35</v>
      </c>
      <c r="AB109" s="158">
        <v>760</v>
      </c>
      <c r="AC109" s="153">
        <f t="shared" si="78"/>
        <v>4</v>
      </c>
      <c r="AD109" s="152">
        <f t="shared" si="72"/>
        <v>28</v>
      </c>
      <c r="AE109" s="158">
        <v>765</v>
      </c>
      <c r="AF109" s="153">
        <f t="shared" si="73"/>
        <v>5</v>
      </c>
      <c r="AG109" s="152">
        <f t="shared" si="74"/>
        <v>35</v>
      </c>
      <c r="AH109" s="158"/>
      <c r="AI109" s="153"/>
      <c r="AJ109" s="152"/>
      <c r="AK109" s="158"/>
      <c r="AL109" s="153"/>
      <c r="AM109" s="152"/>
    </row>
    <row r="110" spans="1:39" s="123" customFormat="1" ht="15.75" customHeight="1" thickTop="1" thickBot="1">
      <c r="A110" s="174">
        <v>141</v>
      </c>
      <c r="B110" s="179" t="s">
        <v>158</v>
      </c>
      <c r="C110" s="190">
        <v>232</v>
      </c>
      <c r="D110" s="167">
        <v>233</v>
      </c>
      <c r="E110" s="151">
        <f t="shared" si="63"/>
        <v>1</v>
      </c>
      <c r="F110" s="155">
        <f t="shared" si="54"/>
        <v>7</v>
      </c>
      <c r="G110" s="165">
        <v>233</v>
      </c>
      <c r="H110" s="151">
        <f t="shared" si="55"/>
        <v>0</v>
      </c>
      <c r="I110" s="152">
        <f t="shared" si="65"/>
        <v>0</v>
      </c>
      <c r="J110" s="165">
        <v>236</v>
      </c>
      <c r="K110" s="151">
        <f t="shared" si="56"/>
        <v>3</v>
      </c>
      <c r="L110" s="152">
        <f t="shared" si="66"/>
        <v>21</v>
      </c>
      <c r="M110" s="165">
        <v>239</v>
      </c>
      <c r="N110" s="153">
        <f t="shared" si="75"/>
        <v>3</v>
      </c>
      <c r="O110" s="152">
        <f t="shared" si="67"/>
        <v>21</v>
      </c>
      <c r="P110" s="165">
        <v>240</v>
      </c>
      <c r="Q110" s="153">
        <f t="shared" si="64"/>
        <v>1</v>
      </c>
      <c r="R110" s="152">
        <f t="shared" si="68"/>
        <v>7</v>
      </c>
      <c r="S110" s="165">
        <v>244</v>
      </c>
      <c r="T110" s="153">
        <f t="shared" si="57"/>
        <v>4</v>
      </c>
      <c r="U110" s="152">
        <f t="shared" si="69"/>
        <v>28</v>
      </c>
      <c r="V110" s="165">
        <v>251</v>
      </c>
      <c r="W110" s="153">
        <f t="shared" si="76"/>
        <v>7</v>
      </c>
      <c r="X110" s="152">
        <f t="shared" si="70"/>
        <v>49</v>
      </c>
      <c r="Y110" s="165">
        <v>258</v>
      </c>
      <c r="Z110" s="153">
        <f t="shared" si="77"/>
        <v>7</v>
      </c>
      <c r="AA110" s="152">
        <f t="shared" si="71"/>
        <v>49</v>
      </c>
      <c r="AB110" s="165">
        <v>264</v>
      </c>
      <c r="AC110" s="153">
        <f t="shared" si="78"/>
        <v>6</v>
      </c>
      <c r="AD110" s="152">
        <f t="shared" si="72"/>
        <v>42</v>
      </c>
      <c r="AE110" s="165">
        <v>267</v>
      </c>
      <c r="AF110" s="153">
        <f t="shared" si="73"/>
        <v>3</v>
      </c>
      <c r="AG110" s="152">
        <f t="shared" si="74"/>
        <v>21</v>
      </c>
      <c r="AH110" s="165"/>
      <c r="AI110" s="153"/>
      <c r="AJ110" s="152"/>
      <c r="AK110" s="165"/>
      <c r="AL110" s="153"/>
      <c r="AM110" s="152"/>
    </row>
    <row r="111" spans="1:39" s="123" customFormat="1" ht="17.25" customHeight="1" thickTop="1" thickBot="1">
      <c r="A111" s="176">
        <v>39</v>
      </c>
      <c r="B111" s="177" t="s">
        <v>109</v>
      </c>
      <c r="C111" s="190">
        <v>357</v>
      </c>
      <c r="D111" s="154">
        <v>358</v>
      </c>
      <c r="E111" s="151">
        <f t="shared" ref="E111" si="79">D111-C111</f>
        <v>1</v>
      </c>
      <c r="F111" s="155">
        <f t="shared" si="54"/>
        <v>7</v>
      </c>
      <c r="G111" s="162">
        <v>358</v>
      </c>
      <c r="H111" s="151">
        <f t="shared" si="55"/>
        <v>0</v>
      </c>
      <c r="I111" s="152">
        <f t="shared" si="65"/>
        <v>0</v>
      </c>
      <c r="J111" s="156">
        <v>360</v>
      </c>
      <c r="K111" s="151">
        <f t="shared" si="56"/>
        <v>5</v>
      </c>
      <c r="L111" s="152">
        <f t="shared" si="66"/>
        <v>35</v>
      </c>
      <c r="M111" s="156">
        <v>365</v>
      </c>
      <c r="N111" s="153">
        <f t="shared" ref="N111" si="80">M111-J111</f>
        <v>5</v>
      </c>
      <c r="O111" s="152">
        <f t="shared" si="67"/>
        <v>35</v>
      </c>
      <c r="P111" s="156">
        <v>369</v>
      </c>
      <c r="Q111" s="153">
        <f t="shared" ref="Q111" si="81">P111-M111</f>
        <v>4</v>
      </c>
      <c r="R111" s="152">
        <f t="shared" si="68"/>
        <v>28</v>
      </c>
      <c r="S111" s="156">
        <v>377</v>
      </c>
      <c r="T111" s="153">
        <f t="shared" ref="T111" si="82">S111-P111</f>
        <v>8</v>
      </c>
      <c r="U111" s="152">
        <f t="shared" si="69"/>
        <v>56</v>
      </c>
      <c r="V111" s="156">
        <v>384</v>
      </c>
      <c r="W111" s="153">
        <f t="shared" ref="W111" si="83">V111-S111</f>
        <v>7</v>
      </c>
      <c r="X111" s="152">
        <f t="shared" si="70"/>
        <v>49</v>
      </c>
      <c r="Y111" s="156">
        <v>390</v>
      </c>
      <c r="Z111" s="153">
        <f t="shared" ref="Z111" si="84">Y111-V111</f>
        <v>6</v>
      </c>
      <c r="AA111" s="152">
        <f t="shared" si="71"/>
        <v>42</v>
      </c>
      <c r="AB111" s="156">
        <v>397</v>
      </c>
      <c r="AC111" s="153">
        <f t="shared" ref="AC111" si="85">AB111-Y111</f>
        <v>7</v>
      </c>
      <c r="AD111" s="152">
        <f t="shared" si="72"/>
        <v>49</v>
      </c>
      <c r="AE111" s="156">
        <v>402</v>
      </c>
      <c r="AF111" s="153">
        <f t="shared" si="73"/>
        <v>5</v>
      </c>
      <c r="AG111" s="152">
        <f t="shared" si="74"/>
        <v>35</v>
      </c>
      <c r="AH111" s="156"/>
      <c r="AI111" s="153"/>
      <c r="AJ111" s="152"/>
      <c r="AK111" s="156"/>
      <c r="AL111" s="153"/>
      <c r="AM111" s="152"/>
    </row>
    <row r="112" spans="1:39" s="123" customFormat="1" thickTop="1" thickBot="1">
      <c r="A112" s="184">
        <v>96</v>
      </c>
      <c r="B112" s="185" t="s">
        <v>68</v>
      </c>
      <c r="C112" s="186">
        <v>409</v>
      </c>
      <c r="D112" s="157">
        <v>412</v>
      </c>
      <c r="E112" s="151">
        <f t="shared" ref="E112:E122" si="86">D112-C112</f>
        <v>3</v>
      </c>
      <c r="F112" s="155">
        <f t="shared" si="54"/>
        <v>21</v>
      </c>
      <c r="G112" s="163">
        <v>412</v>
      </c>
      <c r="H112" s="151">
        <f t="shared" si="55"/>
        <v>0</v>
      </c>
      <c r="I112" s="152">
        <f t="shared" si="65"/>
        <v>0</v>
      </c>
      <c r="J112" s="158">
        <v>412</v>
      </c>
      <c r="K112" s="151">
        <f t="shared" si="56"/>
        <v>0</v>
      </c>
      <c r="L112" s="152">
        <f t="shared" si="66"/>
        <v>0</v>
      </c>
      <c r="M112" s="158">
        <v>412</v>
      </c>
      <c r="N112" s="153">
        <f t="shared" ref="N112:N122" si="87">M112-J112</f>
        <v>0</v>
      </c>
      <c r="O112" s="152">
        <f t="shared" si="67"/>
        <v>0</v>
      </c>
      <c r="P112" s="158">
        <v>414</v>
      </c>
      <c r="Q112" s="153">
        <f t="shared" ref="Q112:Q122" si="88">P112-M112</f>
        <v>2</v>
      </c>
      <c r="R112" s="152">
        <f t="shared" si="68"/>
        <v>14</v>
      </c>
      <c r="S112" s="158">
        <v>416</v>
      </c>
      <c r="T112" s="153">
        <f t="shared" ref="T112:T122" si="89">S112-P112</f>
        <v>2</v>
      </c>
      <c r="U112" s="152">
        <f t="shared" si="69"/>
        <v>14</v>
      </c>
      <c r="V112" s="158">
        <v>430</v>
      </c>
      <c r="W112" s="153">
        <f t="shared" ref="W112:W122" si="90">V112-S112</f>
        <v>14</v>
      </c>
      <c r="X112" s="152">
        <f t="shared" si="70"/>
        <v>98</v>
      </c>
      <c r="Y112" s="158">
        <v>447</v>
      </c>
      <c r="Z112" s="153">
        <f t="shared" ref="Z112:Z122" si="91">Y112-V112</f>
        <v>17</v>
      </c>
      <c r="AA112" s="152">
        <f t="shared" si="71"/>
        <v>119</v>
      </c>
      <c r="AB112" s="158">
        <v>463</v>
      </c>
      <c r="AC112" s="153">
        <f t="shared" ref="AC112:AC122" si="92">AB112-Y112</f>
        <v>16</v>
      </c>
      <c r="AD112" s="152">
        <f t="shared" si="72"/>
        <v>112</v>
      </c>
      <c r="AE112" s="158">
        <v>494</v>
      </c>
      <c r="AF112" s="153">
        <f t="shared" si="73"/>
        <v>31</v>
      </c>
      <c r="AG112" s="152">
        <f t="shared" si="74"/>
        <v>217</v>
      </c>
      <c r="AH112" s="158"/>
      <c r="AI112" s="153"/>
      <c r="AJ112" s="152"/>
      <c r="AK112" s="158"/>
      <c r="AL112" s="153"/>
      <c r="AM112" s="152"/>
    </row>
    <row r="113" spans="1:39" s="123" customFormat="1" thickTop="1" thickBot="1">
      <c r="A113" s="176">
        <v>8</v>
      </c>
      <c r="B113" s="177" t="s">
        <v>105</v>
      </c>
      <c r="C113" s="190">
        <v>515</v>
      </c>
      <c r="D113" s="154">
        <v>515</v>
      </c>
      <c r="E113" s="151">
        <f t="shared" si="86"/>
        <v>0</v>
      </c>
      <c r="F113" s="155">
        <f t="shared" si="54"/>
        <v>0</v>
      </c>
      <c r="G113" s="156">
        <v>515</v>
      </c>
      <c r="H113" s="151">
        <f t="shared" si="55"/>
        <v>0</v>
      </c>
      <c r="I113" s="152">
        <f t="shared" si="65"/>
        <v>0</v>
      </c>
      <c r="J113" s="156">
        <v>517</v>
      </c>
      <c r="K113" s="151">
        <f t="shared" si="56"/>
        <v>4</v>
      </c>
      <c r="L113" s="152">
        <f t="shared" si="66"/>
        <v>28</v>
      </c>
      <c r="M113" s="156">
        <v>521</v>
      </c>
      <c r="N113" s="153">
        <f t="shared" si="87"/>
        <v>4</v>
      </c>
      <c r="O113" s="152">
        <f t="shared" si="67"/>
        <v>28</v>
      </c>
      <c r="P113" s="156">
        <v>526</v>
      </c>
      <c r="Q113" s="153">
        <f t="shared" si="88"/>
        <v>5</v>
      </c>
      <c r="R113" s="152">
        <f t="shared" si="68"/>
        <v>35</v>
      </c>
      <c r="S113" s="156">
        <v>531</v>
      </c>
      <c r="T113" s="153">
        <f t="shared" si="89"/>
        <v>5</v>
      </c>
      <c r="U113" s="152">
        <f t="shared" si="69"/>
        <v>35</v>
      </c>
      <c r="V113" s="156">
        <v>536</v>
      </c>
      <c r="W113" s="153">
        <f t="shared" si="90"/>
        <v>5</v>
      </c>
      <c r="X113" s="152">
        <f t="shared" si="70"/>
        <v>35</v>
      </c>
      <c r="Y113" s="156">
        <v>539</v>
      </c>
      <c r="Z113" s="153">
        <f t="shared" si="91"/>
        <v>3</v>
      </c>
      <c r="AA113" s="152">
        <f t="shared" si="71"/>
        <v>21</v>
      </c>
      <c r="AB113" s="156">
        <v>545</v>
      </c>
      <c r="AC113" s="153">
        <f t="shared" si="92"/>
        <v>6</v>
      </c>
      <c r="AD113" s="152">
        <f t="shared" si="72"/>
        <v>42</v>
      </c>
      <c r="AE113" s="156">
        <v>549</v>
      </c>
      <c r="AF113" s="153">
        <f t="shared" si="73"/>
        <v>4</v>
      </c>
      <c r="AG113" s="152">
        <f t="shared" si="74"/>
        <v>28</v>
      </c>
      <c r="AH113" s="156"/>
      <c r="AI113" s="153"/>
      <c r="AJ113" s="152"/>
      <c r="AK113" s="156"/>
      <c r="AL113" s="153"/>
      <c r="AM113" s="152"/>
    </row>
    <row r="114" spans="1:39" s="123" customFormat="1" thickTop="1" thickBot="1">
      <c r="A114" s="176">
        <v>14</v>
      </c>
      <c r="B114" s="177" t="s">
        <v>31</v>
      </c>
      <c r="C114" s="190">
        <v>460</v>
      </c>
      <c r="D114" s="157">
        <v>464</v>
      </c>
      <c r="E114" s="151">
        <f t="shared" si="86"/>
        <v>4</v>
      </c>
      <c r="F114" s="155">
        <f t="shared" si="54"/>
        <v>28</v>
      </c>
      <c r="G114" s="158">
        <v>464</v>
      </c>
      <c r="H114" s="151">
        <f t="shared" si="55"/>
        <v>0</v>
      </c>
      <c r="I114" s="152">
        <f t="shared" si="65"/>
        <v>0</v>
      </c>
      <c r="J114" s="158">
        <v>467</v>
      </c>
      <c r="K114" s="151">
        <f t="shared" si="56"/>
        <v>6</v>
      </c>
      <c r="L114" s="152">
        <f t="shared" si="66"/>
        <v>42</v>
      </c>
      <c r="M114" s="158">
        <v>473</v>
      </c>
      <c r="N114" s="153">
        <f t="shared" si="87"/>
        <v>6</v>
      </c>
      <c r="O114" s="152">
        <f t="shared" si="67"/>
        <v>42</v>
      </c>
      <c r="P114" s="158">
        <v>482</v>
      </c>
      <c r="Q114" s="153">
        <f t="shared" si="88"/>
        <v>9</v>
      </c>
      <c r="R114" s="152">
        <f t="shared" si="68"/>
        <v>63</v>
      </c>
      <c r="S114" s="158">
        <v>491</v>
      </c>
      <c r="T114" s="153">
        <f t="shared" si="89"/>
        <v>9</v>
      </c>
      <c r="U114" s="152">
        <f t="shared" si="69"/>
        <v>63</v>
      </c>
      <c r="V114" s="158">
        <v>512</v>
      </c>
      <c r="W114" s="153">
        <f t="shared" si="90"/>
        <v>21</v>
      </c>
      <c r="X114" s="152">
        <f t="shared" si="70"/>
        <v>147</v>
      </c>
      <c r="Y114" s="158">
        <v>540</v>
      </c>
      <c r="Z114" s="153">
        <f t="shared" si="91"/>
        <v>28</v>
      </c>
      <c r="AA114" s="152">
        <f t="shared" si="71"/>
        <v>196</v>
      </c>
      <c r="AB114" s="158">
        <v>559</v>
      </c>
      <c r="AC114" s="153">
        <f t="shared" si="92"/>
        <v>19</v>
      </c>
      <c r="AD114" s="152">
        <f t="shared" si="72"/>
        <v>133</v>
      </c>
      <c r="AE114" s="158">
        <v>566</v>
      </c>
      <c r="AF114" s="153">
        <f t="shared" si="73"/>
        <v>7</v>
      </c>
      <c r="AG114" s="152">
        <f t="shared" si="74"/>
        <v>49</v>
      </c>
      <c r="AH114" s="158"/>
      <c r="AI114" s="153"/>
      <c r="AJ114" s="152"/>
      <c r="AK114" s="158"/>
      <c r="AL114" s="153"/>
      <c r="AM114" s="152"/>
    </row>
    <row r="115" spans="1:39" s="123" customFormat="1" thickTop="1" thickBot="1">
      <c r="A115" s="176">
        <v>61</v>
      </c>
      <c r="B115" s="177" t="s">
        <v>106</v>
      </c>
      <c r="C115" s="190">
        <v>590</v>
      </c>
      <c r="D115" s="154">
        <v>593</v>
      </c>
      <c r="E115" s="151">
        <f t="shared" si="86"/>
        <v>3</v>
      </c>
      <c r="F115" s="155">
        <f t="shared" si="54"/>
        <v>21</v>
      </c>
      <c r="G115" s="156">
        <v>593</v>
      </c>
      <c r="H115" s="151">
        <f t="shared" si="55"/>
        <v>0</v>
      </c>
      <c r="I115" s="152">
        <f t="shared" si="65"/>
        <v>0</v>
      </c>
      <c r="J115" s="156">
        <v>594</v>
      </c>
      <c r="K115" s="151">
        <f t="shared" si="56"/>
        <v>0</v>
      </c>
      <c r="L115" s="152">
        <f t="shared" si="66"/>
        <v>0</v>
      </c>
      <c r="M115" s="156">
        <v>594</v>
      </c>
      <c r="N115" s="153">
        <f t="shared" si="87"/>
        <v>0</v>
      </c>
      <c r="O115" s="152">
        <f t="shared" si="67"/>
        <v>0</v>
      </c>
      <c r="P115" s="156">
        <v>596</v>
      </c>
      <c r="Q115" s="153">
        <f t="shared" si="88"/>
        <v>2</v>
      </c>
      <c r="R115" s="152">
        <f t="shared" si="68"/>
        <v>14</v>
      </c>
      <c r="S115" s="156">
        <v>597</v>
      </c>
      <c r="T115" s="153">
        <f t="shared" si="89"/>
        <v>1</v>
      </c>
      <c r="U115" s="152">
        <f t="shared" si="69"/>
        <v>7</v>
      </c>
      <c r="V115" s="156">
        <v>601</v>
      </c>
      <c r="W115" s="153">
        <f t="shared" si="90"/>
        <v>4</v>
      </c>
      <c r="X115" s="152">
        <f t="shared" si="70"/>
        <v>28</v>
      </c>
      <c r="Y115" s="156">
        <v>614</v>
      </c>
      <c r="Z115" s="153">
        <f t="shared" si="91"/>
        <v>13</v>
      </c>
      <c r="AA115" s="152">
        <f t="shared" si="71"/>
        <v>91</v>
      </c>
      <c r="AB115" s="156">
        <v>636</v>
      </c>
      <c r="AC115" s="153">
        <f t="shared" si="92"/>
        <v>22</v>
      </c>
      <c r="AD115" s="152">
        <f t="shared" si="72"/>
        <v>154</v>
      </c>
      <c r="AE115" s="156">
        <v>649</v>
      </c>
      <c r="AF115" s="153">
        <f t="shared" si="73"/>
        <v>13</v>
      </c>
      <c r="AG115" s="152">
        <f t="shared" si="74"/>
        <v>91</v>
      </c>
      <c r="AH115" s="156"/>
      <c r="AI115" s="153"/>
      <c r="AJ115" s="152"/>
      <c r="AK115" s="156"/>
      <c r="AL115" s="153"/>
      <c r="AM115" s="152"/>
    </row>
    <row r="116" spans="1:39" s="123" customFormat="1" ht="16.5" customHeight="1" thickTop="1" thickBot="1">
      <c r="A116" s="182">
        <v>97</v>
      </c>
      <c r="B116" s="183" t="s">
        <v>130</v>
      </c>
      <c r="C116" s="186">
        <v>331</v>
      </c>
      <c r="D116" s="157">
        <v>332</v>
      </c>
      <c r="E116" s="151">
        <f t="shared" si="86"/>
        <v>1</v>
      </c>
      <c r="F116" s="155">
        <f t="shared" si="54"/>
        <v>7</v>
      </c>
      <c r="G116" s="163">
        <v>332</v>
      </c>
      <c r="H116" s="151">
        <f t="shared" si="55"/>
        <v>0</v>
      </c>
      <c r="I116" s="152">
        <f t="shared" si="65"/>
        <v>0</v>
      </c>
      <c r="J116" s="158">
        <v>332</v>
      </c>
      <c r="K116" s="151">
        <f t="shared" si="56"/>
        <v>4</v>
      </c>
      <c r="L116" s="152">
        <f t="shared" si="66"/>
        <v>28</v>
      </c>
      <c r="M116" s="158">
        <v>336</v>
      </c>
      <c r="N116" s="153">
        <f t="shared" si="87"/>
        <v>4</v>
      </c>
      <c r="O116" s="152">
        <f t="shared" si="67"/>
        <v>28</v>
      </c>
      <c r="P116" s="158">
        <v>340</v>
      </c>
      <c r="Q116" s="153">
        <f t="shared" si="88"/>
        <v>4</v>
      </c>
      <c r="R116" s="152">
        <f t="shared" si="68"/>
        <v>28</v>
      </c>
      <c r="S116" s="158">
        <v>345</v>
      </c>
      <c r="T116" s="153">
        <f t="shared" si="89"/>
        <v>5</v>
      </c>
      <c r="U116" s="152">
        <f t="shared" si="69"/>
        <v>35</v>
      </c>
      <c r="V116" s="158">
        <v>367</v>
      </c>
      <c r="W116" s="153">
        <f t="shared" si="90"/>
        <v>22</v>
      </c>
      <c r="X116" s="152">
        <f t="shared" si="70"/>
        <v>154</v>
      </c>
      <c r="Y116" s="158">
        <v>377</v>
      </c>
      <c r="Z116" s="153">
        <f t="shared" si="91"/>
        <v>10</v>
      </c>
      <c r="AA116" s="152">
        <f t="shared" si="71"/>
        <v>70</v>
      </c>
      <c r="AB116" s="158">
        <v>382</v>
      </c>
      <c r="AC116" s="153">
        <f t="shared" si="92"/>
        <v>5</v>
      </c>
      <c r="AD116" s="152">
        <f t="shared" si="72"/>
        <v>35</v>
      </c>
      <c r="AE116" s="158">
        <v>389</v>
      </c>
      <c r="AF116" s="153">
        <f t="shared" si="73"/>
        <v>7</v>
      </c>
      <c r="AG116" s="152">
        <f t="shared" si="74"/>
        <v>49</v>
      </c>
      <c r="AH116" s="158"/>
      <c r="AI116" s="153"/>
      <c r="AJ116" s="152"/>
      <c r="AK116" s="158"/>
      <c r="AL116" s="153"/>
      <c r="AM116" s="152"/>
    </row>
    <row r="117" spans="1:39" s="123" customFormat="1" thickTop="1" thickBot="1">
      <c r="A117" s="176">
        <v>5</v>
      </c>
      <c r="B117" s="178" t="s">
        <v>82</v>
      </c>
      <c r="C117" s="190">
        <v>208</v>
      </c>
      <c r="D117" s="154">
        <v>208</v>
      </c>
      <c r="E117" s="151">
        <f t="shared" si="86"/>
        <v>0</v>
      </c>
      <c r="F117" s="155">
        <f t="shared" si="54"/>
        <v>0</v>
      </c>
      <c r="G117" s="156">
        <v>208</v>
      </c>
      <c r="H117" s="151">
        <f t="shared" si="55"/>
        <v>0</v>
      </c>
      <c r="I117" s="152">
        <f t="shared" si="65"/>
        <v>0</v>
      </c>
      <c r="J117" s="156">
        <v>209</v>
      </c>
      <c r="K117" s="151">
        <f t="shared" si="56"/>
        <v>2</v>
      </c>
      <c r="L117" s="152">
        <f t="shared" si="66"/>
        <v>14</v>
      </c>
      <c r="M117" s="156">
        <v>211</v>
      </c>
      <c r="N117" s="153">
        <f t="shared" si="87"/>
        <v>2</v>
      </c>
      <c r="O117" s="152">
        <f t="shared" si="67"/>
        <v>14</v>
      </c>
      <c r="P117" s="156">
        <v>212</v>
      </c>
      <c r="Q117" s="153">
        <f t="shared" si="88"/>
        <v>1</v>
      </c>
      <c r="R117" s="152">
        <f t="shared" si="68"/>
        <v>7</v>
      </c>
      <c r="S117" s="156">
        <v>218</v>
      </c>
      <c r="T117" s="153">
        <f t="shared" si="89"/>
        <v>6</v>
      </c>
      <c r="U117" s="152">
        <f t="shared" si="69"/>
        <v>42</v>
      </c>
      <c r="V117" s="156">
        <v>219</v>
      </c>
      <c r="W117" s="153">
        <f t="shared" si="90"/>
        <v>1</v>
      </c>
      <c r="X117" s="152">
        <f t="shared" si="70"/>
        <v>7</v>
      </c>
      <c r="Y117" s="156">
        <v>230</v>
      </c>
      <c r="Z117" s="153">
        <f t="shared" si="91"/>
        <v>11</v>
      </c>
      <c r="AA117" s="152">
        <f t="shared" si="71"/>
        <v>77</v>
      </c>
      <c r="AB117" s="156">
        <v>240</v>
      </c>
      <c r="AC117" s="153">
        <f t="shared" si="92"/>
        <v>10</v>
      </c>
      <c r="AD117" s="152">
        <f t="shared" si="72"/>
        <v>70</v>
      </c>
      <c r="AE117" s="156">
        <v>255</v>
      </c>
      <c r="AF117" s="153">
        <f t="shared" si="73"/>
        <v>15</v>
      </c>
      <c r="AG117" s="152">
        <f t="shared" si="74"/>
        <v>105</v>
      </c>
      <c r="AH117" s="156"/>
      <c r="AI117" s="153"/>
      <c r="AJ117" s="152"/>
      <c r="AK117" s="156"/>
      <c r="AL117" s="153"/>
      <c r="AM117" s="152"/>
    </row>
    <row r="118" spans="1:39" s="123" customFormat="1" ht="16.5" customHeight="1" thickTop="1" thickBot="1">
      <c r="A118" s="176">
        <v>119</v>
      </c>
      <c r="B118" s="177" t="s">
        <v>279</v>
      </c>
      <c r="C118" s="190">
        <v>194</v>
      </c>
      <c r="D118" s="167">
        <v>198</v>
      </c>
      <c r="E118" s="151">
        <f t="shared" si="86"/>
        <v>4</v>
      </c>
      <c r="F118" s="155">
        <f t="shared" si="54"/>
        <v>28</v>
      </c>
      <c r="G118" s="166">
        <v>198</v>
      </c>
      <c r="H118" s="151">
        <f t="shared" si="55"/>
        <v>0</v>
      </c>
      <c r="I118" s="152">
        <f t="shared" si="65"/>
        <v>0</v>
      </c>
      <c r="J118" s="165">
        <v>202</v>
      </c>
      <c r="K118" s="151">
        <f t="shared" si="56"/>
        <v>5</v>
      </c>
      <c r="L118" s="152">
        <f t="shared" si="66"/>
        <v>35</v>
      </c>
      <c r="M118" s="165">
        <v>207</v>
      </c>
      <c r="N118" s="153">
        <f t="shared" si="87"/>
        <v>5</v>
      </c>
      <c r="O118" s="152">
        <f t="shared" si="67"/>
        <v>35</v>
      </c>
      <c r="P118" s="165">
        <v>221</v>
      </c>
      <c r="Q118" s="153">
        <f t="shared" si="88"/>
        <v>14</v>
      </c>
      <c r="R118" s="152">
        <f t="shared" si="68"/>
        <v>98</v>
      </c>
      <c r="S118" s="165">
        <v>228</v>
      </c>
      <c r="T118" s="153">
        <f t="shared" si="89"/>
        <v>7</v>
      </c>
      <c r="U118" s="152">
        <f t="shared" si="69"/>
        <v>49</v>
      </c>
      <c r="V118" s="165">
        <v>230</v>
      </c>
      <c r="W118" s="153">
        <f t="shared" si="90"/>
        <v>2</v>
      </c>
      <c r="X118" s="152">
        <f t="shared" si="70"/>
        <v>14</v>
      </c>
      <c r="Y118" s="165">
        <v>232</v>
      </c>
      <c r="Z118" s="153">
        <f t="shared" si="91"/>
        <v>2</v>
      </c>
      <c r="AA118" s="152">
        <f t="shared" si="71"/>
        <v>14</v>
      </c>
      <c r="AB118" s="165">
        <v>236</v>
      </c>
      <c r="AC118" s="153">
        <f t="shared" si="92"/>
        <v>4</v>
      </c>
      <c r="AD118" s="152">
        <f t="shared" si="72"/>
        <v>28</v>
      </c>
      <c r="AE118" s="165">
        <v>238</v>
      </c>
      <c r="AF118" s="153">
        <f t="shared" si="73"/>
        <v>2</v>
      </c>
      <c r="AG118" s="152">
        <f t="shared" si="74"/>
        <v>14</v>
      </c>
      <c r="AH118" s="165"/>
      <c r="AI118" s="153"/>
      <c r="AJ118" s="152"/>
      <c r="AK118" s="165"/>
      <c r="AL118" s="153"/>
      <c r="AM118" s="152"/>
    </row>
    <row r="119" spans="1:39" s="123" customFormat="1" thickTop="1" thickBot="1">
      <c r="A119" s="176">
        <v>2</v>
      </c>
      <c r="B119" s="177" t="s">
        <v>24</v>
      </c>
      <c r="C119" s="190">
        <v>776</v>
      </c>
      <c r="D119" s="154">
        <v>780</v>
      </c>
      <c r="E119" s="151">
        <f t="shared" si="86"/>
        <v>4</v>
      </c>
      <c r="F119" s="155">
        <f t="shared" si="54"/>
        <v>28</v>
      </c>
      <c r="G119" s="156">
        <v>780</v>
      </c>
      <c r="H119" s="151">
        <f t="shared" si="55"/>
        <v>0</v>
      </c>
      <c r="I119" s="152">
        <f t="shared" si="65"/>
        <v>0</v>
      </c>
      <c r="J119" s="156">
        <v>782</v>
      </c>
      <c r="K119" s="151">
        <f t="shared" si="56"/>
        <v>17</v>
      </c>
      <c r="L119" s="152">
        <f t="shared" si="66"/>
        <v>119</v>
      </c>
      <c r="M119" s="156">
        <v>799</v>
      </c>
      <c r="N119" s="153">
        <f t="shared" si="87"/>
        <v>17</v>
      </c>
      <c r="O119" s="152">
        <f t="shared" si="67"/>
        <v>119</v>
      </c>
      <c r="P119" s="156">
        <v>818</v>
      </c>
      <c r="Q119" s="153">
        <f t="shared" si="88"/>
        <v>19</v>
      </c>
      <c r="R119" s="152">
        <f t="shared" si="68"/>
        <v>133</v>
      </c>
      <c r="S119" s="156">
        <v>842</v>
      </c>
      <c r="T119" s="153">
        <f t="shared" si="89"/>
        <v>24</v>
      </c>
      <c r="U119" s="152">
        <f t="shared" si="69"/>
        <v>168</v>
      </c>
      <c r="V119" s="156">
        <v>877</v>
      </c>
      <c r="W119" s="153">
        <f t="shared" si="90"/>
        <v>35</v>
      </c>
      <c r="X119" s="152">
        <f t="shared" si="70"/>
        <v>245</v>
      </c>
      <c r="Y119" s="156">
        <v>897</v>
      </c>
      <c r="Z119" s="153">
        <f t="shared" si="91"/>
        <v>20</v>
      </c>
      <c r="AA119" s="152">
        <f t="shared" si="71"/>
        <v>140</v>
      </c>
      <c r="AB119" s="156">
        <v>908</v>
      </c>
      <c r="AC119" s="153">
        <f t="shared" si="92"/>
        <v>11</v>
      </c>
      <c r="AD119" s="152">
        <f t="shared" si="72"/>
        <v>77</v>
      </c>
      <c r="AE119" s="156">
        <v>915</v>
      </c>
      <c r="AF119" s="153">
        <f t="shared" si="73"/>
        <v>7</v>
      </c>
      <c r="AG119" s="152">
        <f t="shared" si="74"/>
        <v>49</v>
      </c>
      <c r="AH119" s="156"/>
      <c r="AI119" s="153"/>
      <c r="AJ119" s="152"/>
      <c r="AK119" s="156"/>
      <c r="AL119" s="153"/>
      <c r="AM119" s="152"/>
    </row>
    <row r="120" spans="1:39" s="123" customFormat="1" thickTop="1" thickBot="1">
      <c r="A120" s="176">
        <v>15</v>
      </c>
      <c r="B120" s="177" t="s">
        <v>32</v>
      </c>
      <c r="C120" s="190">
        <v>384</v>
      </c>
      <c r="D120" s="157">
        <v>385</v>
      </c>
      <c r="E120" s="151">
        <f t="shared" si="86"/>
        <v>1</v>
      </c>
      <c r="F120" s="155">
        <f t="shared" si="54"/>
        <v>7</v>
      </c>
      <c r="G120" s="158">
        <v>385</v>
      </c>
      <c r="H120" s="151">
        <f t="shared" si="55"/>
        <v>0</v>
      </c>
      <c r="I120" s="152">
        <f t="shared" si="65"/>
        <v>0</v>
      </c>
      <c r="J120" s="158">
        <v>388</v>
      </c>
      <c r="K120" s="151">
        <f t="shared" si="56"/>
        <v>28</v>
      </c>
      <c r="L120" s="152">
        <f t="shared" si="66"/>
        <v>196</v>
      </c>
      <c r="M120" s="158">
        <v>416</v>
      </c>
      <c r="N120" s="153">
        <f t="shared" si="87"/>
        <v>28</v>
      </c>
      <c r="O120" s="152">
        <f t="shared" si="67"/>
        <v>196</v>
      </c>
      <c r="P120" s="158">
        <v>438</v>
      </c>
      <c r="Q120" s="153">
        <f t="shared" si="88"/>
        <v>22</v>
      </c>
      <c r="R120" s="152">
        <f t="shared" si="68"/>
        <v>154</v>
      </c>
      <c r="S120" s="158">
        <v>457</v>
      </c>
      <c r="T120" s="153">
        <f t="shared" si="89"/>
        <v>19</v>
      </c>
      <c r="U120" s="152">
        <f t="shared" si="69"/>
        <v>133</v>
      </c>
      <c r="V120" s="158">
        <v>478</v>
      </c>
      <c r="W120" s="153">
        <f t="shared" si="90"/>
        <v>21</v>
      </c>
      <c r="X120" s="152">
        <f t="shared" si="70"/>
        <v>147</v>
      </c>
      <c r="Y120" s="158">
        <v>497</v>
      </c>
      <c r="Z120" s="153">
        <f t="shared" si="91"/>
        <v>19</v>
      </c>
      <c r="AA120" s="152">
        <f t="shared" si="71"/>
        <v>133</v>
      </c>
      <c r="AB120" s="158">
        <v>517</v>
      </c>
      <c r="AC120" s="153">
        <f t="shared" si="92"/>
        <v>20</v>
      </c>
      <c r="AD120" s="152">
        <f t="shared" si="72"/>
        <v>140</v>
      </c>
      <c r="AE120" s="158">
        <v>532</v>
      </c>
      <c r="AF120" s="153">
        <f t="shared" si="73"/>
        <v>15</v>
      </c>
      <c r="AG120" s="152">
        <f t="shared" si="74"/>
        <v>105</v>
      </c>
      <c r="AH120" s="158"/>
      <c r="AI120" s="153"/>
      <c r="AJ120" s="152"/>
      <c r="AK120" s="158"/>
      <c r="AL120" s="153"/>
      <c r="AM120" s="152"/>
    </row>
    <row r="121" spans="1:39" s="123" customFormat="1" thickTop="1" thickBot="1">
      <c r="A121" s="176">
        <v>11</v>
      </c>
      <c r="B121" s="177" t="s">
        <v>282</v>
      </c>
      <c r="C121" s="190">
        <v>1273</v>
      </c>
      <c r="D121" s="154">
        <v>1277</v>
      </c>
      <c r="E121" s="151">
        <f t="shared" si="86"/>
        <v>4</v>
      </c>
      <c r="F121" s="155">
        <f t="shared" si="54"/>
        <v>28</v>
      </c>
      <c r="G121" s="156">
        <v>1277</v>
      </c>
      <c r="H121" s="151">
        <f t="shared" si="55"/>
        <v>0</v>
      </c>
      <c r="I121" s="152">
        <f t="shared" si="65"/>
        <v>0</v>
      </c>
      <c r="J121" s="156">
        <v>7</v>
      </c>
      <c r="K121" s="151">
        <f t="shared" si="56"/>
        <v>1</v>
      </c>
      <c r="L121" s="152">
        <f t="shared" si="66"/>
        <v>7</v>
      </c>
      <c r="M121" s="156">
        <v>8</v>
      </c>
      <c r="N121" s="153">
        <f t="shared" si="87"/>
        <v>1</v>
      </c>
      <c r="O121" s="152">
        <f t="shared" si="67"/>
        <v>7</v>
      </c>
      <c r="P121" s="156">
        <v>16</v>
      </c>
      <c r="Q121" s="153">
        <f t="shared" si="88"/>
        <v>8</v>
      </c>
      <c r="R121" s="152">
        <f t="shared" si="68"/>
        <v>56</v>
      </c>
      <c r="S121" s="156">
        <v>23</v>
      </c>
      <c r="T121" s="153">
        <f t="shared" si="89"/>
        <v>7</v>
      </c>
      <c r="U121" s="152">
        <f t="shared" si="69"/>
        <v>49</v>
      </c>
      <c r="V121" s="156">
        <v>33</v>
      </c>
      <c r="W121" s="153">
        <f t="shared" si="90"/>
        <v>10</v>
      </c>
      <c r="X121" s="152">
        <f t="shared" si="70"/>
        <v>70</v>
      </c>
      <c r="Y121" s="156">
        <v>43</v>
      </c>
      <c r="Z121" s="153">
        <f t="shared" si="91"/>
        <v>10</v>
      </c>
      <c r="AA121" s="152">
        <f t="shared" si="71"/>
        <v>70</v>
      </c>
      <c r="AB121" s="156">
        <v>53</v>
      </c>
      <c r="AC121" s="153">
        <f t="shared" si="92"/>
        <v>10</v>
      </c>
      <c r="AD121" s="152">
        <f t="shared" si="72"/>
        <v>70</v>
      </c>
      <c r="AE121" s="156">
        <v>61</v>
      </c>
      <c r="AF121" s="153">
        <f t="shared" si="73"/>
        <v>8</v>
      </c>
      <c r="AG121" s="152">
        <f t="shared" si="74"/>
        <v>56</v>
      </c>
      <c r="AH121" s="156"/>
      <c r="AI121" s="153"/>
      <c r="AJ121" s="152"/>
      <c r="AK121" s="156"/>
      <c r="AL121" s="153"/>
      <c r="AM121" s="152"/>
    </row>
    <row r="122" spans="1:39" s="123" customFormat="1" thickTop="1" thickBot="1">
      <c r="A122" s="176">
        <v>82</v>
      </c>
      <c r="B122" s="178" t="s">
        <v>104</v>
      </c>
      <c r="C122" s="190">
        <v>938</v>
      </c>
      <c r="D122" s="157">
        <v>942</v>
      </c>
      <c r="E122" s="151">
        <f t="shared" si="86"/>
        <v>4</v>
      </c>
      <c r="F122" s="155">
        <f t="shared" si="54"/>
        <v>28</v>
      </c>
      <c r="G122" s="163">
        <v>942</v>
      </c>
      <c r="H122" s="151">
        <f t="shared" si="55"/>
        <v>0</v>
      </c>
      <c r="I122" s="152">
        <f t="shared" si="65"/>
        <v>0</v>
      </c>
      <c r="J122" s="158">
        <v>942</v>
      </c>
      <c r="K122" s="151">
        <f t="shared" si="56"/>
        <v>0</v>
      </c>
      <c r="L122" s="152">
        <f t="shared" si="66"/>
        <v>0</v>
      </c>
      <c r="M122" s="158">
        <v>942</v>
      </c>
      <c r="N122" s="153">
        <f t="shared" si="87"/>
        <v>0</v>
      </c>
      <c r="O122" s="152">
        <f t="shared" si="67"/>
        <v>0</v>
      </c>
      <c r="P122" s="158">
        <v>942</v>
      </c>
      <c r="Q122" s="153">
        <f t="shared" si="88"/>
        <v>0</v>
      </c>
      <c r="R122" s="152">
        <f t="shared" si="68"/>
        <v>0</v>
      </c>
      <c r="S122" s="158">
        <v>975</v>
      </c>
      <c r="T122" s="153">
        <f t="shared" si="89"/>
        <v>33</v>
      </c>
      <c r="U122" s="152">
        <f t="shared" si="69"/>
        <v>231</v>
      </c>
      <c r="V122" s="158">
        <v>975</v>
      </c>
      <c r="W122" s="153">
        <f t="shared" si="90"/>
        <v>0</v>
      </c>
      <c r="X122" s="152">
        <f t="shared" si="70"/>
        <v>0</v>
      </c>
      <c r="Y122" s="158">
        <v>985</v>
      </c>
      <c r="Z122" s="153">
        <f t="shared" si="91"/>
        <v>10</v>
      </c>
      <c r="AA122" s="152">
        <f t="shared" si="71"/>
        <v>70</v>
      </c>
      <c r="AB122" s="158">
        <v>986</v>
      </c>
      <c r="AC122" s="153">
        <f t="shared" si="92"/>
        <v>1</v>
      </c>
      <c r="AD122" s="152">
        <f t="shared" si="72"/>
        <v>7</v>
      </c>
      <c r="AE122" s="158">
        <v>987</v>
      </c>
      <c r="AF122" s="153">
        <f t="shared" si="73"/>
        <v>1</v>
      </c>
      <c r="AG122" s="152">
        <f t="shared" si="74"/>
        <v>7</v>
      </c>
      <c r="AH122" s="158"/>
      <c r="AI122" s="153"/>
      <c r="AJ122" s="152"/>
      <c r="AK122" s="158"/>
      <c r="AL122" s="153"/>
      <c r="AM122" s="152"/>
    </row>
    <row r="123" spans="1:39" s="123" customFormat="1" ht="15.75" customHeight="1" thickTop="1" thickBot="1">
      <c r="A123" s="176">
        <v>93</v>
      </c>
      <c r="B123" s="181" t="s">
        <v>332</v>
      </c>
      <c r="C123" s="190"/>
      <c r="D123" s="157"/>
      <c r="E123" s="151"/>
      <c r="F123" s="155">
        <f t="shared" si="54"/>
        <v>0</v>
      </c>
      <c r="G123" s="163"/>
      <c r="H123" s="151">
        <f t="shared" si="55"/>
        <v>0</v>
      </c>
      <c r="I123" s="152"/>
      <c r="J123" s="158"/>
      <c r="K123" s="151">
        <f t="shared" si="56"/>
        <v>0</v>
      </c>
      <c r="L123" s="152"/>
      <c r="M123" s="158"/>
      <c r="N123" s="153"/>
      <c r="O123" s="152"/>
      <c r="P123" s="158"/>
      <c r="Q123" s="153"/>
      <c r="R123" s="152"/>
      <c r="S123" s="158"/>
      <c r="T123" s="153"/>
      <c r="U123" s="152"/>
      <c r="V123" s="158"/>
      <c r="W123" s="153"/>
      <c r="X123" s="152"/>
      <c r="Y123" s="158">
        <v>0</v>
      </c>
      <c r="Z123" s="153">
        <v>0</v>
      </c>
      <c r="AA123" s="152">
        <v>0</v>
      </c>
      <c r="AB123" s="158">
        <v>0</v>
      </c>
      <c r="AC123" s="153">
        <v>0</v>
      </c>
      <c r="AD123" s="152">
        <v>0</v>
      </c>
      <c r="AE123" s="158">
        <v>0</v>
      </c>
      <c r="AF123" s="153">
        <f t="shared" si="73"/>
        <v>0</v>
      </c>
      <c r="AG123" s="152">
        <v>0</v>
      </c>
      <c r="AH123" s="158"/>
      <c r="AI123" s="153"/>
      <c r="AJ123" s="152"/>
      <c r="AK123" s="158"/>
      <c r="AL123" s="153"/>
      <c r="AM123" s="152"/>
    </row>
    <row r="124" spans="1:39" s="123" customFormat="1" thickTop="1" thickBot="1">
      <c r="A124" s="174">
        <v>151</v>
      </c>
      <c r="B124" s="210" t="s">
        <v>167</v>
      </c>
      <c r="C124" s="186">
        <v>410</v>
      </c>
      <c r="D124" s="167">
        <v>412</v>
      </c>
      <c r="E124" s="151">
        <f>D124-C124</f>
        <v>2</v>
      </c>
      <c r="F124" s="155">
        <f t="shared" si="54"/>
        <v>14</v>
      </c>
      <c r="G124" s="165">
        <v>412</v>
      </c>
      <c r="H124" s="151">
        <f t="shared" si="55"/>
        <v>0</v>
      </c>
      <c r="I124" s="152">
        <f>H124*$AN$140</f>
        <v>0</v>
      </c>
      <c r="J124" s="165">
        <v>414</v>
      </c>
      <c r="K124" s="151">
        <f t="shared" si="56"/>
        <v>16</v>
      </c>
      <c r="L124" s="152">
        <f>K124*$AN$140</f>
        <v>112</v>
      </c>
      <c r="M124" s="165">
        <v>430</v>
      </c>
      <c r="N124" s="153">
        <f>M124-J124</f>
        <v>16</v>
      </c>
      <c r="O124" s="152">
        <f>N124*$AN$140</f>
        <v>112</v>
      </c>
      <c r="P124" s="165">
        <v>441</v>
      </c>
      <c r="Q124" s="153">
        <f>P124-M124</f>
        <v>11</v>
      </c>
      <c r="R124" s="152">
        <f>Q124*$AN$140</f>
        <v>77</v>
      </c>
      <c r="S124" s="165">
        <v>455</v>
      </c>
      <c r="T124" s="153">
        <f>S124-P124</f>
        <v>14</v>
      </c>
      <c r="U124" s="152">
        <f>T124*$AN$140</f>
        <v>98</v>
      </c>
      <c r="V124" s="165">
        <v>470</v>
      </c>
      <c r="W124" s="153">
        <f>V124-S124</f>
        <v>15</v>
      </c>
      <c r="X124" s="152">
        <f>W124*$AN$140</f>
        <v>105</v>
      </c>
      <c r="Y124" s="165">
        <v>483</v>
      </c>
      <c r="Z124" s="153">
        <f>Y124-V124</f>
        <v>13</v>
      </c>
      <c r="AA124" s="152">
        <f>Z124*$AN$140</f>
        <v>91</v>
      </c>
      <c r="AB124" s="165">
        <v>498</v>
      </c>
      <c r="AC124" s="153">
        <f>AB124-Y124</f>
        <v>15</v>
      </c>
      <c r="AD124" s="152">
        <f>AC124*$AN$140</f>
        <v>105</v>
      </c>
      <c r="AE124" s="165">
        <v>514</v>
      </c>
      <c r="AF124" s="153">
        <f t="shared" si="73"/>
        <v>16</v>
      </c>
      <c r="AG124" s="152">
        <f>AF124*$AN$140</f>
        <v>112</v>
      </c>
      <c r="AH124" s="165"/>
      <c r="AI124" s="153"/>
      <c r="AJ124" s="152"/>
      <c r="AK124" s="165"/>
      <c r="AL124" s="153"/>
      <c r="AM124" s="152"/>
    </row>
    <row r="125" spans="1:39" s="123" customFormat="1" ht="16.5" customHeight="1" thickTop="1" thickBot="1">
      <c r="A125" s="176">
        <v>94</v>
      </c>
      <c r="B125" s="181" t="s">
        <v>298</v>
      </c>
      <c r="C125" s="190">
        <v>16</v>
      </c>
      <c r="D125" s="157">
        <v>17</v>
      </c>
      <c r="E125" s="151">
        <f>D125-C125</f>
        <v>1</v>
      </c>
      <c r="F125" s="155">
        <f t="shared" si="54"/>
        <v>7</v>
      </c>
      <c r="G125" s="163">
        <v>17</v>
      </c>
      <c r="H125" s="151">
        <f t="shared" si="55"/>
        <v>0</v>
      </c>
      <c r="I125" s="152">
        <f>H125*$AN$140</f>
        <v>0</v>
      </c>
      <c r="J125" s="158">
        <v>19</v>
      </c>
      <c r="K125" s="151">
        <f t="shared" si="56"/>
        <v>5</v>
      </c>
      <c r="L125" s="152">
        <f>K125*$AN$140</f>
        <v>35</v>
      </c>
      <c r="M125" s="158">
        <v>24</v>
      </c>
      <c r="N125" s="153">
        <f>M125-J125</f>
        <v>5</v>
      </c>
      <c r="O125" s="152">
        <f>N125*$AN$140</f>
        <v>35</v>
      </c>
      <c r="P125" s="158">
        <v>34</v>
      </c>
      <c r="Q125" s="153">
        <f>P125-M125</f>
        <v>10</v>
      </c>
      <c r="R125" s="152">
        <f>Q125*$AN$140</f>
        <v>70</v>
      </c>
      <c r="S125" s="158">
        <v>41</v>
      </c>
      <c r="T125" s="153">
        <f>S125-P125</f>
        <v>7</v>
      </c>
      <c r="U125" s="152">
        <f>T125*$AN$140</f>
        <v>49</v>
      </c>
      <c r="V125" s="158">
        <v>50</v>
      </c>
      <c r="W125" s="153">
        <f>V125-S125</f>
        <v>9</v>
      </c>
      <c r="X125" s="152">
        <f>W125*$AN$140</f>
        <v>63</v>
      </c>
      <c r="Y125" s="158">
        <v>58</v>
      </c>
      <c r="Z125" s="153">
        <f>Y125-V125</f>
        <v>8</v>
      </c>
      <c r="AA125" s="152">
        <f>Z125*$AN$140</f>
        <v>56</v>
      </c>
      <c r="AB125" s="158">
        <v>69</v>
      </c>
      <c r="AC125" s="153">
        <f>AB125-Y125</f>
        <v>11</v>
      </c>
      <c r="AD125" s="152">
        <f>AC125*$AN$140</f>
        <v>77</v>
      </c>
      <c r="AE125" s="158">
        <v>74</v>
      </c>
      <c r="AF125" s="153">
        <f t="shared" si="73"/>
        <v>5</v>
      </c>
      <c r="AG125" s="152">
        <f>AF125*$AN$140</f>
        <v>35</v>
      </c>
      <c r="AH125" s="158"/>
      <c r="AI125" s="153"/>
      <c r="AJ125" s="152"/>
      <c r="AK125" s="158"/>
      <c r="AL125" s="153"/>
      <c r="AM125" s="152"/>
    </row>
    <row r="126" spans="1:39" s="123" customFormat="1" ht="18" customHeight="1" thickTop="1" thickBot="1">
      <c r="A126" s="176">
        <v>92</v>
      </c>
      <c r="B126" s="177" t="s">
        <v>128</v>
      </c>
      <c r="C126" s="190">
        <v>61</v>
      </c>
      <c r="D126" s="157">
        <v>61</v>
      </c>
      <c r="E126" s="151">
        <f>D126-C126</f>
        <v>0</v>
      </c>
      <c r="F126" s="155">
        <f t="shared" si="54"/>
        <v>0</v>
      </c>
      <c r="G126" s="163">
        <v>61</v>
      </c>
      <c r="H126" s="151">
        <f t="shared" si="55"/>
        <v>0</v>
      </c>
      <c r="I126" s="152">
        <f>H126*$AN$140</f>
        <v>0</v>
      </c>
      <c r="J126" s="158">
        <v>61</v>
      </c>
      <c r="K126" s="151">
        <f t="shared" si="56"/>
        <v>0</v>
      </c>
      <c r="L126" s="152">
        <f>K126*$AN$140</f>
        <v>0</v>
      </c>
      <c r="M126" s="158">
        <v>61</v>
      </c>
      <c r="N126" s="153">
        <f>M126-J126</f>
        <v>0</v>
      </c>
      <c r="O126" s="152">
        <f>N126*$AN$140</f>
        <v>0</v>
      </c>
      <c r="P126" s="158">
        <v>61</v>
      </c>
      <c r="Q126" s="153">
        <f>P126-M126</f>
        <v>0</v>
      </c>
      <c r="R126" s="152">
        <f>Q126*$AN$140</f>
        <v>0</v>
      </c>
      <c r="S126" s="158">
        <v>61</v>
      </c>
      <c r="T126" s="153">
        <f>S126-P126</f>
        <v>0</v>
      </c>
      <c r="U126" s="152">
        <f>T126*$AN$140</f>
        <v>0</v>
      </c>
      <c r="V126" s="158">
        <v>61</v>
      </c>
      <c r="W126" s="153">
        <f>V126-S126</f>
        <v>0</v>
      </c>
      <c r="X126" s="152">
        <f>W126*$AN$140</f>
        <v>0</v>
      </c>
      <c r="Y126" s="158">
        <v>61</v>
      </c>
      <c r="Z126" s="153">
        <f>Y126-V126</f>
        <v>0</v>
      </c>
      <c r="AA126" s="152">
        <f>Z126*$AN$140</f>
        <v>0</v>
      </c>
      <c r="AB126" s="158">
        <v>61</v>
      </c>
      <c r="AC126" s="153">
        <f>AB126-Y126</f>
        <v>0</v>
      </c>
      <c r="AD126" s="152">
        <f>AC126*$AN$140</f>
        <v>0</v>
      </c>
      <c r="AE126" s="158">
        <v>61</v>
      </c>
      <c r="AF126" s="153">
        <f t="shared" si="73"/>
        <v>0</v>
      </c>
      <c r="AG126" s="152">
        <f>AF126*$AN$140</f>
        <v>0</v>
      </c>
      <c r="AH126" s="158"/>
      <c r="AI126" s="153"/>
      <c r="AJ126" s="152"/>
      <c r="AK126" s="158"/>
      <c r="AL126" s="153"/>
      <c r="AM126" s="152"/>
    </row>
    <row r="127" spans="1:39" s="123" customFormat="1" ht="18" customHeight="1" thickTop="1" thickBot="1">
      <c r="A127" s="176">
        <v>155</v>
      </c>
      <c r="B127" s="177" t="s">
        <v>362</v>
      </c>
      <c r="C127" s="190"/>
      <c r="D127" s="157"/>
      <c r="E127" s="151"/>
      <c r="F127" s="155">
        <f t="shared" si="54"/>
        <v>0</v>
      </c>
      <c r="G127" s="163"/>
      <c r="H127" s="151">
        <f t="shared" si="55"/>
        <v>0</v>
      </c>
      <c r="I127" s="152"/>
      <c r="J127" s="158"/>
      <c r="K127" s="151">
        <f t="shared" si="56"/>
        <v>0</v>
      </c>
      <c r="L127" s="152"/>
      <c r="M127" s="158"/>
      <c r="N127" s="153"/>
      <c r="O127" s="152"/>
      <c r="P127" s="158"/>
      <c r="Q127" s="153"/>
      <c r="R127" s="152"/>
      <c r="S127" s="158"/>
      <c r="T127" s="153"/>
      <c r="U127" s="152"/>
      <c r="V127" s="158"/>
      <c r="W127" s="153"/>
      <c r="X127" s="152"/>
      <c r="Y127" s="158"/>
      <c r="Z127" s="153"/>
      <c r="AA127" s="152"/>
      <c r="AB127" s="158"/>
      <c r="AC127" s="153"/>
      <c r="AD127" s="152"/>
      <c r="AE127" s="158"/>
      <c r="AF127" s="153"/>
      <c r="AG127" s="152"/>
      <c r="AH127" s="158"/>
      <c r="AI127" s="153"/>
      <c r="AJ127" s="152"/>
      <c r="AK127" s="158"/>
      <c r="AL127" s="153"/>
      <c r="AM127" s="152"/>
    </row>
    <row r="128" spans="1:39" s="123" customFormat="1" thickTop="1" thickBot="1">
      <c r="A128" s="176">
        <v>87</v>
      </c>
      <c r="B128" s="177" t="s">
        <v>78</v>
      </c>
      <c r="C128" s="193">
        <v>262</v>
      </c>
      <c r="D128" s="157">
        <v>265</v>
      </c>
      <c r="E128" s="151">
        <f t="shared" ref="E128:E136" si="93">D128-C128</f>
        <v>3</v>
      </c>
      <c r="F128" s="155">
        <f t="shared" si="54"/>
        <v>21</v>
      </c>
      <c r="G128" s="163">
        <v>265</v>
      </c>
      <c r="H128" s="151">
        <f t="shared" si="55"/>
        <v>0</v>
      </c>
      <c r="I128" s="152">
        <f t="shared" ref="I128:I139" si="94">H128*$AN$140</f>
        <v>0</v>
      </c>
      <c r="J128" s="158">
        <v>267</v>
      </c>
      <c r="K128" s="151">
        <f t="shared" si="56"/>
        <v>5</v>
      </c>
      <c r="L128" s="152">
        <f t="shared" ref="L128:L139" si="95">K128*$AN$140</f>
        <v>35</v>
      </c>
      <c r="M128" s="158">
        <v>272</v>
      </c>
      <c r="N128" s="153">
        <f t="shared" ref="N128:N142" si="96">M128-J128</f>
        <v>5</v>
      </c>
      <c r="O128" s="152">
        <f t="shared" ref="O128:O139" si="97">N128*$AN$140</f>
        <v>35</v>
      </c>
      <c r="P128" s="158">
        <v>275</v>
      </c>
      <c r="Q128" s="153">
        <f t="shared" ref="Q128:Q142" si="98">P128-M128</f>
        <v>3</v>
      </c>
      <c r="R128" s="152">
        <f t="shared" ref="R128:R139" si="99">Q128*$AN$140</f>
        <v>21</v>
      </c>
      <c r="S128" s="158">
        <v>277</v>
      </c>
      <c r="T128" s="153">
        <f t="shared" ref="T128:T139" si="100">S128-P128</f>
        <v>2</v>
      </c>
      <c r="U128" s="152">
        <f t="shared" ref="U128:U139" si="101">T128*$AN$140</f>
        <v>14</v>
      </c>
      <c r="V128" s="158">
        <v>279</v>
      </c>
      <c r="W128" s="153">
        <f t="shared" ref="W128:W139" si="102">V128-S128</f>
        <v>2</v>
      </c>
      <c r="X128" s="152">
        <f t="shared" ref="X128:X139" si="103">W128*$AN$140</f>
        <v>14</v>
      </c>
      <c r="Y128" s="158">
        <v>280</v>
      </c>
      <c r="Z128" s="153">
        <f t="shared" ref="Z128:Z139" si="104">Y128-V128</f>
        <v>1</v>
      </c>
      <c r="AA128" s="152">
        <f t="shared" ref="AA128:AA139" si="105">Z128*$AN$140</f>
        <v>7</v>
      </c>
      <c r="AB128" s="158">
        <v>283</v>
      </c>
      <c r="AC128" s="153">
        <f t="shared" ref="AC128:AC139" si="106">AB128-Y128</f>
        <v>3</v>
      </c>
      <c r="AD128" s="152">
        <f t="shared" ref="AD128:AD139" si="107">AC128*$AN$140</f>
        <v>21</v>
      </c>
      <c r="AE128" s="158">
        <v>287</v>
      </c>
      <c r="AF128" s="153">
        <f t="shared" ref="AF128:AF145" si="108">AE128-AB128</f>
        <v>4</v>
      </c>
      <c r="AG128" s="152">
        <f t="shared" ref="AG128:AG139" si="109">AF128*$AN$140</f>
        <v>28</v>
      </c>
      <c r="AH128" s="158"/>
      <c r="AI128" s="153"/>
      <c r="AJ128" s="152"/>
      <c r="AK128" s="158"/>
      <c r="AL128" s="153"/>
      <c r="AM128" s="152"/>
    </row>
    <row r="129" spans="1:40" s="123" customFormat="1" thickTop="1" thickBot="1">
      <c r="A129" s="176">
        <v>86</v>
      </c>
      <c r="B129" s="177" t="s">
        <v>77</v>
      </c>
      <c r="C129" s="190">
        <v>301</v>
      </c>
      <c r="D129" s="154">
        <v>302</v>
      </c>
      <c r="E129" s="151">
        <f t="shared" si="93"/>
        <v>1</v>
      </c>
      <c r="F129" s="155">
        <f t="shared" si="54"/>
        <v>7</v>
      </c>
      <c r="G129" s="162">
        <v>302</v>
      </c>
      <c r="H129" s="151">
        <f t="shared" si="55"/>
        <v>0</v>
      </c>
      <c r="I129" s="152">
        <f t="shared" si="94"/>
        <v>0</v>
      </c>
      <c r="J129" s="156">
        <v>302</v>
      </c>
      <c r="K129" s="151">
        <f t="shared" si="56"/>
        <v>12</v>
      </c>
      <c r="L129" s="152">
        <f t="shared" si="95"/>
        <v>84</v>
      </c>
      <c r="M129" s="156">
        <v>314</v>
      </c>
      <c r="N129" s="153">
        <f t="shared" si="96"/>
        <v>12</v>
      </c>
      <c r="O129" s="152">
        <f t="shared" si="97"/>
        <v>84</v>
      </c>
      <c r="P129" s="156">
        <v>315</v>
      </c>
      <c r="Q129" s="153">
        <f t="shared" si="98"/>
        <v>1</v>
      </c>
      <c r="R129" s="152">
        <f t="shared" si="99"/>
        <v>7</v>
      </c>
      <c r="S129" s="156">
        <v>327</v>
      </c>
      <c r="T129" s="153">
        <f t="shared" si="100"/>
        <v>12</v>
      </c>
      <c r="U129" s="152">
        <f t="shared" si="101"/>
        <v>84</v>
      </c>
      <c r="V129" s="156">
        <v>338</v>
      </c>
      <c r="W129" s="153">
        <f t="shared" si="102"/>
        <v>11</v>
      </c>
      <c r="X129" s="152">
        <f t="shared" si="103"/>
        <v>77</v>
      </c>
      <c r="Y129" s="156">
        <v>345</v>
      </c>
      <c r="Z129" s="153">
        <f t="shared" si="104"/>
        <v>7</v>
      </c>
      <c r="AA129" s="152">
        <f t="shared" si="105"/>
        <v>49</v>
      </c>
      <c r="AB129" s="156">
        <v>348</v>
      </c>
      <c r="AC129" s="153">
        <f t="shared" si="106"/>
        <v>3</v>
      </c>
      <c r="AD129" s="152">
        <f t="shared" si="107"/>
        <v>21</v>
      </c>
      <c r="AE129" s="156">
        <v>352</v>
      </c>
      <c r="AF129" s="153">
        <f t="shared" si="108"/>
        <v>4</v>
      </c>
      <c r="AG129" s="152">
        <f t="shared" si="109"/>
        <v>28</v>
      </c>
      <c r="AH129" s="156"/>
      <c r="AI129" s="153"/>
      <c r="AJ129" s="152"/>
      <c r="AK129" s="156"/>
      <c r="AL129" s="153"/>
      <c r="AM129" s="152"/>
    </row>
    <row r="130" spans="1:40" s="123" customFormat="1" thickTop="1" thickBot="1">
      <c r="A130" s="176">
        <v>85</v>
      </c>
      <c r="B130" s="177" t="s">
        <v>76</v>
      </c>
      <c r="C130" s="190">
        <v>213</v>
      </c>
      <c r="D130" s="154">
        <v>214</v>
      </c>
      <c r="E130" s="151">
        <f t="shared" si="93"/>
        <v>1</v>
      </c>
      <c r="F130" s="155">
        <f t="shared" si="54"/>
        <v>7</v>
      </c>
      <c r="G130" s="162">
        <v>214</v>
      </c>
      <c r="H130" s="151">
        <f t="shared" si="55"/>
        <v>0</v>
      </c>
      <c r="I130" s="152">
        <f t="shared" si="94"/>
        <v>0</v>
      </c>
      <c r="J130" s="156">
        <v>215</v>
      </c>
      <c r="K130" s="151">
        <f t="shared" si="56"/>
        <v>3</v>
      </c>
      <c r="L130" s="152">
        <f t="shared" si="95"/>
        <v>21</v>
      </c>
      <c r="M130" s="156">
        <v>218</v>
      </c>
      <c r="N130" s="153">
        <f t="shared" si="96"/>
        <v>3</v>
      </c>
      <c r="O130" s="152">
        <f t="shared" si="97"/>
        <v>21</v>
      </c>
      <c r="P130" s="156">
        <v>223</v>
      </c>
      <c r="Q130" s="153">
        <f t="shared" si="98"/>
        <v>5</v>
      </c>
      <c r="R130" s="152">
        <f t="shared" si="99"/>
        <v>35</v>
      </c>
      <c r="S130" s="156">
        <v>228</v>
      </c>
      <c r="T130" s="153">
        <f t="shared" si="100"/>
        <v>5</v>
      </c>
      <c r="U130" s="152">
        <f t="shared" si="101"/>
        <v>35</v>
      </c>
      <c r="V130" s="156">
        <v>236</v>
      </c>
      <c r="W130" s="153">
        <f t="shared" si="102"/>
        <v>8</v>
      </c>
      <c r="X130" s="152">
        <f t="shared" si="103"/>
        <v>56</v>
      </c>
      <c r="Y130" s="156">
        <v>246</v>
      </c>
      <c r="Z130" s="153">
        <f t="shared" si="104"/>
        <v>10</v>
      </c>
      <c r="AA130" s="152">
        <f t="shared" si="105"/>
        <v>70</v>
      </c>
      <c r="AB130" s="156">
        <v>251</v>
      </c>
      <c r="AC130" s="153">
        <f t="shared" si="106"/>
        <v>5</v>
      </c>
      <c r="AD130" s="152">
        <f t="shared" si="107"/>
        <v>35</v>
      </c>
      <c r="AE130" s="156">
        <v>253</v>
      </c>
      <c r="AF130" s="153">
        <f t="shared" si="108"/>
        <v>2</v>
      </c>
      <c r="AG130" s="152">
        <f t="shared" si="109"/>
        <v>14</v>
      </c>
      <c r="AH130" s="156"/>
      <c r="AI130" s="153"/>
      <c r="AJ130" s="152"/>
      <c r="AK130" s="156"/>
      <c r="AL130" s="153"/>
      <c r="AM130" s="152"/>
    </row>
    <row r="131" spans="1:40" s="123" customFormat="1" thickTop="1" thickBot="1">
      <c r="A131" s="176">
        <v>84</v>
      </c>
      <c r="B131" s="177" t="s">
        <v>107</v>
      </c>
      <c r="C131" s="190">
        <v>1105</v>
      </c>
      <c r="D131" s="154">
        <v>1107</v>
      </c>
      <c r="E131" s="151">
        <f t="shared" si="93"/>
        <v>2</v>
      </c>
      <c r="F131" s="155">
        <f t="shared" si="54"/>
        <v>14</v>
      </c>
      <c r="G131" s="162">
        <v>1107</v>
      </c>
      <c r="H131" s="151">
        <f t="shared" si="55"/>
        <v>0</v>
      </c>
      <c r="I131" s="152">
        <f t="shared" si="94"/>
        <v>0</v>
      </c>
      <c r="J131" s="156">
        <v>1107</v>
      </c>
      <c r="K131" s="151">
        <f t="shared" si="56"/>
        <v>1</v>
      </c>
      <c r="L131" s="152">
        <f t="shared" si="95"/>
        <v>7</v>
      </c>
      <c r="M131" s="156">
        <v>1108</v>
      </c>
      <c r="N131" s="153">
        <f t="shared" si="96"/>
        <v>1</v>
      </c>
      <c r="O131" s="152">
        <f t="shared" si="97"/>
        <v>7</v>
      </c>
      <c r="P131" s="156">
        <v>1112</v>
      </c>
      <c r="Q131" s="153">
        <f t="shared" si="98"/>
        <v>4</v>
      </c>
      <c r="R131" s="152">
        <f t="shared" si="99"/>
        <v>28</v>
      </c>
      <c r="S131" s="156">
        <v>1118</v>
      </c>
      <c r="T131" s="153">
        <f t="shared" si="100"/>
        <v>6</v>
      </c>
      <c r="U131" s="152">
        <f t="shared" si="101"/>
        <v>42</v>
      </c>
      <c r="V131" s="156">
        <v>1127</v>
      </c>
      <c r="W131" s="153">
        <f t="shared" si="102"/>
        <v>9</v>
      </c>
      <c r="X131" s="152">
        <f t="shared" si="103"/>
        <v>63</v>
      </c>
      <c r="Y131" s="156">
        <v>1143</v>
      </c>
      <c r="Z131" s="153">
        <f t="shared" si="104"/>
        <v>16</v>
      </c>
      <c r="AA131" s="152">
        <f t="shared" si="105"/>
        <v>112</v>
      </c>
      <c r="AB131" s="156">
        <v>1150</v>
      </c>
      <c r="AC131" s="153">
        <f t="shared" si="106"/>
        <v>7</v>
      </c>
      <c r="AD131" s="152">
        <f t="shared" si="107"/>
        <v>49</v>
      </c>
      <c r="AE131" s="156">
        <v>1155</v>
      </c>
      <c r="AF131" s="153">
        <f t="shared" si="108"/>
        <v>5</v>
      </c>
      <c r="AG131" s="152">
        <f t="shared" si="109"/>
        <v>35</v>
      </c>
      <c r="AH131" s="156"/>
      <c r="AI131" s="153"/>
      <c r="AJ131" s="152"/>
      <c r="AK131" s="156"/>
      <c r="AL131" s="153"/>
      <c r="AM131" s="152"/>
    </row>
    <row r="132" spans="1:40" s="123" customFormat="1" thickTop="1" thickBot="1">
      <c r="A132" s="174">
        <v>137</v>
      </c>
      <c r="B132" s="179" t="s">
        <v>154</v>
      </c>
      <c r="C132" s="190">
        <v>305</v>
      </c>
      <c r="D132" s="167">
        <v>308</v>
      </c>
      <c r="E132" s="151">
        <f t="shared" si="93"/>
        <v>3</v>
      </c>
      <c r="F132" s="155">
        <f t="shared" si="54"/>
        <v>21</v>
      </c>
      <c r="G132" s="165">
        <v>308</v>
      </c>
      <c r="H132" s="151">
        <f t="shared" si="55"/>
        <v>0</v>
      </c>
      <c r="I132" s="152">
        <f t="shared" si="94"/>
        <v>0</v>
      </c>
      <c r="J132" s="165">
        <v>1</v>
      </c>
      <c r="K132" s="151">
        <f t="shared" si="56"/>
        <v>9</v>
      </c>
      <c r="L132" s="152">
        <f t="shared" si="95"/>
        <v>63</v>
      </c>
      <c r="M132" s="165">
        <v>10</v>
      </c>
      <c r="N132" s="153">
        <f t="shared" si="96"/>
        <v>9</v>
      </c>
      <c r="O132" s="152">
        <f t="shared" si="97"/>
        <v>63</v>
      </c>
      <c r="P132" s="165">
        <v>22</v>
      </c>
      <c r="Q132" s="153">
        <f t="shared" si="98"/>
        <v>12</v>
      </c>
      <c r="R132" s="152">
        <f t="shared" si="99"/>
        <v>84</v>
      </c>
      <c r="S132" s="165">
        <v>34</v>
      </c>
      <c r="T132" s="153">
        <f t="shared" si="100"/>
        <v>12</v>
      </c>
      <c r="U132" s="152">
        <f t="shared" si="101"/>
        <v>84</v>
      </c>
      <c r="V132" s="165">
        <v>47</v>
      </c>
      <c r="W132" s="153">
        <f t="shared" si="102"/>
        <v>13</v>
      </c>
      <c r="X132" s="152">
        <f t="shared" si="103"/>
        <v>91</v>
      </c>
      <c r="Y132" s="165">
        <v>58</v>
      </c>
      <c r="Z132" s="153">
        <f t="shared" si="104"/>
        <v>11</v>
      </c>
      <c r="AA132" s="152">
        <f t="shared" si="105"/>
        <v>77</v>
      </c>
      <c r="AB132" s="165">
        <v>71</v>
      </c>
      <c r="AC132" s="153">
        <f t="shared" si="106"/>
        <v>13</v>
      </c>
      <c r="AD132" s="152">
        <f t="shared" si="107"/>
        <v>91</v>
      </c>
      <c r="AE132" s="165">
        <v>82</v>
      </c>
      <c r="AF132" s="153">
        <f t="shared" si="108"/>
        <v>11</v>
      </c>
      <c r="AG132" s="152">
        <f t="shared" si="109"/>
        <v>77</v>
      </c>
      <c r="AH132" s="165"/>
      <c r="AI132" s="153"/>
      <c r="AJ132" s="152"/>
      <c r="AK132" s="165"/>
      <c r="AL132" s="153"/>
      <c r="AM132" s="152"/>
    </row>
    <row r="133" spans="1:40" s="123" customFormat="1" thickTop="1" thickBot="1">
      <c r="A133" s="176">
        <v>88</v>
      </c>
      <c r="B133" s="177" t="s">
        <v>26</v>
      </c>
      <c r="C133" s="194">
        <v>498</v>
      </c>
      <c r="D133" s="159">
        <v>501</v>
      </c>
      <c r="E133" s="151">
        <f t="shared" si="93"/>
        <v>3</v>
      </c>
      <c r="F133" s="155">
        <f t="shared" ref="F133:F158" si="110">E133*$AN$140</f>
        <v>21</v>
      </c>
      <c r="G133" s="164">
        <v>501</v>
      </c>
      <c r="H133" s="151">
        <f t="shared" ref="H133:H158" si="111">G133-D133</f>
        <v>0</v>
      </c>
      <c r="I133" s="152">
        <f t="shared" si="94"/>
        <v>0</v>
      </c>
      <c r="J133" s="160">
        <v>501</v>
      </c>
      <c r="K133" s="151">
        <f t="shared" ref="K133:K157" si="112">M133-J133</f>
        <v>5</v>
      </c>
      <c r="L133" s="152">
        <f t="shared" si="95"/>
        <v>35</v>
      </c>
      <c r="M133" s="160">
        <v>506</v>
      </c>
      <c r="N133" s="153">
        <f t="shared" si="96"/>
        <v>5</v>
      </c>
      <c r="O133" s="152">
        <f t="shared" si="97"/>
        <v>35</v>
      </c>
      <c r="P133" s="160">
        <v>518</v>
      </c>
      <c r="Q133" s="153">
        <f t="shared" si="98"/>
        <v>12</v>
      </c>
      <c r="R133" s="152">
        <f t="shared" si="99"/>
        <v>84</v>
      </c>
      <c r="S133" s="160">
        <v>528</v>
      </c>
      <c r="T133" s="153">
        <f t="shared" si="100"/>
        <v>10</v>
      </c>
      <c r="U133" s="152">
        <f t="shared" si="101"/>
        <v>70</v>
      </c>
      <c r="V133" s="160">
        <v>534</v>
      </c>
      <c r="W133" s="153">
        <f t="shared" si="102"/>
        <v>6</v>
      </c>
      <c r="X133" s="152">
        <f t="shared" si="103"/>
        <v>42</v>
      </c>
      <c r="Y133" s="160">
        <v>534</v>
      </c>
      <c r="Z133" s="153">
        <f t="shared" si="104"/>
        <v>0</v>
      </c>
      <c r="AA133" s="152">
        <f t="shared" si="105"/>
        <v>0</v>
      </c>
      <c r="AB133" s="160">
        <v>534</v>
      </c>
      <c r="AC133" s="153">
        <f t="shared" si="106"/>
        <v>0</v>
      </c>
      <c r="AD133" s="152">
        <f t="shared" si="107"/>
        <v>0</v>
      </c>
      <c r="AE133" s="160">
        <v>536</v>
      </c>
      <c r="AF133" s="153">
        <f t="shared" si="108"/>
        <v>2</v>
      </c>
      <c r="AG133" s="152">
        <f t="shared" si="109"/>
        <v>14</v>
      </c>
      <c r="AH133" s="160"/>
      <c r="AI133" s="153"/>
      <c r="AJ133" s="152"/>
      <c r="AK133" s="160"/>
      <c r="AL133" s="153"/>
      <c r="AM133" s="152"/>
    </row>
    <row r="134" spans="1:40" s="123" customFormat="1" thickTop="1" thickBot="1">
      <c r="A134" s="174">
        <v>139</v>
      </c>
      <c r="B134" s="179" t="s">
        <v>156</v>
      </c>
      <c r="C134" s="190">
        <v>21</v>
      </c>
      <c r="D134" s="167">
        <v>21</v>
      </c>
      <c r="E134" s="151">
        <f t="shared" si="93"/>
        <v>0</v>
      </c>
      <c r="F134" s="155">
        <f t="shared" si="110"/>
        <v>0</v>
      </c>
      <c r="G134" s="165">
        <v>21</v>
      </c>
      <c r="H134" s="151">
        <f t="shared" si="111"/>
        <v>0</v>
      </c>
      <c r="I134" s="152">
        <f t="shared" si="94"/>
        <v>0</v>
      </c>
      <c r="J134" s="165">
        <v>22</v>
      </c>
      <c r="K134" s="151">
        <f t="shared" si="112"/>
        <v>3</v>
      </c>
      <c r="L134" s="152">
        <f t="shared" si="95"/>
        <v>21</v>
      </c>
      <c r="M134" s="165">
        <v>25</v>
      </c>
      <c r="N134" s="153">
        <f t="shared" si="96"/>
        <v>3</v>
      </c>
      <c r="O134" s="152">
        <f t="shared" si="97"/>
        <v>21</v>
      </c>
      <c r="P134" s="165">
        <v>30</v>
      </c>
      <c r="Q134" s="153">
        <f t="shared" si="98"/>
        <v>5</v>
      </c>
      <c r="R134" s="152">
        <f t="shared" si="99"/>
        <v>35</v>
      </c>
      <c r="S134" s="165">
        <v>35</v>
      </c>
      <c r="T134" s="153">
        <f t="shared" si="100"/>
        <v>5</v>
      </c>
      <c r="U134" s="152">
        <f t="shared" si="101"/>
        <v>35</v>
      </c>
      <c r="V134" s="165">
        <v>43</v>
      </c>
      <c r="W134" s="153">
        <f t="shared" si="102"/>
        <v>8</v>
      </c>
      <c r="X134" s="152">
        <f t="shared" si="103"/>
        <v>56</v>
      </c>
      <c r="Y134" s="165">
        <v>49</v>
      </c>
      <c r="Z134" s="153">
        <f t="shared" si="104"/>
        <v>6</v>
      </c>
      <c r="AA134" s="152">
        <f t="shared" si="105"/>
        <v>42</v>
      </c>
      <c r="AB134" s="165">
        <v>57</v>
      </c>
      <c r="AC134" s="153">
        <f t="shared" si="106"/>
        <v>8</v>
      </c>
      <c r="AD134" s="152">
        <f t="shared" si="107"/>
        <v>56</v>
      </c>
      <c r="AE134" s="165">
        <v>62</v>
      </c>
      <c r="AF134" s="153">
        <f t="shared" si="108"/>
        <v>5</v>
      </c>
      <c r="AG134" s="152">
        <f t="shared" si="109"/>
        <v>35</v>
      </c>
      <c r="AH134" s="165"/>
      <c r="AI134" s="153"/>
      <c r="AJ134" s="152"/>
      <c r="AK134" s="165"/>
      <c r="AL134" s="153"/>
      <c r="AM134" s="152"/>
    </row>
    <row r="135" spans="1:40" s="123" customFormat="1" thickTop="1" thickBot="1">
      <c r="A135" s="174">
        <v>138</v>
      </c>
      <c r="B135" s="179" t="s">
        <v>155</v>
      </c>
      <c r="C135" s="190">
        <v>11</v>
      </c>
      <c r="D135" s="167">
        <v>11</v>
      </c>
      <c r="E135" s="151">
        <f t="shared" si="93"/>
        <v>0</v>
      </c>
      <c r="F135" s="155">
        <f t="shared" si="110"/>
        <v>0</v>
      </c>
      <c r="G135" s="165">
        <v>11</v>
      </c>
      <c r="H135" s="151">
        <f t="shared" si="111"/>
        <v>0</v>
      </c>
      <c r="I135" s="152">
        <f t="shared" si="94"/>
        <v>0</v>
      </c>
      <c r="J135" s="165">
        <v>11</v>
      </c>
      <c r="K135" s="151">
        <f t="shared" si="112"/>
        <v>3</v>
      </c>
      <c r="L135" s="152">
        <f t="shared" si="95"/>
        <v>21</v>
      </c>
      <c r="M135" s="165">
        <v>14</v>
      </c>
      <c r="N135" s="153">
        <f t="shared" si="96"/>
        <v>3</v>
      </c>
      <c r="O135" s="152">
        <f t="shared" si="97"/>
        <v>21</v>
      </c>
      <c r="P135" s="165">
        <v>17</v>
      </c>
      <c r="Q135" s="153">
        <f t="shared" si="98"/>
        <v>3</v>
      </c>
      <c r="R135" s="152">
        <f t="shared" si="99"/>
        <v>21</v>
      </c>
      <c r="S135" s="165">
        <v>22</v>
      </c>
      <c r="T135" s="153">
        <f t="shared" si="100"/>
        <v>5</v>
      </c>
      <c r="U135" s="152">
        <f t="shared" si="101"/>
        <v>35</v>
      </c>
      <c r="V135" s="165">
        <v>30</v>
      </c>
      <c r="W135" s="153">
        <f t="shared" si="102"/>
        <v>8</v>
      </c>
      <c r="X135" s="152">
        <f t="shared" si="103"/>
        <v>56</v>
      </c>
      <c r="Y135" s="165">
        <v>32</v>
      </c>
      <c r="Z135" s="153">
        <f t="shared" si="104"/>
        <v>2</v>
      </c>
      <c r="AA135" s="152">
        <f t="shared" si="105"/>
        <v>14</v>
      </c>
      <c r="AB135" s="165">
        <v>37</v>
      </c>
      <c r="AC135" s="153">
        <f t="shared" si="106"/>
        <v>5</v>
      </c>
      <c r="AD135" s="152">
        <f t="shared" si="107"/>
        <v>35</v>
      </c>
      <c r="AE135" s="165">
        <v>39</v>
      </c>
      <c r="AF135" s="153">
        <f t="shared" si="108"/>
        <v>2</v>
      </c>
      <c r="AG135" s="152">
        <f t="shared" si="109"/>
        <v>14</v>
      </c>
      <c r="AH135" s="165"/>
      <c r="AI135" s="153"/>
      <c r="AJ135" s="152"/>
      <c r="AK135" s="165"/>
      <c r="AL135" s="153"/>
      <c r="AM135" s="152"/>
    </row>
    <row r="136" spans="1:40" s="123" customFormat="1" thickTop="1" thickBot="1">
      <c r="A136" s="182">
        <v>95</v>
      </c>
      <c r="B136" s="183" t="s">
        <v>129</v>
      </c>
      <c r="C136" s="186">
        <v>732</v>
      </c>
      <c r="D136" s="159">
        <v>734</v>
      </c>
      <c r="E136" s="151">
        <f t="shared" si="93"/>
        <v>2</v>
      </c>
      <c r="F136" s="155">
        <f t="shared" si="110"/>
        <v>14</v>
      </c>
      <c r="G136" s="164">
        <v>734</v>
      </c>
      <c r="H136" s="151">
        <f t="shared" si="111"/>
        <v>0</v>
      </c>
      <c r="I136" s="152">
        <f t="shared" si="94"/>
        <v>0</v>
      </c>
      <c r="J136" s="160">
        <v>734</v>
      </c>
      <c r="K136" s="151">
        <f t="shared" si="112"/>
        <v>0</v>
      </c>
      <c r="L136" s="152">
        <f t="shared" si="95"/>
        <v>0</v>
      </c>
      <c r="M136" s="160">
        <v>734</v>
      </c>
      <c r="N136" s="153">
        <f t="shared" si="96"/>
        <v>0</v>
      </c>
      <c r="O136" s="152">
        <f t="shared" si="97"/>
        <v>0</v>
      </c>
      <c r="P136" s="160">
        <v>740</v>
      </c>
      <c r="Q136" s="153">
        <f t="shared" si="98"/>
        <v>6</v>
      </c>
      <c r="R136" s="152">
        <f t="shared" si="99"/>
        <v>42</v>
      </c>
      <c r="S136" s="160">
        <v>751</v>
      </c>
      <c r="T136" s="153">
        <f t="shared" si="100"/>
        <v>11</v>
      </c>
      <c r="U136" s="152">
        <f t="shared" si="101"/>
        <v>77</v>
      </c>
      <c r="V136" s="160">
        <v>768</v>
      </c>
      <c r="W136" s="153">
        <f t="shared" si="102"/>
        <v>17</v>
      </c>
      <c r="X136" s="152">
        <f t="shared" si="103"/>
        <v>119</v>
      </c>
      <c r="Y136" s="160">
        <v>783</v>
      </c>
      <c r="Z136" s="153">
        <f t="shared" si="104"/>
        <v>15</v>
      </c>
      <c r="AA136" s="152">
        <f t="shared" si="105"/>
        <v>105</v>
      </c>
      <c r="AB136" s="160">
        <v>790</v>
      </c>
      <c r="AC136" s="153">
        <f t="shared" si="106"/>
        <v>7</v>
      </c>
      <c r="AD136" s="152">
        <f t="shared" si="107"/>
        <v>49</v>
      </c>
      <c r="AE136" s="160">
        <v>794</v>
      </c>
      <c r="AF136" s="153">
        <f t="shared" si="108"/>
        <v>4</v>
      </c>
      <c r="AG136" s="152">
        <f t="shared" si="109"/>
        <v>28</v>
      </c>
      <c r="AH136" s="160"/>
      <c r="AI136" s="153"/>
      <c r="AJ136" s="152"/>
      <c r="AK136" s="160"/>
      <c r="AL136" s="153"/>
      <c r="AM136" s="152"/>
    </row>
    <row r="137" spans="1:40" s="123" customFormat="1" thickTop="1" thickBot="1">
      <c r="A137" s="176">
        <v>91</v>
      </c>
      <c r="B137" s="177" t="s">
        <v>29</v>
      </c>
      <c r="C137" s="190">
        <v>752</v>
      </c>
      <c r="D137" s="157">
        <v>755</v>
      </c>
      <c r="E137" s="151">
        <f t="shared" ref="E137" si="113">D137-C137</f>
        <v>3</v>
      </c>
      <c r="F137" s="155">
        <f t="shared" si="110"/>
        <v>21</v>
      </c>
      <c r="G137" s="163">
        <v>755</v>
      </c>
      <c r="H137" s="151">
        <f t="shared" si="111"/>
        <v>0</v>
      </c>
      <c r="I137" s="152">
        <f t="shared" si="94"/>
        <v>0</v>
      </c>
      <c r="J137" s="158">
        <v>757</v>
      </c>
      <c r="K137" s="151">
        <f t="shared" si="112"/>
        <v>10</v>
      </c>
      <c r="L137" s="152">
        <f t="shared" si="95"/>
        <v>70</v>
      </c>
      <c r="M137" s="158">
        <v>767</v>
      </c>
      <c r="N137" s="153">
        <f t="shared" si="96"/>
        <v>10</v>
      </c>
      <c r="O137" s="152">
        <f t="shared" si="97"/>
        <v>70</v>
      </c>
      <c r="P137" s="158">
        <v>780</v>
      </c>
      <c r="Q137" s="153">
        <f t="shared" si="98"/>
        <v>13</v>
      </c>
      <c r="R137" s="152">
        <f t="shared" si="99"/>
        <v>91</v>
      </c>
      <c r="S137" s="158">
        <v>797</v>
      </c>
      <c r="T137" s="153">
        <f t="shared" si="100"/>
        <v>17</v>
      </c>
      <c r="U137" s="152">
        <f t="shared" si="101"/>
        <v>119</v>
      </c>
      <c r="V137" s="158">
        <v>817</v>
      </c>
      <c r="W137" s="153">
        <f t="shared" si="102"/>
        <v>20</v>
      </c>
      <c r="X137" s="152">
        <f t="shared" si="103"/>
        <v>140</v>
      </c>
      <c r="Y137" s="158">
        <v>840</v>
      </c>
      <c r="Z137" s="153">
        <f t="shared" si="104"/>
        <v>23</v>
      </c>
      <c r="AA137" s="152">
        <f t="shared" si="105"/>
        <v>161</v>
      </c>
      <c r="AB137" s="158">
        <v>859</v>
      </c>
      <c r="AC137" s="153">
        <f t="shared" si="106"/>
        <v>19</v>
      </c>
      <c r="AD137" s="152">
        <f t="shared" si="107"/>
        <v>133</v>
      </c>
      <c r="AE137" s="158">
        <v>868</v>
      </c>
      <c r="AF137" s="153">
        <f t="shared" si="108"/>
        <v>9</v>
      </c>
      <c r="AG137" s="152">
        <f t="shared" si="109"/>
        <v>63</v>
      </c>
      <c r="AH137" s="158"/>
      <c r="AI137" s="153"/>
      <c r="AJ137" s="152"/>
      <c r="AK137" s="158"/>
      <c r="AL137" s="153"/>
      <c r="AM137" s="152"/>
    </row>
    <row r="138" spans="1:40" s="123" customFormat="1" thickTop="1" thickBot="1">
      <c r="A138" s="174">
        <v>148</v>
      </c>
      <c r="B138" s="209" t="s">
        <v>164</v>
      </c>
      <c r="C138" s="190">
        <v>125</v>
      </c>
      <c r="D138" s="167">
        <v>128</v>
      </c>
      <c r="E138" s="151">
        <f>D138-C138</f>
        <v>3</v>
      </c>
      <c r="F138" s="155">
        <f t="shared" si="110"/>
        <v>21</v>
      </c>
      <c r="G138" s="165">
        <v>128</v>
      </c>
      <c r="H138" s="151">
        <f t="shared" si="111"/>
        <v>0</v>
      </c>
      <c r="I138" s="152">
        <f t="shared" si="94"/>
        <v>0</v>
      </c>
      <c r="J138" s="165">
        <v>131</v>
      </c>
      <c r="K138" s="151">
        <f t="shared" si="112"/>
        <v>10</v>
      </c>
      <c r="L138" s="152">
        <f t="shared" si="95"/>
        <v>70</v>
      </c>
      <c r="M138" s="165">
        <v>141</v>
      </c>
      <c r="N138" s="153">
        <f t="shared" si="96"/>
        <v>10</v>
      </c>
      <c r="O138" s="152">
        <f t="shared" si="97"/>
        <v>70</v>
      </c>
      <c r="P138" s="165">
        <v>149</v>
      </c>
      <c r="Q138" s="153">
        <f t="shared" si="98"/>
        <v>8</v>
      </c>
      <c r="R138" s="152">
        <f t="shared" si="99"/>
        <v>56</v>
      </c>
      <c r="S138" s="165">
        <v>157</v>
      </c>
      <c r="T138" s="153">
        <f t="shared" si="100"/>
        <v>8</v>
      </c>
      <c r="U138" s="152">
        <f t="shared" si="101"/>
        <v>56</v>
      </c>
      <c r="V138" s="165">
        <v>173</v>
      </c>
      <c r="W138" s="153">
        <f t="shared" si="102"/>
        <v>16</v>
      </c>
      <c r="X138" s="152">
        <f t="shared" si="103"/>
        <v>112</v>
      </c>
      <c r="Y138" s="165">
        <v>185</v>
      </c>
      <c r="Z138" s="153">
        <f t="shared" si="104"/>
        <v>12</v>
      </c>
      <c r="AA138" s="152">
        <f t="shared" si="105"/>
        <v>84</v>
      </c>
      <c r="AB138" s="165">
        <v>196</v>
      </c>
      <c r="AC138" s="153">
        <f t="shared" si="106"/>
        <v>11</v>
      </c>
      <c r="AD138" s="152">
        <f t="shared" si="107"/>
        <v>77</v>
      </c>
      <c r="AE138" s="165">
        <v>205</v>
      </c>
      <c r="AF138" s="153">
        <f t="shared" si="108"/>
        <v>9</v>
      </c>
      <c r="AG138" s="152">
        <f t="shared" si="109"/>
        <v>63</v>
      </c>
      <c r="AH138" s="165"/>
      <c r="AI138" s="153"/>
      <c r="AJ138" s="152"/>
      <c r="AK138" s="165"/>
      <c r="AL138" s="153"/>
      <c r="AM138" s="152"/>
    </row>
    <row r="139" spans="1:40" s="123" customFormat="1" ht="16.5" customHeight="1" thickTop="1">
      <c r="A139" s="299">
        <v>89</v>
      </c>
      <c r="B139" s="181" t="s">
        <v>325</v>
      </c>
      <c r="C139" s="300">
        <v>0</v>
      </c>
      <c r="D139" s="154">
        <v>0</v>
      </c>
      <c r="E139" s="301">
        <f>D139-C139</f>
        <v>0</v>
      </c>
      <c r="F139" s="302">
        <f t="shared" si="110"/>
        <v>0</v>
      </c>
      <c r="G139" s="162">
        <v>0</v>
      </c>
      <c r="H139" s="301">
        <f t="shared" si="111"/>
        <v>0</v>
      </c>
      <c r="I139" s="298">
        <f t="shared" si="94"/>
        <v>0</v>
      </c>
      <c r="J139" s="156">
        <v>0</v>
      </c>
      <c r="K139" s="301">
        <f t="shared" si="112"/>
        <v>0</v>
      </c>
      <c r="L139" s="298">
        <f t="shared" si="95"/>
        <v>0</v>
      </c>
      <c r="M139" s="156">
        <v>0</v>
      </c>
      <c r="N139" s="296">
        <f t="shared" si="96"/>
        <v>0</v>
      </c>
      <c r="O139" s="298">
        <f t="shared" si="97"/>
        <v>0</v>
      </c>
      <c r="P139" s="156">
        <v>1</v>
      </c>
      <c r="Q139" s="296">
        <f t="shared" si="98"/>
        <v>1</v>
      </c>
      <c r="R139" s="298">
        <f t="shared" si="99"/>
        <v>7</v>
      </c>
      <c r="S139" s="156">
        <v>7</v>
      </c>
      <c r="T139" s="296">
        <f t="shared" si="100"/>
        <v>6</v>
      </c>
      <c r="U139" s="298">
        <f t="shared" si="101"/>
        <v>42</v>
      </c>
      <c r="V139" s="156">
        <v>21</v>
      </c>
      <c r="W139" s="296">
        <f t="shared" si="102"/>
        <v>14</v>
      </c>
      <c r="X139" s="298">
        <f t="shared" si="103"/>
        <v>98</v>
      </c>
      <c r="Y139" s="156">
        <v>28</v>
      </c>
      <c r="Z139" s="296">
        <f t="shared" si="104"/>
        <v>7</v>
      </c>
      <c r="AA139" s="298">
        <f t="shared" si="105"/>
        <v>49</v>
      </c>
      <c r="AB139" s="156">
        <v>41</v>
      </c>
      <c r="AC139" s="296">
        <f t="shared" si="106"/>
        <v>13</v>
      </c>
      <c r="AD139" s="298">
        <f t="shared" si="107"/>
        <v>91</v>
      </c>
      <c r="AE139" s="156">
        <v>52</v>
      </c>
      <c r="AF139" s="296">
        <f t="shared" si="108"/>
        <v>11</v>
      </c>
      <c r="AG139" s="298">
        <f t="shared" si="109"/>
        <v>77</v>
      </c>
      <c r="AH139" s="156"/>
      <c r="AI139" s="296"/>
      <c r="AJ139" s="298"/>
      <c r="AK139" s="156"/>
      <c r="AL139" s="296"/>
      <c r="AM139" s="298"/>
    </row>
    <row r="140" spans="1:40" s="123" customFormat="1" ht="15.75" customHeight="1">
      <c r="A140" s="304">
        <v>1</v>
      </c>
      <c r="B140" s="187" t="s">
        <v>85</v>
      </c>
      <c r="C140" s="190">
        <v>1859</v>
      </c>
      <c r="D140" s="158">
        <v>1886</v>
      </c>
      <c r="E140" s="169">
        <f t="shared" ref="E140" si="114">D140-C140</f>
        <v>27</v>
      </c>
      <c r="F140" s="161">
        <f t="shared" si="110"/>
        <v>189</v>
      </c>
      <c r="G140" s="158">
        <v>1886</v>
      </c>
      <c r="H140" s="169">
        <f t="shared" si="111"/>
        <v>0</v>
      </c>
      <c r="I140" s="149">
        <f t="shared" ref="I140" si="115">H140*$AN$140</f>
        <v>0</v>
      </c>
      <c r="J140" s="158">
        <v>1890</v>
      </c>
      <c r="K140" s="169">
        <f t="shared" si="112"/>
        <v>10</v>
      </c>
      <c r="L140" s="149">
        <f t="shared" ref="L140" si="116">K140*$AN$140</f>
        <v>70</v>
      </c>
      <c r="M140" s="158">
        <v>1900</v>
      </c>
      <c r="N140" s="169">
        <f t="shared" si="96"/>
        <v>10</v>
      </c>
      <c r="O140" s="149">
        <f t="shared" ref="O140" si="117">N140*$AN$140</f>
        <v>70</v>
      </c>
      <c r="P140" s="158">
        <v>1909</v>
      </c>
      <c r="Q140" s="169">
        <f t="shared" si="98"/>
        <v>9</v>
      </c>
      <c r="R140" s="149">
        <f t="shared" ref="R140" si="118">Q140*$AN$140</f>
        <v>63</v>
      </c>
      <c r="S140" s="158">
        <v>1927</v>
      </c>
      <c r="T140" s="169">
        <f t="shared" ref="T140" si="119">S140-P140</f>
        <v>18</v>
      </c>
      <c r="U140" s="149">
        <f t="shared" ref="U140" si="120">T140*$AN$140</f>
        <v>126</v>
      </c>
      <c r="V140" s="158">
        <v>1948</v>
      </c>
      <c r="W140" s="169">
        <f t="shared" ref="W140" si="121">V140-S140</f>
        <v>21</v>
      </c>
      <c r="X140" s="149">
        <f t="shared" ref="X140" si="122">W140*$AN$140</f>
        <v>147</v>
      </c>
      <c r="Y140" s="158">
        <v>1960</v>
      </c>
      <c r="Z140" s="169">
        <f t="shared" ref="Z140" si="123">Y140-V140</f>
        <v>12</v>
      </c>
      <c r="AA140" s="149">
        <f t="shared" ref="AA140" si="124">Z140*$AN$140</f>
        <v>84</v>
      </c>
      <c r="AB140" s="158">
        <v>1982</v>
      </c>
      <c r="AC140" s="169">
        <f t="shared" ref="AC140" si="125">AB140-Y140</f>
        <v>22</v>
      </c>
      <c r="AD140" s="149">
        <f t="shared" ref="AD140" si="126">AC140*$AN$140</f>
        <v>154</v>
      </c>
      <c r="AE140" s="158">
        <v>2066</v>
      </c>
      <c r="AF140" s="169">
        <f t="shared" si="108"/>
        <v>84</v>
      </c>
      <c r="AG140" s="149">
        <f t="shared" ref="AG140" si="127">AF140*$AN$140</f>
        <v>588</v>
      </c>
      <c r="AH140" s="158"/>
      <c r="AI140" s="169"/>
      <c r="AJ140" s="149"/>
      <c r="AK140" s="158"/>
      <c r="AL140" s="169"/>
      <c r="AM140" s="149"/>
      <c r="AN140" s="175">
        <v>7</v>
      </c>
    </row>
    <row r="141" spans="1:40" s="123" customFormat="1" ht="15" thickBot="1">
      <c r="A141" s="303">
        <v>10</v>
      </c>
      <c r="B141" s="297" t="s">
        <v>79</v>
      </c>
      <c r="C141" s="189">
        <v>1160</v>
      </c>
      <c r="D141" s="159">
        <v>1160</v>
      </c>
      <c r="E141" s="151">
        <f>D141-C141</f>
        <v>0</v>
      </c>
      <c r="F141" s="155">
        <f t="shared" si="110"/>
        <v>0</v>
      </c>
      <c r="G141" s="160">
        <v>1187</v>
      </c>
      <c r="H141" s="151">
        <f t="shared" si="111"/>
        <v>27</v>
      </c>
      <c r="I141" s="152">
        <f>H141*$AN$140</f>
        <v>189</v>
      </c>
      <c r="J141" s="160">
        <v>4</v>
      </c>
      <c r="K141" s="151">
        <f t="shared" si="112"/>
        <v>15</v>
      </c>
      <c r="L141" s="152">
        <f>K141*$AN$140</f>
        <v>105</v>
      </c>
      <c r="M141" s="160">
        <v>19</v>
      </c>
      <c r="N141" s="153">
        <f t="shared" si="96"/>
        <v>15</v>
      </c>
      <c r="O141" s="152">
        <f>N141*$AN$140</f>
        <v>105</v>
      </c>
      <c r="P141" s="160">
        <v>36</v>
      </c>
      <c r="Q141" s="153">
        <f t="shared" si="98"/>
        <v>17</v>
      </c>
      <c r="R141" s="152">
        <f>Q141*$AN$140</f>
        <v>119</v>
      </c>
      <c r="S141" s="160">
        <v>57</v>
      </c>
      <c r="T141" s="153">
        <f>S141-P141</f>
        <v>21</v>
      </c>
      <c r="U141" s="152">
        <f>T141*$AN$140</f>
        <v>147</v>
      </c>
      <c r="V141" s="160">
        <v>73</v>
      </c>
      <c r="W141" s="153">
        <f>V141-S141</f>
        <v>16</v>
      </c>
      <c r="X141" s="152">
        <f>W141*$AN$140</f>
        <v>112</v>
      </c>
      <c r="Y141" s="160">
        <v>90</v>
      </c>
      <c r="Z141" s="153">
        <f>Y141-V141</f>
        <v>17</v>
      </c>
      <c r="AA141" s="152">
        <f>Z141*$AN$140</f>
        <v>119</v>
      </c>
      <c r="AB141" s="160">
        <v>101</v>
      </c>
      <c r="AC141" s="153">
        <f>AB141-Y141</f>
        <v>11</v>
      </c>
      <c r="AD141" s="152">
        <f>AC141*$AN$140</f>
        <v>77</v>
      </c>
      <c r="AE141" s="160">
        <v>113</v>
      </c>
      <c r="AF141" s="153">
        <f t="shared" si="108"/>
        <v>12</v>
      </c>
      <c r="AG141" s="152">
        <f>AF141*$AN$140</f>
        <v>84</v>
      </c>
      <c r="AH141" s="160"/>
      <c r="AI141" s="153"/>
      <c r="AJ141" s="152"/>
      <c r="AK141" s="160"/>
      <c r="AL141" s="153"/>
      <c r="AM141" s="152"/>
    </row>
    <row r="142" spans="1:40" s="123" customFormat="1" thickTop="1" thickBot="1">
      <c r="A142" s="174">
        <v>136</v>
      </c>
      <c r="B142" s="179" t="s">
        <v>281</v>
      </c>
      <c r="C142" s="190">
        <v>386</v>
      </c>
      <c r="D142" s="167">
        <v>442</v>
      </c>
      <c r="E142" s="151">
        <f t="shared" ref="E142" si="128">D142-C142</f>
        <v>56</v>
      </c>
      <c r="F142" s="155">
        <f t="shared" si="110"/>
        <v>392</v>
      </c>
      <c r="G142" s="165">
        <v>442</v>
      </c>
      <c r="H142" s="151">
        <f t="shared" si="111"/>
        <v>0</v>
      </c>
      <c r="I142" s="152">
        <f>H142*$AN$140</f>
        <v>0</v>
      </c>
      <c r="J142" s="165">
        <v>447</v>
      </c>
      <c r="K142" s="151">
        <f t="shared" si="112"/>
        <v>22</v>
      </c>
      <c r="L142" s="152">
        <f>K142*$AN$140</f>
        <v>154</v>
      </c>
      <c r="M142" s="165">
        <v>469</v>
      </c>
      <c r="N142" s="153">
        <f t="shared" si="96"/>
        <v>22</v>
      </c>
      <c r="O142" s="152">
        <f>N142*$AN$140</f>
        <v>154</v>
      </c>
      <c r="P142" s="165">
        <v>500</v>
      </c>
      <c r="Q142" s="153">
        <f t="shared" si="98"/>
        <v>31</v>
      </c>
      <c r="R142" s="152">
        <f>Q142*$AN$140</f>
        <v>217</v>
      </c>
      <c r="S142" s="165">
        <v>525</v>
      </c>
      <c r="T142" s="153">
        <f>S142-P142</f>
        <v>25</v>
      </c>
      <c r="U142" s="152">
        <f>T142*$AN$140</f>
        <v>175</v>
      </c>
      <c r="V142" s="165">
        <v>551</v>
      </c>
      <c r="W142" s="153">
        <f>V142-S142</f>
        <v>26</v>
      </c>
      <c r="X142" s="152">
        <f>W142*$AN$140</f>
        <v>182</v>
      </c>
      <c r="Y142" s="165">
        <v>576</v>
      </c>
      <c r="Z142" s="153">
        <f>Y142-V142</f>
        <v>25</v>
      </c>
      <c r="AA142" s="152">
        <f>Z142*$AN$140</f>
        <v>175</v>
      </c>
      <c r="AB142" s="165">
        <v>598</v>
      </c>
      <c r="AC142" s="153">
        <f>AB142-Y142</f>
        <v>22</v>
      </c>
      <c r="AD142" s="152">
        <f>AC142*$AN$140</f>
        <v>154</v>
      </c>
      <c r="AE142" s="165">
        <v>604</v>
      </c>
      <c r="AF142" s="153">
        <f t="shared" si="108"/>
        <v>6</v>
      </c>
      <c r="AG142" s="152">
        <f>AF142*$AN$140</f>
        <v>42</v>
      </c>
      <c r="AH142" s="165"/>
      <c r="AI142" s="153"/>
      <c r="AJ142" s="152"/>
      <c r="AK142" s="165"/>
      <c r="AL142" s="153"/>
      <c r="AM142" s="152"/>
    </row>
    <row r="143" spans="1:40" s="123" customFormat="1" ht="18.75" customHeight="1" thickTop="1" thickBot="1">
      <c r="A143" s="174">
        <v>143</v>
      </c>
      <c r="B143" s="179" t="s">
        <v>160</v>
      </c>
      <c r="C143" s="190">
        <v>324</v>
      </c>
      <c r="D143" s="167">
        <v>325</v>
      </c>
      <c r="E143" s="151">
        <f t="shared" ref="E143" si="129">D143-C143</f>
        <v>1</v>
      </c>
      <c r="F143" s="155">
        <f t="shared" si="110"/>
        <v>7</v>
      </c>
      <c r="G143" s="165">
        <v>325</v>
      </c>
      <c r="H143" s="151">
        <f t="shared" si="111"/>
        <v>0</v>
      </c>
      <c r="I143" s="152">
        <f>H143*$AN$140</f>
        <v>0</v>
      </c>
      <c r="J143" s="165">
        <v>325</v>
      </c>
      <c r="K143" s="151">
        <f t="shared" si="112"/>
        <v>3</v>
      </c>
      <c r="L143" s="152">
        <f>K143*$AN$140</f>
        <v>21</v>
      </c>
      <c r="M143" s="165">
        <v>328</v>
      </c>
      <c r="N143" s="153">
        <f t="shared" ref="N143" si="130">M143-J143</f>
        <v>3</v>
      </c>
      <c r="O143" s="152">
        <f>N143*$AN$140</f>
        <v>21</v>
      </c>
      <c r="P143" s="165">
        <v>332</v>
      </c>
      <c r="Q143" s="153">
        <f t="shared" ref="Q143" si="131">P143-M143</f>
        <v>4</v>
      </c>
      <c r="R143" s="152">
        <f>Q143*$AN$140</f>
        <v>28</v>
      </c>
      <c r="S143" s="165">
        <v>335</v>
      </c>
      <c r="T143" s="153">
        <f t="shared" ref="T143" si="132">S143-P143</f>
        <v>3</v>
      </c>
      <c r="U143" s="152">
        <f>T143*$AN$140</f>
        <v>21</v>
      </c>
      <c r="V143" s="165">
        <v>339</v>
      </c>
      <c r="W143" s="153">
        <f t="shared" ref="W143" si="133">V143-S143</f>
        <v>4</v>
      </c>
      <c r="X143" s="152">
        <f>W143*$AN$140</f>
        <v>28</v>
      </c>
      <c r="Y143" s="165">
        <v>343</v>
      </c>
      <c r="Z143" s="153">
        <f t="shared" ref="Z143" si="134">Y143-V143</f>
        <v>4</v>
      </c>
      <c r="AA143" s="152">
        <f>Z143*$AN$140</f>
        <v>28</v>
      </c>
      <c r="AB143" s="165">
        <v>346</v>
      </c>
      <c r="AC143" s="153">
        <f t="shared" ref="AC143" si="135">AB143-Y143</f>
        <v>3</v>
      </c>
      <c r="AD143" s="152">
        <f>AC143*$AN$140</f>
        <v>21</v>
      </c>
      <c r="AE143" s="165">
        <v>348</v>
      </c>
      <c r="AF143" s="153">
        <f t="shared" si="108"/>
        <v>2</v>
      </c>
      <c r="AG143" s="152">
        <f>AF143*$AN$140</f>
        <v>14</v>
      </c>
      <c r="AH143" s="165"/>
      <c r="AI143" s="153"/>
      <c r="AJ143" s="152"/>
      <c r="AK143" s="165"/>
      <c r="AL143" s="153"/>
      <c r="AM143" s="152"/>
    </row>
    <row r="144" spans="1:40" s="123" customFormat="1" ht="17.25" customHeight="1" thickTop="1" thickBot="1">
      <c r="A144" s="176">
        <v>23</v>
      </c>
      <c r="B144" s="177" t="s">
        <v>168</v>
      </c>
      <c r="C144" s="190">
        <v>1323</v>
      </c>
      <c r="D144" s="154">
        <v>1328</v>
      </c>
      <c r="E144" s="151">
        <f>D144-C144</f>
        <v>5</v>
      </c>
      <c r="F144" s="155">
        <f t="shared" si="110"/>
        <v>35</v>
      </c>
      <c r="G144" s="156">
        <v>1328</v>
      </c>
      <c r="H144" s="151">
        <f t="shared" si="111"/>
        <v>0</v>
      </c>
      <c r="I144" s="152"/>
      <c r="J144" s="156">
        <v>1328</v>
      </c>
      <c r="K144" s="151">
        <f t="shared" si="112"/>
        <v>0</v>
      </c>
      <c r="L144" s="152"/>
      <c r="M144" s="156">
        <v>1328</v>
      </c>
      <c r="N144" s="153">
        <f>M144-J144</f>
        <v>0</v>
      </c>
      <c r="O144" s="152"/>
      <c r="P144" s="156">
        <v>1330</v>
      </c>
      <c r="Q144" s="153">
        <f>P144-M144</f>
        <v>2</v>
      </c>
      <c r="R144" s="152"/>
      <c r="S144" s="156">
        <v>1331</v>
      </c>
      <c r="T144" s="153">
        <f>S144-P144</f>
        <v>1</v>
      </c>
      <c r="U144" s="152"/>
      <c r="V144" s="156">
        <v>1332</v>
      </c>
      <c r="W144" s="153">
        <f>V144-S144</f>
        <v>1</v>
      </c>
      <c r="X144" s="152"/>
      <c r="Y144" s="156">
        <v>1333</v>
      </c>
      <c r="Z144" s="153">
        <f>Y144-V144</f>
        <v>1</v>
      </c>
      <c r="AA144" s="152"/>
      <c r="AB144" s="156">
        <v>1334</v>
      </c>
      <c r="AC144" s="153">
        <f>AB144-Y144</f>
        <v>1</v>
      </c>
      <c r="AD144" s="152"/>
      <c r="AE144" s="156">
        <v>1336</v>
      </c>
      <c r="AF144" s="153">
        <f t="shared" si="108"/>
        <v>2</v>
      </c>
      <c r="AG144" s="152"/>
      <c r="AH144" s="156"/>
      <c r="AI144" s="153"/>
      <c r="AJ144" s="152"/>
      <c r="AK144" s="156"/>
      <c r="AL144" s="153"/>
      <c r="AM144" s="152"/>
    </row>
    <row r="145" spans="1:39" s="123" customFormat="1" thickTop="1" thickBot="1">
      <c r="A145" s="188">
        <v>101</v>
      </c>
      <c r="B145" s="148" t="s">
        <v>135</v>
      </c>
      <c r="C145" s="186">
        <v>1204</v>
      </c>
      <c r="D145" s="157">
        <v>1209</v>
      </c>
      <c r="E145" s="151">
        <f>D145-C145</f>
        <v>5</v>
      </c>
      <c r="F145" s="155">
        <f t="shared" si="110"/>
        <v>35</v>
      </c>
      <c r="G145" s="163">
        <v>1209</v>
      </c>
      <c r="H145" s="151">
        <f t="shared" si="111"/>
        <v>0</v>
      </c>
      <c r="I145" s="152"/>
      <c r="J145" s="163">
        <v>1209</v>
      </c>
      <c r="K145" s="151">
        <f t="shared" si="112"/>
        <v>4</v>
      </c>
      <c r="L145" s="152"/>
      <c r="M145" s="163">
        <v>1213</v>
      </c>
      <c r="N145" s="153">
        <f>M145-J145</f>
        <v>4</v>
      </c>
      <c r="O145" s="152"/>
      <c r="P145" s="163">
        <v>1224</v>
      </c>
      <c r="Q145" s="153">
        <f>P145-M145</f>
        <v>11</v>
      </c>
      <c r="R145" s="152"/>
      <c r="S145" s="163">
        <v>1230</v>
      </c>
      <c r="T145" s="153">
        <f>S145-P145</f>
        <v>6</v>
      </c>
      <c r="U145" s="152"/>
      <c r="V145" s="163">
        <v>1234</v>
      </c>
      <c r="W145" s="153">
        <f>V145-S145</f>
        <v>4</v>
      </c>
      <c r="X145" s="152"/>
      <c r="Y145" s="163">
        <v>1238</v>
      </c>
      <c r="Z145" s="153">
        <f>Y145-V145</f>
        <v>4</v>
      </c>
      <c r="AA145" s="152"/>
      <c r="AB145" s="163">
        <v>1250</v>
      </c>
      <c r="AC145" s="153">
        <f>AB145-Y145</f>
        <v>12</v>
      </c>
      <c r="AD145" s="152"/>
      <c r="AE145" s="163">
        <v>1262</v>
      </c>
      <c r="AF145" s="153">
        <f t="shared" si="108"/>
        <v>12</v>
      </c>
      <c r="AG145" s="152"/>
      <c r="AH145" s="163"/>
      <c r="AI145" s="153"/>
      <c r="AJ145" s="152"/>
      <c r="AK145" s="163"/>
      <c r="AL145" s="153"/>
      <c r="AM145" s="152"/>
    </row>
    <row r="146" spans="1:39" s="123" customFormat="1" ht="17.25" customHeight="1" thickTop="1" thickBot="1">
      <c r="A146" s="174">
        <v>4</v>
      </c>
      <c r="B146" s="179" t="s">
        <v>86</v>
      </c>
      <c r="C146" s="148">
        <v>13</v>
      </c>
      <c r="D146" s="159">
        <v>13</v>
      </c>
      <c r="E146" s="151">
        <f t="shared" ref="E146:E156" si="136">D146-C146</f>
        <v>0</v>
      </c>
      <c r="F146" s="155">
        <f t="shared" si="110"/>
        <v>0</v>
      </c>
      <c r="G146" s="160">
        <v>13</v>
      </c>
      <c r="H146" s="151">
        <f t="shared" si="111"/>
        <v>0</v>
      </c>
      <c r="I146" s="152">
        <f t="shared" ref="I146:I158" si="137">H146*$AN$140</f>
        <v>0</v>
      </c>
      <c r="J146" s="160">
        <v>13</v>
      </c>
      <c r="K146" s="151">
        <f t="shared" si="112"/>
        <v>0</v>
      </c>
      <c r="L146" s="152">
        <f t="shared" ref="L146:L158" si="138">K146*$AN$140</f>
        <v>0</v>
      </c>
      <c r="M146" s="160">
        <v>13</v>
      </c>
      <c r="N146" s="153">
        <f t="shared" ref="N146:N156" si="139">M146-J146</f>
        <v>0</v>
      </c>
      <c r="O146" s="152">
        <f t="shared" ref="O146:O158" si="140">N146*$AN$140</f>
        <v>0</v>
      </c>
      <c r="P146" s="160">
        <v>13</v>
      </c>
      <c r="Q146" s="153">
        <f t="shared" ref="Q146:Q156" si="141">P146-M146</f>
        <v>0</v>
      </c>
      <c r="R146" s="152">
        <f t="shared" ref="R146:R158" si="142">Q146*$AN$140</f>
        <v>0</v>
      </c>
      <c r="S146" s="160">
        <v>13</v>
      </c>
      <c r="T146" s="153">
        <f t="shared" ref="T146:T156" si="143">S146-P146</f>
        <v>0</v>
      </c>
      <c r="U146" s="152">
        <f t="shared" ref="U146:U158" si="144">T146*$AN$140</f>
        <v>0</v>
      </c>
      <c r="V146" s="160">
        <v>13</v>
      </c>
      <c r="W146" s="153">
        <f t="shared" ref="W146:W156" si="145">V146-S146</f>
        <v>0</v>
      </c>
      <c r="X146" s="152">
        <f t="shared" ref="X146:X158" si="146">W146*$AN$140</f>
        <v>0</v>
      </c>
      <c r="Y146" s="160">
        <v>13</v>
      </c>
      <c r="Z146" s="153">
        <f t="shared" ref="Z146:Z156" si="147">Y146-V146</f>
        <v>0</v>
      </c>
      <c r="AA146" s="152">
        <f t="shared" ref="AA146:AA158" si="148">Z146*$AN$140</f>
        <v>0</v>
      </c>
      <c r="AB146" s="160">
        <v>13</v>
      </c>
      <c r="AC146" s="153">
        <f t="shared" ref="AC146:AC156" si="149">AB146-Y146</f>
        <v>0</v>
      </c>
      <c r="AD146" s="152">
        <f t="shared" ref="AD146:AD158" si="150">AC146*$AN$140</f>
        <v>0</v>
      </c>
      <c r="AE146" s="160">
        <v>13</v>
      </c>
      <c r="AF146" s="153">
        <f t="shared" ref="AF146:AF158" si="151">AE146-AB146</f>
        <v>0</v>
      </c>
      <c r="AG146" s="152">
        <f t="shared" ref="AG146:AG158" si="152">AF146*$AN$140</f>
        <v>0</v>
      </c>
      <c r="AH146" s="160"/>
      <c r="AI146" s="153"/>
      <c r="AJ146" s="152"/>
      <c r="AK146" s="160"/>
      <c r="AL146" s="153"/>
      <c r="AM146" s="152"/>
    </row>
    <row r="147" spans="1:39" s="123" customFormat="1" ht="17.25" customHeight="1" thickTop="1" thickBot="1">
      <c r="A147" s="174">
        <v>67</v>
      </c>
      <c r="B147" s="179" t="s">
        <v>98</v>
      </c>
      <c r="C147" s="148">
        <v>0</v>
      </c>
      <c r="D147" s="154"/>
      <c r="E147" s="151">
        <f t="shared" si="136"/>
        <v>0</v>
      </c>
      <c r="F147" s="155">
        <f t="shared" si="110"/>
        <v>0</v>
      </c>
      <c r="G147" s="156"/>
      <c r="H147" s="151">
        <f t="shared" si="111"/>
        <v>0</v>
      </c>
      <c r="I147" s="152">
        <f t="shared" si="137"/>
        <v>0</v>
      </c>
      <c r="J147" s="156"/>
      <c r="K147" s="151">
        <f t="shared" si="112"/>
        <v>0</v>
      </c>
      <c r="L147" s="152">
        <f t="shared" si="138"/>
        <v>0</v>
      </c>
      <c r="M147" s="156"/>
      <c r="N147" s="153">
        <f t="shared" si="139"/>
        <v>0</v>
      </c>
      <c r="O147" s="152">
        <f t="shared" si="140"/>
        <v>0</v>
      </c>
      <c r="P147" s="156"/>
      <c r="Q147" s="153">
        <f t="shared" si="141"/>
        <v>0</v>
      </c>
      <c r="R147" s="152">
        <f t="shared" si="142"/>
        <v>0</v>
      </c>
      <c r="S147" s="156"/>
      <c r="T147" s="153">
        <f t="shared" si="143"/>
        <v>0</v>
      </c>
      <c r="U147" s="152">
        <f t="shared" si="144"/>
        <v>0</v>
      </c>
      <c r="V147" s="156"/>
      <c r="W147" s="153">
        <f t="shared" si="145"/>
        <v>0</v>
      </c>
      <c r="X147" s="152">
        <f t="shared" si="146"/>
        <v>0</v>
      </c>
      <c r="Y147" s="156"/>
      <c r="Z147" s="153">
        <f t="shared" si="147"/>
        <v>0</v>
      </c>
      <c r="AA147" s="152">
        <f t="shared" si="148"/>
        <v>0</v>
      </c>
      <c r="AB147" s="156"/>
      <c r="AC147" s="153">
        <f t="shared" si="149"/>
        <v>0</v>
      </c>
      <c r="AD147" s="152">
        <f t="shared" si="150"/>
        <v>0</v>
      </c>
      <c r="AE147" s="156"/>
      <c r="AF147" s="153">
        <f t="shared" si="151"/>
        <v>0</v>
      </c>
      <c r="AG147" s="152">
        <f t="shared" si="152"/>
        <v>0</v>
      </c>
      <c r="AH147" s="156"/>
      <c r="AI147" s="153"/>
      <c r="AJ147" s="152"/>
      <c r="AK147" s="156"/>
      <c r="AL147" s="153"/>
      <c r="AM147" s="152"/>
    </row>
    <row r="148" spans="1:39" s="123" customFormat="1" ht="17.25" customHeight="1" thickTop="1" thickBot="1">
      <c r="A148" s="174">
        <v>71</v>
      </c>
      <c r="B148" s="179" t="s">
        <v>100</v>
      </c>
      <c r="C148" s="148">
        <v>0</v>
      </c>
      <c r="D148" s="157"/>
      <c r="E148" s="151">
        <f t="shared" si="136"/>
        <v>0</v>
      </c>
      <c r="F148" s="155">
        <f t="shared" si="110"/>
        <v>0</v>
      </c>
      <c r="G148" s="158"/>
      <c r="H148" s="151">
        <f t="shared" si="111"/>
        <v>0</v>
      </c>
      <c r="I148" s="152">
        <f t="shared" si="137"/>
        <v>0</v>
      </c>
      <c r="J148" s="158"/>
      <c r="K148" s="151">
        <f t="shared" si="112"/>
        <v>0</v>
      </c>
      <c r="L148" s="152">
        <f t="shared" si="138"/>
        <v>0</v>
      </c>
      <c r="M148" s="158"/>
      <c r="N148" s="153">
        <f t="shared" si="139"/>
        <v>0</v>
      </c>
      <c r="O148" s="152">
        <f t="shared" si="140"/>
        <v>0</v>
      </c>
      <c r="P148" s="158"/>
      <c r="Q148" s="153">
        <f t="shared" si="141"/>
        <v>0</v>
      </c>
      <c r="R148" s="152">
        <f t="shared" si="142"/>
        <v>0</v>
      </c>
      <c r="S148" s="158"/>
      <c r="T148" s="153">
        <f t="shared" si="143"/>
        <v>0</v>
      </c>
      <c r="U148" s="152">
        <f t="shared" si="144"/>
        <v>0</v>
      </c>
      <c r="V148" s="158"/>
      <c r="W148" s="153">
        <f t="shared" si="145"/>
        <v>0</v>
      </c>
      <c r="X148" s="152">
        <f t="shared" si="146"/>
        <v>0</v>
      </c>
      <c r="Y148" s="158"/>
      <c r="Z148" s="153">
        <f t="shared" si="147"/>
        <v>0</v>
      </c>
      <c r="AA148" s="152">
        <f t="shared" si="148"/>
        <v>0</v>
      </c>
      <c r="AB148" s="158"/>
      <c r="AC148" s="153">
        <f t="shared" si="149"/>
        <v>0</v>
      </c>
      <c r="AD148" s="152">
        <f t="shared" si="150"/>
        <v>0</v>
      </c>
      <c r="AE148" s="158"/>
      <c r="AF148" s="153">
        <f t="shared" si="151"/>
        <v>0</v>
      </c>
      <c r="AG148" s="152">
        <f t="shared" si="152"/>
        <v>0</v>
      </c>
      <c r="AH148" s="158"/>
      <c r="AI148" s="153"/>
      <c r="AJ148" s="152"/>
      <c r="AK148" s="158"/>
      <c r="AL148" s="153"/>
      <c r="AM148" s="152"/>
    </row>
    <row r="149" spans="1:39" s="123" customFormat="1" ht="16.5" customHeight="1" thickTop="1" thickBot="1">
      <c r="A149" s="176">
        <v>81</v>
      </c>
      <c r="B149" s="177" t="s">
        <v>67</v>
      </c>
      <c r="C149" s="148">
        <v>11</v>
      </c>
      <c r="D149" s="154">
        <v>11</v>
      </c>
      <c r="E149" s="151">
        <f t="shared" si="136"/>
        <v>0</v>
      </c>
      <c r="F149" s="155">
        <f t="shared" si="110"/>
        <v>0</v>
      </c>
      <c r="G149" s="162">
        <v>11</v>
      </c>
      <c r="H149" s="151">
        <f t="shared" si="111"/>
        <v>0</v>
      </c>
      <c r="I149" s="152">
        <f t="shared" si="137"/>
        <v>0</v>
      </c>
      <c r="J149" s="156">
        <v>11</v>
      </c>
      <c r="K149" s="151">
        <f t="shared" si="112"/>
        <v>0</v>
      </c>
      <c r="L149" s="152">
        <f t="shared" si="138"/>
        <v>0</v>
      </c>
      <c r="M149" s="156">
        <v>11</v>
      </c>
      <c r="N149" s="153">
        <f t="shared" si="139"/>
        <v>0</v>
      </c>
      <c r="O149" s="152">
        <f t="shared" si="140"/>
        <v>0</v>
      </c>
      <c r="P149" s="156">
        <v>11</v>
      </c>
      <c r="Q149" s="153">
        <f t="shared" si="141"/>
        <v>0</v>
      </c>
      <c r="R149" s="152">
        <f t="shared" si="142"/>
        <v>0</v>
      </c>
      <c r="S149" s="156">
        <v>11</v>
      </c>
      <c r="T149" s="153">
        <f t="shared" si="143"/>
        <v>0</v>
      </c>
      <c r="U149" s="152">
        <f t="shared" si="144"/>
        <v>0</v>
      </c>
      <c r="V149" s="156">
        <v>11</v>
      </c>
      <c r="W149" s="153">
        <f t="shared" si="145"/>
        <v>0</v>
      </c>
      <c r="X149" s="152">
        <f t="shared" si="146"/>
        <v>0</v>
      </c>
      <c r="Y149" s="156">
        <v>11</v>
      </c>
      <c r="Z149" s="153">
        <f t="shared" si="147"/>
        <v>0</v>
      </c>
      <c r="AA149" s="152">
        <f t="shared" si="148"/>
        <v>0</v>
      </c>
      <c r="AB149" s="156">
        <v>11</v>
      </c>
      <c r="AC149" s="153">
        <f t="shared" si="149"/>
        <v>0</v>
      </c>
      <c r="AD149" s="152">
        <f t="shared" si="150"/>
        <v>0</v>
      </c>
      <c r="AE149" s="156">
        <v>11</v>
      </c>
      <c r="AF149" s="153">
        <f t="shared" si="151"/>
        <v>0</v>
      </c>
      <c r="AG149" s="152">
        <f t="shared" si="152"/>
        <v>0</v>
      </c>
      <c r="AH149" s="156"/>
      <c r="AI149" s="153"/>
      <c r="AJ149" s="152"/>
      <c r="AK149" s="156"/>
      <c r="AL149" s="153"/>
      <c r="AM149" s="152"/>
    </row>
    <row r="150" spans="1:39" s="123" customFormat="1" ht="16.5" customHeight="1" thickTop="1" thickBot="1">
      <c r="A150" s="174">
        <v>83</v>
      </c>
      <c r="B150" s="179" t="s">
        <v>81</v>
      </c>
      <c r="C150" s="148">
        <v>189</v>
      </c>
      <c r="D150" s="159">
        <v>189</v>
      </c>
      <c r="E150" s="151">
        <f t="shared" si="136"/>
        <v>0</v>
      </c>
      <c r="F150" s="155">
        <f t="shared" si="110"/>
        <v>0</v>
      </c>
      <c r="G150" s="164">
        <v>189</v>
      </c>
      <c r="H150" s="151">
        <f t="shared" si="111"/>
        <v>0</v>
      </c>
      <c r="I150" s="152">
        <f t="shared" si="137"/>
        <v>0</v>
      </c>
      <c r="J150" s="160">
        <v>189</v>
      </c>
      <c r="K150" s="151">
        <f t="shared" si="112"/>
        <v>0</v>
      </c>
      <c r="L150" s="152">
        <f t="shared" si="138"/>
        <v>0</v>
      </c>
      <c r="M150" s="160">
        <v>189</v>
      </c>
      <c r="N150" s="153">
        <f t="shared" si="139"/>
        <v>0</v>
      </c>
      <c r="O150" s="152">
        <f t="shared" si="140"/>
        <v>0</v>
      </c>
      <c r="P150" s="160">
        <v>189</v>
      </c>
      <c r="Q150" s="153">
        <f t="shared" si="141"/>
        <v>0</v>
      </c>
      <c r="R150" s="152">
        <f t="shared" si="142"/>
        <v>0</v>
      </c>
      <c r="S150" s="160">
        <v>189</v>
      </c>
      <c r="T150" s="153">
        <f t="shared" si="143"/>
        <v>0</v>
      </c>
      <c r="U150" s="152">
        <f t="shared" si="144"/>
        <v>0</v>
      </c>
      <c r="V150" s="160">
        <v>189</v>
      </c>
      <c r="W150" s="153">
        <f t="shared" si="145"/>
        <v>0</v>
      </c>
      <c r="X150" s="152">
        <f t="shared" si="146"/>
        <v>0</v>
      </c>
      <c r="Y150" s="160">
        <v>189</v>
      </c>
      <c r="Z150" s="153">
        <f t="shared" si="147"/>
        <v>0</v>
      </c>
      <c r="AA150" s="152">
        <f t="shared" si="148"/>
        <v>0</v>
      </c>
      <c r="AB150" s="160">
        <v>189</v>
      </c>
      <c r="AC150" s="153">
        <f t="shared" si="149"/>
        <v>0</v>
      </c>
      <c r="AD150" s="152">
        <f t="shared" si="150"/>
        <v>0</v>
      </c>
      <c r="AE150" s="160">
        <v>189</v>
      </c>
      <c r="AF150" s="153">
        <f t="shared" si="151"/>
        <v>0</v>
      </c>
      <c r="AG150" s="152">
        <f t="shared" si="152"/>
        <v>0</v>
      </c>
      <c r="AH150" s="160"/>
      <c r="AI150" s="153"/>
      <c r="AJ150" s="152"/>
      <c r="AK150" s="160"/>
      <c r="AL150" s="153"/>
      <c r="AM150" s="152"/>
    </row>
    <row r="151" spans="1:39" s="123" customFormat="1" thickTop="1" thickBot="1">
      <c r="A151" s="176">
        <v>90</v>
      </c>
      <c r="B151" s="177" t="s">
        <v>28</v>
      </c>
      <c r="C151" s="190">
        <v>218</v>
      </c>
      <c r="D151" s="157">
        <v>218</v>
      </c>
      <c r="E151" s="151">
        <f>D151-C151</f>
        <v>0</v>
      </c>
      <c r="F151" s="155">
        <f t="shared" si="110"/>
        <v>0</v>
      </c>
      <c r="G151" s="163">
        <v>218</v>
      </c>
      <c r="H151" s="151">
        <f t="shared" si="111"/>
        <v>0</v>
      </c>
      <c r="I151" s="152">
        <f t="shared" si="137"/>
        <v>0</v>
      </c>
      <c r="J151" s="158">
        <v>218</v>
      </c>
      <c r="K151" s="151">
        <f t="shared" si="112"/>
        <v>1</v>
      </c>
      <c r="L151" s="152">
        <f t="shared" si="138"/>
        <v>7</v>
      </c>
      <c r="M151" s="158">
        <v>219</v>
      </c>
      <c r="N151" s="153">
        <f>M151-J151</f>
        <v>1</v>
      </c>
      <c r="O151" s="152">
        <f t="shared" si="140"/>
        <v>7</v>
      </c>
      <c r="P151" s="158">
        <v>219</v>
      </c>
      <c r="Q151" s="153">
        <f>P151-M151</f>
        <v>0</v>
      </c>
      <c r="R151" s="152">
        <f t="shared" si="142"/>
        <v>0</v>
      </c>
      <c r="S151" s="158">
        <v>219</v>
      </c>
      <c r="T151" s="153">
        <f>S151-P151</f>
        <v>0</v>
      </c>
      <c r="U151" s="152">
        <f t="shared" si="144"/>
        <v>0</v>
      </c>
      <c r="V151" s="158">
        <v>219</v>
      </c>
      <c r="W151" s="153">
        <f>V151-S151</f>
        <v>0</v>
      </c>
      <c r="X151" s="152">
        <f t="shared" si="146"/>
        <v>0</v>
      </c>
      <c r="Y151" s="158">
        <v>219</v>
      </c>
      <c r="Z151" s="153">
        <f>Y151-V151</f>
        <v>0</v>
      </c>
      <c r="AA151" s="152">
        <f t="shared" si="148"/>
        <v>0</v>
      </c>
      <c r="AB151" s="158">
        <v>219</v>
      </c>
      <c r="AC151" s="153">
        <f>AB151-Y151</f>
        <v>0</v>
      </c>
      <c r="AD151" s="152">
        <f t="shared" si="150"/>
        <v>0</v>
      </c>
      <c r="AE151" s="158">
        <v>220</v>
      </c>
      <c r="AF151" s="153">
        <f t="shared" si="151"/>
        <v>1</v>
      </c>
      <c r="AG151" s="152">
        <f t="shared" si="152"/>
        <v>7</v>
      </c>
      <c r="AH151" s="158"/>
      <c r="AI151" s="153"/>
      <c r="AJ151" s="152"/>
      <c r="AK151" s="158"/>
      <c r="AL151" s="153"/>
      <c r="AM151" s="152"/>
    </row>
    <row r="152" spans="1:39" s="123" customFormat="1" ht="16.5" customHeight="1" thickTop="1" thickBot="1">
      <c r="A152" s="174">
        <v>108</v>
      </c>
      <c r="B152" s="179" t="s">
        <v>261</v>
      </c>
      <c r="C152" s="193">
        <v>44</v>
      </c>
      <c r="D152" s="167">
        <v>44</v>
      </c>
      <c r="E152" s="151">
        <f t="shared" si="136"/>
        <v>0</v>
      </c>
      <c r="F152" s="155">
        <f t="shared" si="110"/>
        <v>0</v>
      </c>
      <c r="G152" s="165">
        <v>44</v>
      </c>
      <c r="H152" s="151">
        <f t="shared" si="111"/>
        <v>0</v>
      </c>
      <c r="I152" s="152">
        <f t="shared" si="137"/>
        <v>0</v>
      </c>
      <c r="J152" s="165">
        <v>44</v>
      </c>
      <c r="K152" s="151">
        <f t="shared" si="112"/>
        <v>0</v>
      </c>
      <c r="L152" s="152">
        <f t="shared" si="138"/>
        <v>0</v>
      </c>
      <c r="M152" s="165">
        <v>44</v>
      </c>
      <c r="N152" s="153">
        <f t="shared" si="139"/>
        <v>0</v>
      </c>
      <c r="O152" s="152">
        <f t="shared" si="140"/>
        <v>0</v>
      </c>
      <c r="P152" s="165">
        <v>44</v>
      </c>
      <c r="Q152" s="153">
        <f t="shared" si="141"/>
        <v>0</v>
      </c>
      <c r="R152" s="152">
        <f t="shared" si="142"/>
        <v>0</v>
      </c>
      <c r="S152" s="165">
        <v>50</v>
      </c>
      <c r="T152" s="153">
        <f t="shared" si="143"/>
        <v>6</v>
      </c>
      <c r="U152" s="152">
        <f t="shared" si="144"/>
        <v>42</v>
      </c>
      <c r="V152" s="165">
        <v>50</v>
      </c>
      <c r="W152" s="153">
        <f t="shared" si="145"/>
        <v>0</v>
      </c>
      <c r="X152" s="152">
        <f t="shared" si="146"/>
        <v>0</v>
      </c>
      <c r="Y152" s="165">
        <v>50</v>
      </c>
      <c r="Z152" s="153">
        <f t="shared" si="147"/>
        <v>0</v>
      </c>
      <c r="AA152" s="152">
        <f t="shared" si="148"/>
        <v>0</v>
      </c>
      <c r="AB152" s="165">
        <v>50</v>
      </c>
      <c r="AC152" s="153">
        <f t="shared" si="149"/>
        <v>0</v>
      </c>
      <c r="AD152" s="152">
        <f t="shared" si="150"/>
        <v>0</v>
      </c>
      <c r="AE152" s="165">
        <v>50</v>
      </c>
      <c r="AF152" s="153">
        <f t="shared" si="151"/>
        <v>0</v>
      </c>
      <c r="AG152" s="152">
        <f t="shared" si="152"/>
        <v>0</v>
      </c>
      <c r="AH152" s="165"/>
      <c r="AI152" s="153"/>
      <c r="AJ152" s="152"/>
      <c r="AK152" s="165"/>
      <c r="AL152" s="153"/>
      <c r="AM152" s="152"/>
    </row>
    <row r="153" spans="1:39" s="123" customFormat="1" ht="16.5" customHeight="1" thickTop="1" thickBot="1">
      <c r="A153" s="174">
        <v>110</v>
      </c>
      <c r="B153" s="180" t="s">
        <v>322</v>
      </c>
      <c r="C153" s="148"/>
      <c r="D153" s="167"/>
      <c r="E153" s="151">
        <f t="shared" si="136"/>
        <v>0</v>
      </c>
      <c r="F153" s="155">
        <f t="shared" si="110"/>
        <v>0</v>
      </c>
      <c r="G153" s="165"/>
      <c r="H153" s="151">
        <f t="shared" si="111"/>
        <v>0</v>
      </c>
      <c r="I153" s="152">
        <f t="shared" si="137"/>
        <v>0</v>
      </c>
      <c r="J153" s="165"/>
      <c r="K153" s="151">
        <f t="shared" si="112"/>
        <v>0</v>
      </c>
      <c r="L153" s="152">
        <f t="shared" si="138"/>
        <v>0</v>
      </c>
      <c r="M153" s="165"/>
      <c r="N153" s="153">
        <f t="shared" si="139"/>
        <v>0</v>
      </c>
      <c r="O153" s="152">
        <f t="shared" si="140"/>
        <v>0</v>
      </c>
      <c r="P153" s="165"/>
      <c r="Q153" s="153">
        <f t="shared" si="141"/>
        <v>0</v>
      </c>
      <c r="R153" s="152">
        <f t="shared" si="142"/>
        <v>0</v>
      </c>
      <c r="S153" s="165"/>
      <c r="T153" s="153">
        <f t="shared" si="143"/>
        <v>0</v>
      </c>
      <c r="U153" s="152">
        <f t="shared" si="144"/>
        <v>0</v>
      </c>
      <c r="V153" s="165"/>
      <c r="W153" s="153">
        <f t="shared" si="145"/>
        <v>0</v>
      </c>
      <c r="X153" s="152">
        <f t="shared" si="146"/>
        <v>0</v>
      </c>
      <c r="Y153" s="165"/>
      <c r="Z153" s="153">
        <f t="shared" si="147"/>
        <v>0</v>
      </c>
      <c r="AA153" s="152">
        <f t="shared" si="148"/>
        <v>0</v>
      </c>
      <c r="AB153" s="165"/>
      <c r="AC153" s="153">
        <f t="shared" si="149"/>
        <v>0</v>
      </c>
      <c r="AD153" s="152">
        <f t="shared" si="150"/>
        <v>0</v>
      </c>
      <c r="AE153" s="165"/>
      <c r="AF153" s="153">
        <f t="shared" si="151"/>
        <v>0</v>
      </c>
      <c r="AG153" s="152">
        <f t="shared" si="152"/>
        <v>0</v>
      </c>
      <c r="AH153" s="165"/>
      <c r="AI153" s="153"/>
      <c r="AJ153" s="152"/>
      <c r="AK153" s="165"/>
      <c r="AL153" s="153"/>
      <c r="AM153" s="152"/>
    </row>
    <row r="154" spans="1:39" s="123" customFormat="1" ht="16.5" customHeight="1" thickTop="1" thickBot="1">
      <c r="A154" s="174">
        <v>111</v>
      </c>
      <c r="B154" s="179" t="s">
        <v>321</v>
      </c>
      <c r="C154" s="148"/>
      <c r="D154" s="157"/>
      <c r="E154" s="151">
        <f t="shared" si="136"/>
        <v>0</v>
      </c>
      <c r="F154" s="155">
        <f t="shared" si="110"/>
        <v>0</v>
      </c>
      <c r="G154" s="163"/>
      <c r="H154" s="151">
        <f t="shared" si="111"/>
        <v>0</v>
      </c>
      <c r="I154" s="152">
        <f t="shared" si="137"/>
        <v>0</v>
      </c>
      <c r="J154" s="163"/>
      <c r="K154" s="151">
        <f t="shared" si="112"/>
        <v>0</v>
      </c>
      <c r="L154" s="152">
        <f t="shared" si="138"/>
        <v>0</v>
      </c>
      <c r="M154" s="163"/>
      <c r="N154" s="153">
        <f t="shared" si="139"/>
        <v>0</v>
      </c>
      <c r="O154" s="152">
        <f t="shared" si="140"/>
        <v>0</v>
      </c>
      <c r="P154" s="163"/>
      <c r="Q154" s="153">
        <f t="shared" si="141"/>
        <v>0</v>
      </c>
      <c r="R154" s="152">
        <f t="shared" si="142"/>
        <v>0</v>
      </c>
      <c r="S154" s="163"/>
      <c r="T154" s="153">
        <f t="shared" si="143"/>
        <v>0</v>
      </c>
      <c r="U154" s="152">
        <f t="shared" si="144"/>
        <v>0</v>
      </c>
      <c r="V154" s="163"/>
      <c r="W154" s="153">
        <f t="shared" si="145"/>
        <v>0</v>
      </c>
      <c r="X154" s="152">
        <f t="shared" si="146"/>
        <v>0</v>
      </c>
      <c r="Y154" s="163"/>
      <c r="Z154" s="153">
        <f t="shared" si="147"/>
        <v>0</v>
      </c>
      <c r="AA154" s="152">
        <f t="shared" si="148"/>
        <v>0</v>
      </c>
      <c r="AB154" s="163"/>
      <c r="AC154" s="153">
        <f t="shared" si="149"/>
        <v>0</v>
      </c>
      <c r="AD154" s="152">
        <f t="shared" si="150"/>
        <v>0</v>
      </c>
      <c r="AE154" s="163"/>
      <c r="AF154" s="153">
        <f t="shared" si="151"/>
        <v>0</v>
      </c>
      <c r="AG154" s="152">
        <f t="shared" si="152"/>
        <v>0</v>
      </c>
      <c r="AH154" s="163"/>
      <c r="AI154" s="153"/>
      <c r="AJ154" s="152"/>
      <c r="AK154" s="163"/>
      <c r="AL154" s="153"/>
      <c r="AM154" s="152"/>
    </row>
    <row r="155" spans="1:39" s="123" customFormat="1" ht="16.5" customHeight="1" thickTop="1" thickBot="1">
      <c r="A155" s="174">
        <v>114</v>
      </c>
      <c r="B155" s="179" t="s">
        <v>141</v>
      </c>
      <c r="C155" s="190">
        <v>81</v>
      </c>
      <c r="D155" s="157">
        <v>81</v>
      </c>
      <c r="E155" s="151">
        <f t="shared" si="136"/>
        <v>0</v>
      </c>
      <c r="F155" s="155">
        <f t="shared" si="110"/>
        <v>0</v>
      </c>
      <c r="G155" s="158">
        <v>81</v>
      </c>
      <c r="H155" s="151">
        <f t="shared" si="111"/>
        <v>0</v>
      </c>
      <c r="I155" s="152">
        <f t="shared" si="137"/>
        <v>0</v>
      </c>
      <c r="J155" s="163">
        <v>81</v>
      </c>
      <c r="K155" s="151">
        <f t="shared" si="112"/>
        <v>0</v>
      </c>
      <c r="L155" s="152">
        <f t="shared" si="138"/>
        <v>0</v>
      </c>
      <c r="M155" s="163">
        <v>81</v>
      </c>
      <c r="N155" s="153">
        <f t="shared" si="139"/>
        <v>0</v>
      </c>
      <c r="O155" s="152">
        <f t="shared" si="140"/>
        <v>0</v>
      </c>
      <c r="P155" s="163">
        <v>81</v>
      </c>
      <c r="Q155" s="153">
        <f t="shared" si="141"/>
        <v>0</v>
      </c>
      <c r="R155" s="152">
        <f t="shared" si="142"/>
        <v>0</v>
      </c>
      <c r="S155" s="163">
        <v>81</v>
      </c>
      <c r="T155" s="153">
        <f t="shared" si="143"/>
        <v>0</v>
      </c>
      <c r="U155" s="152">
        <f t="shared" si="144"/>
        <v>0</v>
      </c>
      <c r="V155" s="163">
        <v>81</v>
      </c>
      <c r="W155" s="153">
        <f t="shared" si="145"/>
        <v>0</v>
      </c>
      <c r="X155" s="152">
        <f t="shared" si="146"/>
        <v>0</v>
      </c>
      <c r="Y155" s="163">
        <v>81</v>
      </c>
      <c r="Z155" s="153">
        <f t="shared" si="147"/>
        <v>0</v>
      </c>
      <c r="AA155" s="152">
        <f t="shared" si="148"/>
        <v>0</v>
      </c>
      <c r="AB155" s="163">
        <v>81</v>
      </c>
      <c r="AC155" s="153">
        <f t="shared" si="149"/>
        <v>0</v>
      </c>
      <c r="AD155" s="152">
        <f t="shared" si="150"/>
        <v>0</v>
      </c>
      <c r="AE155" s="163">
        <v>81</v>
      </c>
      <c r="AF155" s="153">
        <f t="shared" si="151"/>
        <v>0</v>
      </c>
      <c r="AG155" s="152">
        <f t="shared" si="152"/>
        <v>0</v>
      </c>
      <c r="AH155" s="163"/>
      <c r="AI155" s="153"/>
      <c r="AJ155" s="152"/>
      <c r="AK155" s="163"/>
      <c r="AL155" s="153"/>
      <c r="AM155" s="152"/>
    </row>
    <row r="156" spans="1:39" s="123" customFormat="1" ht="16.5" customHeight="1" thickTop="1" thickBot="1">
      <c r="A156" s="174">
        <v>133</v>
      </c>
      <c r="B156" s="179" t="s">
        <v>152</v>
      </c>
      <c r="C156" s="148"/>
      <c r="D156" s="157"/>
      <c r="E156" s="151">
        <f t="shared" si="136"/>
        <v>0</v>
      </c>
      <c r="F156" s="155">
        <f t="shared" si="110"/>
        <v>0</v>
      </c>
      <c r="G156" s="163"/>
      <c r="H156" s="151">
        <f t="shared" si="111"/>
        <v>0</v>
      </c>
      <c r="I156" s="152">
        <f t="shared" si="137"/>
        <v>0</v>
      </c>
      <c r="J156" s="163"/>
      <c r="K156" s="151">
        <f t="shared" si="112"/>
        <v>0</v>
      </c>
      <c r="L156" s="152">
        <f t="shared" si="138"/>
        <v>0</v>
      </c>
      <c r="M156" s="163">
        <v>0</v>
      </c>
      <c r="N156" s="153">
        <f t="shared" si="139"/>
        <v>0</v>
      </c>
      <c r="O156" s="152">
        <f t="shared" si="140"/>
        <v>0</v>
      </c>
      <c r="P156" s="163"/>
      <c r="Q156" s="153">
        <f t="shared" si="141"/>
        <v>0</v>
      </c>
      <c r="R156" s="152">
        <f t="shared" si="142"/>
        <v>0</v>
      </c>
      <c r="S156" s="163"/>
      <c r="T156" s="153">
        <f t="shared" si="143"/>
        <v>0</v>
      </c>
      <c r="U156" s="152">
        <f t="shared" si="144"/>
        <v>0</v>
      </c>
      <c r="V156" s="163"/>
      <c r="W156" s="153">
        <f t="shared" si="145"/>
        <v>0</v>
      </c>
      <c r="X156" s="152">
        <f t="shared" si="146"/>
        <v>0</v>
      </c>
      <c r="Y156" s="163"/>
      <c r="Z156" s="153">
        <f t="shared" si="147"/>
        <v>0</v>
      </c>
      <c r="AA156" s="152">
        <f t="shared" si="148"/>
        <v>0</v>
      </c>
      <c r="AB156" s="163"/>
      <c r="AC156" s="153">
        <f t="shared" si="149"/>
        <v>0</v>
      </c>
      <c r="AD156" s="152">
        <f t="shared" si="150"/>
        <v>0</v>
      </c>
      <c r="AE156" s="163"/>
      <c r="AF156" s="153">
        <f t="shared" si="151"/>
        <v>0</v>
      </c>
      <c r="AG156" s="152">
        <f t="shared" si="152"/>
        <v>0</v>
      </c>
      <c r="AH156" s="163"/>
      <c r="AI156" s="153"/>
      <c r="AJ156" s="152"/>
      <c r="AK156" s="163"/>
      <c r="AL156" s="153"/>
      <c r="AM156" s="152"/>
    </row>
    <row r="157" spans="1:39" s="123" customFormat="1" ht="16.5" customHeight="1" thickTop="1" thickBot="1">
      <c r="A157" s="174">
        <v>145</v>
      </c>
      <c r="B157" s="179" t="s">
        <v>162</v>
      </c>
      <c r="C157" s="148"/>
      <c r="D157" s="167"/>
      <c r="E157" s="151">
        <f>D157-C157</f>
        <v>0</v>
      </c>
      <c r="F157" s="155">
        <f t="shared" si="110"/>
        <v>0</v>
      </c>
      <c r="G157" s="165"/>
      <c r="H157" s="151">
        <f t="shared" si="111"/>
        <v>0</v>
      </c>
      <c r="I157" s="152">
        <f t="shared" si="137"/>
        <v>0</v>
      </c>
      <c r="J157" s="165"/>
      <c r="K157" s="151">
        <f t="shared" si="112"/>
        <v>0</v>
      </c>
      <c r="L157" s="152">
        <f t="shared" si="138"/>
        <v>0</v>
      </c>
      <c r="M157" s="165"/>
      <c r="N157" s="153">
        <f>M157-J157</f>
        <v>0</v>
      </c>
      <c r="O157" s="152">
        <f t="shared" si="140"/>
        <v>0</v>
      </c>
      <c r="P157" s="165"/>
      <c r="Q157" s="153">
        <f>P157-M157</f>
        <v>0</v>
      </c>
      <c r="R157" s="152">
        <f t="shared" si="142"/>
        <v>0</v>
      </c>
      <c r="S157" s="165"/>
      <c r="T157" s="153">
        <f>S157-P157</f>
        <v>0</v>
      </c>
      <c r="U157" s="152">
        <f t="shared" si="144"/>
        <v>0</v>
      </c>
      <c r="V157" s="165"/>
      <c r="W157" s="153">
        <f>V157-S157</f>
        <v>0</v>
      </c>
      <c r="X157" s="152">
        <f t="shared" si="146"/>
        <v>0</v>
      </c>
      <c r="Y157" s="165"/>
      <c r="Z157" s="153">
        <f>Y157-V157</f>
        <v>0</v>
      </c>
      <c r="AA157" s="152">
        <f t="shared" si="148"/>
        <v>0</v>
      </c>
      <c r="AB157" s="165"/>
      <c r="AC157" s="153">
        <f>AB157-Y157</f>
        <v>0</v>
      </c>
      <c r="AD157" s="152">
        <f t="shared" si="150"/>
        <v>0</v>
      </c>
      <c r="AE157" s="165"/>
      <c r="AF157" s="153">
        <f t="shared" si="151"/>
        <v>0</v>
      </c>
      <c r="AG157" s="152">
        <f t="shared" si="152"/>
        <v>0</v>
      </c>
      <c r="AH157" s="165"/>
      <c r="AI157" s="153"/>
      <c r="AJ157" s="152"/>
      <c r="AK157" s="165"/>
      <c r="AL157" s="153"/>
      <c r="AM157" s="152"/>
    </row>
    <row r="158" spans="1:39" s="123" customFormat="1" ht="15" thickTop="1">
      <c r="A158" s="174">
        <v>146</v>
      </c>
      <c r="B158" s="179" t="s">
        <v>163</v>
      </c>
      <c r="C158" s="190">
        <v>203</v>
      </c>
      <c r="D158" s="167">
        <v>203</v>
      </c>
      <c r="E158" s="151">
        <f>D158-C158</f>
        <v>0</v>
      </c>
      <c r="F158" s="155">
        <f t="shared" si="110"/>
        <v>0</v>
      </c>
      <c r="G158" s="165">
        <v>203</v>
      </c>
      <c r="H158" s="151">
        <f t="shared" si="111"/>
        <v>0</v>
      </c>
      <c r="I158" s="152">
        <f t="shared" si="137"/>
        <v>0</v>
      </c>
      <c r="J158" s="165">
        <v>203</v>
      </c>
      <c r="K158" s="151">
        <f>M158-J158</f>
        <v>0</v>
      </c>
      <c r="L158" s="152">
        <f t="shared" si="138"/>
        <v>0</v>
      </c>
      <c r="M158" s="165">
        <v>203</v>
      </c>
      <c r="N158" s="153">
        <f>M158-J158</f>
        <v>0</v>
      </c>
      <c r="O158" s="152">
        <f t="shared" si="140"/>
        <v>0</v>
      </c>
      <c r="P158" s="165">
        <v>203</v>
      </c>
      <c r="Q158" s="153">
        <f>P158-M158</f>
        <v>0</v>
      </c>
      <c r="R158" s="152">
        <f t="shared" si="142"/>
        <v>0</v>
      </c>
      <c r="S158" s="165">
        <v>203</v>
      </c>
      <c r="T158" s="153">
        <f>S158-P158</f>
        <v>0</v>
      </c>
      <c r="U158" s="152">
        <f t="shared" si="144"/>
        <v>0</v>
      </c>
      <c r="V158" s="165">
        <v>203</v>
      </c>
      <c r="W158" s="153">
        <f>V158-S158</f>
        <v>0</v>
      </c>
      <c r="X158" s="152">
        <f t="shared" si="146"/>
        <v>0</v>
      </c>
      <c r="Y158" s="165">
        <v>203</v>
      </c>
      <c r="Z158" s="153">
        <f>Y158-V158</f>
        <v>0</v>
      </c>
      <c r="AA158" s="152">
        <f t="shared" si="148"/>
        <v>0</v>
      </c>
      <c r="AB158" s="165">
        <v>203</v>
      </c>
      <c r="AC158" s="153">
        <f>AB158-Y158</f>
        <v>0</v>
      </c>
      <c r="AD158" s="152">
        <f t="shared" si="150"/>
        <v>0</v>
      </c>
      <c r="AE158" s="165">
        <v>203</v>
      </c>
      <c r="AF158" s="153">
        <f t="shared" si="151"/>
        <v>0</v>
      </c>
      <c r="AG158" s="152">
        <f t="shared" si="152"/>
        <v>0</v>
      </c>
      <c r="AH158" s="165"/>
      <c r="AI158" s="153"/>
      <c r="AJ158" s="152"/>
      <c r="AK158" s="165"/>
      <c r="AL158" s="153"/>
      <c r="AM158" s="152"/>
    </row>
    <row r="159" spans="1:39" s="123" customFormat="1" ht="12.75" customHeight="1">
      <c r="A159" s="394"/>
      <c r="B159" s="395"/>
      <c r="C159" s="173"/>
      <c r="D159" s="173"/>
      <c r="E159" s="173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  <c r="AH159" s="173"/>
      <c r="AI159" s="173"/>
      <c r="AJ159" s="173"/>
      <c r="AK159" s="173"/>
      <c r="AL159" s="173"/>
    </row>
    <row r="160" spans="1:39" s="123" customFormat="1" ht="14">
      <c r="A160" s="173"/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73"/>
      <c r="AJ160" s="173"/>
      <c r="AK160" s="173"/>
      <c r="AL160" s="173"/>
      <c r="AM160" s="173"/>
    </row>
    <row r="161" spans="1:37" s="123" customFormat="1" ht="14">
      <c r="A161" s="173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388"/>
      <c r="N161" s="388"/>
      <c r="O161" s="173"/>
      <c r="P161" s="388"/>
      <c r="Q161" s="388"/>
      <c r="R161" s="173"/>
      <c r="S161" s="388"/>
      <c r="T161" s="388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</row>
    <row r="162" spans="1:37" s="123" customFormat="1" ht="14">
      <c r="A162" s="173"/>
      <c r="B162" s="173"/>
      <c r="C162" s="173"/>
      <c r="D162" s="173"/>
      <c r="E162" s="173"/>
      <c r="F162" s="173"/>
      <c r="G162" s="173"/>
      <c r="H162" s="173"/>
      <c r="I162" s="173"/>
      <c r="J162" s="173"/>
      <c r="K162" s="389"/>
      <c r="L162" s="389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</row>
    <row r="163" spans="1:37" s="123" customFormat="1" ht="14">
      <c r="A163" s="173"/>
      <c r="B163" s="173"/>
      <c r="C163" s="173"/>
      <c r="D163" s="173"/>
      <c r="E163" s="173"/>
      <c r="F163" s="173"/>
      <c r="G163" s="173"/>
      <c r="H163" s="173"/>
      <c r="I163" s="173"/>
      <c r="J163" s="173"/>
      <c r="K163" s="388"/>
      <c r="L163" s="388"/>
      <c r="M163" s="173"/>
      <c r="N163" s="388"/>
      <c r="O163" s="388"/>
      <c r="P163" s="173"/>
      <c r="Q163" s="388"/>
      <c r="R163" s="388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</row>
    <row r="164" spans="1:37" s="123" customFormat="1" ht="14">
      <c r="A164" s="173"/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</row>
    <row r="165" spans="1:37" s="123" customFormat="1" ht="14">
      <c r="A165" s="173"/>
      <c r="B165" s="173"/>
      <c r="C165" s="173"/>
      <c r="D165" s="173"/>
      <c r="E165" s="173"/>
      <c r="F165" s="173"/>
      <c r="G165" s="173"/>
      <c r="H165" s="173"/>
      <c r="I165" s="173"/>
      <c r="J165" s="173"/>
      <c r="K165" s="388"/>
      <c r="L165" s="388"/>
      <c r="M165" s="173"/>
      <c r="N165" s="225"/>
      <c r="O165" s="225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</row>
    <row r="166" spans="1:37" s="123" customFormat="1" ht="14">
      <c r="A166" s="173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</row>
    <row r="167" spans="1:37" s="123" customFormat="1" ht="14">
      <c r="A167" s="173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</row>
    <row r="168" spans="1:37" s="123" customFormat="1" ht="14">
      <c r="A168" s="173"/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</row>
    <row r="169" spans="1:37" s="123" customFormat="1" ht="14">
      <c r="A169" s="173"/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</row>
    <row r="170" spans="1:37" s="123" customFormat="1" ht="14">
      <c r="A170" s="173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  <c r="AH170" s="173"/>
      <c r="AI170" s="173"/>
    </row>
    <row r="171" spans="1:37" s="123" customFormat="1" ht="14">
      <c r="A171" s="173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</row>
    <row r="172" spans="1:37" s="123" customFormat="1" ht="14">
      <c r="A172" s="173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</row>
    <row r="173" spans="1:37" s="123" customFormat="1" ht="14">
      <c r="A173" s="173"/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</row>
    <row r="174" spans="1:37" s="123" customFormat="1" ht="14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</row>
    <row r="175" spans="1:37" s="123" customFormat="1" ht="14">
      <c r="A175" s="173"/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</row>
    <row r="176" spans="1:37" s="123" customFormat="1" ht="14">
      <c r="A176" s="173"/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</row>
    <row r="177" spans="1:39" s="123" customFormat="1" ht="14">
      <c r="A177" s="173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</row>
    <row r="178" spans="1:39" s="123" customFormat="1" ht="14">
      <c r="A178" s="173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</row>
    <row r="179" spans="1:39" s="123" customFormat="1" ht="14">
      <c r="A179" s="173"/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</row>
    <row r="180" spans="1:39" s="123" customFormat="1" ht="14">
      <c r="A180" s="148"/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</row>
    <row r="181" spans="1:39" s="123" customFormat="1" ht="14">
      <c r="A181" s="173"/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</row>
    <row r="182" spans="1:39" s="123" customFormat="1" ht="14">
      <c r="A182" s="173"/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</row>
    <row r="183" spans="1:39" s="123" customFormat="1" ht="14">
      <c r="A183" s="173"/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</row>
    <row r="184" spans="1:39" s="123" customFormat="1" ht="14">
      <c r="A184" s="173"/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</row>
    <row r="185" spans="1:39" s="123" customFormat="1" ht="14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</row>
    <row r="186" spans="1:39" s="123" customFormat="1" ht="14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</row>
    <row r="187" spans="1:39" s="123" customFormat="1" ht="14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</row>
    <row r="188" spans="1:39" s="123" customFormat="1" ht="14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</row>
    <row r="189" spans="1:39" s="123" customFormat="1" ht="14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</row>
    <row r="190" spans="1:39" s="123" customFormat="1" ht="14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</row>
    <row r="191" spans="1:39" s="123" customFormat="1" ht="14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</row>
    <row r="192" spans="1:39" s="123" customFormat="1" ht="14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</row>
    <row r="193" spans="1:38" s="123" customFormat="1" ht="14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</row>
    <row r="194" spans="1:38" s="123" customFormat="1" ht="14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</row>
    <row r="195" spans="1:38" s="123" customFormat="1" ht="14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</row>
    <row r="196" spans="1:38" s="123" customFormat="1" ht="14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</row>
    <row r="197" spans="1:38" s="123" customFormat="1" ht="14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</row>
    <row r="198" spans="1:38" s="123" customFormat="1" ht="14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</row>
    <row r="199" spans="1:38" s="123" customFormat="1" ht="14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</row>
    <row r="200" spans="1:38" s="123" customFormat="1" ht="14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</row>
    <row r="201" spans="1:38" s="123" customFormat="1" ht="14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</row>
    <row r="202" spans="1:38" s="123" customFormat="1" ht="14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</row>
    <row r="203" spans="1:38" s="123" customFormat="1" ht="14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</row>
    <row r="204" spans="1:38" s="123" customFormat="1" ht="14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</row>
    <row r="205" spans="1:38" s="123" customFormat="1" ht="14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</row>
    <row r="206" spans="1:38" s="123" customFormat="1" ht="14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</row>
    <row r="207" spans="1:38" s="123" customFormat="1" ht="14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</row>
    <row r="208" spans="1:38" s="123" customFormat="1" ht="14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</row>
    <row r="209" spans="1:38" s="123" customFormat="1" ht="14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</row>
    <row r="210" spans="1:38" s="123" customFormat="1" ht="14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</row>
    <row r="211" spans="1:38" s="123" customFormat="1" ht="14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</row>
    <row r="212" spans="1:38" s="123" customFormat="1" ht="14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</row>
    <row r="213" spans="1:38" s="123" customFormat="1" ht="14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</row>
    <row r="214" spans="1:38" s="123" customFormat="1" ht="14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</row>
    <row r="215" spans="1:38" s="123" customFormat="1" ht="14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</row>
    <row r="216" spans="1:38" s="123" customFormat="1" ht="14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</row>
    <row r="217" spans="1:38" s="123" customFormat="1" ht="14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</row>
    <row r="218" spans="1:38" s="123" customFormat="1" ht="14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</row>
    <row r="219" spans="1:38" s="123" customFormat="1" ht="14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</row>
    <row r="220" spans="1:38" s="123" customFormat="1" ht="14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</row>
    <row r="221" spans="1:38" s="123" customFormat="1" ht="14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</row>
    <row r="222" spans="1:38" s="123" customFormat="1" ht="14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</row>
    <row r="223" spans="1:38" s="123" customFormat="1" ht="14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</row>
    <row r="224" spans="1:38" s="123" customFormat="1" ht="14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</row>
    <row r="225" spans="1:38" s="123" customFormat="1" ht="14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</row>
    <row r="226" spans="1:38" s="123" customFormat="1" ht="14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</row>
    <row r="227" spans="1:38" s="123" customFormat="1" ht="14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</row>
    <row r="228" spans="1:38" s="123" customFormat="1" ht="14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</row>
    <row r="229" spans="1:38" s="123" customFormat="1" ht="14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</row>
    <row r="230" spans="1:38" s="123" customFormat="1" ht="14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</row>
    <row r="231" spans="1:38" s="123" customFormat="1" ht="14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</row>
    <row r="232" spans="1:38" s="123" customFormat="1" ht="14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</row>
    <row r="233" spans="1:38" s="123" customFormat="1" ht="14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</row>
    <row r="234" spans="1:38" s="123" customFormat="1" ht="14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</row>
    <row r="235" spans="1:38" s="123" customFormat="1" ht="14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</row>
    <row r="236" spans="1:38" s="123" customFormat="1" ht="14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</row>
    <row r="237" spans="1:38" s="123" customFormat="1" ht="14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</row>
    <row r="238" spans="1:38" s="123" customFormat="1" ht="14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</row>
    <row r="239" spans="1:38" s="123" customFormat="1" ht="14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</row>
    <row r="240" spans="1:38" s="123" customFormat="1" ht="14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</row>
    <row r="241" spans="1:38" s="123" customFormat="1" ht="14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</row>
    <row r="242" spans="1:38" s="123" customFormat="1" ht="14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</row>
    <row r="243" spans="1:38" s="123" customFormat="1" ht="14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</row>
    <row r="244" spans="1:38" s="123" customFormat="1" ht="14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</row>
    <row r="245" spans="1:38" s="123" customFormat="1" ht="14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</row>
    <row r="246" spans="1:38" s="123" customFormat="1" ht="14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</row>
    <row r="247" spans="1:38" s="123" customFormat="1" ht="14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</row>
    <row r="248" spans="1:38" s="123" customFormat="1" ht="14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</row>
    <row r="249" spans="1:38" s="123" customFormat="1" ht="14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</row>
    <row r="250" spans="1:38" s="123" customFormat="1" ht="14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</row>
    <row r="251" spans="1:38" s="123" customFormat="1" ht="14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</row>
    <row r="252" spans="1:38" s="123" customFormat="1" ht="14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</row>
    <row r="253" spans="1:38" s="123" customFormat="1" ht="14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</row>
    <row r="254" spans="1:38" s="123" customFormat="1" ht="14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</row>
    <row r="255" spans="1:38" s="123" customFormat="1" ht="14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</row>
    <row r="256" spans="1:38" s="123" customFormat="1" ht="14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</row>
    <row r="257" spans="1:38" s="123" customFormat="1" ht="14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</row>
    <row r="258" spans="1:38" s="123" customFormat="1" ht="14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</row>
    <row r="259" spans="1:38" s="123" customFormat="1" ht="14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</row>
    <row r="260" spans="1:38" s="123" customFormat="1" ht="14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</row>
    <row r="261" spans="1:38" s="123" customFormat="1" ht="14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</row>
    <row r="262" spans="1:38" s="123" customFormat="1" ht="14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</row>
    <row r="263" spans="1:38" s="123" customFormat="1" ht="14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</row>
    <row r="264" spans="1:38" s="123" customFormat="1" ht="14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</row>
    <row r="265" spans="1:38" s="123" customFormat="1" ht="14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</row>
    <row r="266" spans="1:38" s="123" customFormat="1" ht="14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</row>
    <row r="267" spans="1:38" s="123" customFormat="1" ht="14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</row>
    <row r="268" spans="1:38" s="123" customFormat="1" ht="14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</row>
    <row r="269" spans="1:38" s="123" customFormat="1" ht="14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</row>
    <row r="270" spans="1:38" s="123" customFormat="1" ht="14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</row>
    <row r="271" spans="1:38" s="123" customFormat="1" ht="14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</row>
    <row r="272" spans="1:38" s="123" customFormat="1" ht="14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</row>
    <row r="273" spans="1:38" s="123" customFormat="1" ht="14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</row>
    <row r="274" spans="1:38" s="123" customFormat="1" ht="14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</row>
    <row r="275" spans="1:38" s="123" customFormat="1" ht="14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</row>
    <row r="276" spans="1:38" s="123" customFormat="1" ht="14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</row>
    <row r="277" spans="1:38" s="123" customFormat="1" ht="14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</row>
    <row r="278" spans="1:38" s="123" customFormat="1" ht="14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</row>
    <row r="279" spans="1:38" s="123" customFormat="1" ht="14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</row>
    <row r="280" spans="1:38" s="123" customFormat="1" ht="14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</row>
    <row r="281" spans="1:38" s="123" customFormat="1" ht="14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</row>
    <row r="282" spans="1:38" s="123" customFormat="1" ht="14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</row>
    <row r="283" spans="1:38" s="123" customFormat="1" ht="14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</row>
    <row r="284" spans="1:38" s="123" customFormat="1" ht="14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</row>
    <row r="285" spans="1:38" s="123" customFormat="1" ht="14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</row>
    <row r="286" spans="1:38" s="123" customFormat="1" ht="14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</row>
    <row r="287" spans="1:38" s="123" customFormat="1" ht="14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</row>
    <row r="288" spans="1:38" s="123" customFormat="1" ht="14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</row>
    <row r="289" spans="1:38" s="123" customFormat="1" ht="14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</row>
    <row r="290" spans="1:38" s="123" customFormat="1" ht="14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</row>
    <row r="291" spans="1:38" s="123" customFormat="1" ht="14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</row>
    <row r="292" spans="1:38" s="123" customFormat="1" ht="14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</row>
    <row r="293" spans="1:38" s="123" customFormat="1" ht="14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</row>
    <row r="294" spans="1:38" s="123" customFormat="1" ht="14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</row>
    <row r="295" spans="1:38" s="123" customFormat="1" ht="14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</row>
    <row r="296" spans="1:38" s="123" customFormat="1" ht="14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</row>
    <row r="297" spans="1:38" s="123" customFormat="1" ht="14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</row>
    <row r="298" spans="1:38" s="123" customFormat="1" ht="14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</row>
    <row r="299" spans="1:38" s="123" customFormat="1" ht="14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</row>
    <row r="300" spans="1:38" s="123" customFormat="1" ht="14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</row>
    <row r="301" spans="1:38" s="123" customFormat="1" ht="14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</row>
    <row r="302" spans="1:38" s="123" customFormat="1" ht="14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</row>
    <row r="303" spans="1:38" s="123" customFormat="1" ht="14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</row>
    <row r="304" spans="1:38" s="123" customFormat="1" ht="14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</row>
    <row r="305" spans="1:38" s="123" customFormat="1" ht="14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</row>
    <row r="306" spans="1:38" s="123" customFormat="1" ht="14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</row>
    <row r="307" spans="1:38" s="123" customFormat="1" ht="14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</row>
    <row r="308" spans="1:38" s="123" customFormat="1" ht="14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</row>
    <row r="309" spans="1:38" s="123" customFormat="1" ht="14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</row>
    <row r="310" spans="1:38" s="123" customFormat="1" ht="14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</row>
    <row r="311" spans="1:38" s="123" customFormat="1" ht="14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</row>
    <row r="312" spans="1:38" s="123" customFormat="1" ht="14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</row>
    <row r="313" spans="1:38" s="123" customFormat="1" ht="14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</row>
    <row r="314" spans="1:38" s="123" customFormat="1" ht="14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</row>
    <row r="315" spans="1:38" s="123" customFormat="1" ht="14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</row>
    <row r="316" spans="1:38" s="123" customFormat="1" ht="14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</row>
    <row r="317" spans="1:38" s="123" customFormat="1" ht="14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</row>
    <row r="318" spans="1:38" s="123" customFormat="1" ht="14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</row>
    <row r="319" spans="1:38" s="123" customFormat="1" ht="14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</row>
    <row r="320" spans="1:38" s="123" customFormat="1" ht="14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</row>
    <row r="321" spans="1:38" s="123" customFormat="1" ht="14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</row>
    <row r="322" spans="1:38" s="123" customFormat="1" ht="14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</row>
    <row r="323" spans="1:38" s="123" customFormat="1" ht="14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</row>
    <row r="324" spans="1:38" s="123" customFormat="1" ht="14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</row>
    <row r="325" spans="1:38" s="123" customFormat="1" ht="14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</row>
    <row r="326" spans="1:38" s="123" customFormat="1" ht="14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</row>
    <row r="327" spans="1:38" s="123" customFormat="1" ht="14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</row>
    <row r="328" spans="1:38" s="123" customFormat="1" ht="14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</row>
    <row r="329" spans="1:38" s="123" customFormat="1" ht="14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</row>
    <row r="330" spans="1:38" s="123" customFormat="1" ht="14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</row>
    <row r="331" spans="1:38" s="123" customFormat="1" ht="14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</row>
    <row r="332" spans="1:38" s="123" customFormat="1" ht="14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</row>
    <row r="333" spans="1:38" s="123" customFormat="1" ht="14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</row>
    <row r="334" spans="1:38" s="123" customFormat="1" ht="14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</row>
    <row r="335" spans="1:38" s="123" customFormat="1" ht="14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</row>
    <row r="336" spans="1:38" s="123" customFormat="1" ht="14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</row>
    <row r="337" spans="1:38" s="123" customFormat="1" ht="14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</row>
    <row r="338" spans="1:38" s="123" customFormat="1" ht="14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</row>
    <row r="339" spans="1:38" s="123" customFormat="1" ht="14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</row>
    <row r="340" spans="1:38" s="123" customFormat="1" ht="14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</row>
    <row r="341" spans="1:38" s="123" customFormat="1" ht="14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</row>
    <row r="342" spans="1:38" s="123" customFormat="1" ht="14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</row>
    <row r="343" spans="1:38" s="123" customFormat="1" ht="14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</row>
    <row r="344" spans="1:38" s="123" customFormat="1" ht="14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</row>
    <row r="345" spans="1:38" s="123" customFormat="1" ht="14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</row>
    <row r="346" spans="1:38" s="123" customFormat="1" ht="14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</row>
    <row r="347" spans="1:38" s="123" customFormat="1" ht="14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</row>
    <row r="348" spans="1:38" s="123" customFormat="1" ht="14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</row>
    <row r="349" spans="1:38" s="123" customFormat="1" ht="14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</row>
    <row r="350" spans="1:38" s="123" customFormat="1" ht="14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</row>
    <row r="351" spans="1:38" s="123" customFormat="1" ht="14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</row>
    <row r="352" spans="1:38" s="123" customFormat="1" ht="14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</row>
    <row r="353" spans="1:38" s="123" customFormat="1" ht="14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</row>
    <row r="354" spans="1:38" s="123" customFormat="1" ht="14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</row>
    <row r="355" spans="1:38" s="123" customFormat="1" ht="14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</row>
    <row r="356" spans="1:38" s="123" customFormat="1" ht="14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</row>
    <row r="357" spans="1:38" s="123" customFormat="1" ht="14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</row>
    <row r="358" spans="1:38" s="123" customFormat="1" ht="14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</row>
    <row r="359" spans="1:38" s="123" customFormat="1" ht="14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</row>
    <row r="360" spans="1:38" s="123" customFormat="1" ht="14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</row>
    <row r="361" spans="1:38" s="123" customFormat="1" ht="14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</row>
    <row r="362" spans="1:38" s="123" customFormat="1" ht="14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</row>
    <row r="363" spans="1:38" s="123" customFormat="1" ht="14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</row>
    <row r="364" spans="1:38" s="123" customFormat="1" ht="14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</row>
    <row r="365" spans="1:38" s="123" customFormat="1" ht="14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</row>
    <row r="366" spans="1:38" s="123" customFormat="1" ht="14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</row>
    <row r="367" spans="1:38" s="123" customFormat="1" ht="14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</row>
    <row r="368" spans="1:38" s="123" customFormat="1" ht="14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</row>
    <row r="369" spans="1:38" s="123" customFormat="1" ht="14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</row>
    <row r="370" spans="1:38" s="123" customFormat="1" ht="14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</row>
    <row r="371" spans="1:38" s="123" customFormat="1" ht="14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</row>
    <row r="372" spans="1:38" s="123" customFormat="1" ht="14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</row>
    <row r="373" spans="1:38" s="123" customFormat="1" ht="14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</row>
    <row r="374" spans="1:38" s="123" customFormat="1" ht="14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</row>
    <row r="375" spans="1:38" s="123" customFormat="1" ht="14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</row>
    <row r="376" spans="1:38" s="123" customFormat="1" ht="14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</row>
    <row r="377" spans="1:38" s="123" customFormat="1" ht="14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</row>
    <row r="378" spans="1:38" s="123" customFormat="1" ht="14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</row>
    <row r="379" spans="1:38" s="123" customFormat="1" ht="14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</row>
    <row r="380" spans="1:38" s="123" customFormat="1" ht="14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</row>
    <row r="381" spans="1:38" s="123" customFormat="1" ht="14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</row>
    <row r="382" spans="1:38" s="123" customFormat="1" ht="14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</row>
    <row r="383" spans="1:38" s="123" customFormat="1" ht="14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</row>
    <row r="384" spans="1:38" s="123" customFormat="1" ht="14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</row>
    <row r="385" spans="1:38" s="123" customFormat="1" ht="14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</row>
    <row r="386" spans="1:38" s="123" customFormat="1" ht="14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</row>
    <row r="387" spans="1:38" s="123" customFormat="1" ht="14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</row>
    <row r="388" spans="1:38" s="123" customFormat="1" ht="14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</row>
    <row r="389" spans="1:38" s="123" customFormat="1" ht="14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</row>
    <row r="390" spans="1:38" s="123" customFormat="1" ht="14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</row>
    <row r="391" spans="1:38" s="123" customFormat="1" ht="14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</row>
    <row r="392" spans="1:38" s="123" customFormat="1" ht="14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</row>
    <row r="393" spans="1:38" s="123" customFormat="1" ht="14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</row>
    <row r="394" spans="1:38" s="123" customFormat="1" ht="14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</row>
    <row r="395" spans="1:38" s="123" customFormat="1" ht="14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</row>
    <row r="396" spans="1:38" s="123" customFormat="1" ht="14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</row>
    <row r="397" spans="1:38" s="123" customFormat="1" ht="14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</row>
    <row r="398" spans="1:38" s="123" customFormat="1" ht="14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</row>
    <row r="399" spans="1:38" s="123" customFormat="1" ht="14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</row>
    <row r="400" spans="1:38" s="123" customFormat="1" ht="14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</row>
    <row r="401" spans="1:38" s="123" customFormat="1" ht="14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</row>
    <row r="402" spans="1:38" s="123" customFormat="1" ht="14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</row>
    <row r="403" spans="1:38" s="123" customFormat="1" ht="14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</row>
    <row r="404" spans="1:38" s="123" customFormat="1" ht="14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</row>
    <row r="405" spans="1:38" s="123" customFormat="1" ht="14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</row>
    <row r="406" spans="1:38" s="123" customFormat="1" ht="14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</row>
    <row r="407" spans="1:38" s="123" customFormat="1" ht="14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</row>
    <row r="408" spans="1:38" s="123" customFormat="1" ht="14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</row>
    <row r="409" spans="1:38" s="123" customFormat="1" ht="14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</row>
    <row r="410" spans="1:38" s="123" customFormat="1" ht="14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</row>
    <row r="411" spans="1:38" s="123" customFormat="1" ht="14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</row>
    <row r="412" spans="1:38" s="123" customFormat="1" ht="14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</row>
    <row r="413" spans="1:38" s="123" customFormat="1" ht="14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</row>
    <row r="414" spans="1:38" s="123" customFormat="1" ht="14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</row>
    <row r="415" spans="1:38" s="123" customFormat="1" ht="14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</row>
    <row r="416" spans="1:38" s="123" customFormat="1" ht="14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</row>
    <row r="417" spans="1:38" s="123" customFormat="1" ht="14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</row>
    <row r="418" spans="1:38" s="123" customFormat="1" ht="14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</row>
    <row r="419" spans="1:38" s="123" customFormat="1" ht="14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</row>
    <row r="420" spans="1:38" s="123" customFormat="1" ht="14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</row>
    <row r="421" spans="1:38" s="123" customFormat="1" ht="14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</row>
    <row r="422" spans="1:38" s="123" customFormat="1" ht="14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</row>
    <row r="423" spans="1:38" s="123" customFormat="1" ht="14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</row>
    <row r="424" spans="1:38" s="123" customFormat="1" ht="14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</row>
    <row r="425" spans="1:38" s="123" customFormat="1" ht="14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</row>
    <row r="426" spans="1:38" s="123" customFormat="1" ht="14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</row>
    <row r="427" spans="1:38" s="123" customFormat="1" ht="14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</row>
    <row r="428" spans="1:38" s="123" customFormat="1" ht="14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</row>
    <row r="429" spans="1:38" s="123" customFormat="1" ht="14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</row>
    <row r="430" spans="1:38" s="123" customFormat="1" ht="14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</row>
    <row r="431" spans="1:38" s="123" customFormat="1" ht="14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</row>
    <row r="432" spans="1:38" s="123" customFormat="1" ht="14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</row>
    <row r="433" spans="1:38" s="123" customFormat="1" ht="14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</row>
    <row r="434" spans="1:38" s="123" customFormat="1" ht="14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</row>
    <row r="435" spans="1:38" s="123" customFormat="1" ht="14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</row>
    <row r="436" spans="1:38" s="123" customFormat="1" ht="14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</row>
    <row r="437" spans="1:38" s="123" customFormat="1" ht="14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</row>
    <row r="438" spans="1:38" s="123" customFormat="1" ht="14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</row>
    <row r="439" spans="1:38" s="123" customFormat="1" ht="14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</row>
    <row r="440" spans="1:38" s="123" customFormat="1" ht="14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</row>
    <row r="441" spans="1:38" s="123" customFormat="1" ht="14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</row>
    <row r="442" spans="1:38" s="123" customFormat="1" ht="14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</row>
    <row r="443" spans="1:38" s="123" customFormat="1" ht="14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</row>
    <row r="444" spans="1:38" s="123" customFormat="1" ht="14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</row>
    <row r="445" spans="1:38" s="123" customFormat="1" ht="14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</row>
    <row r="446" spans="1:38" s="123" customFormat="1" ht="14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</row>
    <row r="447" spans="1:38" s="123" customFormat="1" ht="14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</row>
    <row r="448" spans="1:38" s="123" customFormat="1" ht="14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</row>
    <row r="449" spans="1:38" s="123" customFormat="1" ht="14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</row>
    <row r="450" spans="1:38" s="123" customFormat="1" ht="14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</row>
    <row r="451" spans="1:38" s="123" customFormat="1" ht="14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</row>
    <row r="452" spans="1:38" s="123" customFormat="1" ht="14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</row>
    <row r="453" spans="1:38" s="123" customFormat="1" ht="14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</row>
    <row r="454" spans="1:38" s="123" customFormat="1" ht="14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</row>
    <row r="455" spans="1:38" s="123" customFormat="1" ht="14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</row>
    <row r="456" spans="1:38" s="123" customFormat="1" ht="14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</row>
    <row r="457" spans="1:38" s="123" customFormat="1" ht="14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</row>
    <row r="458" spans="1:38" s="123" customFormat="1" ht="14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</row>
    <row r="459" spans="1:38" s="123" customFormat="1" ht="14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</row>
    <row r="460" spans="1:38" s="123" customFormat="1" ht="14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</row>
    <row r="461" spans="1:38" s="123" customFormat="1" ht="14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</row>
    <row r="462" spans="1:38" s="123" customFormat="1" ht="14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</row>
    <row r="463" spans="1:38" s="123" customFormat="1" ht="14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</row>
    <row r="464" spans="1:38" s="123" customFormat="1" ht="1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</row>
    <row r="465" spans="1:38" s="123" customFormat="1" ht="14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</row>
    <row r="466" spans="1:38" s="123" customFormat="1" ht="14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</row>
    <row r="467" spans="1:38" s="123" customFormat="1" ht="14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</row>
    <row r="468" spans="1:38" s="123" customFormat="1" ht="14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</row>
    <row r="469" spans="1:38" s="123" customFormat="1" ht="14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</row>
    <row r="470" spans="1:38" s="123" customFormat="1" ht="14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</row>
    <row r="471" spans="1:38" s="123" customFormat="1" ht="14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</row>
    <row r="472" spans="1:38" s="123" customFormat="1" ht="14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</row>
    <row r="473" spans="1:38" s="123" customFormat="1" ht="14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</row>
    <row r="474" spans="1:38" s="123" customFormat="1" ht="1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</row>
    <row r="475" spans="1:38" s="123" customFormat="1" ht="14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</row>
    <row r="476" spans="1:38" s="123" customFormat="1" ht="14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</row>
    <row r="477" spans="1:38" s="123" customFormat="1" ht="14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</row>
    <row r="478" spans="1:38" s="123" customFormat="1" ht="14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</row>
    <row r="479" spans="1:38" s="123" customFormat="1" ht="14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</row>
    <row r="480" spans="1:38" s="123" customFormat="1" ht="14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</row>
    <row r="481" spans="1:38" s="123" customFormat="1" ht="14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</row>
    <row r="482" spans="1:38" s="123" customFormat="1" ht="14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</row>
    <row r="483" spans="1:38" s="123" customFormat="1" ht="14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</row>
    <row r="484" spans="1:38" s="123" customFormat="1" ht="1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</row>
    <row r="485" spans="1:38" s="123" customFormat="1" ht="14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</row>
    <row r="486" spans="1:38" s="123" customFormat="1" ht="14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</row>
    <row r="487" spans="1:38" s="123" customFormat="1" ht="14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</row>
    <row r="488" spans="1:38" s="123" customFormat="1" ht="14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</row>
    <row r="489" spans="1:38" s="123" customFormat="1" ht="14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</row>
    <row r="490" spans="1:38" s="123" customFormat="1" ht="14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</row>
    <row r="491" spans="1:38" s="123" customFormat="1" ht="14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</row>
    <row r="492" spans="1:38" s="123" customFormat="1" ht="14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</row>
    <row r="493" spans="1:38" s="123" customFormat="1" ht="14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</row>
    <row r="494" spans="1:38" s="123" customFormat="1" ht="1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</row>
    <row r="495" spans="1:38" s="123" customFormat="1" ht="14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</row>
    <row r="496" spans="1:38" s="123" customFormat="1" ht="14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</row>
    <row r="497" spans="1:38" s="123" customFormat="1" ht="14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</row>
    <row r="498" spans="1:38" s="123" customFormat="1" ht="14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</row>
    <row r="499" spans="1:38" s="123" customFormat="1" ht="14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</row>
    <row r="500" spans="1:38" s="123" customFormat="1" ht="14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</row>
    <row r="501" spans="1:38" s="123" customFormat="1" ht="14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</row>
    <row r="502" spans="1:38" s="123" customFormat="1" ht="14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</row>
    <row r="503" spans="1:38" s="123" customFormat="1" ht="14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</row>
    <row r="504" spans="1:38" s="123" customFormat="1" ht="1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</row>
    <row r="505" spans="1:38" s="123" customFormat="1" ht="14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</row>
    <row r="506" spans="1:38" s="123" customFormat="1" ht="14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</row>
    <row r="507" spans="1:38" s="123" customFormat="1" ht="14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</row>
    <row r="508" spans="1:38" s="123" customFormat="1" ht="14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</row>
    <row r="509" spans="1:38" s="123" customFormat="1" ht="14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</row>
    <row r="510" spans="1:38" s="123" customFormat="1" ht="14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</row>
    <row r="511" spans="1:38" s="123" customFormat="1" ht="14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</row>
    <row r="512" spans="1:38" s="123" customFormat="1" ht="14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</row>
    <row r="513" spans="1:38" s="123" customFormat="1" ht="14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</row>
    <row r="514" spans="1:38" s="123" customFormat="1" ht="1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</row>
    <row r="515" spans="1:38" s="123" customFormat="1" ht="14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</row>
    <row r="516" spans="1:38" s="123" customFormat="1" ht="14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</row>
    <row r="517" spans="1:38" s="123" customFormat="1" ht="14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</row>
    <row r="518" spans="1:38" s="123" customFormat="1" ht="14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</row>
    <row r="519" spans="1:38" s="123" customFormat="1" ht="14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</row>
    <row r="520" spans="1:38" s="123" customFormat="1" ht="14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</row>
    <row r="521" spans="1:38" s="123" customFormat="1" ht="14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</row>
    <row r="522" spans="1:38" s="123" customFormat="1" ht="14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</row>
    <row r="523" spans="1:38" s="123" customFormat="1" ht="14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</row>
    <row r="524" spans="1:38" s="123" customFormat="1" ht="1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</row>
    <row r="525" spans="1:38" s="123" customFormat="1" ht="14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</row>
    <row r="526" spans="1:38" s="123" customFormat="1" ht="14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</row>
    <row r="527" spans="1:38" s="123" customFormat="1" ht="14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</row>
    <row r="528" spans="1:38" s="123" customFormat="1" ht="14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</row>
    <row r="529" spans="1:38" s="123" customFormat="1" ht="14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</row>
    <row r="530" spans="1:38" s="123" customFormat="1" ht="14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</row>
    <row r="531" spans="1:38" s="123" customFormat="1" ht="14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</row>
    <row r="532" spans="1:38" s="123" customFormat="1" ht="14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</row>
    <row r="533" spans="1:38" s="123" customFormat="1" ht="14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</row>
    <row r="534" spans="1:38" s="123" customFormat="1" ht="1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</row>
    <row r="535" spans="1:38" s="123" customFormat="1" ht="14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</row>
    <row r="536" spans="1:38" s="123" customFormat="1" ht="14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</row>
    <row r="537" spans="1:38" s="123" customFormat="1" ht="14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</row>
    <row r="538" spans="1:38" s="123" customFormat="1" ht="14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</row>
    <row r="539" spans="1:38" s="123" customFormat="1" ht="14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</row>
    <row r="540" spans="1:38" s="123" customFormat="1" ht="14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</row>
    <row r="541" spans="1:38" s="123" customFormat="1" ht="14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</row>
    <row r="542" spans="1:38" s="123" customFormat="1" ht="14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</row>
    <row r="543" spans="1:38" s="123" customFormat="1" ht="14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</row>
    <row r="544" spans="1:38" s="123" customFormat="1" ht="1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</row>
    <row r="545" spans="1:38" s="123" customFormat="1" ht="14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</row>
    <row r="546" spans="1:38" s="123" customFormat="1" ht="14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</row>
    <row r="547" spans="1:38" s="123" customFormat="1" ht="14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</row>
    <row r="548" spans="1:38" s="123" customFormat="1" ht="14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</row>
    <row r="549" spans="1:38" s="123" customFormat="1" ht="14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</row>
    <row r="550" spans="1:38" s="123" customFormat="1" ht="14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</row>
    <row r="551" spans="1:38" s="123" customFormat="1" ht="14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</row>
    <row r="552" spans="1:38" s="123" customFormat="1" ht="14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</row>
    <row r="553" spans="1:38" s="123" customFormat="1" ht="14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</row>
    <row r="554" spans="1:38" s="123" customFormat="1" ht="1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</row>
    <row r="555" spans="1:38" s="123" customFormat="1" ht="14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</row>
    <row r="556" spans="1:38" s="123" customFormat="1" ht="14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</row>
    <row r="557" spans="1:38" s="123" customFormat="1" ht="14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</row>
    <row r="558" spans="1:38" s="123" customFormat="1" ht="14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</row>
    <row r="559" spans="1:38" s="123" customFormat="1" ht="14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</row>
    <row r="560" spans="1:38" s="123" customFormat="1" ht="14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</row>
    <row r="561" spans="1:38" s="123" customFormat="1" ht="14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</row>
    <row r="562" spans="1:38" s="123" customFormat="1" ht="14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</row>
    <row r="563" spans="1:38" s="123" customFormat="1" ht="14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</row>
    <row r="564" spans="1:38" s="123" customFormat="1" ht="1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</row>
    <row r="565" spans="1:38" s="123" customFormat="1" ht="14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</row>
    <row r="566" spans="1:38" s="123" customFormat="1" ht="14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</row>
    <row r="567" spans="1:38" s="123" customFormat="1" ht="14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</row>
    <row r="568" spans="1:38" s="123" customFormat="1" ht="14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</row>
    <row r="569" spans="1:38" s="123" customFormat="1" ht="14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  <c r="AH569" s="173"/>
      <c r="AI569" s="173"/>
      <c r="AJ569" s="173"/>
      <c r="AK569" s="173"/>
      <c r="AL569" s="173"/>
    </row>
    <row r="570" spans="1:38" s="123" customFormat="1" ht="14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  <c r="AH570" s="173"/>
      <c r="AI570" s="173"/>
      <c r="AJ570" s="173"/>
      <c r="AK570" s="173"/>
      <c r="AL570" s="173"/>
    </row>
    <row r="571" spans="1:38" s="123" customFormat="1" ht="14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</row>
    <row r="572" spans="1:38" s="123" customFormat="1" ht="14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  <c r="AH572" s="173"/>
      <c r="AI572" s="173"/>
      <c r="AJ572" s="173"/>
      <c r="AK572" s="173"/>
      <c r="AL572" s="173"/>
    </row>
    <row r="573" spans="1:38" s="123" customFormat="1" ht="14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</row>
    <row r="574" spans="1:38" s="123" customFormat="1" ht="1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</row>
    <row r="575" spans="1:38" s="123" customFormat="1" ht="14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</row>
    <row r="576" spans="1:38" s="123" customFormat="1" ht="14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  <c r="AH576" s="173"/>
      <c r="AI576" s="173"/>
      <c r="AJ576" s="173"/>
      <c r="AK576" s="173"/>
      <c r="AL576" s="173"/>
    </row>
    <row r="577" spans="1:38" s="123" customFormat="1" ht="14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  <c r="AH577" s="173"/>
      <c r="AI577" s="173"/>
      <c r="AJ577" s="173"/>
      <c r="AK577" s="173"/>
      <c r="AL577" s="173"/>
    </row>
    <row r="578" spans="1:38" s="123" customFormat="1" ht="14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  <c r="AH578" s="173"/>
      <c r="AI578" s="173"/>
      <c r="AJ578" s="173"/>
      <c r="AK578" s="173"/>
      <c r="AL578" s="173"/>
    </row>
    <row r="579" spans="1:38" s="123" customFormat="1" ht="14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  <c r="AH579" s="173"/>
      <c r="AI579" s="173"/>
      <c r="AJ579" s="173"/>
      <c r="AK579" s="173"/>
      <c r="AL579" s="173"/>
    </row>
    <row r="580" spans="1:38" s="123" customFormat="1" ht="14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  <c r="AH580" s="173"/>
      <c r="AI580" s="173"/>
      <c r="AJ580" s="173"/>
      <c r="AK580" s="173"/>
      <c r="AL580" s="173"/>
    </row>
    <row r="581" spans="1:38" s="123" customFormat="1" ht="14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  <c r="AH581" s="173"/>
      <c r="AI581" s="173"/>
      <c r="AJ581" s="173"/>
      <c r="AK581" s="173"/>
      <c r="AL581" s="173"/>
    </row>
    <row r="582" spans="1:38" s="123" customFormat="1" ht="14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  <c r="AH582" s="173"/>
      <c r="AI582" s="173"/>
      <c r="AJ582" s="173"/>
      <c r="AK582" s="173"/>
      <c r="AL582" s="173"/>
    </row>
    <row r="583" spans="1:38" s="123" customFormat="1" ht="14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  <c r="AH583" s="173"/>
      <c r="AI583" s="173"/>
      <c r="AJ583" s="173"/>
      <c r="AK583" s="173"/>
      <c r="AL583" s="173"/>
    </row>
    <row r="584" spans="1:38" s="123" customFormat="1" ht="1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  <c r="AH584" s="173"/>
      <c r="AI584" s="173"/>
      <c r="AJ584" s="173"/>
      <c r="AK584" s="173"/>
      <c r="AL584" s="173"/>
    </row>
    <row r="585" spans="1:38" s="123" customFormat="1" ht="14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  <c r="AH585" s="173"/>
      <c r="AI585" s="173"/>
      <c r="AJ585" s="173"/>
      <c r="AK585" s="173"/>
      <c r="AL585" s="173"/>
    </row>
    <row r="586" spans="1:38" s="123" customFormat="1" ht="14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  <c r="AH586" s="173"/>
      <c r="AI586" s="173"/>
      <c r="AJ586" s="173"/>
      <c r="AK586" s="173"/>
      <c r="AL586" s="173"/>
    </row>
    <row r="587" spans="1:38" s="123" customFormat="1" ht="14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  <c r="AH587" s="173"/>
      <c r="AI587" s="173"/>
      <c r="AJ587" s="173"/>
      <c r="AK587" s="173"/>
      <c r="AL587" s="173"/>
    </row>
    <row r="588" spans="1:38" s="123" customFormat="1" ht="14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  <c r="AH588" s="173"/>
      <c r="AI588" s="173"/>
      <c r="AJ588" s="173"/>
      <c r="AK588" s="173"/>
      <c r="AL588" s="173"/>
    </row>
    <row r="589" spans="1:38" s="123" customFormat="1" ht="14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  <c r="AH589" s="173"/>
      <c r="AI589" s="173"/>
      <c r="AJ589" s="173"/>
      <c r="AK589" s="173"/>
      <c r="AL589" s="173"/>
    </row>
    <row r="590" spans="1:38" s="123" customFormat="1" ht="14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  <c r="AH590" s="173"/>
      <c r="AI590" s="173"/>
      <c r="AJ590" s="173"/>
      <c r="AK590" s="173"/>
      <c r="AL590" s="173"/>
    </row>
    <row r="591" spans="1:38" s="123" customFormat="1" ht="14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  <c r="AH591" s="173"/>
      <c r="AI591" s="173"/>
      <c r="AJ591" s="173"/>
      <c r="AK591" s="173"/>
      <c r="AL591" s="173"/>
    </row>
    <row r="592" spans="1:38" s="123" customFormat="1" ht="14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  <c r="AH592" s="173"/>
      <c r="AI592" s="173"/>
      <c r="AJ592" s="173"/>
      <c r="AK592" s="173"/>
      <c r="AL592" s="173"/>
    </row>
    <row r="593" spans="1:38" s="123" customFormat="1" ht="14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  <c r="AH593" s="173"/>
      <c r="AI593" s="173"/>
      <c r="AJ593" s="173"/>
      <c r="AK593" s="173"/>
      <c r="AL593" s="173"/>
    </row>
    <row r="594" spans="1:38" s="123" customFormat="1" ht="1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  <c r="AH594" s="173"/>
      <c r="AI594" s="173"/>
      <c r="AJ594" s="173"/>
      <c r="AK594" s="173"/>
      <c r="AL594" s="173"/>
    </row>
    <row r="595" spans="1:38" s="123" customFormat="1" ht="14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  <c r="AH595" s="173"/>
      <c r="AI595" s="173"/>
      <c r="AJ595" s="173"/>
      <c r="AK595" s="173"/>
      <c r="AL595" s="173"/>
    </row>
    <row r="596" spans="1:38" s="123" customFormat="1" ht="14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  <c r="AH596" s="173"/>
      <c r="AI596" s="173"/>
      <c r="AJ596" s="173"/>
      <c r="AK596" s="173"/>
      <c r="AL596" s="173"/>
    </row>
    <row r="597" spans="1:38" s="123" customFormat="1" ht="14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  <c r="AH597" s="173"/>
      <c r="AI597" s="173"/>
      <c r="AJ597" s="173"/>
      <c r="AK597" s="173"/>
      <c r="AL597" s="173"/>
    </row>
    <row r="598" spans="1:38" s="123" customFormat="1" ht="14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  <c r="AH598" s="173"/>
      <c r="AI598" s="173"/>
      <c r="AJ598" s="173"/>
      <c r="AK598" s="173"/>
      <c r="AL598" s="173"/>
    </row>
    <row r="599" spans="1:38" s="123" customFormat="1" ht="14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  <c r="AH599" s="173"/>
      <c r="AI599" s="173"/>
      <c r="AJ599" s="173"/>
      <c r="AK599" s="173"/>
      <c r="AL599" s="173"/>
    </row>
    <row r="600" spans="1:38" s="123" customFormat="1" ht="14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  <c r="AH600" s="173"/>
      <c r="AI600" s="173"/>
      <c r="AJ600" s="173"/>
      <c r="AK600" s="173"/>
      <c r="AL600" s="173"/>
    </row>
    <row r="601" spans="1:38" s="123" customFormat="1" ht="14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  <c r="AH601" s="173"/>
      <c r="AI601" s="173"/>
      <c r="AJ601" s="173"/>
      <c r="AK601" s="173"/>
      <c r="AL601" s="173"/>
    </row>
    <row r="602" spans="1:38" s="123" customFormat="1" ht="14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  <c r="AH602" s="173"/>
      <c r="AI602" s="173"/>
      <c r="AJ602" s="173"/>
      <c r="AK602" s="173"/>
      <c r="AL602" s="173"/>
    </row>
    <row r="603" spans="1:38" s="123" customFormat="1" ht="14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  <c r="AH603" s="173"/>
      <c r="AI603" s="173"/>
      <c r="AJ603" s="173"/>
      <c r="AK603" s="173"/>
      <c r="AL603" s="173"/>
    </row>
    <row r="604" spans="1:38" s="123" customFormat="1" ht="1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  <c r="AH604" s="173"/>
      <c r="AI604" s="173"/>
      <c r="AJ604" s="173"/>
      <c r="AK604" s="173"/>
      <c r="AL604" s="173"/>
    </row>
    <row r="605" spans="1:38" s="123" customFormat="1" ht="14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  <c r="AH605" s="173"/>
      <c r="AI605" s="173"/>
      <c r="AJ605" s="173"/>
      <c r="AK605" s="173"/>
      <c r="AL605" s="173"/>
    </row>
    <row r="606" spans="1:38" s="123" customFormat="1" ht="14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  <c r="AH606" s="173"/>
      <c r="AI606" s="173"/>
      <c r="AJ606" s="173"/>
      <c r="AK606" s="173"/>
      <c r="AL606" s="173"/>
    </row>
    <row r="607" spans="1:38" s="123" customFormat="1" ht="14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</row>
    <row r="608" spans="1:38" s="123" customFormat="1" ht="14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  <c r="AH608" s="173"/>
      <c r="AI608" s="173"/>
      <c r="AJ608" s="173"/>
      <c r="AK608" s="173"/>
      <c r="AL608" s="173"/>
    </row>
    <row r="609" spans="1:38" s="123" customFormat="1" ht="14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  <c r="AH609" s="173"/>
      <c r="AI609" s="173"/>
      <c r="AJ609" s="173"/>
      <c r="AK609" s="173"/>
      <c r="AL609" s="173"/>
    </row>
    <row r="610" spans="1:38" s="123" customFormat="1" ht="14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  <c r="AH610" s="173"/>
      <c r="AI610" s="173"/>
      <c r="AJ610" s="173"/>
      <c r="AK610" s="173"/>
      <c r="AL610" s="173"/>
    </row>
    <row r="611" spans="1:38" s="123" customFormat="1" ht="14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  <c r="AH611" s="173"/>
      <c r="AI611" s="173"/>
      <c r="AJ611" s="173"/>
      <c r="AK611" s="173"/>
      <c r="AL611" s="173"/>
    </row>
    <row r="612" spans="1:38" s="123" customFormat="1" ht="14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  <c r="AH612" s="173"/>
      <c r="AI612" s="173"/>
      <c r="AJ612" s="173"/>
      <c r="AK612" s="173"/>
      <c r="AL612" s="173"/>
    </row>
    <row r="613" spans="1:38" s="123" customFormat="1" ht="14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  <c r="AH613" s="173"/>
      <c r="AI613" s="173"/>
      <c r="AJ613" s="173"/>
      <c r="AK613" s="173"/>
      <c r="AL613" s="173"/>
    </row>
    <row r="614" spans="1:38" s="123" customFormat="1" ht="1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  <c r="AH614" s="173"/>
      <c r="AI614" s="173"/>
      <c r="AJ614" s="173"/>
      <c r="AK614" s="173"/>
      <c r="AL614" s="173"/>
    </row>
    <row r="615" spans="1:38" s="123" customFormat="1" ht="14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  <c r="AH615" s="173"/>
      <c r="AI615" s="173"/>
      <c r="AJ615" s="173"/>
      <c r="AK615" s="173"/>
      <c r="AL615" s="173"/>
    </row>
    <row r="616" spans="1:38" s="123" customFormat="1" ht="14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  <c r="AH616" s="173"/>
      <c r="AI616" s="173"/>
      <c r="AJ616" s="173"/>
      <c r="AK616" s="173"/>
      <c r="AL616" s="173"/>
    </row>
    <row r="617" spans="1:38" s="123" customFormat="1" ht="14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</row>
    <row r="618" spans="1:38" s="123" customFormat="1" ht="14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</row>
    <row r="619" spans="1:38" s="123" customFormat="1" ht="14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</row>
    <row r="620" spans="1:38" s="123" customFormat="1" ht="14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  <c r="AH620" s="173"/>
      <c r="AI620" s="173"/>
      <c r="AJ620" s="173"/>
      <c r="AK620" s="173"/>
      <c r="AL620" s="173"/>
    </row>
    <row r="621" spans="1:38" s="123" customFormat="1" ht="14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  <c r="AH621" s="173"/>
      <c r="AI621" s="173"/>
      <c r="AJ621" s="173"/>
      <c r="AK621" s="173"/>
      <c r="AL621" s="173"/>
    </row>
    <row r="622" spans="1:38" s="123" customFormat="1" ht="14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  <c r="AH622" s="173"/>
      <c r="AI622" s="173"/>
      <c r="AJ622" s="173"/>
      <c r="AK622" s="173"/>
      <c r="AL622" s="173"/>
    </row>
    <row r="623" spans="1:38" s="123" customFormat="1" ht="14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  <c r="AH623" s="173"/>
      <c r="AI623" s="173"/>
      <c r="AJ623" s="173"/>
      <c r="AK623" s="173"/>
      <c r="AL623" s="173"/>
    </row>
    <row r="624" spans="1:38" s="123" customFormat="1" ht="1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  <c r="AH624" s="173"/>
      <c r="AI624" s="173"/>
      <c r="AJ624" s="173"/>
      <c r="AK624" s="173"/>
      <c r="AL624" s="173"/>
    </row>
    <row r="625" spans="1:38" s="123" customFormat="1" ht="14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  <c r="AH625" s="173"/>
      <c r="AI625" s="173"/>
      <c r="AJ625" s="173"/>
      <c r="AK625" s="173"/>
      <c r="AL625" s="173"/>
    </row>
    <row r="626" spans="1:38" s="123" customFormat="1" ht="14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173"/>
      <c r="AJ626" s="173"/>
      <c r="AK626" s="173"/>
      <c r="AL626" s="173"/>
    </row>
    <row r="627" spans="1:38" s="123" customFormat="1" ht="14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173"/>
      <c r="AJ627" s="173"/>
      <c r="AK627" s="173"/>
      <c r="AL627" s="173"/>
    </row>
    <row r="628" spans="1:38" s="123" customFormat="1" ht="14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  <c r="AH628" s="173"/>
      <c r="AI628" s="173"/>
      <c r="AJ628" s="173"/>
      <c r="AK628" s="173"/>
      <c r="AL628" s="173"/>
    </row>
    <row r="629" spans="1:38" s="123" customFormat="1" ht="14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  <c r="AH629" s="173"/>
      <c r="AI629" s="173"/>
      <c r="AJ629" s="173"/>
      <c r="AK629" s="173"/>
      <c r="AL629" s="173"/>
    </row>
    <row r="630" spans="1:38" s="123" customFormat="1" ht="14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  <c r="AH630" s="173"/>
      <c r="AI630" s="173"/>
      <c r="AJ630" s="173"/>
      <c r="AK630" s="173"/>
      <c r="AL630" s="173"/>
    </row>
    <row r="631" spans="1:38" s="123" customFormat="1" ht="14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  <c r="AH631" s="173"/>
      <c r="AI631" s="173"/>
      <c r="AJ631" s="173"/>
      <c r="AK631" s="173"/>
      <c r="AL631" s="173"/>
    </row>
    <row r="632" spans="1:38" s="123" customFormat="1" ht="14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  <c r="AH632" s="173"/>
      <c r="AI632" s="173"/>
      <c r="AJ632" s="173"/>
      <c r="AK632" s="173"/>
      <c r="AL632" s="173"/>
    </row>
    <row r="633" spans="1:38" s="123" customFormat="1" ht="14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  <c r="AH633" s="173"/>
      <c r="AI633" s="173"/>
      <c r="AJ633" s="173"/>
      <c r="AK633" s="173"/>
      <c r="AL633" s="173"/>
    </row>
    <row r="634" spans="1:38" s="123" customFormat="1" ht="1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  <c r="AH634" s="173"/>
      <c r="AI634" s="173"/>
      <c r="AJ634" s="173"/>
      <c r="AK634" s="173"/>
      <c r="AL634" s="173"/>
    </row>
    <row r="635" spans="1:38" s="123" customFormat="1" ht="14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  <c r="AH635" s="173"/>
      <c r="AI635" s="173"/>
      <c r="AJ635" s="173"/>
      <c r="AK635" s="173"/>
      <c r="AL635" s="173"/>
    </row>
    <row r="636" spans="1:38" s="123" customFormat="1" ht="14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  <c r="AH636" s="173"/>
      <c r="AI636" s="173"/>
      <c r="AJ636" s="173"/>
      <c r="AK636" s="173"/>
      <c r="AL636" s="173"/>
    </row>
    <row r="637" spans="1:38" s="123" customFormat="1" ht="14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  <c r="AH637" s="173"/>
      <c r="AI637" s="173"/>
      <c r="AJ637" s="173"/>
      <c r="AK637" s="173"/>
      <c r="AL637" s="173"/>
    </row>
    <row r="638" spans="1:38" s="123" customFormat="1" ht="14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  <c r="AH638" s="173"/>
      <c r="AI638" s="173"/>
      <c r="AJ638" s="173"/>
      <c r="AK638" s="173"/>
      <c r="AL638" s="173"/>
    </row>
    <row r="639" spans="1:38" s="123" customFormat="1" ht="14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  <c r="AH639" s="173"/>
      <c r="AI639" s="173"/>
      <c r="AJ639" s="173"/>
      <c r="AK639" s="173"/>
      <c r="AL639" s="173"/>
    </row>
    <row r="640" spans="1:38" s="123" customFormat="1" ht="14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  <c r="AH640" s="173"/>
      <c r="AI640" s="173"/>
      <c r="AJ640" s="173"/>
      <c r="AK640" s="173"/>
      <c r="AL640" s="173"/>
    </row>
    <row r="641" spans="1:38" s="123" customFormat="1" ht="14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  <c r="AH641" s="173"/>
      <c r="AI641" s="173"/>
      <c r="AJ641" s="173"/>
      <c r="AK641" s="173"/>
      <c r="AL641" s="173"/>
    </row>
    <row r="642" spans="1:38" s="123" customFormat="1" ht="14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  <c r="AH642" s="173"/>
      <c r="AI642" s="173"/>
      <c r="AJ642" s="173"/>
      <c r="AK642" s="173"/>
      <c r="AL642" s="173"/>
    </row>
    <row r="643" spans="1:38" s="123" customFormat="1" ht="14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  <c r="AH643" s="173"/>
      <c r="AI643" s="173"/>
      <c r="AJ643" s="173"/>
      <c r="AK643" s="173"/>
      <c r="AL643" s="173"/>
    </row>
    <row r="644" spans="1:38" s="123" customFormat="1" ht="1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  <c r="AH644" s="173"/>
      <c r="AI644" s="173"/>
      <c r="AJ644" s="173"/>
      <c r="AK644" s="173"/>
      <c r="AL644" s="173"/>
    </row>
    <row r="645" spans="1:38" s="123" customFormat="1" ht="14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</row>
    <row r="646" spans="1:38" s="123" customFormat="1" ht="14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  <c r="AH646" s="173"/>
      <c r="AI646" s="173"/>
      <c r="AJ646" s="173"/>
      <c r="AK646" s="173"/>
      <c r="AL646" s="173"/>
    </row>
    <row r="647" spans="1:38" s="123" customFormat="1" ht="14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  <c r="AH647" s="173"/>
      <c r="AI647" s="173"/>
      <c r="AJ647" s="173"/>
      <c r="AK647" s="173"/>
      <c r="AL647" s="173"/>
    </row>
    <row r="648" spans="1:38" s="123" customFormat="1" ht="14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  <c r="AH648" s="173"/>
      <c r="AI648" s="173"/>
      <c r="AJ648" s="173"/>
      <c r="AK648" s="173"/>
      <c r="AL648" s="173"/>
    </row>
    <row r="649" spans="1:38" s="123" customFormat="1" ht="14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  <c r="AH649" s="173"/>
      <c r="AI649" s="173"/>
      <c r="AJ649" s="173"/>
      <c r="AK649" s="173"/>
      <c r="AL649" s="173"/>
    </row>
    <row r="650" spans="1:38" s="123" customFormat="1" ht="14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  <c r="AH650" s="173"/>
      <c r="AI650" s="173"/>
      <c r="AJ650" s="173"/>
      <c r="AK650" s="173"/>
      <c r="AL650" s="173"/>
    </row>
    <row r="651" spans="1:38" s="123" customFormat="1" ht="14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  <c r="AH651" s="173"/>
      <c r="AI651" s="173"/>
      <c r="AJ651" s="173"/>
      <c r="AK651" s="173"/>
      <c r="AL651" s="173"/>
    </row>
    <row r="652" spans="1:38" s="123" customFormat="1" ht="14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  <c r="AH652" s="173"/>
      <c r="AI652" s="173"/>
      <c r="AJ652" s="173"/>
      <c r="AK652" s="173"/>
      <c r="AL652" s="173"/>
    </row>
    <row r="653" spans="1:38" s="123" customFormat="1" ht="14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  <c r="AH653" s="173"/>
      <c r="AI653" s="173"/>
      <c r="AJ653" s="173"/>
      <c r="AK653" s="173"/>
      <c r="AL653" s="173"/>
    </row>
    <row r="654" spans="1:38" s="123" customFormat="1" ht="1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  <c r="AH654" s="173"/>
      <c r="AI654" s="173"/>
      <c r="AJ654" s="173"/>
      <c r="AK654" s="173"/>
      <c r="AL654" s="173"/>
    </row>
    <row r="655" spans="1:38" s="123" customFormat="1" ht="14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  <c r="AH655" s="173"/>
      <c r="AI655" s="173"/>
      <c r="AJ655" s="173"/>
      <c r="AK655" s="173"/>
      <c r="AL655" s="173"/>
    </row>
    <row r="656" spans="1:38" s="123" customFormat="1" ht="14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  <c r="AH656" s="173"/>
      <c r="AI656" s="173"/>
      <c r="AJ656" s="173"/>
      <c r="AK656" s="173"/>
      <c r="AL656" s="173"/>
    </row>
    <row r="657" spans="1:38" s="123" customFormat="1" ht="14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  <c r="AH657" s="173"/>
      <c r="AI657" s="173"/>
      <c r="AJ657" s="173"/>
      <c r="AK657" s="173"/>
      <c r="AL657" s="173"/>
    </row>
    <row r="658" spans="1:38" s="123" customFormat="1" ht="14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  <c r="AH658" s="173"/>
      <c r="AI658" s="173"/>
      <c r="AJ658" s="173"/>
      <c r="AK658" s="173"/>
      <c r="AL658" s="173"/>
    </row>
    <row r="659" spans="1:38" s="123" customFormat="1" ht="14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  <c r="AH659" s="173"/>
      <c r="AI659" s="173"/>
      <c r="AJ659" s="173"/>
      <c r="AK659" s="173"/>
      <c r="AL659" s="173"/>
    </row>
    <row r="660" spans="1:38" s="123" customFormat="1" ht="14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  <c r="AH660" s="173"/>
      <c r="AI660" s="173"/>
      <c r="AJ660" s="173"/>
      <c r="AK660" s="173"/>
      <c r="AL660" s="173"/>
    </row>
    <row r="661" spans="1:38" s="123" customFormat="1" ht="14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</row>
    <row r="662" spans="1:38" s="123" customFormat="1" ht="14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</row>
    <row r="663" spans="1:38" s="123" customFormat="1" ht="14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</row>
    <row r="664" spans="1:38" s="123" customFormat="1" ht="1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  <c r="AH664" s="173"/>
      <c r="AI664" s="173"/>
      <c r="AJ664" s="173"/>
      <c r="AK664" s="173"/>
      <c r="AL664" s="173"/>
    </row>
    <row r="665" spans="1:38" s="123" customFormat="1" ht="14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  <c r="AH665" s="173"/>
      <c r="AI665" s="173"/>
      <c r="AJ665" s="173"/>
      <c r="AK665" s="173"/>
      <c r="AL665" s="173"/>
    </row>
    <row r="666" spans="1:38" s="123" customFormat="1" ht="14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  <c r="AH666" s="173"/>
      <c r="AI666" s="173"/>
      <c r="AJ666" s="173"/>
      <c r="AK666" s="173"/>
      <c r="AL666" s="173"/>
    </row>
    <row r="667" spans="1:38" s="123" customFormat="1" ht="14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  <c r="AH667" s="173"/>
      <c r="AI667" s="173"/>
      <c r="AJ667" s="173"/>
      <c r="AK667" s="173"/>
      <c r="AL667" s="173"/>
    </row>
    <row r="668" spans="1:38" s="123" customFormat="1" ht="14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  <c r="AH668" s="173"/>
      <c r="AI668" s="173"/>
      <c r="AJ668" s="173"/>
      <c r="AK668" s="173"/>
      <c r="AL668" s="173"/>
    </row>
    <row r="669" spans="1:38" s="123" customFormat="1" ht="14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  <c r="AH669" s="173"/>
      <c r="AI669" s="173"/>
      <c r="AJ669" s="173"/>
      <c r="AK669" s="173"/>
      <c r="AL669" s="173"/>
    </row>
    <row r="670" spans="1:38" s="123" customFormat="1" ht="14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  <c r="AH670" s="173"/>
      <c r="AI670" s="173"/>
      <c r="AJ670" s="173"/>
      <c r="AK670" s="173"/>
      <c r="AL670" s="173"/>
    </row>
    <row r="671" spans="1:38" s="123" customFormat="1" ht="14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  <c r="AH671" s="173"/>
      <c r="AI671" s="173"/>
      <c r="AJ671" s="173"/>
      <c r="AK671" s="173"/>
      <c r="AL671" s="173"/>
    </row>
    <row r="672" spans="1:38" s="123" customFormat="1" ht="14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  <c r="AH672" s="173"/>
      <c r="AI672" s="173"/>
      <c r="AJ672" s="173"/>
      <c r="AK672" s="173"/>
      <c r="AL672" s="173"/>
    </row>
    <row r="673" spans="1:38" s="123" customFormat="1" ht="14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  <c r="AH673" s="173"/>
      <c r="AI673" s="173"/>
      <c r="AJ673" s="173"/>
      <c r="AK673" s="173"/>
      <c r="AL673" s="173"/>
    </row>
    <row r="674" spans="1:38" s="123" customFormat="1" ht="1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  <c r="AH674" s="173"/>
      <c r="AI674" s="173"/>
      <c r="AJ674" s="173"/>
      <c r="AK674" s="173"/>
      <c r="AL674" s="173"/>
    </row>
    <row r="675" spans="1:38" s="123" customFormat="1" ht="14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  <c r="AH675" s="173"/>
      <c r="AI675" s="173"/>
      <c r="AJ675" s="173"/>
      <c r="AK675" s="173"/>
      <c r="AL675" s="173"/>
    </row>
    <row r="676" spans="1:38" s="123" customFormat="1" ht="14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  <c r="AH676" s="173"/>
      <c r="AI676" s="173"/>
      <c r="AJ676" s="173"/>
      <c r="AK676" s="173"/>
      <c r="AL676" s="173"/>
    </row>
    <row r="677" spans="1:38" s="123" customFormat="1" ht="14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  <c r="AH677" s="173"/>
      <c r="AI677" s="173"/>
      <c r="AJ677" s="173"/>
      <c r="AK677" s="173"/>
      <c r="AL677" s="173"/>
    </row>
    <row r="678" spans="1:38" s="123" customFormat="1" ht="14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  <c r="AH678" s="173"/>
      <c r="AI678" s="173"/>
      <c r="AJ678" s="173"/>
      <c r="AK678" s="173"/>
      <c r="AL678" s="173"/>
    </row>
    <row r="679" spans="1:38" s="123" customFormat="1" ht="14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  <c r="AH679" s="173"/>
      <c r="AI679" s="173"/>
      <c r="AJ679" s="173"/>
      <c r="AK679" s="173"/>
      <c r="AL679" s="173"/>
    </row>
    <row r="680" spans="1:38" s="123" customFormat="1" ht="14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  <c r="AH680" s="173"/>
      <c r="AI680" s="173"/>
      <c r="AJ680" s="173"/>
      <c r="AK680" s="173"/>
      <c r="AL680" s="173"/>
    </row>
    <row r="681" spans="1:38" s="123" customFormat="1" ht="14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  <c r="AH681" s="173"/>
      <c r="AI681" s="173"/>
      <c r="AJ681" s="173"/>
      <c r="AK681" s="173"/>
      <c r="AL681" s="173"/>
    </row>
    <row r="682" spans="1:38" s="123" customFormat="1" ht="14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  <c r="AH682" s="173"/>
      <c r="AI682" s="173"/>
      <c r="AJ682" s="173"/>
      <c r="AK682" s="173"/>
      <c r="AL682" s="173"/>
    </row>
    <row r="683" spans="1:38" s="123" customFormat="1" ht="14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  <c r="AH683" s="173"/>
      <c r="AI683" s="173"/>
      <c r="AJ683" s="173"/>
      <c r="AK683" s="173"/>
      <c r="AL683" s="173"/>
    </row>
    <row r="684" spans="1:38" s="123" customFormat="1" ht="1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  <c r="AH684" s="173"/>
      <c r="AI684" s="173"/>
      <c r="AJ684" s="173"/>
      <c r="AK684" s="173"/>
      <c r="AL684" s="173"/>
    </row>
    <row r="685" spans="1:38" s="123" customFormat="1" ht="14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  <c r="AH685" s="173"/>
      <c r="AI685" s="173"/>
      <c r="AJ685" s="173"/>
      <c r="AK685" s="173"/>
      <c r="AL685" s="173"/>
    </row>
    <row r="686" spans="1:38" s="123" customFormat="1" ht="14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  <c r="AH686" s="173"/>
      <c r="AI686" s="173"/>
      <c r="AJ686" s="173"/>
      <c r="AK686" s="173"/>
      <c r="AL686" s="173"/>
    </row>
    <row r="687" spans="1:38" s="123" customFormat="1" ht="14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  <c r="AH687" s="173"/>
      <c r="AI687" s="173"/>
      <c r="AJ687" s="173"/>
      <c r="AK687" s="173"/>
      <c r="AL687" s="173"/>
    </row>
    <row r="688" spans="1:38" s="123" customFormat="1" ht="14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  <c r="AH688" s="173"/>
      <c r="AI688" s="173"/>
      <c r="AJ688" s="173"/>
      <c r="AK688" s="173"/>
      <c r="AL688" s="173"/>
    </row>
    <row r="689" spans="1:38" s="123" customFormat="1" ht="14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  <c r="AH689" s="173"/>
      <c r="AI689" s="173"/>
      <c r="AJ689" s="173"/>
      <c r="AK689" s="173"/>
      <c r="AL689" s="173"/>
    </row>
    <row r="690" spans="1:38" s="123" customFormat="1" ht="14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  <c r="AH690" s="173"/>
      <c r="AI690" s="173"/>
      <c r="AJ690" s="173"/>
      <c r="AK690" s="173"/>
      <c r="AL690" s="173"/>
    </row>
    <row r="691" spans="1:38" s="123" customFormat="1" ht="14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  <c r="AH691" s="173"/>
      <c r="AI691" s="173"/>
      <c r="AJ691" s="173"/>
      <c r="AK691" s="173"/>
      <c r="AL691" s="173"/>
    </row>
    <row r="692" spans="1:38" s="123" customFormat="1" ht="14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  <c r="AH692" s="173"/>
      <c r="AI692" s="173"/>
      <c r="AJ692" s="173"/>
      <c r="AK692" s="173"/>
      <c r="AL692" s="173"/>
    </row>
    <row r="693" spans="1:38" s="123" customFormat="1" ht="14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  <c r="AH693" s="173"/>
      <c r="AI693" s="173"/>
      <c r="AJ693" s="173"/>
      <c r="AK693" s="173"/>
      <c r="AL693" s="173"/>
    </row>
    <row r="694" spans="1:38" s="123" customFormat="1" ht="1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  <c r="AH694" s="173"/>
      <c r="AI694" s="173"/>
      <c r="AJ694" s="173"/>
      <c r="AK694" s="173"/>
      <c r="AL694" s="173"/>
    </row>
    <row r="695" spans="1:38" s="123" customFormat="1" ht="14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  <c r="AH695" s="173"/>
      <c r="AI695" s="173"/>
      <c r="AJ695" s="173"/>
      <c r="AK695" s="173"/>
      <c r="AL695" s="173"/>
    </row>
    <row r="696" spans="1:38" s="123" customFormat="1" ht="14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  <c r="AH696" s="173"/>
      <c r="AI696" s="173"/>
      <c r="AJ696" s="173"/>
      <c r="AK696" s="173"/>
      <c r="AL696" s="173"/>
    </row>
    <row r="697" spans="1:38" s="123" customFormat="1" ht="14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  <c r="AH697" s="173"/>
      <c r="AI697" s="173"/>
      <c r="AJ697" s="173"/>
      <c r="AK697" s="173"/>
      <c r="AL697" s="173"/>
    </row>
    <row r="698" spans="1:38" s="123" customFormat="1" ht="14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  <c r="AH698" s="173"/>
      <c r="AI698" s="173"/>
      <c r="AJ698" s="173"/>
      <c r="AK698" s="173"/>
      <c r="AL698" s="173"/>
    </row>
    <row r="699" spans="1:38" s="123" customFormat="1" ht="14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  <c r="AH699" s="173"/>
      <c r="AI699" s="173"/>
      <c r="AJ699" s="173"/>
      <c r="AK699" s="173"/>
      <c r="AL699" s="173"/>
    </row>
    <row r="700" spans="1:38" s="123" customFormat="1" ht="14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  <c r="AH700" s="173"/>
      <c r="AI700" s="173"/>
      <c r="AJ700" s="173"/>
      <c r="AK700" s="173"/>
      <c r="AL700" s="173"/>
    </row>
    <row r="701" spans="1:38" s="123" customFormat="1" ht="14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  <c r="AH701" s="173"/>
      <c r="AI701" s="173"/>
      <c r="AJ701" s="173"/>
      <c r="AK701" s="173"/>
      <c r="AL701" s="173"/>
    </row>
    <row r="702" spans="1:38" s="123" customFormat="1" ht="14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  <c r="AH702" s="173"/>
      <c r="AI702" s="173"/>
      <c r="AJ702" s="173"/>
      <c r="AK702" s="173"/>
      <c r="AL702" s="173"/>
    </row>
    <row r="703" spans="1:38" s="123" customFormat="1" ht="14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  <c r="AH703" s="173"/>
      <c r="AI703" s="173"/>
      <c r="AJ703" s="173"/>
      <c r="AK703" s="173"/>
      <c r="AL703" s="173"/>
    </row>
    <row r="704" spans="1:38" s="123" customFormat="1" ht="1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  <c r="AH704" s="173"/>
      <c r="AI704" s="173"/>
      <c r="AJ704" s="173"/>
      <c r="AK704" s="173"/>
      <c r="AL704" s="173"/>
    </row>
    <row r="705" spans="1:38" s="123" customFormat="1" ht="14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  <c r="AH705" s="173"/>
      <c r="AI705" s="173"/>
      <c r="AJ705" s="173"/>
      <c r="AK705" s="173"/>
      <c r="AL705" s="173"/>
    </row>
    <row r="706" spans="1:38" s="123" customFormat="1" ht="14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  <c r="AH706" s="173"/>
      <c r="AI706" s="173"/>
      <c r="AJ706" s="173"/>
      <c r="AK706" s="173"/>
      <c r="AL706" s="173"/>
    </row>
    <row r="707" spans="1:38" s="123" customFormat="1" ht="14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  <c r="AH707" s="173"/>
      <c r="AI707" s="173"/>
      <c r="AJ707" s="173"/>
      <c r="AK707" s="173"/>
      <c r="AL707" s="173"/>
    </row>
    <row r="708" spans="1:38" s="123" customFormat="1" ht="14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  <c r="AH708" s="173"/>
      <c r="AI708" s="173"/>
      <c r="AJ708" s="173"/>
      <c r="AK708" s="173"/>
      <c r="AL708" s="173"/>
    </row>
    <row r="709" spans="1:38" s="123" customFormat="1" ht="14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  <c r="AH709" s="173"/>
      <c r="AI709" s="173"/>
      <c r="AJ709" s="173"/>
      <c r="AK709" s="173"/>
      <c r="AL709" s="173"/>
    </row>
    <row r="710" spans="1:38" s="123" customFormat="1" ht="14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  <c r="AH710" s="173"/>
      <c r="AI710" s="173"/>
      <c r="AJ710" s="173"/>
      <c r="AK710" s="173"/>
      <c r="AL710" s="173"/>
    </row>
    <row r="711" spans="1:38" s="123" customFormat="1" ht="14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  <c r="AH711" s="173"/>
      <c r="AI711" s="173"/>
      <c r="AJ711" s="173"/>
      <c r="AK711" s="173"/>
      <c r="AL711" s="173"/>
    </row>
    <row r="712" spans="1:38" s="123" customFormat="1" ht="14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  <c r="AH712" s="173"/>
      <c r="AI712" s="173"/>
      <c r="AJ712" s="173"/>
      <c r="AK712" s="173"/>
      <c r="AL712" s="173"/>
    </row>
    <row r="713" spans="1:38" s="123" customFormat="1" ht="14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  <c r="AH713" s="173"/>
      <c r="AI713" s="173"/>
      <c r="AJ713" s="173"/>
      <c r="AK713" s="173"/>
      <c r="AL713" s="173"/>
    </row>
    <row r="714" spans="1:38" s="123" customFormat="1" ht="1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  <c r="AH714" s="173"/>
      <c r="AI714" s="173"/>
      <c r="AJ714" s="173"/>
      <c r="AK714" s="173"/>
      <c r="AL714" s="173"/>
    </row>
    <row r="715" spans="1:38" s="123" customFormat="1" ht="14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  <c r="AH715" s="173"/>
      <c r="AI715" s="173"/>
      <c r="AJ715" s="173"/>
      <c r="AK715" s="173"/>
      <c r="AL715" s="173"/>
    </row>
    <row r="716" spans="1:38" s="123" customFormat="1" ht="14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  <c r="AH716" s="173"/>
      <c r="AI716" s="173"/>
      <c r="AJ716" s="173"/>
      <c r="AK716" s="173"/>
      <c r="AL716" s="173"/>
    </row>
    <row r="717" spans="1:38" s="123" customFormat="1" ht="14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  <c r="AH717" s="173"/>
      <c r="AI717" s="173"/>
      <c r="AJ717" s="173"/>
      <c r="AK717" s="173"/>
      <c r="AL717" s="173"/>
    </row>
    <row r="718" spans="1:38" s="123" customFormat="1" ht="14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  <c r="AH718" s="173"/>
      <c r="AI718" s="173"/>
      <c r="AJ718" s="173"/>
      <c r="AK718" s="173"/>
      <c r="AL718" s="173"/>
    </row>
    <row r="719" spans="1:38" s="123" customFormat="1" ht="14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  <c r="AH719" s="173"/>
      <c r="AI719" s="173"/>
      <c r="AJ719" s="173"/>
      <c r="AK719" s="173"/>
      <c r="AL719" s="173"/>
    </row>
    <row r="720" spans="1:38" s="123" customFormat="1" ht="14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  <c r="AH720" s="173"/>
      <c r="AI720" s="173"/>
      <c r="AJ720" s="173"/>
      <c r="AK720" s="173"/>
      <c r="AL720" s="173"/>
    </row>
    <row r="721" spans="1:38" s="123" customFormat="1" ht="14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  <c r="AH721" s="173"/>
      <c r="AI721" s="173"/>
      <c r="AJ721" s="173"/>
      <c r="AK721" s="173"/>
      <c r="AL721" s="173"/>
    </row>
    <row r="722" spans="1:38" s="123" customFormat="1" ht="14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  <c r="AH722" s="173"/>
      <c r="AI722" s="173"/>
      <c r="AJ722" s="173"/>
      <c r="AK722" s="173"/>
      <c r="AL722" s="173"/>
    </row>
    <row r="723" spans="1:38" s="123" customFormat="1" ht="14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  <c r="AH723" s="173"/>
      <c r="AI723" s="173"/>
      <c r="AJ723" s="173"/>
      <c r="AK723" s="173"/>
      <c r="AL723" s="173"/>
    </row>
    <row r="724" spans="1:38" s="123" customFormat="1" ht="1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  <c r="AH724" s="173"/>
      <c r="AI724" s="173"/>
      <c r="AJ724" s="173"/>
      <c r="AK724" s="173"/>
      <c r="AL724" s="173"/>
    </row>
    <row r="725" spans="1:38" s="123" customFormat="1" ht="14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  <c r="AH725" s="173"/>
      <c r="AI725" s="173"/>
      <c r="AJ725" s="173"/>
      <c r="AK725" s="173"/>
      <c r="AL725" s="173"/>
    </row>
    <row r="726" spans="1:38" s="123" customFormat="1" ht="14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  <c r="AH726" s="173"/>
      <c r="AI726" s="173"/>
      <c r="AJ726" s="173"/>
      <c r="AK726" s="173"/>
      <c r="AL726" s="173"/>
    </row>
    <row r="727" spans="1:38" s="123" customFormat="1" ht="14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  <c r="AH727" s="173"/>
      <c r="AI727" s="173"/>
      <c r="AJ727" s="173"/>
      <c r="AK727" s="173"/>
      <c r="AL727" s="173"/>
    </row>
    <row r="728" spans="1:38" s="123" customFormat="1" ht="14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  <c r="AH728" s="173"/>
      <c r="AI728" s="173"/>
      <c r="AJ728" s="173"/>
      <c r="AK728" s="173"/>
      <c r="AL728" s="173"/>
    </row>
    <row r="729" spans="1:38" s="123" customFormat="1" ht="14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  <c r="AH729" s="173"/>
      <c r="AI729" s="173"/>
      <c r="AJ729" s="173"/>
      <c r="AK729" s="173"/>
      <c r="AL729" s="173"/>
    </row>
    <row r="730" spans="1:38" s="123" customFormat="1" ht="14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  <c r="AH730" s="173"/>
      <c r="AI730" s="173"/>
      <c r="AJ730" s="173"/>
      <c r="AK730" s="173"/>
      <c r="AL730" s="173"/>
    </row>
    <row r="731" spans="1:38" s="123" customFormat="1" ht="14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  <c r="AH731" s="173"/>
      <c r="AI731" s="173"/>
      <c r="AJ731" s="173"/>
      <c r="AK731" s="173"/>
      <c r="AL731" s="173"/>
    </row>
    <row r="732" spans="1:38" s="123" customFormat="1" ht="14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  <c r="AH732" s="173"/>
      <c r="AI732" s="173"/>
      <c r="AJ732" s="173"/>
      <c r="AK732" s="173"/>
      <c r="AL732" s="173"/>
    </row>
    <row r="733" spans="1:38" s="123" customFormat="1" ht="14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  <c r="AH733" s="173"/>
      <c r="AI733" s="173"/>
      <c r="AJ733" s="173"/>
      <c r="AK733" s="173"/>
      <c r="AL733" s="173"/>
    </row>
    <row r="734" spans="1:38" s="123" customFormat="1" ht="1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  <c r="AH734" s="173"/>
      <c r="AI734" s="173"/>
      <c r="AJ734" s="173"/>
      <c r="AK734" s="173"/>
      <c r="AL734" s="173"/>
    </row>
    <row r="735" spans="1:38" s="123" customFormat="1" ht="14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  <c r="AH735" s="173"/>
      <c r="AI735" s="173"/>
      <c r="AJ735" s="173"/>
      <c r="AK735" s="173"/>
      <c r="AL735" s="173"/>
    </row>
    <row r="736" spans="1:38" s="123" customFormat="1" ht="14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  <c r="AH736" s="173"/>
      <c r="AI736" s="173"/>
      <c r="AJ736" s="173"/>
      <c r="AK736" s="173"/>
      <c r="AL736" s="173"/>
    </row>
    <row r="737" spans="1:38" s="123" customFormat="1" ht="14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  <c r="AH737" s="173"/>
      <c r="AI737" s="173"/>
      <c r="AJ737" s="173"/>
      <c r="AK737" s="173"/>
      <c r="AL737" s="173"/>
    </row>
    <row r="738" spans="1:38" s="123" customFormat="1" ht="14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  <c r="AH738" s="173"/>
      <c r="AI738" s="173"/>
      <c r="AJ738" s="173"/>
      <c r="AK738" s="173"/>
      <c r="AL738" s="173"/>
    </row>
    <row r="739" spans="1:38" s="123" customFormat="1" ht="14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  <c r="AH739" s="173"/>
      <c r="AI739" s="173"/>
      <c r="AJ739" s="173"/>
      <c r="AK739" s="173"/>
      <c r="AL739" s="173"/>
    </row>
    <row r="740" spans="1:38" s="123" customFormat="1" ht="14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  <c r="AH740" s="173"/>
      <c r="AI740" s="173"/>
      <c r="AJ740" s="173"/>
      <c r="AK740" s="173"/>
      <c r="AL740" s="173"/>
    </row>
    <row r="741" spans="1:38" s="123" customFormat="1" ht="14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  <c r="AH741" s="173"/>
      <c r="AI741" s="173"/>
      <c r="AJ741" s="173"/>
      <c r="AK741" s="173"/>
      <c r="AL741" s="173"/>
    </row>
    <row r="742" spans="1:38" s="123" customFormat="1" ht="14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  <c r="AH742" s="173"/>
      <c r="AI742" s="173"/>
      <c r="AJ742" s="173"/>
      <c r="AK742" s="173"/>
      <c r="AL742" s="173"/>
    </row>
    <row r="743" spans="1:38" s="123" customFormat="1" ht="14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  <c r="AH743" s="173"/>
      <c r="AI743" s="173"/>
      <c r="AJ743" s="173"/>
      <c r="AK743" s="173"/>
      <c r="AL743" s="173"/>
    </row>
    <row r="744" spans="1:38" s="123" customFormat="1" ht="1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  <c r="AH744" s="173"/>
      <c r="AI744" s="173"/>
      <c r="AJ744" s="173"/>
      <c r="AK744" s="173"/>
      <c r="AL744" s="173"/>
    </row>
    <row r="745" spans="1:38" s="123" customFormat="1" ht="14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  <c r="AH745" s="173"/>
      <c r="AI745" s="173"/>
      <c r="AJ745" s="173"/>
      <c r="AK745" s="173"/>
      <c r="AL745" s="173"/>
    </row>
    <row r="746" spans="1:38" s="123" customFormat="1" ht="14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  <c r="AH746" s="173"/>
      <c r="AI746" s="173"/>
      <c r="AJ746" s="173"/>
      <c r="AK746" s="173"/>
      <c r="AL746" s="173"/>
    </row>
    <row r="747" spans="1:38" s="123" customFormat="1" ht="14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  <c r="AH747" s="173"/>
      <c r="AI747" s="173"/>
      <c r="AJ747" s="173"/>
      <c r="AK747" s="173"/>
      <c r="AL747" s="173"/>
    </row>
    <row r="748" spans="1:38" s="123" customFormat="1" ht="14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  <c r="AH748" s="173"/>
      <c r="AI748" s="173"/>
      <c r="AJ748" s="173"/>
      <c r="AK748" s="173"/>
      <c r="AL748" s="173"/>
    </row>
    <row r="749" spans="1:38" s="123" customFormat="1" ht="14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</row>
    <row r="750" spans="1:38" s="123" customFormat="1" ht="14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  <c r="AH750" s="173"/>
      <c r="AI750" s="173"/>
      <c r="AJ750" s="173"/>
      <c r="AK750" s="173"/>
      <c r="AL750" s="173"/>
    </row>
    <row r="751" spans="1:38" s="123" customFormat="1" ht="14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  <c r="AH751" s="173"/>
      <c r="AI751" s="173"/>
      <c r="AJ751" s="173"/>
      <c r="AK751" s="173"/>
      <c r="AL751" s="173"/>
    </row>
    <row r="752" spans="1:38" s="123" customFormat="1" ht="14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  <c r="AH752" s="173"/>
      <c r="AI752" s="173"/>
      <c r="AJ752" s="173"/>
      <c r="AK752" s="173"/>
      <c r="AL752" s="173"/>
    </row>
    <row r="753" spans="1:38" s="123" customFormat="1" ht="14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  <c r="AH753" s="173"/>
      <c r="AI753" s="173"/>
      <c r="AJ753" s="173"/>
      <c r="AK753" s="173"/>
      <c r="AL753" s="173"/>
    </row>
    <row r="754" spans="1:38" s="123" customFormat="1" ht="1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  <c r="AH754" s="173"/>
      <c r="AI754" s="173"/>
      <c r="AJ754" s="173"/>
      <c r="AK754" s="173"/>
      <c r="AL754" s="173"/>
    </row>
    <row r="755" spans="1:38" s="123" customFormat="1" ht="14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  <c r="AH755" s="173"/>
      <c r="AI755" s="173"/>
      <c r="AJ755" s="173"/>
      <c r="AK755" s="173"/>
      <c r="AL755" s="173"/>
    </row>
    <row r="756" spans="1:38" s="123" customFormat="1" ht="14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</row>
    <row r="757" spans="1:38" s="123" customFormat="1" ht="14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  <c r="AH757" s="173"/>
      <c r="AI757" s="173"/>
      <c r="AJ757" s="173"/>
      <c r="AK757" s="173"/>
      <c r="AL757" s="173"/>
    </row>
    <row r="758" spans="1:38" s="123" customFormat="1" ht="14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  <c r="AH758" s="173"/>
      <c r="AI758" s="173"/>
      <c r="AJ758" s="173"/>
      <c r="AK758" s="173"/>
      <c r="AL758" s="173"/>
    </row>
    <row r="759" spans="1:38" s="123" customFormat="1" ht="14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  <c r="AH759" s="173"/>
      <c r="AI759" s="173"/>
      <c r="AJ759" s="173"/>
      <c r="AK759" s="173"/>
      <c r="AL759" s="173"/>
    </row>
    <row r="760" spans="1:38" s="123" customFormat="1" ht="14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  <c r="AH760" s="173"/>
      <c r="AI760" s="173"/>
      <c r="AJ760" s="173"/>
      <c r="AK760" s="173"/>
      <c r="AL760" s="173"/>
    </row>
    <row r="761" spans="1:38" s="123" customFormat="1" ht="14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  <c r="AH761" s="173"/>
      <c r="AI761" s="173"/>
      <c r="AJ761" s="173"/>
      <c r="AK761" s="173"/>
      <c r="AL761" s="173"/>
    </row>
    <row r="762" spans="1:38" s="123" customFormat="1" ht="14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  <c r="AH762" s="173"/>
      <c r="AI762" s="173"/>
      <c r="AJ762" s="173"/>
      <c r="AK762" s="173"/>
      <c r="AL762" s="173"/>
    </row>
    <row r="763" spans="1:38" s="123" customFormat="1" ht="14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  <c r="AH763" s="173"/>
      <c r="AI763" s="173"/>
      <c r="AJ763" s="173"/>
      <c r="AK763" s="173"/>
      <c r="AL763" s="173"/>
    </row>
    <row r="764" spans="1:38" s="123" customFormat="1" ht="1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  <c r="AH764" s="173"/>
      <c r="AI764" s="173"/>
      <c r="AJ764" s="173"/>
      <c r="AK764" s="173"/>
      <c r="AL764" s="173"/>
    </row>
    <row r="765" spans="1:38" s="123" customFormat="1" ht="14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  <c r="AH765" s="173"/>
      <c r="AI765" s="173"/>
      <c r="AJ765" s="173"/>
      <c r="AK765" s="173"/>
      <c r="AL765" s="173"/>
    </row>
    <row r="766" spans="1:38" s="123" customFormat="1" ht="14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  <c r="AH766" s="173"/>
      <c r="AI766" s="173"/>
      <c r="AJ766" s="173"/>
      <c r="AK766" s="173"/>
      <c r="AL766" s="173"/>
    </row>
    <row r="767" spans="1:38" s="123" customFormat="1" ht="14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  <c r="AH767" s="173"/>
      <c r="AI767" s="173"/>
      <c r="AJ767" s="173"/>
      <c r="AK767" s="173"/>
      <c r="AL767" s="173"/>
    </row>
    <row r="768" spans="1:38" s="123" customFormat="1" ht="14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  <c r="AH768" s="173"/>
      <c r="AI768" s="173"/>
      <c r="AJ768" s="173"/>
      <c r="AK768" s="173"/>
      <c r="AL768" s="173"/>
    </row>
    <row r="769" spans="1:38" s="123" customFormat="1" ht="14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  <c r="AH769" s="173"/>
      <c r="AI769" s="173"/>
      <c r="AJ769" s="173"/>
      <c r="AK769" s="173"/>
      <c r="AL769" s="173"/>
    </row>
    <row r="770" spans="1:38" s="123" customFormat="1" ht="14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  <c r="AH770" s="173"/>
      <c r="AI770" s="173"/>
      <c r="AJ770" s="173"/>
      <c r="AK770" s="173"/>
      <c r="AL770" s="173"/>
    </row>
    <row r="771" spans="1:38" s="123" customFormat="1" ht="14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  <c r="AH771" s="173"/>
      <c r="AI771" s="173"/>
      <c r="AJ771" s="173"/>
      <c r="AK771" s="173"/>
      <c r="AL771" s="173"/>
    </row>
    <row r="772" spans="1:38" s="123" customFormat="1" ht="14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  <c r="AH772" s="173"/>
      <c r="AI772" s="173"/>
      <c r="AJ772" s="173"/>
      <c r="AK772" s="173"/>
      <c r="AL772" s="173"/>
    </row>
    <row r="773" spans="1:38" s="123" customFormat="1" ht="14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  <c r="AH773" s="173"/>
      <c r="AI773" s="173"/>
      <c r="AJ773" s="173"/>
      <c r="AK773" s="173"/>
      <c r="AL773" s="173"/>
    </row>
    <row r="774" spans="1:38" s="123" customFormat="1" ht="1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  <c r="AH774" s="173"/>
      <c r="AI774" s="173"/>
      <c r="AJ774" s="173"/>
      <c r="AK774" s="173"/>
      <c r="AL774" s="173"/>
    </row>
    <row r="775" spans="1:38" s="123" customFormat="1" ht="14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  <c r="AH775" s="173"/>
      <c r="AI775" s="173"/>
      <c r="AJ775" s="173"/>
      <c r="AK775" s="173"/>
      <c r="AL775" s="173"/>
    </row>
    <row r="776" spans="1:38" s="123" customFormat="1" ht="14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  <c r="AH776" s="173"/>
      <c r="AI776" s="173"/>
      <c r="AJ776" s="173"/>
      <c r="AK776" s="173"/>
      <c r="AL776" s="173"/>
    </row>
    <row r="777" spans="1:38" s="123" customFormat="1" ht="14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  <c r="AH777" s="173"/>
      <c r="AI777" s="173"/>
      <c r="AJ777" s="173"/>
      <c r="AK777" s="173"/>
      <c r="AL777" s="173"/>
    </row>
    <row r="778" spans="1:38" s="123" customFormat="1" ht="14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  <c r="AH778" s="173"/>
      <c r="AI778" s="173"/>
      <c r="AJ778" s="173"/>
      <c r="AK778" s="173"/>
      <c r="AL778" s="173"/>
    </row>
    <row r="779" spans="1:38" s="123" customFormat="1" ht="14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  <c r="AH779" s="173"/>
      <c r="AI779" s="173"/>
      <c r="AJ779" s="173"/>
      <c r="AK779" s="173"/>
      <c r="AL779" s="173"/>
    </row>
    <row r="780" spans="1:38" s="123" customFormat="1" ht="14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  <c r="AH780" s="173"/>
      <c r="AI780" s="173"/>
      <c r="AJ780" s="173"/>
      <c r="AK780" s="173"/>
      <c r="AL780" s="173"/>
    </row>
    <row r="781" spans="1:38" s="123" customFormat="1" ht="14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  <c r="AH781" s="173"/>
      <c r="AI781" s="173"/>
      <c r="AJ781" s="173"/>
      <c r="AK781" s="173"/>
      <c r="AL781" s="173"/>
    </row>
    <row r="782" spans="1:38" s="123" customFormat="1" ht="14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  <c r="AH782" s="173"/>
      <c r="AI782" s="173"/>
      <c r="AJ782" s="173"/>
      <c r="AK782" s="173"/>
      <c r="AL782" s="173"/>
    </row>
    <row r="783" spans="1:38" s="123" customFormat="1" ht="14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  <c r="AH783" s="173"/>
      <c r="AI783" s="173"/>
      <c r="AJ783" s="173"/>
      <c r="AK783" s="173"/>
      <c r="AL783" s="173"/>
    </row>
    <row r="784" spans="1:38" s="123" customFormat="1" ht="1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  <c r="AH784" s="173"/>
      <c r="AI784" s="173"/>
      <c r="AJ784" s="173"/>
      <c r="AK784" s="173"/>
      <c r="AL784" s="173"/>
    </row>
    <row r="785" spans="1:38" s="123" customFormat="1" ht="14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  <c r="AH785" s="173"/>
      <c r="AI785" s="173"/>
      <c r="AJ785" s="173"/>
      <c r="AK785" s="173"/>
      <c r="AL785" s="173"/>
    </row>
    <row r="786" spans="1:38" s="123" customFormat="1" ht="14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  <c r="AH786" s="173"/>
      <c r="AI786" s="173"/>
      <c r="AJ786" s="173"/>
      <c r="AK786" s="173"/>
      <c r="AL786" s="173"/>
    </row>
    <row r="787" spans="1:38" s="123" customFormat="1" ht="14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  <c r="AH787" s="173"/>
      <c r="AI787" s="173"/>
      <c r="AJ787" s="173"/>
      <c r="AK787" s="173"/>
      <c r="AL787" s="173"/>
    </row>
    <row r="788" spans="1:38" s="123" customFormat="1" ht="14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  <c r="AH788" s="173"/>
      <c r="AI788" s="173"/>
      <c r="AJ788" s="173"/>
      <c r="AK788" s="173"/>
      <c r="AL788" s="173"/>
    </row>
    <row r="789" spans="1:38" s="123" customFormat="1" ht="14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  <c r="AH789" s="173"/>
      <c r="AI789" s="173"/>
      <c r="AJ789" s="173"/>
      <c r="AK789" s="173"/>
      <c r="AL789" s="173"/>
    </row>
    <row r="790" spans="1:38" s="123" customFormat="1" ht="14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  <c r="AH790" s="173"/>
      <c r="AI790" s="173"/>
      <c r="AJ790" s="173"/>
      <c r="AK790" s="173"/>
      <c r="AL790" s="173"/>
    </row>
    <row r="791" spans="1:38" s="123" customFormat="1" ht="14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  <c r="AH791" s="173"/>
      <c r="AI791" s="173"/>
      <c r="AJ791" s="173"/>
      <c r="AK791" s="173"/>
      <c r="AL791" s="173"/>
    </row>
    <row r="792" spans="1:38" s="123" customFormat="1" ht="14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  <c r="AH792" s="173"/>
      <c r="AI792" s="173"/>
      <c r="AJ792" s="173"/>
      <c r="AK792" s="173"/>
      <c r="AL792" s="173"/>
    </row>
    <row r="793" spans="1:38" s="123" customFormat="1" ht="14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  <c r="AH793" s="173"/>
      <c r="AI793" s="173"/>
      <c r="AJ793" s="173"/>
      <c r="AK793" s="173"/>
      <c r="AL793" s="173"/>
    </row>
    <row r="794" spans="1:38" s="123" customFormat="1" ht="1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  <c r="AH794" s="173"/>
      <c r="AI794" s="173"/>
      <c r="AJ794" s="173"/>
      <c r="AK794" s="173"/>
      <c r="AL794" s="173"/>
    </row>
    <row r="795" spans="1:38" s="123" customFormat="1" ht="14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  <c r="AH795" s="173"/>
      <c r="AI795" s="173"/>
      <c r="AJ795" s="173"/>
      <c r="AK795" s="173"/>
      <c r="AL795" s="173"/>
    </row>
    <row r="796" spans="1:38" s="123" customFormat="1" ht="14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  <c r="AH796" s="173"/>
      <c r="AI796" s="173"/>
      <c r="AJ796" s="173"/>
      <c r="AK796" s="173"/>
      <c r="AL796" s="173"/>
    </row>
    <row r="797" spans="1:38" s="123" customFormat="1" ht="14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  <c r="AH797" s="173"/>
      <c r="AI797" s="173"/>
      <c r="AJ797" s="173"/>
      <c r="AK797" s="173"/>
      <c r="AL797" s="173"/>
    </row>
    <row r="798" spans="1:38" s="123" customFormat="1" ht="14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  <c r="AH798" s="173"/>
      <c r="AI798" s="173"/>
      <c r="AJ798" s="173"/>
      <c r="AK798" s="173"/>
      <c r="AL798" s="173"/>
    </row>
    <row r="799" spans="1:38" s="123" customFormat="1" ht="14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  <c r="AH799" s="173"/>
      <c r="AI799" s="173"/>
      <c r="AJ799" s="173"/>
      <c r="AK799" s="173"/>
      <c r="AL799" s="173"/>
    </row>
    <row r="800" spans="1:38" s="123" customFormat="1" ht="14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  <c r="AH800" s="173"/>
      <c r="AI800" s="173"/>
      <c r="AJ800" s="173"/>
      <c r="AK800" s="173"/>
      <c r="AL800" s="173"/>
    </row>
    <row r="801" spans="1:38" s="123" customFormat="1" ht="14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  <c r="AH801" s="173"/>
      <c r="AI801" s="173"/>
      <c r="AJ801" s="173"/>
      <c r="AK801" s="173"/>
      <c r="AL801" s="173"/>
    </row>
    <row r="802" spans="1:38" s="123" customFormat="1" ht="14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  <c r="AH802" s="173"/>
      <c r="AI802" s="173"/>
      <c r="AJ802" s="173"/>
      <c r="AK802" s="173"/>
      <c r="AL802" s="173"/>
    </row>
    <row r="803" spans="1:38" s="123" customFormat="1" ht="14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  <c r="AH803" s="173"/>
      <c r="AI803" s="173"/>
      <c r="AJ803" s="173"/>
      <c r="AK803" s="173"/>
      <c r="AL803" s="173"/>
    </row>
    <row r="804" spans="1:38" s="123" customFormat="1" ht="1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  <c r="AH804" s="173"/>
      <c r="AI804" s="173"/>
      <c r="AJ804" s="173"/>
      <c r="AK804" s="173"/>
      <c r="AL804" s="173"/>
    </row>
    <row r="805" spans="1:38" s="123" customFormat="1" ht="14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  <c r="AH805" s="173"/>
      <c r="AI805" s="173"/>
      <c r="AJ805" s="173"/>
      <c r="AK805" s="173"/>
      <c r="AL805" s="173"/>
    </row>
    <row r="806" spans="1:38" s="123" customFormat="1" ht="14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  <c r="AH806" s="173"/>
      <c r="AI806" s="173"/>
      <c r="AJ806" s="173"/>
      <c r="AK806" s="173"/>
      <c r="AL806" s="173"/>
    </row>
    <row r="807" spans="1:38" s="123" customFormat="1" ht="14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  <c r="AH807" s="173"/>
      <c r="AI807" s="173"/>
      <c r="AJ807" s="173"/>
      <c r="AK807" s="173"/>
      <c r="AL807" s="173"/>
    </row>
    <row r="808" spans="1:38" s="123" customFormat="1" ht="14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  <c r="AH808" s="173"/>
      <c r="AI808" s="173"/>
      <c r="AJ808" s="173"/>
      <c r="AK808" s="173"/>
      <c r="AL808" s="173"/>
    </row>
    <row r="809" spans="1:38" s="123" customFormat="1" ht="14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  <c r="AH809" s="173"/>
      <c r="AI809" s="173"/>
      <c r="AJ809" s="173"/>
      <c r="AK809" s="173"/>
      <c r="AL809" s="173"/>
    </row>
    <row r="810" spans="1:38" s="123" customFormat="1" ht="14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  <c r="AH810" s="173"/>
      <c r="AI810" s="173"/>
      <c r="AJ810" s="173"/>
      <c r="AK810" s="173"/>
      <c r="AL810" s="173"/>
    </row>
    <row r="811" spans="1:38" s="123" customFormat="1" ht="14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  <c r="AH811" s="173"/>
      <c r="AI811" s="173"/>
      <c r="AJ811" s="173"/>
      <c r="AK811" s="173"/>
      <c r="AL811" s="173"/>
    </row>
    <row r="812" spans="1:38" s="123" customFormat="1" ht="14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  <c r="AH812" s="173"/>
      <c r="AI812" s="173"/>
      <c r="AJ812" s="173"/>
      <c r="AK812" s="173"/>
      <c r="AL812" s="173"/>
    </row>
    <row r="813" spans="1:38" s="123" customFormat="1" ht="14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  <c r="AH813" s="173"/>
      <c r="AI813" s="173"/>
      <c r="AJ813" s="173"/>
      <c r="AK813" s="173"/>
      <c r="AL813" s="173"/>
    </row>
    <row r="814" spans="1:38" s="123" customFormat="1" ht="1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  <c r="AH814" s="173"/>
      <c r="AI814" s="173"/>
      <c r="AJ814" s="173"/>
      <c r="AK814" s="173"/>
      <c r="AL814" s="173"/>
    </row>
    <row r="815" spans="1:38" s="123" customFormat="1" ht="14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  <c r="AH815" s="173"/>
      <c r="AI815" s="173"/>
      <c r="AJ815" s="173"/>
      <c r="AK815" s="173"/>
      <c r="AL815" s="173"/>
    </row>
    <row r="816" spans="1:38" s="123" customFormat="1" ht="14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  <c r="AH816" s="173"/>
      <c r="AI816" s="173"/>
      <c r="AJ816" s="173"/>
      <c r="AK816" s="173"/>
      <c r="AL816" s="173"/>
    </row>
    <row r="817" spans="1:38" s="123" customFormat="1" ht="14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  <c r="AH817" s="173"/>
      <c r="AI817" s="173"/>
      <c r="AJ817" s="173"/>
      <c r="AK817" s="173"/>
      <c r="AL817" s="173"/>
    </row>
    <row r="818" spans="1:38" s="123" customFormat="1" ht="14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  <c r="AH818" s="173"/>
      <c r="AI818" s="173"/>
      <c r="AJ818" s="173"/>
      <c r="AK818" s="173"/>
      <c r="AL818" s="173"/>
    </row>
    <row r="819" spans="1:38" s="123" customFormat="1" ht="14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  <c r="AH819" s="173"/>
      <c r="AI819" s="173"/>
      <c r="AJ819" s="173"/>
      <c r="AK819" s="173"/>
      <c r="AL819" s="173"/>
    </row>
    <row r="820" spans="1:38" s="123" customFormat="1" ht="14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  <c r="AH820" s="173"/>
      <c r="AI820" s="173"/>
      <c r="AJ820" s="173"/>
      <c r="AK820" s="173"/>
      <c r="AL820" s="173"/>
    </row>
    <row r="821" spans="1:38" s="123" customFormat="1" ht="14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  <c r="AH821" s="173"/>
      <c r="AI821" s="173"/>
      <c r="AJ821" s="173"/>
      <c r="AK821" s="173"/>
      <c r="AL821" s="173"/>
    </row>
    <row r="822" spans="1:38" s="123" customFormat="1" ht="14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</row>
    <row r="823" spans="1:38" s="123" customFormat="1" ht="14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  <c r="AH823" s="173"/>
      <c r="AI823" s="173"/>
      <c r="AJ823" s="173"/>
      <c r="AK823" s="173"/>
      <c r="AL823" s="173"/>
    </row>
    <row r="824" spans="1:38" s="123" customFormat="1" ht="1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  <c r="AH824" s="173"/>
      <c r="AI824" s="173"/>
      <c r="AJ824" s="173"/>
      <c r="AK824" s="173"/>
      <c r="AL824" s="173"/>
    </row>
    <row r="825" spans="1:38" s="123" customFormat="1" ht="14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  <c r="AH825" s="173"/>
      <c r="AI825" s="173"/>
      <c r="AJ825" s="173"/>
      <c r="AK825" s="173"/>
      <c r="AL825" s="173"/>
    </row>
    <row r="826" spans="1:38" s="123" customFormat="1" ht="14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  <c r="AH826" s="173"/>
      <c r="AI826" s="173"/>
      <c r="AJ826" s="173"/>
      <c r="AK826" s="173"/>
      <c r="AL826" s="173"/>
    </row>
    <row r="827" spans="1:38" s="123" customFormat="1" ht="14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  <c r="AH827" s="173"/>
      <c r="AI827" s="173"/>
      <c r="AJ827" s="173"/>
      <c r="AK827" s="173"/>
      <c r="AL827" s="173"/>
    </row>
    <row r="828" spans="1:38" s="123" customFormat="1" ht="14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  <c r="AH828" s="173"/>
      <c r="AI828" s="173"/>
      <c r="AJ828" s="173"/>
      <c r="AK828" s="173"/>
      <c r="AL828" s="173"/>
    </row>
    <row r="829" spans="1:38" s="123" customFormat="1" ht="14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  <c r="AH829" s="173"/>
      <c r="AI829" s="173"/>
      <c r="AJ829" s="173"/>
      <c r="AK829" s="173"/>
      <c r="AL829" s="173"/>
    </row>
    <row r="830" spans="1:38" s="123" customFormat="1" ht="14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  <c r="AH830" s="173"/>
      <c r="AI830" s="173"/>
      <c r="AJ830" s="173"/>
      <c r="AK830" s="173"/>
      <c r="AL830" s="173"/>
    </row>
    <row r="831" spans="1:38" s="123" customFormat="1" ht="14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  <c r="AH831" s="173"/>
      <c r="AI831" s="173"/>
      <c r="AJ831" s="173"/>
      <c r="AK831" s="173"/>
      <c r="AL831" s="173"/>
    </row>
    <row r="832" spans="1:38" s="123" customFormat="1" ht="14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  <c r="AH832" s="173"/>
      <c r="AI832" s="173"/>
      <c r="AJ832" s="173"/>
      <c r="AK832" s="173"/>
      <c r="AL832" s="173"/>
    </row>
    <row r="833" spans="1:38" s="123" customFormat="1" ht="14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  <c r="AH833" s="173"/>
      <c r="AI833" s="173"/>
      <c r="AJ833" s="173"/>
      <c r="AK833" s="173"/>
      <c r="AL833" s="173"/>
    </row>
    <row r="834" spans="1:38" s="123" customFormat="1" ht="1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  <c r="AH834" s="173"/>
      <c r="AI834" s="173"/>
      <c r="AJ834" s="173"/>
      <c r="AK834" s="173"/>
      <c r="AL834" s="173"/>
    </row>
    <row r="835" spans="1:38" s="123" customFormat="1" ht="14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  <c r="AH835" s="173"/>
      <c r="AI835" s="173"/>
      <c r="AJ835" s="173"/>
      <c r="AK835" s="173"/>
      <c r="AL835" s="173"/>
    </row>
    <row r="836" spans="1:38" s="123" customFormat="1" ht="14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  <c r="AH836" s="173"/>
      <c r="AI836" s="173"/>
      <c r="AJ836" s="173"/>
      <c r="AK836" s="173"/>
      <c r="AL836" s="173"/>
    </row>
    <row r="837" spans="1:38" s="123" customFormat="1" ht="14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  <c r="AH837" s="173"/>
      <c r="AI837" s="173"/>
      <c r="AJ837" s="173"/>
      <c r="AK837" s="173"/>
      <c r="AL837" s="173"/>
    </row>
    <row r="838" spans="1:38" s="123" customFormat="1" ht="14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  <c r="AH838" s="173"/>
      <c r="AI838" s="173"/>
      <c r="AJ838" s="173"/>
      <c r="AK838" s="173"/>
      <c r="AL838" s="173"/>
    </row>
    <row r="839" spans="1:38" s="123" customFormat="1" ht="14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  <c r="AH839" s="173"/>
      <c r="AI839" s="173"/>
      <c r="AJ839" s="173"/>
      <c r="AK839" s="173"/>
      <c r="AL839" s="173"/>
    </row>
    <row r="840" spans="1:38" s="123" customFormat="1" ht="14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  <c r="AH840" s="173"/>
      <c r="AI840" s="173"/>
      <c r="AJ840" s="173"/>
      <c r="AK840" s="173"/>
      <c r="AL840" s="173"/>
    </row>
    <row r="841" spans="1:38" s="123" customFormat="1" ht="14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  <c r="AH841" s="173"/>
      <c r="AI841" s="173"/>
      <c r="AJ841" s="173"/>
      <c r="AK841" s="173"/>
      <c r="AL841" s="173"/>
    </row>
    <row r="842" spans="1:38" s="123" customFormat="1" ht="14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  <c r="AH842" s="173"/>
      <c r="AI842" s="173"/>
      <c r="AJ842" s="173"/>
      <c r="AK842" s="173"/>
      <c r="AL842" s="173"/>
    </row>
    <row r="843" spans="1:38" s="123" customFormat="1" ht="14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  <c r="AH843" s="173"/>
      <c r="AI843" s="173"/>
      <c r="AJ843" s="173"/>
      <c r="AK843" s="173"/>
      <c r="AL843" s="173"/>
    </row>
    <row r="844" spans="1:38" s="123" customFormat="1" ht="1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  <c r="AH844" s="173"/>
      <c r="AI844" s="173"/>
      <c r="AJ844" s="173"/>
      <c r="AK844" s="173"/>
      <c r="AL844" s="173"/>
    </row>
    <row r="845" spans="1:38" s="123" customFormat="1" ht="14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  <c r="AH845" s="173"/>
      <c r="AI845" s="173"/>
      <c r="AJ845" s="173"/>
      <c r="AK845" s="173"/>
      <c r="AL845" s="173"/>
    </row>
    <row r="846" spans="1:38" s="123" customFormat="1" ht="14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  <c r="AH846" s="173"/>
      <c r="AI846" s="173"/>
      <c r="AJ846" s="173"/>
      <c r="AK846" s="173"/>
      <c r="AL846" s="173"/>
    </row>
    <row r="847" spans="1:38" s="123" customFormat="1" ht="14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  <c r="AH847" s="173"/>
      <c r="AI847" s="173"/>
      <c r="AJ847" s="173"/>
      <c r="AK847" s="173"/>
      <c r="AL847" s="173"/>
    </row>
    <row r="848" spans="1:38" s="123" customFormat="1" ht="14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  <c r="AH848" s="173"/>
      <c r="AI848" s="173"/>
      <c r="AJ848" s="173"/>
      <c r="AK848" s="173"/>
      <c r="AL848" s="173"/>
    </row>
    <row r="849" spans="1:38" s="123" customFormat="1" ht="14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  <c r="AH849" s="173"/>
      <c r="AI849" s="173"/>
      <c r="AJ849" s="173"/>
      <c r="AK849" s="173"/>
      <c r="AL849" s="173"/>
    </row>
    <row r="850" spans="1:38" s="123" customFormat="1" ht="14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</row>
    <row r="851" spans="1:38" s="123" customFormat="1" ht="14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</row>
    <row r="852" spans="1:38" s="123" customFormat="1" ht="14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</row>
    <row r="853" spans="1:38" s="123" customFormat="1" ht="14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  <c r="AH853" s="173"/>
      <c r="AI853" s="173"/>
      <c r="AJ853" s="173"/>
      <c r="AK853" s="173"/>
      <c r="AL853" s="173"/>
    </row>
    <row r="854" spans="1:38" s="123" customFormat="1" ht="1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</row>
    <row r="855" spans="1:38" s="123" customFormat="1" ht="14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</row>
    <row r="856" spans="1:38" s="123" customFormat="1" ht="14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</row>
    <row r="857" spans="1:38" s="123" customFormat="1" ht="14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</row>
    <row r="858" spans="1:38" s="123" customFormat="1" ht="14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</row>
    <row r="859" spans="1:38" s="123" customFormat="1" ht="14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</row>
    <row r="860" spans="1:38" s="123" customFormat="1" ht="14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</row>
    <row r="861" spans="1:38" s="123" customFormat="1" ht="14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</row>
    <row r="862" spans="1:38" s="123" customFormat="1" ht="14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</row>
    <row r="863" spans="1:38" s="123" customFormat="1" ht="14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</row>
    <row r="864" spans="1:38" s="123" customFormat="1" ht="1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</row>
    <row r="865" spans="1:38" s="123" customFormat="1" ht="14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</row>
    <row r="866" spans="1:38" s="123" customFormat="1" ht="14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</row>
    <row r="867" spans="1:38" s="123" customFormat="1" ht="14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</row>
    <row r="868" spans="1:38" s="123" customFormat="1" ht="14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</row>
    <row r="869" spans="1:38" s="123" customFormat="1" ht="14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</row>
    <row r="870" spans="1:38" s="123" customFormat="1" ht="14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</row>
    <row r="871" spans="1:38" s="123" customFormat="1" ht="14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</row>
    <row r="872" spans="1:38" s="123" customFormat="1" ht="14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</row>
    <row r="873" spans="1:38" s="123" customFormat="1" ht="14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</row>
    <row r="874" spans="1:38" s="123" customFormat="1" ht="1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</row>
    <row r="875" spans="1:38" s="123" customFormat="1" ht="14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  <c r="AH875" s="173"/>
      <c r="AI875" s="173"/>
      <c r="AJ875" s="173"/>
      <c r="AK875" s="173"/>
      <c r="AL875" s="173"/>
    </row>
    <row r="876" spans="1:38" s="123" customFormat="1" ht="14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</row>
    <row r="877" spans="1:38" s="123" customFormat="1" ht="14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</row>
    <row r="878" spans="1:38" s="123" customFormat="1" ht="14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</row>
    <row r="879" spans="1:38" s="123" customFormat="1" ht="14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  <c r="AH879" s="173"/>
      <c r="AI879" s="173"/>
      <c r="AJ879" s="173"/>
      <c r="AK879" s="173"/>
      <c r="AL879" s="173"/>
    </row>
    <row r="880" spans="1:38" s="123" customFormat="1" ht="14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</row>
    <row r="881" spans="1:38" s="123" customFormat="1" ht="14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</row>
    <row r="882" spans="1:38" s="123" customFormat="1" ht="14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</row>
    <row r="883" spans="1:38" s="123" customFormat="1" ht="14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</row>
    <row r="884" spans="1:38" s="123" customFormat="1" ht="1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</row>
    <row r="885" spans="1:38" s="123" customFormat="1" ht="14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</row>
    <row r="886" spans="1:38" s="123" customFormat="1" ht="14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</row>
    <row r="887" spans="1:38" s="123" customFormat="1" ht="14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</row>
    <row r="888" spans="1:38" s="123" customFormat="1" ht="14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</row>
    <row r="889" spans="1:38" s="123" customFormat="1" ht="14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</row>
    <row r="890" spans="1:38" s="123" customFormat="1" ht="14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</row>
    <row r="891" spans="1:38" s="123" customFormat="1" ht="14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</row>
    <row r="892" spans="1:38" s="123" customFormat="1" ht="14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</row>
    <row r="893" spans="1:38" s="123" customFormat="1" ht="14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  <c r="AH893" s="173"/>
      <c r="AI893" s="173"/>
      <c r="AJ893" s="173"/>
      <c r="AK893" s="173"/>
      <c r="AL893" s="173"/>
    </row>
    <row r="894" spans="1:38" s="123" customFormat="1" ht="1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</row>
    <row r="895" spans="1:38" s="123" customFormat="1" ht="14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  <c r="AH895" s="173"/>
      <c r="AI895" s="173"/>
      <c r="AJ895" s="173"/>
      <c r="AK895" s="173"/>
      <c r="AL895" s="173"/>
    </row>
    <row r="896" spans="1:38" s="123" customFormat="1" ht="14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</row>
    <row r="897" spans="1:38" s="123" customFormat="1" ht="14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</row>
    <row r="898" spans="1:38" s="123" customFormat="1" ht="14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</row>
    <row r="899" spans="1:38" s="123" customFormat="1" ht="14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</row>
    <row r="900" spans="1:38" s="123" customFormat="1" ht="14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  <c r="AH900" s="173"/>
      <c r="AI900" s="173"/>
      <c r="AJ900" s="173"/>
      <c r="AK900" s="173"/>
      <c r="AL900" s="173"/>
    </row>
    <row r="901" spans="1:38" s="123" customFormat="1" ht="14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</row>
    <row r="902" spans="1:38" s="123" customFormat="1" ht="14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</row>
    <row r="903" spans="1:38" s="123" customFormat="1" ht="14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</row>
    <row r="904" spans="1:38" s="123" customFormat="1" ht="1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</row>
    <row r="905" spans="1:38" s="123" customFormat="1" ht="14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</row>
    <row r="906" spans="1:38" s="123" customFormat="1" ht="14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</row>
    <row r="907" spans="1:38" s="123" customFormat="1" ht="14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</row>
    <row r="908" spans="1:38" s="123" customFormat="1" ht="14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</row>
    <row r="909" spans="1:38" s="123" customFormat="1" ht="14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</row>
    <row r="910" spans="1:38" s="123" customFormat="1" ht="14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  <c r="AH910" s="173"/>
      <c r="AI910" s="173"/>
      <c r="AJ910" s="173"/>
      <c r="AK910" s="173"/>
      <c r="AL910" s="173"/>
    </row>
    <row r="911" spans="1:38" s="123" customFormat="1" ht="14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</row>
    <row r="912" spans="1:38" s="123" customFormat="1" ht="14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  <c r="AH912" s="173"/>
      <c r="AI912" s="173"/>
      <c r="AJ912" s="173"/>
      <c r="AK912" s="173"/>
      <c r="AL912" s="173"/>
    </row>
    <row r="913" spans="1:38" s="123" customFormat="1" ht="14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</row>
    <row r="914" spans="1:38" s="123" customFormat="1" ht="1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</row>
    <row r="915" spans="1:38" s="123" customFormat="1" ht="14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</row>
    <row r="916" spans="1:38" s="123" customFormat="1" ht="14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</row>
    <row r="917" spans="1:38" s="123" customFormat="1" ht="14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</row>
    <row r="918" spans="1:38" s="123" customFormat="1" ht="14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</row>
    <row r="919" spans="1:38" s="123" customFormat="1" ht="14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</row>
    <row r="920" spans="1:38" s="123" customFormat="1" ht="14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</row>
    <row r="921" spans="1:38" s="123" customFormat="1" ht="14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</row>
    <row r="922" spans="1:38" s="123" customFormat="1" ht="14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</row>
    <row r="923" spans="1:38" s="123" customFormat="1" ht="14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</row>
    <row r="924" spans="1:38" s="123" customFormat="1" ht="1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</row>
    <row r="925" spans="1:38" s="123" customFormat="1" ht="14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</row>
    <row r="926" spans="1:38" s="123" customFormat="1" ht="14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</row>
    <row r="927" spans="1:38" s="123" customFormat="1" ht="14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</row>
    <row r="928" spans="1:38" s="123" customFormat="1" ht="14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</row>
    <row r="929" spans="1:38" s="123" customFormat="1" ht="14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</row>
    <row r="930" spans="1:38" s="123" customFormat="1" ht="14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</row>
    <row r="931" spans="1:38" s="123" customFormat="1" ht="14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</row>
    <row r="932" spans="1:38" s="123" customFormat="1" ht="14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</row>
    <row r="933" spans="1:38" s="123" customFormat="1" ht="14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</row>
    <row r="934" spans="1:38" s="123" customFormat="1" ht="1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</row>
    <row r="935" spans="1:38" s="123" customFormat="1" ht="14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</row>
    <row r="936" spans="1:38" s="123" customFormat="1" ht="14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</row>
    <row r="937" spans="1:38" s="123" customFormat="1" ht="14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</row>
    <row r="938" spans="1:38" s="123" customFormat="1" ht="14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</row>
    <row r="939" spans="1:38" s="123" customFormat="1" ht="14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</row>
    <row r="940" spans="1:38" s="123" customFormat="1" ht="14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</row>
    <row r="941" spans="1:38" s="123" customFormat="1" ht="14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</row>
    <row r="942" spans="1:38" s="123" customFormat="1" ht="14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  <c r="AH942" s="173"/>
      <c r="AI942" s="173"/>
      <c r="AJ942" s="173"/>
      <c r="AK942" s="173"/>
      <c r="AL942" s="173"/>
    </row>
    <row r="943" spans="1:38" s="123" customFormat="1" ht="14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  <c r="AH943" s="173"/>
      <c r="AI943" s="173"/>
      <c r="AJ943" s="173"/>
      <c r="AK943" s="173"/>
      <c r="AL943" s="173"/>
    </row>
    <row r="944" spans="1:38" s="123" customFormat="1" ht="1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  <c r="AH944" s="173"/>
      <c r="AI944" s="173"/>
      <c r="AJ944" s="173"/>
      <c r="AK944" s="173"/>
      <c r="AL944" s="173"/>
    </row>
    <row r="945" spans="1:38" s="123" customFormat="1" ht="14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  <c r="AH945" s="173"/>
      <c r="AI945" s="173"/>
      <c r="AJ945" s="173"/>
      <c r="AK945" s="173"/>
      <c r="AL945" s="173"/>
    </row>
    <row r="946" spans="1:38" s="123" customFormat="1" ht="14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  <c r="AH946" s="173"/>
      <c r="AI946" s="173"/>
      <c r="AJ946" s="173"/>
      <c r="AK946" s="173"/>
      <c r="AL946" s="173"/>
    </row>
    <row r="947" spans="1:38" s="123" customFormat="1" ht="14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  <c r="AH947" s="173"/>
      <c r="AI947" s="173"/>
      <c r="AJ947" s="173"/>
      <c r="AK947" s="173"/>
      <c r="AL947" s="173"/>
    </row>
    <row r="948" spans="1:38" s="123" customFormat="1" ht="14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  <c r="AH948" s="173"/>
      <c r="AI948" s="173"/>
      <c r="AJ948" s="173"/>
      <c r="AK948" s="173"/>
      <c r="AL948" s="173"/>
    </row>
    <row r="949" spans="1:38" s="123" customFormat="1" ht="14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  <c r="AH949" s="173"/>
      <c r="AI949" s="173"/>
      <c r="AJ949" s="173"/>
      <c r="AK949" s="173"/>
      <c r="AL949" s="173"/>
    </row>
    <row r="950" spans="1:38" s="123" customFormat="1" ht="14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  <c r="AH950" s="173"/>
      <c r="AI950" s="173"/>
      <c r="AJ950" s="173"/>
      <c r="AK950" s="173"/>
      <c r="AL950" s="173"/>
    </row>
    <row r="951" spans="1:38" s="123" customFormat="1" ht="14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  <c r="AH951" s="173"/>
      <c r="AI951" s="173"/>
      <c r="AJ951" s="173"/>
      <c r="AK951" s="173"/>
      <c r="AL951" s="173"/>
    </row>
    <row r="952" spans="1:38" s="123" customFormat="1" ht="14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  <c r="AH952" s="173"/>
      <c r="AI952" s="173"/>
      <c r="AJ952" s="173"/>
      <c r="AK952" s="173"/>
      <c r="AL952" s="173"/>
    </row>
    <row r="953" spans="1:38" s="123" customFormat="1" ht="14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  <c r="AH953" s="173"/>
      <c r="AI953" s="173"/>
      <c r="AJ953" s="173"/>
      <c r="AK953" s="173"/>
      <c r="AL953" s="173"/>
    </row>
    <row r="954" spans="1:38" s="123" customFormat="1" ht="1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  <c r="AH954" s="173"/>
      <c r="AI954" s="173"/>
      <c r="AJ954" s="173"/>
      <c r="AK954" s="173"/>
      <c r="AL954" s="173"/>
    </row>
    <row r="955" spans="1:38" s="123" customFormat="1" ht="14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  <c r="AH955" s="173"/>
      <c r="AI955" s="173"/>
      <c r="AJ955" s="173"/>
      <c r="AK955" s="173"/>
      <c r="AL955" s="173"/>
    </row>
    <row r="956" spans="1:38" s="123" customFormat="1" ht="14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  <c r="AH956" s="173"/>
      <c r="AI956" s="173"/>
      <c r="AJ956" s="173"/>
      <c r="AK956" s="173"/>
      <c r="AL956" s="173"/>
    </row>
    <row r="957" spans="1:38" s="123" customFormat="1" ht="14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  <c r="AH957" s="173"/>
      <c r="AI957" s="173"/>
      <c r="AJ957" s="173"/>
      <c r="AK957" s="173"/>
      <c r="AL957" s="173"/>
    </row>
    <row r="958" spans="1:38" s="123" customFormat="1" ht="14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  <c r="AH958" s="173"/>
      <c r="AI958" s="173"/>
      <c r="AJ958" s="173"/>
      <c r="AK958" s="173"/>
      <c r="AL958" s="173"/>
    </row>
    <row r="959" spans="1:38" s="123" customFormat="1" ht="14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  <c r="AH959" s="173"/>
      <c r="AI959" s="173"/>
      <c r="AJ959" s="173"/>
      <c r="AK959" s="173"/>
      <c r="AL959" s="173"/>
    </row>
    <row r="960" spans="1:38" s="123" customFormat="1" ht="14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  <c r="AH960" s="173"/>
      <c r="AI960" s="173"/>
      <c r="AJ960" s="173"/>
      <c r="AK960" s="173"/>
      <c r="AL960" s="173"/>
    </row>
    <row r="961" spans="1:38" s="123" customFormat="1" ht="14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  <c r="AH961" s="173"/>
      <c r="AI961" s="173"/>
      <c r="AJ961" s="173"/>
      <c r="AK961" s="173"/>
      <c r="AL961" s="173"/>
    </row>
    <row r="962" spans="1:38" s="123" customFormat="1" ht="14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  <c r="AH962" s="173"/>
      <c r="AI962" s="173"/>
      <c r="AJ962" s="173"/>
      <c r="AK962" s="173"/>
      <c r="AL962" s="173"/>
    </row>
    <row r="963" spans="1:38" s="123" customFormat="1" ht="14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  <c r="AH963" s="173"/>
      <c r="AI963" s="173"/>
      <c r="AJ963" s="173"/>
      <c r="AK963" s="173"/>
      <c r="AL963" s="173"/>
    </row>
    <row r="964" spans="1:38" s="123" customFormat="1" ht="1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  <c r="AH964" s="173"/>
      <c r="AI964" s="173"/>
      <c r="AJ964" s="173"/>
      <c r="AK964" s="173"/>
      <c r="AL964" s="173"/>
    </row>
    <row r="965" spans="1:38" s="123" customFormat="1" ht="14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  <c r="AH965" s="173"/>
      <c r="AI965" s="173"/>
      <c r="AJ965" s="173"/>
      <c r="AK965" s="173"/>
      <c r="AL965" s="173"/>
    </row>
    <row r="966" spans="1:38" s="123" customFormat="1" ht="14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  <c r="AH966" s="173"/>
      <c r="AI966" s="173"/>
      <c r="AJ966" s="173"/>
      <c r="AK966" s="173"/>
      <c r="AL966" s="173"/>
    </row>
    <row r="967" spans="1:38" s="123" customFormat="1" ht="14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  <c r="AH967" s="173"/>
      <c r="AI967" s="173"/>
      <c r="AJ967" s="173"/>
      <c r="AK967" s="173"/>
      <c r="AL967" s="173"/>
    </row>
    <row r="968" spans="1:38" s="123" customFormat="1" ht="14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  <c r="AH968" s="173"/>
      <c r="AI968" s="173"/>
      <c r="AJ968" s="173"/>
      <c r="AK968" s="173"/>
      <c r="AL968" s="173"/>
    </row>
    <row r="969" spans="1:38" s="123" customFormat="1" ht="14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  <c r="AH969" s="173"/>
      <c r="AI969" s="173"/>
      <c r="AJ969" s="173"/>
      <c r="AK969" s="173"/>
      <c r="AL969" s="173"/>
    </row>
    <row r="970" spans="1:38" s="123" customFormat="1" ht="14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  <c r="AH970" s="173"/>
      <c r="AI970" s="173"/>
      <c r="AJ970" s="173"/>
      <c r="AK970" s="173"/>
      <c r="AL970" s="173"/>
    </row>
    <row r="971" spans="1:38" s="123" customFormat="1" ht="14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  <c r="AH971" s="173"/>
      <c r="AI971" s="173"/>
      <c r="AJ971" s="173"/>
      <c r="AK971" s="173"/>
      <c r="AL971" s="173"/>
    </row>
    <row r="972" spans="1:38" s="123" customFormat="1" ht="14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  <c r="AH972" s="173"/>
      <c r="AI972" s="173"/>
      <c r="AJ972" s="173"/>
      <c r="AK972" s="173"/>
      <c r="AL972" s="173"/>
    </row>
    <row r="973" spans="1:38" s="123" customFormat="1" ht="14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  <c r="AH973" s="173"/>
      <c r="AI973" s="173"/>
      <c r="AJ973" s="173"/>
      <c r="AK973" s="173"/>
      <c r="AL973" s="173"/>
    </row>
    <row r="974" spans="1:38" s="123" customFormat="1" ht="1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  <c r="AH974" s="173"/>
      <c r="AI974" s="173"/>
      <c r="AJ974" s="173"/>
      <c r="AK974" s="173"/>
      <c r="AL974" s="173"/>
    </row>
    <row r="975" spans="1:38" s="123" customFormat="1" ht="14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  <c r="AH975" s="173"/>
      <c r="AI975" s="173"/>
      <c r="AJ975" s="173"/>
      <c r="AK975" s="173"/>
      <c r="AL975" s="173"/>
    </row>
    <row r="976" spans="1:38" s="123" customFormat="1" ht="14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  <c r="AH976" s="173"/>
      <c r="AI976" s="173"/>
      <c r="AJ976" s="173"/>
      <c r="AK976" s="173"/>
      <c r="AL976" s="173"/>
    </row>
    <row r="977" spans="1:38" s="123" customFormat="1" ht="14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  <c r="AH977" s="173"/>
      <c r="AI977" s="173"/>
      <c r="AJ977" s="173"/>
      <c r="AK977" s="173"/>
      <c r="AL977" s="173"/>
    </row>
    <row r="978" spans="1:38" s="123" customFormat="1" ht="14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  <c r="AH978" s="173"/>
      <c r="AI978" s="173"/>
      <c r="AJ978" s="173"/>
      <c r="AK978" s="173"/>
      <c r="AL978" s="173"/>
    </row>
    <row r="979" spans="1:38" s="123" customFormat="1" ht="14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  <c r="AH979" s="173"/>
      <c r="AI979" s="173"/>
      <c r="AJ979" s="173"/>
      <c r="AK979" s="173"/>
      <c r="AL979" s="173"/>
    </row>
    <row r="980" spans="1:38" s="123" customFormat="1" ht="14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  <c r="AH980" s="173"/>
      <c r="AI980" s="173"/>
      <c r="AJ980" s="173"/>
      <c r="AK980" s="173"/>
      <c r="AL980" s="173"/>
    </row>
    <row r="981" spans="1:38" s="123" customFormat="1" ht="14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  <c r="AH981" s="173"/>
      <c r="AI981" s="173"/>
      <c r="AJ981" s="173"/>
      <c r="AK981" s="173"/>
      <c r="AL981" s="173"/>
    </row>
    <row r="982" spans="1:38" s="123" customFormat="1" ht="14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  <c r="AH982" s="173"/>
      <c r="AI982" s="173"/>
      <c r="AJ982" s="173"/>
      <c r="AK982" s="173"/>
      <c r="AL982" s="173"/>
    </row>
    <row r="983" spans="1:38" s="123" customFormat="1" ht="14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  <c r="AH983" s="173"/>
      <c r="AI983" s="173"/>
      <c r="AJ983" s="173"/>
      <c r="AK983" s="173"/>
      <c r="AL983" s="173"/>
    </row>
    <row r="984" spans="1:38" s="123" customFormat="1" ht="1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  <c r="AH984" s="173"/>
      <c r="AI984" s="173"/>
      <c r="AJ984" s="173"/>
      <c r="AK984" s="173"/>
      <c r="AL984" s="173"/>
    </row>
    <row r="985" spans="1:38" s="123" customFormat="1" ht="14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  <c r="AH985" s="173"/>
      <c r="AI985" s="173"/>
      <c r="AJ985" s="173"/>
      <c r="AK985" s="173"/>
      <c r="AL985" s="173"/>
    </row>
    <row r="986" spans="1:38" s="123" customFormat="1" ht="14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  <c r="AH986" s="173"/>
      <c r="AI986" s="173"/>
      <c r="AJ986" s="173"/>
      <c r="AK986" s="173"/>
      <c r="AL986" s="173"/>
    </row>
    <row r="987" spans="1:38" s="123" customFormat="1" ht="14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  <c r="AH987" s="173"/>
      <c r="AI987" s="173"/>
      <c r="AJ987" s="173"/>
      <c r="AK987" s="173"/>
      <c r="AL987" s="173"/>
    </row>
    <row r="988" spans="1:38" s="123" customFormat="1" ht="14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  <c r="AH988" s="173"/>
      <c r="AI988" s="173"/>
      <c r="AJ988" s="173"/>
      <c r="AK988" s="173"/>
      <c r="AL988" s="173"/>
    </row>
    <row r="989" spans="1:38" s="123" customFormat="1" ht="14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  <c r="AH989" s="173"/>
      <c r="AI989" s="173"/>
      <c r="AJ989" s="173"/>
      <c r="AK989" s="173"/>
      <c r="AL989" s="173"/>
    </row>
    <row r="990" spans="1:38" s="123" customFormat="1" ht="14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  <c r="AH990" s="173"/>
      <c r="AI990" s="173"/>
      <c r="AJ990" s="173"/>
      <c r="AK990" s="173"/>
      <c r="AL990" s="173"/>
    </row>
    <row r="991" spans="1:38" s="123" customFormat="1" ht="14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  <c r="AH991" s="173"/>
      <c r="AI991" s="173"/>
      <c r="AJ991" s="173"/>
      <c r="AK991" s="173"/>
      <c r="AL991" s="173"/>
    </row>
    <row r="992" spans="1:38" s="123" customFormat="1" ht="14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  <c r="AH992" s="173"/>
      <c r="AI992" s="173"/>
      <c r="AJ992" s="173"/>
      <c r="AK992" s="173"/>
      <c r="AL992" s="173"/>
    </row>
    <row r="993" spans="1:38" s="123" customFormat="1" ht="14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  <c r="AH993" s="173"/>
      <c r="AI993" s="173"/>
      <c r="AJ993" s="173"/>
      <c r="AK993" s="173"/>
      <c r="AL993" s="173"/>
    </row>
    <row r="994" spans="1:38" s="123" customFormat="1" ht="1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  <c r="AH994" s="173"/>
      <c r="AI994" s="173"/>
      <c r="AJ994" s="173"/>
      <c r="AK994" s="173"/>
      <c r="AL994" s="173"/>
    </row>
    <row r="995" spans="1:38" s="123" customFormat="1" ht="14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  <c r="AH995" s="173"/>
      <c r="AI995" s="173"/>
      <c r="AJ995" s="173"/>
      <c r="AK995" s="173"/>
      <c r="AL995" s="173"/>
    </row>
    <row r="996" spans="1:38" s="123" customFormat="1" ht="14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  <c r="AH996" s="173"/>
      <c r="AI996" s="173"/>
      <c r="AJ996" s="173"/>
      <c r="AK996" s="173"/>
      <c r="AL996" s="173"/>
    </row>
    <row r="997" spans="1:38" s="123" customFormat="1" ht="14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  <c r="AH997" s="173"/>
      <c r="AI997" s="173"/>
      <c r="AJ997" s="173"/>
      <c r="AK997" s="173"/>
      <c r="AL997" s="173"/>
    </row>
    <row r="998" spans="1:38" s="123" customFormat="1" ht="14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  <c r="AH998" s="173"/>
      <c r="AI998" s="173"/>
      <c r="AJ998" s="173"/>
      <c r="AK998" s="173"/>
      <c r="AL998" s="173"/>
    </row>
    <row r="999" spans="1:38" s="123" customFormat="1" ht="14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  <c r="AH999" s="173"/>
      <c r="AI999" s="173"/>
      <c r="AJ999" s="173"/>
      <c r="AK999" s="173"/>
      <c r="AL999" s="173"/>
    </row>
    <row r="1000" spans="1:38" s="123" customFormat="1" ht="14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  <c r="AH1000" s="173"/>
      <c r="AI1000" s="173"/>
      <c r="AJ1000" s="173"/>
      <c r="AK1000" s="173"/>
      <c r="AL1000" s="173"/>
    </row>
    <row r="1001" spans="1:38" s="123" customFormat="1" ht="14">
      <c r="A1001" s="173"/>
      <c r="B1001" s="173"/>
      <c r="C1001" s="173"/>
      <c r="D1001" s="173"/>
      <c r="E1001" s="173"/>
      <c r="F1001" s="173"/>
      <c r="G1001" s="173"/>
      <c r="H1001" s="173"/>
      <c r="I1001" s="173"/>
      <c r="J1001" s="173"/>
      <c r="K1001" s="173"/>
      <c r="L1001" s="173"/>
      <c r="M1001" s="173"/>
      <c r="N1001" s="173"/>
      <c r="O1001" s="173"/>
      <c r="P1001" s="173"/>
      <c r="Q1001" s="173"/>
      <c r="R1001" s="173"/>
      <c r="S1001" s="173"/>
      <c r="T1001" s="173"/>
      <c r="U1001" s="173"/>
      <c r="V1001" s="173"/>
      <c r="W1001" s="173"/>
      <c r="X1001" s="173"/>
      <c r="Y1001" s="173"/>
      <c r="Z1001" s="173"/>
      <c r="AA1001" s="173"/>
      <c r="AB1001" s="173"/>
      <c r="AC1001" s="173"/>
      <c r="AD1001" s="173"/>
      <c r="AE1001" s="173"/>
      <c r="AF1001" s="173"/>
      <c r="AG1001" s="173"/>
      <c r="AH1001" s="173"/>
      <c r="AI1001" s="173"/>
      <c r="AJ1001" s="173"/>
      <c r="AK1001" s="173"/>
      <c r="AL1001" s="173"/>
    </row>
    <row r="1002" spans="1:38" s="123" customFormat="1" ht="14">
      <c r="A1002" s="173"/>
      <c r="B1002" s="173"/>
      <c r="C1002" s="173"/>
      <c r="D1002" s="173"/>
      <c r="E1002" s="173"/>
      <c r="F1002" s="173"/>
      <c r="G1002" s="173"/>
      <c r="H1002" s="173"/>
      <c r="I1002" s="173"/>
      <c r="J1002" s="173"/>
      <c r="K1002" s="173"/>
      <c r="L1002" s="173"/>
      <c r="M1002" s="173"/>
      <c r="N1002" s="173"/>
      <c r="O1002" s="173"/>
      <c r="P1002" s="173"/>
      <c r="Q1002" s="173"/>
      <c r="R1002" s="173"/>
      <c r="S1002" s="173"/>
      <c r="T1002" s="173"/>
      <c r="U1002" s="173"/>
      <c r="V1002" s="173"/>
      <c r="W1002" s="173"/>
      <c r="X1002" s="173"/>
      <c r="Y1002" s="173"/>
      <c r="Z1002" s="173"/>
      <c r="AA1002" s="173"/>
      <c r="AB1002" s="173"/>
      <c r="AC1002" s="173"/>
      <c r="AD1002" s="173"/>
      <c r="AE1002" s="173"/>
      <c r="AF1002" s="173"/>
      <c r="AG1002" s="173"/>
      <c r="AH1002" s="173"/>
      <c r="AI1002" s="173"/>
      <c r="AJ1002" s="173"/>
      <c r="AK1002" s="173"/>
      <c r="AL1002" s="173"/>
    </row>
    <row r="1003" spans="1:38" s="123" customFormat="1" ht="14">
      <c r="A1003" s="173"/>
      <c r="B1003" s="173"/>
      <c r="C1003" s="173"/>
      <c r="D1003" s="173"/>
      <c r="E1003" s="173"/>
      <c r="F1003" s="173"/>
      <c r="G1003" s="173"/>
      <c r="H1003" s="173"/>
      <c r="I1003" s="173"/>
      <c r="J1003" s="173"/>
      <c r="K1003" s="173"/>
      <c r="L1003" s="173"/>
      <c r="M1003" s="173"/>
      <c r="N1003" s="173"/>
      <c r="O1003" s="173"/>
      <c r="P1003" s="173"/>
      <c r="Q1003" s="173"/>
      <c r="R1003" s="173"/>
      <c r="S1003" s="173"/>
      <c r="T1003" s="173"/>
      <c r="U1003" s="173"/>
      <c r="V1003" s="173"/>
      <c r="W1003" s="173"/>
      <c r="X1003" s="173"/>
      <c r="Y1003" s="173"/>
      <c r="Z1003" s="173"/>
      <c r="AA1003" s="173"/>
      <c r="AB1003" s="173"/>
      <c r="AC1003" s="173"/>
      <c r="AD1003" s="173"/>
      <c r="AE1003" s="173"/>
      <c r="AF1003" s="173"/>
      <c r="AG1003" s="173"/>
      <c r="AH1003" s="173"/>
      <c r="AI1003" s="173"/>
      <c r="AJ1003" s="173"/>
      <c r="AK1003" s="173"/>
      <c r="AL1003" s="173"/>
    </row>
    <row r="1004" spans="1:38" s="123" customFormat="1" ht="14">
      <c r="A1004" s="173"/>
      <c r="B1004" s="173"/>
      <c r="C1004" s="173"/>
      <c r="D1004" s="173"/>
      <c r="E1004" s="173"/>
      <c r="F1004" s="173"/>
      <c r="G1004" s="173"/>
      <c r="H1004" s="173"/>
      <c r="I1004" s="173"/>
      <c r="J1004" s="173"/>
      <c r="K1004" s="173"/>
      <c r="L1004" s="173"/>
      <c r="M1004" s="173"/>
      <c r="N1004" s="173"/>
      <c r="O1004" s="173"/>
      <c r="P1004" s="173"/>
      <c r="Q1004" s="173"/>
      <c r="R1004" s="173"/>
      <c r="S1004" s="173"/>
      <c r="T1004" s="173"/>
      <c r="U1004" s="173"/>
      <c r="V1004" s="173"/>
      <c r="W1004" s="173"/>
      <c r="X1004" s="173"/>
      <c r="Y1004" s="173"/>
      <c r="Z1004" s="173"/>
      <c r="AA1004" s="173"/>
      <c r="AB1004" s="173"/>
      <c r="AC1004" s="173"/>
      <c r="AD1004" s="173"/>
      <c r="AE1004" s="173"/>
      <c r="AF1004" s="173"/>
      <c r="AG1004" s="173"/>
      <c r="AH1004" s="173"/>
      <c r="AI1004" s="173"/>
      <c r="AJ1004" s="173"/>
      <c r="AK1004" s="173"/>
      <c r="AL1004" s="173"/>
    </row>
    <row r="1005" spans="1:38" s="123" customFormat="1" ht="14">
      <c r="A1005" s="173"/>
      <c r="B1005" s="173"/>
      <c r="C1005" s="173"/>
      <c r="D1005" s="173"/>
      <c r="E1005" s="173"/>
      <c r="F1005" s="173"/>
      <c r="G1005" s="173"/>
      <c r="H1005" s="173"/>
      <c r="I1005" s="173"/>
      <c r="J1005" s="173"/>
      <c r="K1005" s="173"/>
      <c r="L1005" s="173"/>
      <c r="M1005" s="173"/>
      <c r="N1005" s="173"/>
      <c r="O1005" s="173"/>
      <c r="P1005" s="173"/>
      <c r="Q1005" s="173"/>
      <c r="R1005" s="173"/>
      <c r="S1005" s="173"/>
      <c r="T1005" s="173"/>
      <c r="U1005" s="173"/>
      <c r="V1005" s="173"/>
      <c r="W1005" s="173"/>
      <c r="X1005" s="173"/>
      <c r="Y1005" s="173"/>
      <c r="Z1005" s="173"/>
      <c r="AA1005" s="173"/>
      <c r="AB1005" s="173"/>
      <c r="AC1005" s="173"/>
      <c r="AD1005" s="173"/>
      <c r="AE1005" s="173"/>
      <c r="AF1005" s="173"/>
      <c r="AG1005" s="173"/>
      <c r="AH1005" s="173"/>
      <c r="AI1005" s="173"/>
      <c r="AJ1005" s="173"/>
      <c r="AK1005" s="173"/>
      <c r="AL1005" s="173"/>
    </row>
    <row r="1006" spans="1:38" s="123" customFormat="1" ht="14">
      <c r="A1006" s="173"/>
      <c r="B1006" s="173"/>
      <c r="C1006" s="173"/>
      <c r="D1006" s="173"/>
      <c r="E1006" s="173"/>
      <c r="F1006" s="173"/>
      <c r="G1006" s="173"/>
      <c r="H1006" s="173"/>
      <c r="I1006" s="173"/>
      <c r="J1006" s="173"/>
      <c r="K1006" s="173"/>
      <c r="L1006" s="173"/>
      <c r="M1006" s="173"/>
      <c r="N1006" s="173"/>
      <c r="O1006" s="173"/>
      <c r="P1006" s="173"/>
      <c r="Q1006" s="173"/>
      <c r="R1006" s="173"/>
      <c r="S1006" s="173"/>
      <c r="T1006" s="173"/>
      <c r="U1006" s="173"/>
      <c r="V1006" s="173"/>
      <c r="W1006" s="173"/>
      <c r="X1006" s="173"/>
      <c r="Y1006" s="173"/>
      <c r="Z1006" s="173"/>
      <c r="AA1006" s="173"/>
      <c r="AB1006" s="173"/>
      <c r="AC1006" s="173"/>
      <c r="AD1006" s="173"/>
      <c r="AE1006" s="173"/>
      <c r="AF1006" s="173"/>
      <c r="AG1006" s="173"/>
      <c r="AH1006" s="173"/>
      <c r="AI1006" s="173"/>
      <c r="AJ1006" s="173"/>
      <c r="AK1006" s="173"/>
      <c r="AL1006" s="173"/>
    </row>
    <row r="1007" spans="1:38" s="123" customFormat="1" ht="14">
      <c r="A1007" s="173"/>
      <c r="B1007" s="173"/>
      <c r="C1007" s="173"/>
      <c r="D1007" s="173"/>
      <c r="E1007" s="173"/>
      <c r="F1007" s="173"/>
      <c r="G1007" s="173"/>
      <c r="H1007" s="173"/>
      <c r="I1007" s="173"/>
      <c r="J1007" s="173"/>
      <c r="K1007" s="173"/>
      <c r="L1007" s="173"/>
      <c r="M1007" s="173"/>
      <c r="N1007" s="173"/>
      <c r="O1007" s="173"/>
      <c r="P1007" s="173"/>
      <c r="Q1007" s="173"/>
      <c r="R1007" s="173"/>
      <c r="S1007" s="173"/>
      <c r="T1007" s="173"/>
      <c r="U1007" s="173"/>
      <c r="V1007" s="173"/>
      <c r="W1007" s="173"/>
      <c r="X1007" s="173"/>
      <c r="Y1007" s="173"/>
      <c r="Z1007" s="173"/>
      <c r="AA1007" s="173"/>
      <c r="AB1007" s="173"/>
      <c r="AC1007" s="173"/>
      <c r="AD1007" s="173"/>
      <c r="AE1007" s="173"/>
      <c r="AF1007" s="173"/>
      <c r="AG1007" s="173"/>
      <c r="AH1007" s="173"/>
      <c r="AI1007" s="173"/>
      <c r="AJ1007" s="173"/>
      <c r="AK1007" s="173"/>
      <c r="AL1007" s="173"/>
    </row>
    <row r="1008" spans="1:38" s="123" customFormat="1" ht="14">
      <c r="A1008" s="173"/>
      <c r="B1008" s="173"/>
      <c r="C1008" s="173"/>
      <c r="D1008" s="173"/>
      <c r="E1008" s="173"/>
      <c r="F1008" s="173"/>
      <c r="G1008" s="173"/>
      <c r="H1008" s="173"/>
      <c r="I1008" s="173"/>
      <c r="J1008" s="173"/>
      <c r="K1008" s="173"/>
      <c r="L1008" s="173"/>
      <c r="M1008" s="173"/>
      <c r="N1008" s="173"/>
      <c r="O1008" s="173"/>
      <c r="P1008" s="173"/>
      <c r="Q1008" s="173"/>
      <c r="R1008" s="173"/>
      <c r="S1008" s="173"/>
      <c r="T1008" s="173"/>
      <c r="U1008" s="173"/>
      <c r="V1008" s="173"/>
      <c r="W1008" s="173"/>
      <c r="X1008" s="173"/>
      <c r="Y1008" s="173"/>
      <c r="Z1008" s="173"/>
      <c r="AA1008" s="173"/>
      <c r="AB1008" s="173"/>
      <c r="AC1008" s="173"/>
      <c r="AD1008" s="173"/>
      <c r="AE1008" s="173"/>
      <c r="AF1008" s="173"/>
      <c r="AG1008" s="173"/>
      <c r="AH1008" s="173"/>
      <c r="AI1008" s="173"/>
      <c r="AJ1008" s="173"/>
      <c r="AK1008" s="173"/>
      <c r="AL1008" s="173"/>
    </row>
    <row r="1009" spans="1:38" s="123" customFormat="1" ht="14">
      <c r="A1009" s="173"/>
      <c r="B1009" s="173"/>
      <c r="C1009" s="173"/>
      <c r="D1009" s="173"/>
      <c r="E1009" s="173"/>
      <c r="F1009" s="173"/>
      <c r="G1009" s="173"/>
      <c r="H1009" s="173"/>
      <c r="I1009" s="173"/>
      <c r="J1009" s="173"/>
      <c r="K1009" s="173"/>
      <c r="L1009" s="173"/>
      <c r="M1009" s="173"/>
      <c r="N1009" s="173"/>
      <c r="O1009" s="173"/>
      <c r="P1009" s="173"/>
      <c r="Q1009" s="173"/>
      <c r="R1009" s="173"/>
      <c r="S1009" s="173"/>
      <c r="T1009" s="173"/>
      <c r="U1009" s="173"/>
      <c r="V1009" s="173"/>
      <c r="W1009" s="173"/>
      <c r="X1009" s="173"/>
      <c r="Y1009" s="173"/>
      <c r="Z1009" s="173"/>
      <c r="AA1009" s="173"/>
      <c r="AB1009" s="173"/>
      <c r="AC1009" s="173"/>
      <c r="AD1009" s="173"/>
      <c r="AE1009" s="173"/>
      <c r="AF1009" s="173"/>
      <c r="AG1009" s="173"/>
      <c r="AH1009" s="173"/>
      <c r="AI1009" s="173"/>
      <c r="AJ1009" s="173"/>
      <c r="AK1009" s="173"/>
      <c r="AL1009" s="173"/>
    </row>
    <row r="1010" spans="1:38" s="123" customFormat="1" ht="14">
      <c r="A1010" s="173"/>
      <c r="B1010" s="173"/>
      <c r="C1010" s="173"/>
      <c r="D1010" s="173"/>
      <c r="E1010" s="173"/>
      <c r="F1010" s="173"/>
      <c r="G1010" s="173"/>
      <c r="H1010" s="173"/>
      <c r="I1010" s="173"/>
      <c r="J1010" s="173"/>
      <c r="K1010" s="173"/>
      <c r="L1010" s="173"/>
      <c r="M1010" s="173"/>
      <c r="N1010" s="173"/>
      <c r="O1010" s="173"/>
      <c r="P1010" s="173"/>
      <c r="Q1010" s="173"/>
      <c r="R1010" s="173"/>
      <c r="S1010" s="173"/>
      <c r="T1010" s="173"/>
      <c r="U1010" s="173"/>
      <c r="V1010" s="173"/>
      <c r="W1010" s="173"/>
      <c r="X1010" s="173"/>
      <c r="Y1010" s="173"/>
      <c r="Z1010" s="173"/>
      <c r="AA1010" s="173"/>
      <c r="AB1010" s="173"/>
      <c r="AC1010" s="173"/>
      <c r="AD1010" s="173"/>
      <c r="AE1010" s="173"/>
      <c r="AF1010" s="173"/>
      <c r="AG1010" s="173"/>
      <c r="AH1010" s="173"/>
      <c r="AI1010" s="173"/>
      <c r="AJ1010" s="173"/>
      <c r="AK1010" s="173"/>
      <c r="AL1010" s="173"/>
    </row>
    <row r="1011" spans="1:38" s="123" customFormat="1" ht="14">
      <c r="A1011" s="173"/>
      <c r="B1011" s="173"/>
      <c r="C1011" s="173"/>
      <c r="D1011" s="173"/>
      <c r="E1011" s="173"/>
      <c r="F1011" s="173"/>
      <c r="G1011" s="173"/>
      <c r="H1011" s="173"/>
      <c r="I1011" s="173"/>
      <c r="J1011" s="173"/>
      <c r="K1011" s="173"/>
      <c r="L1011" s="173"/>
      <c r="M1011" s="173"/>
      <c r="N1011" s="173"/>
      <c r="O1011" s="173"/>
      <c r="P1011" s="173"/>
      <c r="Q1011" s="173"/>
      <c r="R1011" s="173"/>
      <c r="S1011" s="173"/>
      <c r="T1011" s="173"/>
      <c r="U1011" s="173"/>
      <c r="V1011" s="173"/>
      <c r="W1011" s="173"/>
      <c r="X1011" s="173"/>
      <c r="Y1011" s="173"/>
      <c r="Z1011" s="173"/>
      <c r="AA1011" s="173"/>
      <c r="AB1011" s="173"/>
      <c r="AC1011" s="173"/>
      <c r="AD1011" s="173"/>
      <c r="AE1011" s="173"/>
      <c r="AF1011" s="173"/>
      <c r="AG1011" s="173"/>
      <c r="AH1011" s="173"/>
      <c r="AI1011" s="173"/>
      <c r="AJ1011" s="173"/>
      <c r="AK1011" s="173"/>
      <c r="AL1011" s="173"/>
    </row>
    <row r="1012" spans="1:38" s="123" customFormat="1" ht="14">
      <c r="A1012" s="173"/>
      <c r="B1012" s="173"/>
      <c r="C1012" s="173"/>
      <c r="D1012" s="173"/>
      <c r="E1012" s="173"/>
      <c r="F1012" s="173"/>
      <c r="G1012" s="173"/>
      <c r="H1012" s="173"/>
      <c r="I1012" s="173"/>
      <c r="J1012" s="173"/>
      <c r="K1012" s="173"/>
      <c r="L1012" s="173"/>
      <c r="M1012" s="173"/>
      <c r="N1012" s="173"/>
      <c r="O1012" s="173"/>
      <c r="P1012" s="173"/>
      <c r="Q1012" s="173"/>
      <c r="R1012" s="173"/>
      <c r="S1012" s="173"/>
      <c r="T1012" s="173"/>
      <c r="U1012" s="173"/>
      <c r="V1012" s="173"/>
      <c r="W1012" s="173"/>
      <c r="X1012" s="173"/>
      <c r="Y1012" s="173"/>
      <c r="Z1012" s="173"/>
      <c r="AA1012" s="173"/>
      <c r="AB1012" s="173"/>
      <c r="AC1012" s="173"/>
      <c r="AD1012" s="173"/>
      <c r="AE1012" s="173"/>
      <c r="AF1012" s="173"/>
      <c r="AG1012" s="173"/>
      <c r="AH1012" s="173"/>
      <c r="AI1012" s="173"/>
      <c r="AJ1012" s="173"/>
      <c r="AK1012" s="173"/>
      <c r="AL1012" s="173"/>
    </row>
    <row r="1013" spans="1:38" s="123" customFormat="1" ht="14">
      <c r="A1013" s="173"/>
      <c r="B1013" s="173"/>
      <c r="C1013" s="173"/>
      <c r="D1013" s="173"/>
      <c r="E1013" s="173"/>
      <c r="F1013" s="173"/>
      <c r="G1013" s="173"/>
      <c r="H1013" s="173"/>
      <c r="I1013" s="173"/>
      <c r="J1013" s="173"/>
      <c r="K1013" s="173"/>
      <c r="L1013" s="173"/>
      <c r="M1013" s="173"/>
      <c r="N1013" s="173"/>
      <c r="O1013" s="173"/>
      <c r="P1013" s="173"/>
      <c r="Q1013" s="173"/>
      <c r="R1013" s="173"/>
      <c r="S1013" s="173"/>
      <c r="T1013" s="173"/>
      <c r="U1013" s="173"/>
      <c r="V1013" s="173"/>
      <c r="W1013" s="173"/>
      <c r="X1013" s="173"/>
      <c r="Y1013" s="173"/>
      <c r="Z1013" s="173"/>
      <c r="AA1013" s="173"/>
      <c r="AB1013" s="173"/>
      <c r="AC1013" s="173"/>
      <c r="AD1013" s="173"/>
      <c r="AE1013" s="173"/>
      <c r="AF1013" s="173"/>
      <c r="AG1013" s="173"/>
      <c r="AH1013" s="173"/>
      <c r="AI1013" s="173"/>
      <c r="AJ1013" s="173"/>
      <c r="AK1013" s="173"/>
      <c r="AL1013" s="173"/>
    </row>
    <row r="1014" spans="1:38" s="123" customFormat="1" ht="14">
      <c r="A1014" s="173"/>
      <c r="B1014" s="173"/>
      <c r="C1014" s="173"/>
      <c r="D1014" s="173"/>
      <c r="E1014" s="173"/>
      <c r="F1014" s="173"/>
      <c r="G1014" s="173"/>
      <c r="H1014" s="173"/>
      <c r="I1014" s="173"/>
      <c r="J1014" s="173"/>
      <c r="K1014" s="173"/>
      <c r="L1014" s="173"/>
      <c r="M1014" s="173"/>
      <c r="N1014" s="173"/>
      <c r="O1014" s="173"/>
      <c r="P1014" s="173"/>
      <c r="Q1014" s="173"/>
      <c r="R1014" s="173"/>
      <c r="S1014" s="173"/>
      <c r="T1014" s="173"/>
      <c r="U1014" s="173"/>
      <c r="V1014" s="173"/>
      <c r="W1014" s="173"/>
      <c r="X1014" s="173"/>
      <c r="Y1014" s="173"/>
      <c r="Z1014" s="173"/>
      <c r="AA1014" s="173"/>
      <c r="AB1014" s="173"/>
      <c r="AC1014" s="173"/>
      <c r="AD1014" s="173"/>
      <c r="AE1014" s="173"/>
      <c r="AF1014" s="173"/>
      <c r="AG1014" s="173"/>
      <c r="AH1014" s="173"/>
      <c r="AI1014" s="173"/>
      <c r="AJ1014" s="173"/>
      <c r="AK1014" s="173"/>
      <c r="AL1014" s="173"/>
    </row>
    <row r="1015" spans="1:38" s="123" customFormat="1" ht="14">
      <c r="A1015" s="173"/>
      <c r="B1015" s="173"/>
      <c r="C1015" s="173"/>
      <c r="D1015" s="173"/>
      <c r="E1015" s="173"/>
      <c r="F1015" s="173"/>
      <c r="G1015" s="173"/>
      <c r="H1015" s="173"/>
      <c r="I1015" s="173"/>
      <c r="J1015" s="173"/>
      <c r="K1015" s="173"/>
      <c r="L1015" s="173"/>
      <c r="M1015" s="173"/>
      <c r="N1015" s="173"/>
      <c r="O1015" s="173"/>
      <c r="P1015" s="173"/>
      <c r="Q1015" s="173"/>
      <c r="R1015" s="173"/>
      <c r="S1015" s="173"/>
      <c r="T1015" s="173"/>
      <c r="U1015" s="173"/>
      <c r="V1015" s="173"/>
      <c r="W1015" s="173"/>
      <c r="X1015" s="173"/>
      <c r="Y1015" s="173"/>
      <c r="Z1015" s="173"/>
      <c r="AA1015" s="173"/>
      <c r="AB1015" s="173"/>
      <c r="AC1015" s="173"/>
      <c r="AD1015" s="173"/>
      <c r="AE1015" s="173"/>
      <c r="AF1015" s="173"/>
      <c r="AG1015" s="173"/>
      <c r="AH1015" s="173"/>
      <c r="AI1015" s="173"/>
      <c r="AJ1015" s="173"/>
      <c r="AK1015" s="173"/>
      <c r="AL1015" s="173"/>
    </row>
    <row r="1016" spans="1:38" s="123" customFormat="1" ht="14">
      <c r="A1016" s="173"/>
      <c r="B1016" s="173"/>
      <c r="C1016" s="173"/>
      <c r="D1016" s="173"/>
      <c r="E1016" s="173"/>
      <c r="F1016" s="173"/>
      <c r="G1016" s="173"/>
      <c r="H1016" s="173"/>
      <c r="I1016" s="173"/>
      <c r="J1016" s="173"/>
      <c r="K1016" s="173"/>
      <c r="L1016" s="173"/>
      <c r="M1016" s="173"/>
      <c r="N1016" s="173"/>
      <c r="O1016" s="173"/>
      <c r="P1016" s="173"/>
      <c r="Q1016" s="173"/>
      <c r="R1016" s="173"/>
      <c r="S1016" s="173"/>
      <c r="T1016" s="173"/>
      <c r="U1016" s="173"/>
      <c r="V1016" s="173"/>
      <c r="W1016" s="173"/>
      <c r="X1016" s="173"/>
      <c r="Y1016" s="173"/>
      <c r="Z1016" s="173"/>
      <c r="AA1016" s="173"/>
      <c r="AB1016" s="173"/>
      <c r="AC1016" s="173"/>
      <c r="AD1016" s="173"/>
      <c r="AE1016" s="173"/>
      <c r="AF1016" s="173"/>
      <c r="AG1016" s="173"/>
      <c r="AH1016" s="173"/>
      <c r="AI1016" s="173"/>
      <c r="AJ1016" s="173"/>
      <c r="AK1016" s="173"/>
      <c r="AL1016" s="173"/>
    </row>
    <row r="1017" spans="1:38" s="123" customFormat="1" ht="14">
      <c r="A1017" s="173"/>
      <c r="B1017" s="173"/>
      <c r="C1017" s="173"/>
      <c r="D1017" s="173"/>
      <c r="E1017" s="173"/>
      <c r="F1017" s="173"/>
      <c r="G1017" s="173"/>
      <c r="H1017" s="173"/>
      <c r="I1017" s="173"/>
      <c r="J1017" s="173"/>
      <c r="K1017" s="173"/>
      <c r="L1017" s="173"/>
      <c r="M1017" s="173"/>
      <c r="N1017" s="173"/>
      <c r="O1017" s="173"/>
      <c r="P1017" s="173"/>
      <c r="Q1017" s="173"/>
      <c r="R1017" s="173"/>
      <c r="S1017" s="173"/>
      <c r="T1017" s="173"/>
      <c r="U1017" s="173"/>
      <c r="V1017" s="173"/>
      <c r="W1017" s="173"/>
      <c r="X1017" s="173"/>
      <c r="Y1017" s="173"/>
      <c r="Z1017" s="173"/>
      <c r="AA1017" s="173"/>
      <c r="AB1017" s="173"/>
      <c r="AC1017" s="173"/>
      <c r="AD1017" s="173"/>
      <c r="AE1017" s="173"/>
      <c r="AF1017" s="173"/>
      <c r="AG1017" s="173"/>
      <c r="AH1017" s="173"/>
      <c r="AI1017" s="173"/>
      <c r="AJ1017" s="173"/>
      <c r="AK1017" s="173"/>
      <c r="AL1017" s="173"/>
    </row>
    <row r="1018" spans="1:38" s="123" customFormat="1" ht="14">
      <c r="A1018" s="173"/>
      <c r="B1018" s="173"/>
      <c r="C1018" s="173"/>
      <c r="D1018" s="173"/>
      <c r="E1018" s="173"/>
      <c r="F1018" s="173"/>
      <c r="G1018" s="173"/>
      <c r="H1018" s="173"/>
      <c r="I1018" s="173"/>
      <c r="J1018" s="173"/>
      <c r="K1018" s="173"/>
      <c r="L1018" s="173"/>
      <c r="M1018" s="173"/>
      <c r="N1018" s="173"/>
      <c r="O1018" s="173"/>
      <c r="P1018" s="173"/>
      <c r="Q1018" s="173"/>
      <c r="R1018" s="173"/>
      <c r="S1018" s="173"/>
      <c r="T1018" s="173"/>
      <c r="U1018" s="173"/>
      <c r="V1018" s="173"/>
      <c r="W1018" s="173"/>
      <c r="X1018" s="173"/>
      <c r="Y1018" s="173"/>
      <c r="Z1018" s="173"/>
      <c r="AA1018" s="173"/>
      <c r="AB1018" s="173"/>
      <c r="AC1018" s="173"/>
      <c r="AD1018" s="173"/>
      <c r="AE1018" s="173"/>
      <c r="AF1018" s="173"/>
      <c r="AG1018" s="173"/>
      <c r="AH1018" s="173"/>
      <c r="AI1018" s="173"/>
      <c r="AJ1018" s="173"/>
      <c r="AK1018" s="173"/>
      <c r="AL1018" s="173"/>
    </row>
    <row r="1019" spans="1:38" s="123" customFormat="1" ht="14">
      <c r="A1019" s="173"/>
      <c r="B1019" s="173"/>
      <c r="C1019" s="173"/>
      <c r="D1019" s="173"/>
      <c r="E1019" s="173"/>
      <c r="F1019" s="173"/>
      <c r="G1019" s="173"/>
      <c r="H1019" s="173"/>
      <c r="I1019" s="173"/>
      <c r="J1019" s="173"/>
      <c r="K1019" s="173"/>
      <c r="L1019" s="173"/>
      <c r="M1019" s="173"/>
      <c r="N1019" s="173"/>
      <c r="O1019" s="173"/>
      <c r="P1019" s="173"/>
      <c r="Q1019" s="173"/>
      <c r="R1019" s="173"/>
      <c r="S1019" s="173"/>
      <c r="T1019" s="173"/>
      <c r="U1019" s="173"/>
      <c r="V1019" s="173"/>
      <c r="W1019" s="173"/>
      <c r="X1019" s="173"/>
      <c r="Y1019" s="173"/>
      <c r="Z1019" s="173"/>
      <c r="AA1019" s="173"/>
      <c r="AB1019" s="173"/>
      <c r="AC1019" s="173"/>
      <c r="AD1019" s="173"/>
      <c r="AE1019" s="173"/>
      <c r="AF1019" s="173"/>
      <c r="AG1019" s="173"/>
      <c r="AH1019" s="173"/>
      <c r="AI1019" s="173"/>
      <c r="AJ1019" s="173"/>
      <c r="AK1019" s="173"/>
      <c r="AL1019" s="173"/>
    </row>
    <row r="1020" spans="1:38" s="123" customFormat="1" ht="14">
      <c r="A1020" s="173"/>
      <c r="B1020" s="173"/>
      <c r="C1020" s="173"/>
      <c r="D1020" s="173"/>
      <c r="E1020" s="173"/>
      <c r="F1020" s="173"/>
      <c r="G1020" s="173"/>
      <c r="H1020" s="173"/>
      <c r="I1020" s="173"/>
      <c r="J1020" s="173"/>
      <c r="K1020" s="173"/>
      <c r="L1020" s="173"/>
      <c r="M1020" s="173"/>
      <c r="N1020" s="173"/>
      <c r="O1020" s="173"/>
      <c r="P1020" s="173"/>
      <c r="Q1020" s="173"/>
      <c r="R1020" s="173"/>
      <c r="S1020" s="173"/>
      <c r="T1020" s="173"/>
      <c r="U1020" s="173"/>
      <c r="V1020" s="173"/>
      <c r="W1020" s="173"/>
      <c r="X1020" s="173"/>
      <c r="Y1020" s="173"/>
      <c r="Z1020" s="173"/>
      <c r="AA1020" s="173"/>
      <c r="AB1020" s="173"/>
      <c r="AC1020" s="173"/>
      <c r="AD1020" s="173"/>
      <c r="AE1020" s="173"/>
      <c r="AF1020" s="173"/>
      <c r="AG1020" s="173"/>
      <c r="AH1020" s="173"/>
      <c r="AI1020" s="173"/>
      <c r="AJ1020" s="173"/>
      <c r="AK1020" s="173"/>
      <c r="AL1020" s="173"/>
    </row>
    <row r="1021" spans="1:38" s="123" customFormat="1" ht="14">
      <c r="A1021" s="173"/>
      <c r="B1021" s="173"/>
      <c r="C1021" s="173"/>
      <c r="D1021" s="173"/>
      <c r="E1021" s="173"/>
      <c r="F1021" s="173"/>
      <c r="G1021" s="173"/>
      <c r="H1021" s="173"/>
      <c r="I1021" s="173"/>
      <c r="J1021" s="173"/>
      <c r="K1021" s="173"/>
      <c r="L1021" s="173"/>
      <c r="M1021" s="173"/>
      <c r="N1021" s="173"/>
      <c r="O1021" s="173"/>
      <c r="P1021" s="173"/>
      <c r="Q1021" s="173"/>
      <c r="R1021" s="173"/>
      <c r="S1021" s="173"/>
      <c r="T1021" s="173"/>
      <c r="U1021" s="173"/>
      <c r="V1021" s="173"/>
      <c r="W1021" s="173"/>
      <c r="X1021" s="173"/>
      <c r="Y1021" s="173"/>
      <c r="Z1021" s="173"/>
      <c r="AA1021" s="173"/>
      <c r="AB1021" s="173"/>
      <c r="AC1021" s="173"/>
      <c r="AD1021" s="173"/>
      <c r="AE1021" s="173"/>
      <c r="AF1021" s="173"/>
      <c r="AG1021" s="173"/>
      <c r="AH1021" s="173"/>
      <c r="AI1021" s="173"/>
      <c r="AJ1021" s="173"/>
      <c r="AK1021" s="173"/>
      <c r="AL1021" s="173"/>
    </row>
    <row r="1022" spans="1:38" s="123" customFormat="1" ht="14">
      <c r="A1022" s="173"/>
      <c r="B1022" s="173"/>
      <c r="C1022" s="173"/>
      <c r="D1022" s="173"/>
      <c r="E1022" s="173"/>
      <c r="F1022" s="173"/>
      <c r="G1022" s="173"/>
      <c r="H1022" s="173"/>
      <c r="I1022" s="173"/>
      <c r="J1022" s="173"/>
      <c r="K1022" s="173"/>
      <c r="L1022" s="173"/>
      <c r="M1022" s="173"/>
      <c r="N1022" s="173"/>
      <c r="O1022" s="173"/>
      <c r="P1022" s="173"/>
      <c r="Q1022" s="173"/>
      <c r="R1022" s="173"/>
      <c r="S1022" s="173"/>
      <c r="T1022" s="173"/>
      <c r="U1022" s="173"/>
      <c r="V1022" s="173"/>
      <c r="W1022" s="173"/>
      <c r="X1022" s="173"/>
      <c r="Y1022" s="173"/>
      <c r="Z1022" s="173"/>
      <c r="AA1022" s="173"/>
      <c r="AB1022" s="173"/>
      <c r="AC1022" s="173"/>
      <c r="AD1022" s="173"/>
      <c r="AE1022" s="173"/>
      <c r="AF1022" s="173"/>
      <c r="AG1022" s="173"/>
      <c r="AH1022" s="173"/>
      <c r="AI1022" s="173"/>
      <c r="AJ1022" s="173"/>
      <c r="AK1022" s="173"/>
      <c r="AL1022" s="173"/>
    </row>
    <row r="1023" spans="1:38" s="123" customFormat="1" ht="14">
      <c r="A1023" s="173"/>
      <c r="B1023" s="173"/>
      <c r="C1023" s="173"/>
      <c r="D1023" s="173"/>
      <c r="E1023" s="173"/>
      <c r="F1023" s="173"/>
      <c r="G1023" s="173"/>
      <c r="H1023" s="173"/>
      <c r="I1023" s="173"/>
      <c r="J1023" s="173"/>
      <c r="K1023" s="173"/>
      <c r="L1023" s="173"/>
      <c r="M1023" s="173"/>
      <c r="N1023" s="173"/>
      <c r="O1023" s="173"/>
      <c r="P1023" s="173"/>
      <c r="Q1023" s="173"/>
      <c r="R1023" s="173"/>
      <c r="S1023" s="173"/>
      <c r="T1023" s="173"/>
      <c r="U1023" s="173"/>
      <c r="V1023" s="173"/>
      <c r="W1023" s="173"/>
      <c r="X1023" s="173"/>
      <c r="Y1023" s="173"/>
      <c r="Z1023" s="173"/>
      <c r="AA1023" s="173"/>
      <c r="AB1023" s="173"/>
      <c r="AC1023" s="173"/>
      <c r="AD1023" s="173"/>
      <c r="AE1023" s="173"/>
      <c r="AF1023" s="173"/>
      <c r="AG1023" s="173"/>
      <c r="AH1023" s="173"/>
      <c r="AI1023" s="173"/>
      <c r="AJ1023" s="173"/>
      <c r="AK1023" s="173"/>
      <c r="AL1023" s="173"/>
    </row>
    <row r="1024" spans="1:38" s="123" customFormat="1" ht="14">
      <c r="A1024" s="173"/>
      <c r="B1024" s="173"/>
      <c r="C1024" s="173"/>
      <c r="D1024" s="173"/>
      <c r="E1024" s="173"/>
      <c r="F1024" s="173"/>
      <c r="G1024" s="173"/>
      <c r="H1024" s="173"/>
      <c r="I1024" s="173"/>
      <c r="J1024" s="173"/>
      <c r="K1024" s="173"/>
      <c r="L1024" s="173"/>
      <c r="M1024" s="173"/>
      <c r="N1024" s="173"/>
      <c r="O1024" s="173"/>
      <c r="P1024" s="173"/>
      <c r="Q1024" s="173"/>
      <c r="R1024" s="173"/>
      <c r="S1024" s="173"/>
      <c r="T1024" s="173"/>
      <c r="U1024" s="173"/>
      <c r="V1024" s="173"/>
      <c r="W1024" s="173"/>
      <c r="X1024" s="173"/>
      <c r="Y1024" s="173"/>
      <c r="Z1024" s="173"/>
      <c r="AA1024" s="173"/>
      <c r="AB1024" s="173"/>
      <c r="AC1024" s="173"/>
      <c r="AD1024" s="173"/>
      <c r="AE1024" s="173"/>
      <c r="AF1024" s="173"/>
      <c r="AG1024" s="173"/>
      <c r="AH1024" s="173"/>
      <c r="AI1024" s="173"/>
      <c r="AJ1024" s="173"/>
      <c r="AK1024" s="173"/>
      <c r="AL1024" s="173"/>
    </row>
    <row r="1025" spans="1:38" s="123" customFormat="1" ht="14">
      <c r="A1025" s="173"/>
      <c r="B1025" s="173"/>
      <c r="C1025" s="173"/>
      <c r="D1025" s="173"/>
      <c r="E1025" s="173"/>
      <c r="F1025" s="173"/>
      <c r="G1025" s="173"/>
      <c r="H1025" s="173"/>
      <c r="I1025" s="173"/>
      <c r="J1025" s="173"/>
      <c r="K1025" s="173"/>
      <c r="L1025" s="173"/>
      <c r="M1025" s="173"/>
      <c r="N1025" s="173"/>
      <c r="O1025" s="173"/>
      <c r="P1025" s="173"/>
      <c r="Q1025" s="173"/>
      <c r="R1025" s="173"/>
      <c r="S1025" s="173"/>
      <c r="T1025" s="173"/>
      <c r="U1025" s="173"/>
      <c r="V1025" s="173"/>
      <c r="W1025" s="173"/>
      <c r="X1025" s="173"/>
      <c r="Y1025" s="173"/>
      <c r="Z1025" s="173"/>
      <c r="AA1025" s="173"/>
      <c r="AB1025" s="173"/>
      <c r="AC1025" s="173"/>
      <c r="AD1025" s="173"/>
      <c r="AE1025" s="173"/>
      <c r="AF1025" s="173"/>
      <c r="AG1025" s="173"/>
      <c r="AH1025" s="173"/>
      <c r="AI1025" s="173"/>
      <c r="AJ1025" s="173"/>
      <c r="AK1025" s="173"/>
      <c r="AL1025" s="173"/>
    </row>
    <row r="1026" spans="1:38" s="123" customFormat="1" ht="14">
      <c r="A1026" s="173"/>
      <c r="B1026" s="173"/>
      <c r="C1026" s="173"/>
      <c r="D1026" s="173"/>
      <c r="E1026" s="173"/>
      <c r="F1026" s="173"/>
      <c r="G1026" s="173"/>
      <c r="H1026" s="173"/>
      <c r="I1026" s="173"/>
      <c r="J1026" s="173"/>
      <c r="K1026" s="173"/>
      <c r="L1026" s="173"/>
      <c r="M1026" s="173"/>
      <c r="N1026" s="173"/>
      <c r="O1026" s="173"/>
      <c r="P1026" s="173"/>
      <c r="Q1026" s="173"/>
      <c r="R1026" s="173"/>
      <c r="S1026" s="173"/>
      <c r="T1026" s="173"/>
      <c r="U1026" s="173"/>
      <c r="V1026" s="173"/>
      <c r="W1026" s="173"/>
      <c r="X1026" s="173"/>
      <c r="Y1026" s="173"/>
      <c r="Z1026" s="173"/>
      <c r="AA1026" s="173"/>
      <c r="AB1026" s="173"/>
      <c r="AC1026" s="173"/>
      <c r="AD1026" s="173"/>
      <c r="AE1026" s="173"/>
      <c r="AF1026" s="173"/>
      <c r="AG1026" s="173"/>
      <c r="AH1026" s="173"/>
      <c r="AI1026" s="173"/>
      <c r="AJ1026" s="173"/>
      <c r="AK1026" s="173"/>
      <c r="AL1026" s="173"/>
    </row>
    <row r="1027" spans="1:38" s="123" customFormat="1" ht="14">
      <c r="A1027" s="173"/>
      <c r="B1027" s="173"/>
      <c r="C1027" s="173"/>
      <c r="D1027" s="173"/>
      <c r="E1027" s="173"/>
      <c r="F1027" s="173"/>
      <c r="G1027" s="173"/>
      <c r="H1027" s="173"/>
      <c r="I1027" s="173"/>
      <c r="J1027" s="173"/>
      <c r="K1027" s="173"/>
      <c r="L1027" s="173"/>
      <c r="M1027" s="173"/>
      <c r="N1027" s="173"/>
      <c r="O1027" s="173"/>
      <c r="P1027" s="173"/>
      <c r="Q1027" s="173"/>
      <c r="R1027" s="173"/>
      <c r="S1027" s="173"/>
      <c r="T1027" s="173"/>
      <c r="U1027" s="173"/>
      <c r="V1027" s="173"/>
      <c r="W1027" s="173"/>
      <c r="X1027" s="173"/>
      <c r="Y1027" s="173"/>
      <c r="Z1027" s="173"/>
      <c r="AA1027" s="173"/>
      <c r="AB1027" s="173"/>
      <c r="AC1027" s="173"/>
      <c r="AD1027" s="173"/>
      <c r="AE1027" s="173"/>
      <c r="AF1027" s="173"/>
      <c r="AG1027" s="173"/>
      <c r="AH1027" s="173"/>
      <c r="AI1027" s="173"/>
      <c r="AJ1027" s="173"/>
      <c r="AK1027" s="173"/>
      <c r="AL1027" s="173"/>
    </row>
    <row r="1028" spans="1:38" s="123" customFormat="1" ht="14">
      <c r="A1028" s="173"/>
      <c r="B1028" s="173"/>
      <c r="C1028" s="173"/>
      <c r="D1028" s="173"/>
      <c r="E1028" s="173"/>
      <c r="F1028" s="173"/>
      <c r="G1028" s="173"/>
      <c r="H1028" s="173"/>
      <c r="I1028" s="173"/>
      <c r="J1028" s="173"/>
      <c r="K1028" s="173"/>
      <c r="L1028" s="173"/>
      <c r="M1028" s="173"/>
      <c r="N1028" s="173"/>
      <c r="O1028" s="173"/>
      <c r="P1028" s="173"/>
      <c r="Q1028" s="173"/>
      <c r="R1028" s="173"/>
      <c r="S1028" s="173"/>
      <c r="T1028" s="173"/>
      <c r="U1028" s="173"/>
      <c r="V1028" s="173"/>
      <c r="W1028" s="173"/>
      <c r="X1028" s="173"/>
      <c r="Y1028" s="173"/>
      <c r="Z1028" s="173"/>
      <c r="AA1028" s="173"/>
      <c r="AB1028" s="173"/>
      <c r="AC1028" s="173"/>
      <c r="AD1028" s="173"/>
      <c r="AE1028" s="173"/>
      <c r="AF1028" s="173"/>
      <c r="AG1028" s="173"/>
      <c r="AH1028" s="173"/>
      <c r="AI1028" s="173"/>
      <c r="AJ1028" s="173"/>
      <c r="AK1028" s="173"/>
      <c r="AL1028" s="173"/>
    </row>
    <row r="1029" spans="1:38" s="123" customFormat="1" ht="14">
      <c r="A1029" s="173"/>
      <c r="B1029" s="173"/>
      <c r="C1029" s="173"/>
      <c r="D1029" s="173"/>
      <c r="E1029" s="173"/>
      <c r="F1029" s="173"/>
      <c r="G1029" s="173"/>
      <c r="H1029" s="173"/>
      <c r="I1029" s="173"/>
      <c r="J1029" s="173"/>
      <c r="K1029" s="173"/>
      <c r="L1029" s="173"/>
      <c r="M1029" s="173"/>
      <c r="N1029" s="173"/>
      <c r="O1029" s="173"/>
      <c r="P1029" s="173"/>
      <c r="Q1029" s="173"/>
      <c r="R1029" s="173"/>
      <c r="S1029" s="173"/>
      <c r="T1029" s="173"/>
      <c r="U1029" s="173"/>
      <c r="V1029" s="173"/>
      <c r="W1029" s="173"/>
      <c r="X1029" s="173"/>
      <c r="Y1029" s="173"/>
      <c r="Z1029" s="173"/>
      <c r="AA1029" s="173"/>
      <c r="AB1029" s="173"/>
      <c r="AC1029" s="173"/>
      <c r="AD1029" s="173"/>
      <c r="AE1029" s="173"/>
      <c r="AF1029" s="173"/>
      <c r="AG1029" s="173"/>
      <c r="AH1029" s="173"/>
      <c r="AI1029" s="173"/>
      <c r="AJ1029" s="173"/>
      <c r="AK1029" s="173"/>
      <c r="AL1029" s="173"/>
    </row>
    <row r="1030" spans="1:38" s="123" customFormat="1" ht="14">
      <c r="A1030" s="173"/>
      <c r="B1030" s="173"/>
      <c r="C1030" s="173"/>
      <c r="D1030" s="173"/>
      <c r="E1030" s="173"/>
      <c r="F1030" s="173"/>
      <c r="G1030" s="173"/>
      <c r="H1030" s="173"/>
      <c r="I1030" s="173"/>
      <c r="J1030" s="173"/>
      <c r="K1030" s="173"/>
      <c r="L1030" s="173"/>
      <c r="M1030" s="173"/>
      <c r="N1030" s="173"/>
      <c r="O1030" s="173"/>
      <c r="P1030" s="173"/>
      <c r="Q1030" s="173"/>
      <c r="R1030" s="173"/>
      <c r="S1030" s="173"/>
      <c r="T1030" s="173"/>
      <c r="U1030" s="173"/>
      <c r="V1030" s="173"/>
      <c r="W1030" s="173"/>
      <c r="X1030" s="173"/>
      <c r="Y1030" s="173"/>
      <c r="Z1030" s="173"/>
      <c r="AA1030" s="173"/>
      <c r="AB1030" s="173"/>
      <c r="AC1030" s="173"/>
      <c r="AD1030" s="173"/>
      <c r="AE1030" s="173"/>
      <c r="AF1030" s="173"/>
      <c r="AG1030" s="173"/>
      <c r="AH1030" s="173"/>
      <c r="AI1030" s="173"/>
      <c r="AJ1030" s="173"/>
      <c r="AK1030" s="173"/>
      <c r="AL1030" s="173"/>
    </row>
    <row r="1031" spans="1:38" s="123" customFormat="1" ht="14">
      <c r="A1031" s="173"/>
      <c r="B1031" s="173"/>
      <c r="C1031" s="173"/>
      <c r="D1031" s="173"/>
      <c r="E1031" s="173"/>
      <c r="F1031" s="173"/>
      <c r="G1031" s="173"/>
      <c r="H1031" s="173"/>
      <c r="I1031" s="173"/>
      <c r="J1031" s="173"/>
      <c r="K1031" s="173"/>
      <c r="L1031" s="173"/>
      <c r="M1031" s="173"/>
      <c r="N1031" s="173"/>
      <c r="O1031" s="173"/>
      <c r="P1031" s="173"/>
      <c r="Q1031" s="173"/>
      <c r="R1031" s="173"/>
      <c r="S1031" s="173"/>
      <c r="T1031" s="173"/>
      <c r="U1031" s="173"/>
      <c r="V1031" s="173"/>
      <c r="W1031" s="173"/>
      <c r="X1031" s="173"/>
      <c r="Y1031" s="173"/>
      <c r="Z1031" s="173"/>
      <c r="AA1031" s="173"/>
      <c r="AB1031" s="173"/>
      <c r="AC1031" s="173"/>
      <c r="AD1031" s="173"/>
      <c r="AE1031" s="173"/>
      <c r="AF1031" s="173"/>
      <c r="AG1031" s="173"/>
      <c r="AH1031" s="173"/>
      <c r="AI1031" s="173"/>
      <c r="AJ1031" s="173"/>
      <c r="AK1031" s="173"/>
      <c r="AL1031" s="173"/>
    </row>
    <row r="1032" spans="1:38" s="123" customFormat="1" ht="14">
      <c r="A1032" s="173"/>
      <c r="B1032" s="173"/>
      <c r="C1032" s="173"/>
      <c r="D1032" s="173"/>
      <c r="E1032" s="173"/>
      <c r="F1032" s="173"/>
      <c r="G1032" s="173"/>
      <c r="H1032" s="173"/>
      <c r="I1032" s="173"/>
      <c r="J1032" s="173"/>
      <c r="K1032" s="173"/>
      <c r="L1032" s="173"/>
      <c r="M1032" s="173"/>
      <c r="N1032" s="173"/>
      <c r="O1032" s="173"/>
      <c r="P1032" s="173"/>
      <c r="Q1032" s="173"/>
      <c r="R1032" s="173"/>
      <c r="S1032" s="173"/>
      <c r="T1032" s="173"/>
      <c r="U1032" s="173"/>
      <c r="V1032" s="173"/>
      <c r="W1032" s="173"/>
      <c r="X1032" s="173"/>
      <c r="Y1032" s="173"/>
      <c r="Z1032" s="173"/>
      <c r="AA1032" s="173"/>
      <c r="AB1032" s="173"/>
      <c r="AC1032" s="173"/>
      <c r="AD1032" s="173"/>
      <c r="AE1032" s="173"/>
      <c r="AF1032" s="173"/>
      <c r="AG1032" s="173"/>
      <c r="AH1032" s="173"/>
      <c r="AI1032" s="173"/>
      <c r="AJ1032" s="173"/>
      <c r="AK1032" s="173"/>
      <c r="AL1032" s="173"/>
    </row>
    <row r="1033" spans="1:38" s="123" customFormat="1" ht="14">
      <c r="A1033" s="173"/>
      <c r="B1033" s="173"/>
      <c r="C1033" s="173"/>
      <c r="D1033" s="173"/>
      <c r="E1033" s="173"/>
      <c r="F1033" s="173"/>
      <c r="G1033" s="173"/>
      <c r="H1033" s="173"/>
      <c r="I1033" s="173"/>
      <c r="J1033" s="173"/>
      <c r="K1033" s="173"/>
      <c r="L1033" s="173"/>
      <c r="M1033" s="173"/>
      <c r="N1033" s="173"/>
      <c r="O1033" s="173"/>
      <c r="P1033" s="173"/>
      <c r="Q1033" s="173"/>
      <c r="R1033" s="173"/>
      <c r="S1033" s="173"/>
      <c r="T1033" s="173"/>
      <c r="U1033" s="173"/>
      <c r="V1033" s="173"/>
      <c r="W1033" s="173"/>
      <c r="X1033" s="173"/>
      <c r="Y1033" s="173"/>
      <c r="Z1033" s="173"/>
      <c r="AA1033" s="173"/>
      <c r="AB1033" s="173"/>
      <c r="AC1033" s="173"/>
      <c r="AD1033" s="173"/>
      <c r="AE1033" s="173"/>
      <c r="AF1033" s="173"/>
      <c r="AG1033" s="173"/>
      <c r="AH1033" s="173"/>
      <c r="AI1033" s="173"/>
      <c r="AJ1033" s="173"/>
      <c r="AK1033" s="173"/>
      <c r="AL1033" s="173"/>
    </row>
    <row r="1034" spans="1:38" s="123" customFormat="1" ht="14">
      <c r="A1034" s="173"/>
      <c r="B1034" s="173"/>
      <c r="C1034" s="173"/>
      <c r="D1034" s="173"/>
      <c r="E1034" s="173"/>
      <c r="F1034" s="173"/>
      <c r="G1034" s="173"/>
      <c r="H1034" s="173"/>
      <c r="I1034" s="173"/>
      <c r="J1034" s="173"/>
      <c r="K1034" s="173"/>
      <c r="L1034" s="173"/>
      <c r="M1034" s="173"/>
      <c r="N1034" s="173"/>
      <c r="O1034" s="173"/>
      <c r="P1034" s="173"/>
      <c r="Q1034" s="173"/>
      <c r="R1034" s="173"/>
      <c r="S1034" s="173"/>
      <c r="T1034" s="173"/>
      <c r="U1034" s="173"/>
      <c r="V1034" s="173"/>
      <c r="W1034" s="173"/>
      <c r="X1034" s="173"/>
      <c r="Y1034" s="173"/>
      <c r="Z1034" s="173"/>
      <c r="AA1034" s="173"/>
      <c r="AB1034" s="173"/>
      <c r="AC1034" s="173"/>
      <c r="AD1034" s="173"/>
      <c r="AE1034" s="173"/>
      <c r="AF1034" s="173"/>
      <c r="AG1034" s="173"/>
      <c r="AH1034" s="173"/>
      <c r="AI1034" s="173"/>
      <c r="AJ1034" s="173"/>
      <c r="AK1034" s="173"/>
      <c r="AL1034" s="173"/>
    </row>
    <row r="1035" spans="1:38" s="123" customFormat="1" ht="14">
      <c r="A1035" s="173"/>
      <c r="B1035" s="173"/>
      <c r="C1035" s="173"/>
      <c r="D1035" s="173"/>
      <c r="E1035" s="173"/>
      <c r="F1035" s="173"/>
      <c r="G1035" s="173"/>
      <c r="H1035" s="173"/>
      <c r="I1035" s="173"/>
      <c r="J1035" s="173"/>
      <c r="K1035" s="173"/>
      <c r="L1035" s="173"/>
      <c r="M1035" s="173"/>
      <c r="N1035" s="173"/>
      <c r="O1035" s="173"/>
      <c r="P1035" s="173"/>
      <c r="Q1035" s="173"/>
      <c r="R1035" s="173"/>
      <c r="S1035" s="173"/>
      <c r="T1035" s="173"/>
      <c r="U1035" s="173"/>
      <c r="V1035" s="173"/>
      <c r="W1035" s="173"/>
      <c r="X1035" s="173"/>
      <c r="Y1035" s="173"/>
      <c r="Z1035" s="173"/>
      <c r="AA1035" s="173"/>
      <c r="AB1035" s="173"/>
      <c r="AC1035" s="173"/>
      <c r="AD1035" s="173"/>
      <c r="AE1035" s="173"/>
      <c r="AF1035" s="173"/>
      <c r="AG1035" s="173"/>
      <c r="AH1035" s="173"/>
      <c r="AI1035" s="173"/>
      <c r="AJ1035" s="173"/>
      <c r="AK1035" s="173"/>
      <c r="AL1035" s="173"/>
    </row>
    <row r="1036" spans="1:38" s="123" customFormat="1" ht="14">
      <c r="A1036" s="173"/>
      <c r="B1036" s="173"/>
      <c r="C1036" s="173"/>
      <c r="D1036" s="173"/>
      <c r="E1036" s="173"/>
      <c r="F1036" s="173"/>
      <c r="G1036" s="173"/>
      <c r="H1036" s="173"/>
      <c r="I1036" s="173"/>
      <c r="J1036" s="173"/>
      <c r="K1036" s="173"/>
      <c r="L1036" s="173"/>
      <c r="M1036" s="173"/>
      <c r="N1036" s="173"/>
      <c r="O1036" s="173"/>
      <c r="P1036" s="173"/>
      <c r="Q1036" s="173"/>
      <c r="R1036" s="173"/>
      <c r="S1036" s="173"/>
      <c r="T1036" s="173"/>
      <c r="U1036" s="173"/>
      <c r="V1036" s="173"/>
      <c r="W1036" s="173"/>
      <c r="X1036" s="173"/>
      <c r="Y1036" s="173"/>
      <c r="Z1036" s="173"/>
      <c r="AA1036" s="173"/>
      <c r="AB1036" s="173"/>
      <c r="AC1036" s="173"/>
      <c r="AD1036" s="173"/>
      <c r="AE1036" s="173"/>
      <c r="AF1036" s="173"/>
      <c r="AG1036" s="173"/>
      <c r="AH1036" s="173"/>
      <c r="AI1036" s="173"/>
      <c r="AJ1036" s="173"/>
      <c r="AK1036" s="173"/>
      <c r="AL1036" s="173"/>
    </row>
    <row r="1037" spans="1:38" s="123" customFormat="1" ht="14">
      <c r="A1037" s="173"/>
      <c r="B1037" s="173"/>
      <c r="C1037" s="173"/>
      <c r="D1037" s="173"/>
      <c r="E1037" s="173"/>
      <c r="F1037" s="173"/>
      <c r="G1037" s="173"/>
      <c r="H1037" s="173"/>
      <c r="I1037" s="173"/>
      <c r="J1037" s="173"/>
      <c r="K1037" s="173"/>
      <c r="L1037" s="173"/>
      <c r="M1037" s="173"/>
      <c r="N1037" s="173"/>
      <c r="O1037" s="173"/>
      <c r="P1037" s="173"/>
      <c r="Q1037" s="173"/>
      <c r="R1037" s="173"/>
      <c r="S1037" s="173"/>
      <c r="T1037" s="173"/>
      <c r="U1037" s="173"/>
      <c r="V1037" s="173"/>
      <c r="W1037" s="173"/>
      <c r="X1037" s="173"/>
      <c r="Y1037" s="173"/>
      <c r="Z1037" s="173"/>
      <c r="AA1037" s="173"/>
      <c r="AB1037" s="173"/>
      <c r="AC1037" s="173"/>
      <c r="AD1037" s="173"/>
      <c r="AE1037" s="173"/>
      <c r="AF1037" s="173"/>
      <c r="AG1037" s="173"/>
      <c r="AH1037" s="173"/>
      <c r="AI1037" s="173"/>
      <c r="AJ1037" s="173"/>
      <c r="AK1037" s="173"/>
      <c r="AL1037" s="173"/>
    </row>
    <row r="1038" spans="1:38" s="123" customFormat="1" ht="14">
      <c r="A1038" s="173"/>
      <c r="B1038" s="173"/>
      <c r="C1038" s="173"/>
      <c r="D1038" s="173"/>
      <c r="E1038" s="173"/>
      <c r="F1038" s="173"/>
      <c r="G1038" s="173"/>
      <c r="H1038" s="173"/>
      <c r="I1038" s="173"/>
      <c r="J1038" s="173"/>
      <c r="K1038" s="173"/>
      <c r="L1038" s="173"/>
      <c r="M1038" s="173"/>
      <c r="N1038" s="173"/>
      <c r="O1038" s="173"/>
      <c r="P1038" s="173"/>
      <c r="Q1038" s="173"/>
      <c r="R1038" s="173"/>
      <c r="S1038" s="173"/>
      <c r="T1038" s="173"/>
      <c r="U1038" s="173"/>
      <c r="V1038" s="173"/>
      <c r="W1038" s="173"/>
      <c r="X1038" s="173"/>
      <c r="Y1038" s="173"/>
      <c r="Z1038" s="173"/>
      <c r="AA1038" s="173"/>
      <c r="AB1038" s="173"/>
      <c r="AC1038" s="173"/>
      <c r="AD1038" s="173"/>
      <c r="AE1038" s="173"/>
      <c r="AF1038" s="173"/>
      <c r="AG1038" s="173"/>
      <c r="AH1038" s="173"/>
      <c r="AI1038" s="173"/>
      <c r="AJ1038" s="173"/>
      <c r="AK1038" s="173"/>
      <c r="AL1038" s="173"/>
    </row>
    <row r="1039" spans="1:38" s="123" customFormat="1" ht="14">
      <c r="A1039" s="173"/>
      <c r="B1039" s="173"/>
      <c r="C1039" s="173"/>
      <c r="D1039" s="173"/>
      <c r="E1039" s="173"/>
      <c r="F1039" s="173"/>
      <c r="G1039" s="173"/>
      <c r="H1039" s="173"/>
      <c r="I1039" s="173"/>
      <c r="J1039" s="173"/>
      <c r="K1039" s="173"/>
      <c r="L1039" s="173"/>
      <c r="M1039" s="173"/>
      <c r="N1039" s="173"/>
      <c r="O1039" s="173"/>
      <c r="P1039" s="173"/>
      <c r="Q1039" s="173"/>
      <c r="R1039" s="173"/>
      <c r="S1039" s="173"/>
      <c r="T1039" s="173"/>
      <c r="U1039" s="173"/>
      <c r="V1039" s="173"/>
      <c r="W1039" s="173"/>
      <c r="X1039" s="173"/>
      <c r="Y1039" s="173"/>
      <c r="Z1039" s="173"/>
      <c r="AA1039" s="173"/>
      <c r="AB1039" s="173"/>
      <c r="AC1039" s="173"/>
      <c r="AD1039" s="173"/>
      <c r="AE1039" s="173"/>
      <c r="AF1039" s="173"/>
      <c r="AG1039" s="173"/>
      <c r="AH1039" s="173"/>
      <c r="AI1039" s="173"/>
      <c r="AJ1039" s="173"/>
      <c r="AK1039" s="173"/>
      <c r="AL1039" s="173"/>
    </row>
    <row r="1040" spans="1:38" s="123" customFormat="1" ht="14">
      <c r="A1040" s="173"/>
      <c r="B1040" s="173"/>
      <c r="C1040" s="173"/>
      <c r="D1040" s="173"/>
      <c r="E1040" s="173"/>
      <c r="F1040" s="173"/>
      <c r="G1040" s="173"/>
      <c r="H1040" s="173"/>
      <c r="I1040" s="173"/>
      <c r="J1040" s="173"/>
      <c r="K1040" s="173"/>
      <c r="L1040" s="173"/>
      <c r="M1040" s="173"/>
      <c r="N1040" s="173"/>
      <c r="O1040" s="173"/>
      <c r="P1040" s="173"/>
      <c r="Q1040" s="173"/>
      <c r="R1040" s="173"/>
      <c r="S1040" s="173"/>
      <c r="T1040" s="173"/>
      <c r="U1040" s="173"/>
      <c r="V1040" s="173"/>
      <c r="W1040" s="173"/>
      <c r="X1040" s="173"/>
      <c r="Y1040" s="173"/>
      <c r="Z1040" s="173"/>
      <c r="AA1040" s="173"/>
      <c r="AB1040" s="173"/>
      <c r="AC1040" s="173"/>
      <c r="AD1040" s="173"/>
      <c r="AE1040" s="173"/>
      <c r="AF1040" s="173"/>
      <c r="AG1040" s="173"/>
      <c r="AH1040" s="173"/>
      <c r="AI1040" s="173"/>
      <c r="AJ1040" s="173"/>
      <c r="AK1040" s="173"/>
      <c r="AL1040" s="173"/>
    </row>
    <row r="1041" spans="1:38" s="123" customFormat="1" ht="14">
      <c r="A1041" s="173"/>
      <c r="B1041" s="173"/>
      <c r="C1041" s="173"/>
      <c r="D1041" s="173"/>
      <c r="E1041" s="173"/>
      <c r="F1041" s="173"/>
      <c r="G1041" s="173"/>
      <c r="H1041" s="173"/>
      <c r="I1041" s="173"/>
      <c r="J1041" s="173"/>
      <c r="K1041" s="173"/>
      <c r="L1041" s="173"/>
      <c r="M1041" s="173"/>
      <c r="N1041" s="173"/>
      <c r="O1041" s="173"/>
      <c r="P1041" s="173"/>
      <c r="Q1041" s="173"/>
      <c r="R1041" s="173"/>
      <c r="S1041" s="173"/>
      <c r="T1041" s="173"/>
      <c r="U1041" s="173"/>
      <c r="V1041" s="173"/>
      <c r="W1041" s="173"/>
      <c r="X1041" s="173"/>
      <c r="Y1041" s="173"/>
      <c r="Z1041" s="173"/>
      <c r="AA1041" s="173"/>
      <c r="AB1041" s="173"/>
      <c r="AC1041" s="173"/>
      <c r="AD1041" s="173"/>
      <c r="AE1041" s="173"/>
      <c r="AF1041" s="173"/>
      <c r="AG1041" s="173"/>
      <c r="AH1041" s="173"/>
      <c r="AI1041" s="173"/>
      <c r="AJ1041" s="173"/>
      <c r="AK1041" s="173"/>
      <c r="AL1041" s="173"/>
    </row>
    <row r="1042" spans="1:38" s="123" customFormat="1" ht="14">
      <c r="A1042" s="173"/>
      <c r="B1042" s="173"/>
      <c r="C1042" s="173"/>
      <c r="D1042" s="173"/>
      <c r="E1042" s="173"/>
      <c r="F1042" s="173"/>
      <c r="G1042" s="173"/>
      <c r="H1042" s="173"/>
      <c r="I1042" s="173"/>
      <c r="J1042" s="173"/>
      <c r="K1042" s="173"/>
      <c r="L1042" s="173"/>
      <c r="M1042" s="173"/>
      <c r="N1042" s="173"/>
      <c r="O1042" s="173"/>
      <c r="P1042" s="173"/>
      <c r="Q1042" s="173"/>
      <c r="R1042" s="173"/>
      <c r="S1042" s="173"/>
      <c r="T1042" s="173"/>
      <c r="U1042" s="173"/>
      <c r="V1042" s="173"/>
      <c r="W1042" s="173"/>
      <c r="X1042" s="173"/>
      <c r="Y1042" s="173"/>
      <c r="Z1042" s="173"/>
      <c r="AA1042" s="173"/>
      <c r="AB1042" s="173"/>
      <c r="AC1042" s="173"/>
      <c r="AD1042" s="173"/>
      <c r="AE1042" s="173"/>
      <c r="AF1042" s="173"/>
      <c r="AG1042" s="173"/>
      <c r="AH1042" s="173"/>
      <c r="AI1042" s="173"/>
      <c r="AJ1042" s="173"/>
      <c r="AK1042" s="173"/>
      <c r="AL1042" s="173"/>
    </row>
    <row r="1043" spans="1:38" s="123" customFormat="1" ht="14">
      <c r="A1043" s="173"/>
      <c r="B1043" s="173"/>
      <c r="C1043" s="173"/>
      <c r="D1043" s="173"/>
      <c r="E1043" s="173"/>
      <c r="F1043" s="173"/>
      <c r="G1043" s="173"/>
      <c r="H1043" s="173"/>
      <c r="I1043" s="173"/>
      <c r="J1043" s="173"/>
      <c r="K1043" s="173"/>
      <c r="L1043" s="173"/>
      <c r="M1043" s="173"/>
      <c r="N1043" s="173"/>
      <c r="O1043" s="173"/>
      <c r="P1043" s="173"/>
      <c r="Q1043" s="173"/>
      <c r="R1043" s="173"/>
      <c r="S1043" s="173"/>
      <c r="T1043" s="173"/>
      <c r="U1043" s="173"/>
      <c r="V1043" s="173"/>
      <c r="W1043" s="173"/>
      <c r="X1043" s="173"/>
      <c r="Y1043" s="173"/>
      <c r="Z1043" s="173"/>
      <c r="AA1043" s="173"/>
      <c r="AB1043" s="173"/>
      <c r="AC1043" s="173"/>
      <c r="AD1043" s="173"/>
      <c r="AE1043" s="173"/>
      <c r="AF1043" s="173"/>
      <c r="AG1043" s="173"/>
      <c r="AH1043" s="173"/>
      <c r="AI1043" s="173"/>
      <c r="AJ1043" s="173"/>
      <c r="AK1043" s="173"/>
      <c r="AL1043" s="173"/>
    </row>
    <row r="1044" spans="1:38" s="123" customFormat="1" ht="14">
      <c r="A1044" s="173"/>
      <c r="B1044" s="173"/>
      <c r="C1044" s="173"/>
      <c r="D1044" s="173"/>
      <c r="E1044" s="173"/>
      <c r="F1044" s="173"/>
      <c r="G1044" s="173"/>
      <c r="H1044" s="173"/>
      <c r="I1044" s="173"/>
      <c r="J1044" s="173"/>
      <c r="K1044" s="173"/>
      <c r="L1044" s="173"/>
      <c r="M1044" s="173"/>
      <c r="N1044" s="173"/>
      <c r="O1044" s="173"/>
      <c r="P1044" s="173"/>
      <c r="Q1044" s="173"/>
      <c r="R1044" s="173"/>
      <c r="S1044" s="173"/>
      <c r="T1044" s="173"/>
      <c r="U1044" s="173"/>
      <c r="V1044" s="173"/>
      <c r="W1044" s="173"/>
      <c r="X1044" s="173"/>
      <c r="Y1044" s="173"/>
      <c r="Z1044" s="173"/>
      <c r="AA1044" s="173"/>
      <c r="AB1044" s="173"/>
      <c r="AC1044" s="173"/>
      <c r="AD1044" s="173"/>
      <c r="AE1044" s="173"/>
      <c r="AF1044" s="173"/>
      <c r="AG1044" s="173"/>
      <c r="AH1044" s="173"/>
      <c r="AI1044" s="173"/>
      <c r="AJ1044" s="173"/>
      <c r="AK1044" s="173"/>
      <c r="AL1044" s="173"/>
    </row>
    <row r="1045" spans="1:38" s="123" customFormat="1" ht="14">
      <c r="A1045" s="173"/>
      <c r="B1045" s="173"/>
      <c r="C1045" s="173"/>
      <c r="D1045" s="173"/>
      <c r="E1045" s="173"/>
      <c r="F1045" s="173"/>
      <c r="G1045" s="173"/>
      <c r="H1045" s="173"/>
      <c r="I1045" s="173"/>
      <c r="J1045" s="173"/>
      <c r="K1045" s="173"/>
      <c r="L1045" s="173"/>
      <c r="M1045" s="173"/>
      <c r="N1045" s="173"/>
      <c r="O1045" s="173"/>
      <c r="P1045" s="173"/>
      <c r="Q1045" s="173"/>
      <c r="R1045" s="173"/>
      <c r="S1045" s="173"/>
      <c r="T1045" s="173"/>
      <c r="U1045" s="173"/>
      <c r="V1045" s="173"/>
      <c r="W1045" s="173"/>
      <c r="X1045" s="173"/>
      <c r="Y1045" s="173"/>
      <c r="Z1045" s="173"/>
      <c r="AA1045" s="173"/>
      <c r="AB1045" s="173"/>
      <c r="AC1045" s="173"/>
      <c r="AD1045" s="173"/>
      <c r="AE1045" s="173"/>
      <c r="AF1045" s="173"/>
      <c r="AG1045" s="173"/>
      <c r="AH1045" s="173"/>
      <c r="AI1045" s="173"/>
      <c r="AJ1045" s="173"/>
      <c r="AK1045" s="173"/>
      <c r="AL1045" s="173"/>
    </row>
    <row r="1046" spans="1:38" s="123" customFormat="1" ht="14">
      <c r="A1046" s="173"/>
      <c r="B1046" s="173"/>
      <c r="C1046" s="173"/>
      <c r="D1046" s="173"/>
      <c r="E1046" s="173"/>
      <c r="F1046" s="173"/>
      <c r="G1046" s="173"/>
      <c r="H1046" s="173"/>
      <c r="I1046" s="173"/>
      <c r="J1046" s="173"/>
      <c r="K1046" s="173"/>
      <c r="L1046" s="173"/>
      <c r="M1046" s="173"/>
      <c r="N1046" s="173"/>
      <c r="O1046" s="173"/>
      <c r="P1046" s="173"/>
      <c r="Q1046" s="173"/>
      <c r="R1046" s="173"/>
      <c r="S1046" s="173"/>
      <c r="T1046" s="173"/>
      <c r="U1046" s="173"/>
      <c r="V1046" s="173"/>
      <c r="W1046" s="173"/>
      <c r="X1046" s="173"/>
      <c r="Y1046" s="173"/>
      <c r="Z1046" s="173"/>
      <c r="AA1046" s="173"/>
      <c r="AB1046" s="173"/>
      <c r="AC1046" s="173"/>
      <c r="AD1046" s="173"/>
      <c r="AE1046" s="173"/>
      <c r="AF1046" s="173"/>
      <c r="AG1046" s="173"/>
      <c r="AH1046" s="173"/>
      <c r="AI1046" s="173"/>
      <c r="AJ1046" s="173"/>
      <c r="AK1046" s="173"/>
      <c r="AL1046" s="173"/>
    </row>
    <row r="1047" spans="1:38" s="123" customFormat="1" ht="14">
      <c r="A1047" s="173"/>
      <c r="B1047" s="173"/>
      <c r="C1047" s="173"/>
      <c r="D1047" s="173"/>
      <c r="E1047" s="173"/>
      <c r="F1047" s="173"/>
      <c r="G1047" s="173"/>
      <c r="H1047" s="173"/>
      <c r="I1047" s="173"/>
      <c r="J1047" s="173"/>
      <c r="K1047" s="173"/>
      <c r="L1047" s="173"/>
      <c r="M1047" s="173"/>
      <c r="N1047" s="173"/>
      <c r="O1047" s="173"/>
      <c r="P1047" s="173"/>
      <c r="Q1047" s="173"/>
      <c r="R1047" s="173"/>
      <c r="S1047" s="173"/>
      <c r="T1047" s="173"/>
      <c r="U1047" s="173"/>
      <c r="V1047" s="173"/>
      <c r="W1047" s="173"/>
      <c r="X1047" s="173"/>
      <c r="Y1047" s="173"/>
      <c r="Z1047" s="173"/>
      <c r="AA1047" s="173"/>
      <c r="AB1047" s="173"/>
      <c r="AC1047" s="173"/>
      <c r="AD1047" s="173"/>
      <c r="AE1047" s="173"/>
      <c r="AF1047" s="173"/>
      <c r="AG1047" s="173"/>
      <c r="AH1047" s="173"/>
      <c r="AI1047" s="173"/>
      <c r="AJ1047" s="173"/>
      <c r="AK1047" s="173"/>
      <c r="AL1047" s="173"/>
    </row>
    <row r="1048" spans="1:38" s="123" customFormat="1" ht="14">
      <c r="A1048" s="173"/>
      <c r="B1048" s="173"/>
      <c r="C1048" s="173"/>
      <c r="D1048" s="173"/>
      <c r="E1048" s="173"/>
      <c r="F1048" s="173"/>
      <c r="G1048" s="173"/>
      <c r="H1048" s="173"/>
      <c r="I1048" s="173"/>
      <c r="J1048" s="173"/>
      <c r="K1048" s="173"/>
      <c r="L1048" s="173"/>
      <c r="M1048" s="173"/>
      <c r="N1048" s="173"/>
      <c r="O1048" s="173"/>
      <c r="P1048" s="173"/>
      <c r="Q1048" s="173"/>
      <c r="R1048" s="173"/>
      <c r="S1048" s="173"/>
      <c r="T1048" s="173"/>
      <c r="U1048" s="173"/>
      <c r="V1048" s="173"/>
      <c r="W1048" s="173"/>
      <c r="X1048" s="173"/>
      <c r="Y1048" s="173"/>
      <c r="Z1048" s="173"/>
      <c r="AA1048" s="173"/>
      <c r="AB1048" s="173"/>
      <c r="AC1048" s="173"/>
      <c r="AD1048" s="173"/>
      <c r="AE1048" s="173"/>
      <c r="AF1048" s="173"/>
      <c r="AG1048" s="173"/>
      <c r="AH1048" s="173"/>
      <c r="AI1048" s="173"/>
      <c r="AJ1048" s="173"/>
      <c r="AK1048" s="173"/>
      <c r="AL1048" s="173"/>
    </row>
    <row r="1049" spans="1:38" s="123" customFormat="1" ht="14">
      <c r="A1049" s="173"/>
      <c r="B1049" s="173"/>
      <c r="C1049" s="173"/>
      <c r="D1049" s="173"/>
      <c r="E1049" s="173"/>
      <c r="F1049" s="173"/>
      <c r="G1049" s="173"/>
      <c r="H1049" s="173"/>
      <c r="I1049" s="173"/>
      <c r="J1049" s="173"/>
      <c r="K1049" s="173"/>
      <c r="L1049" s="173"/>
      <c r="M1049" s="173"/>
      <c r="N1049" s="173"/>
      <c r="O1049" s="173"/>
      <c r="P1049" s="173"/>
      <c r="Q1049" s="173"/>
      <c r="R1049" s="173"/>
      <c r="S1049" s="173"/>
      <c r="T1049" s="173"/>
      <c r="U1049" s="173"/>
      <c r="V1049" s="173"/>
      <c r="W1049" s="173"/>
      <c r="X1049" s="173"/>
      <c r="Y1049" s="173"/>
      <c r="Z1049" s="173"/>
      <c r="AA1049" s="173"/>
      <c r="AB1049" s="173"/>
      <c r="AC1049" s="173"/>
      <c r="AD1049" s="173"/>
      <c r="AE1049" s="173"/>
      <c r="AF1049" s="173"/>
      <c r="AG1049" s="173"/>
      <c r="AH1049" s="173"/>
      <c r="AI1049" s="173"/>
      <c r="AJ1049" s="173"/>
      <c r="AK1049" s="173"/>
      <c r="AL1049" s="173"/>
    </row>
    <row r="1050" spans="1:38" s="123" customFormat="1" ht="14">
      <c r="A1050" s="173"/>
      <c r="B1050" s="173"/>
      <c r="C1050" s="173"/>
      <c r="D1050" s="173"/>
      <c r="E1050" s="173"/>
      <c r="F1050" s="173"/>
      <c r="G1050" s="173"/>
      <c r="H1050" s="173"/>
      <c r="I1050" s="173"/>
      <c r="J1050" s="173"/>
      <c r="K1050" s="173"/>
      <c r="L1050" s="173"/>
      <c r="M1050" s="173"/>
      <c r="N1050" s="173"/>
      <c r="O1050" s="173"/>
      <c r="P1050" s="173"/>
      <c r="Q1050" s="173"/>
      <c r="R1050" s="173"/>
      <c r="S1050" s="173"/>
      <c r="T1050" s="173"/>
      <c r="U1050" s="173"/>
      <c r="V1050" s="173"/>
      <c r="W1050" s="173"/>
      <c r="X1050" s="173"/>
      <c r="Y1050" s="173"/>
      <c r="Z1050" s="173"/>
      <c r="AA1050" s="173"/>
      <c r="AB1050" s="173"/>
      <c r="AC1050" s="173"/>
      <c r="AD1050" s="173"/>
      <c r="AE1050" s="173"/>
      <c r="AF1050" s="173"/>
      <c r="AG1050" s="173"/>
      <c r="AH1050" s="173"/>
      <c r="AI1050" s="173"/>
      <c r="AJ1050" s="173"/>
      <c r="AK1050" s="173"/>
      <c r="AL1050" s="173"/>
    </row>
    <row r="1051" spans="1:38" s="123" customFormat="1" ht="14">
      <c r="A1051" s="173"/>
      <c r="B1051" s="173"/>
      <c r="C1051" s="173"/>
      <c r="D1051" s="173"/>
      <c r="E1051" s="173"/>
      <c r="F1051" s="173"/>
      <c r="G1051" s="173"/>
      <c r="H1051" s="173"/>
      <c r="I1051" s="173"/>
      <c r="J1051" s="173"/>
      <c r="K1051" s="173"/>
      <c r="L1051" s="173"/>
      <c r="M1051" s="173"/>
      <c r="N1051" s="173"/>
      <c r="O1051" s="173"/>
      <c r="P1051" s="173"/>
      <c r="Q1051" s="173"/>
      <c r="R1051" s="173"/>
      <c r="S1051" s="173"/>
      <c r="T1051" s="173"/>
      <c r="U1051" s="173"/>
      <c r="V1051" s="173"/>
      <c r="W1051" s="173"/>
      <c r="X1051" s="173"/>
      <c r="Y1051" s="173"/>
      <c r="Z1051" s="173"/>
      <c r="AA1051" s="173"/>
      <c r="AB1051" s="173"/>
      <c r="AC1051" s="173"/>
      <c r="AD1051" s="173"/>
      <c r="AE1051" s="173"/>
      <c r="AF1051" s="173"/>
      <c r="AG1051" s="173"/>
      <c r="AH1051" s="173"/>
      <c r="AI1051" s="173"/>
      <c r="AJ1051" s="173"/>
      <c r="AK1051" s="173"/>
      <c r="AL1051" s="173"/>
    </row>
    <row r="1052" spans="1:38" s="123" customFormat="1" ht="14">
      <c r="A1052" s="173"/>
      <c r="B1052" s="173"/>
      <c r="C1052" s="173"/>
      <c r="D1052" s="173"/>
      <c r="E1052" s="173"/>
      <c r="F1052" s="173"/>
      <c r="G1052" s="173"/>
      <c r="H1052" s="173"/>
      <c r="I1052" s="173"/>
      <c r="J1052" s="173"/>
      <c r="K1052" s="173"/>
      <c r="L1052" s="173"/>
      <c r="M1052" s="173"/>
      <c r="N1052" s="173"/>
      <c r="O1052" s="173"/>
      <c r="P1052" s="173"/>
      <c r="Q1052" s="173"/>
      <c r="R1052" s="173"/>
      <c r="S1052" s="173"/>
      <c r="T1052" s="173"/>
      <c r="U1052" s="173"/>
      <c r="V1052" s="173"/>
      <c r="W1052" s="173"/>
      <c r="X1052" s="173"/>
      <c r="Y1052" s="173"/>
      <c r="Z1052" s="173"/>
      <c r="AA1052" s="173"/>
      <c r="AB1052" s="173"/>
      <c r="AC1052" s="173"/>
      <c r="AD1052" s="173"/>
      <c r="AE1052" s="173"/>
      <c r="AF1052" s="173"/>
      <c r="AG1052" s="173"/>
      <c r="AH1052" s="173"/>
      <c r="AI1052" s="173"/>
      <c r="AJ1052" s="173"/>
      <c r="AK1052" s="173"/>
      <c r="AL1052" s="173"/>
    </row>
    <row r="1053" spans="1:38" s="123" customFormat="1" ht="14">
      <c r="A1053" s="173"/>
      <c r="B1053" s="173"/>
      <c r="C1053" s="173"/>
      <c r="D1053" s="173"/>
      <c r="E1053" s="173"/>
      <c r="F1053" s="173"/>
      <c r="G1053" s="173"/>
      <c r="H1053" s="173"/>
      <c r="I1053" s="173"/>
      <c r="J1053" s="173"/>
      <c r="K1053" s="173"/>
      <c r="L1053" s="173"/>
      <c r="M1053" s="173"/>
      <c r="N1053" s="173"/>
      <c r="O1053" s="173"/>
      <c r="P1053" s="173"/>
      <c r="Q1053" s="173"/>
      <c r="R1053" s="173"/>
      <c r="S1053" s="173"/>
      <c r="T1053" s="173"/>
      <c r="U1053" s="173"/>
      <c r="V1053" s="173"/>
      <c r="W1053" s="173"/>
      <c r="X1053" s="173"/>
      <c r="Y1053" s="173"/>
      <c r="Z1053" s="173"/>
      <c r="AA1053" s="173"/>
      <c r="AB1053" s="173"/>
      <c r="AC1053" s="173"/>
      <c r="AD1053" s="173"/>
      <c r="AE1053" s="173"/>
      <c r="AF1053" s="173"/>
      <c r="AG1053" s="173"/>
      <c r="AH1053" s="173"/>
      <c r="AI1053" s="173"/>
      <c r="AJ1053" s="173"/>
      <c r="AK1053" s="173"/>
      <c r="AL1053" s="173"/>
    </row>
    <row r="1054" spans="1:38" s="123" customFormat="1" ht="14">
      <c r="A1054" s="173"/>
      <c r="B1054" s="173"/>
      <c r="C1054" s="173"/>
      <c r="D1054" s="173"/>
      <c r="E1054" s="173"/>
      <c r="F1054" s="173"/>
      <c r="G1054" s="173"/>
      <c r="H1054" s="173"/>
      <c r="I1054" s="173"/>
      <c r="J1054" s="173"/>
      <c r="K1054" s="173"/>
      <c r="L1054" s="173"/>
      <c r="M1054" s="173"/>
      <c r="N1054" s="173"/>
      <c r="O1054" s="173"/>
      <c r="P1054" s="173"/>
      <c r="Q1054" s="173"/>
      <c r="R1054" s="173"/>
      <c r="S1054" s="173"/>
      <c r="T1054" s="173"/>
      <c r="U1054" s="173"/>
      <c r="V1054" s="173"/>
      <c r="W1054" s="173"/>
      <c r="X1054" s="173"/>
      <c r="Y1054" s="173"/>
      <c r="Z1054" s="173"/>
      <c r="AA1054" s="173"/>
      <c r="AB1054" s="173"/>
      <c r="AC1054" s="173"/>
      <c r="AD1054" s="173"/>
      <c r="AE1054" s="173"/>
      <c r="AF1054" s="173"/>
      <c r="AG1054" s="173"/>
      <c r="AH1054" s="173"/>
      <c r="AI1054" s="173"/>
      <c r="AJ1054" s="173"/>
      <c r="AK1054" s="173"/>
      <c r="AL1054" s="173"/>
    </row>
    <row r="1055" spans="1:38" s="123" customFormat="1" ht="14">
      <c r="A1055" s="173"/>
      <c r="B1055" s="173"/>
      <c r="C1055" s="173"/>
      <c r="D1055" s="173"/>
      <c r="E1055" s="173"/>
      <c r="F1055" s="173"/>
      <c r="G1055" s="173"/>
      <c r="H1055" s="173"/>
      <c r="I1055" s="173"/>
      <c r="J1055" s="173"/>
      <c r="K1055" s="173"/>
      <c r="L1055" s="173"/>
      <c r="M1055" s="173"/>
      <c r="N1055" s="173"/>
      <c r="O1055" s="173"/>
      <c r="P1055" s="173"/>
      <c r="Q1055" s="173"/>
      <c r="R1055" s="173"/>
      <c r="S1055" s="173"/>
      <c r="T1055" s="173"/>
      <c r="U1055" s="173"/>
      <c r="V1055" s="173"/>
      <c r="W1055" s="173"/>
      <c r="X1055" s="173"/>
      <c r="Y1055" s="173"/>
      <c r="Z1055" s="173"/>
      <c r="AA1055" s="173"/>
      <c r="AB1055" s="173"/>
      <c r="AC1055" s="173"/>
      <c r="AD1055" s="173"/>
      <c r="AE1055" s="173"/>
      <c r="AF1055" s="173"/>
      <c r="AG1055" s="173"/>
      <c r="AH1055" s="173"/>
      <c r="AI1055" s="173"/>
      <c r="AJ1055" s="173"/>
      <c r="AK1055" s="173"/>
      <c r="AL1055" s="173"/>
    </row>
    <row r="1056" spans="1:38" s="123" customFormat="1" ht="14">
      <c r="A1056" s="173"/>
      <c r="B1056" s="173"/>
      <c r="C1056" s="173"/>
      <c r="D1056" s="173"/>
      <c r="E1056" s="173"/>
      <c r="F1056" s="173"/>
      <c r="G1056" s="173"/>
      <c r="H1056" s="173"/>
      <c r="I1056" s="173"/>
      <c r="J1056" s="173"/>
      <c r="K1056" s="173"/>
      <c r="L1056" s="173"/>
      <c r="M1056" s="173"/>
      <c r="N1056" s="173"/>
      <c r="O1056" s="173"/>
      <c r="P1056" s="173"/>
      <c r="Q1056" s="173"/>
      <c r="R1056" s="173"/>
      <c r="S1056" s="173"/>
      <c r="T1056" s="173"/>
      <c r="U1056" s="173"/>
      <c r="V1056" s="173"/>
      <c r="W1056" s="173"/>
      <c r="X1056" s="173"/>
      <c r="Y1056" s="173"/>
      <c r="Z1056" s="173"/>
      <c r="AA1056" s="173"/>
      <c r="AB1056" s="173"/>
      <c r="AC1056" s="173"/>
      <c r="AD1056" s="173"/>
      <c r="AE1056" s="173"/>
      <c r="AF1056" s="173"/>
      <c r="AG1056" s="173"/>
      <c r="AH1056" s="173"/>
      <c r="AI1056" s="173"/>
      <c r="AJ1056" s="173"/>
      <c r="AK1056" s="173"/>
      <c r="AL1056" s="173"/>
    </row>
    <row r="1057" spans="1:38" s="123" customFormat="1" ht="14">
      <c r="A1057" s="173"/>
      <c r="B1057" s="173"/>
      <c r="C1057" s="173"/>
      <c r="D1057" s="173"/>
      <c r="E1057" s="173"/>
      <c r="F1057" s="173"/>
      <c r="G1057" s="173"/>
      <c r="H1057" s="173"/>
      <c r="I1057" s="173"/>
      <c r="J1057" s="173"/>
      <c r="K1057" s="173"/>
      <c r="L1057" s="173"/>
      <c r="M1057" s="173"/>
      <c r="N1057" s="173"/>
      <c r="O1057" s="173"/>
      <c r="P1057" s="173"/>
      <c r="Q1057" s="173"/>
      <c r="R1057" s="173"/>
      <c r="S1057" s="173"/>
      <c r="T1057" s="173"/>
      <c r="U1057" s="173"/>
      <c r="V1057" s="173"/>
      <c r="W1057" s="173"/>
      <c r="X1057" s="173"/>
      <c r="Y1057" s="173"/>
      <c r="Z1057" s="173"/>
      <c r="AA1057" s="173"/>
      <c r="AB1057" s="173"/>
      <c r="AC1057" s="173"/>
      <c r="AD1057" s="173"/>
      <c r="AE1057" s="173"/>
      <c r="AF1057" s="173"/>
      <c r="AG1057" s="173"/>
      <c r="AH1057" s="173"/>
      <c r="AI1057" s="173"/>
      <c r="AJ1057" s="173"/>
      <c r="AK1057" s="173"/>
      <c r="AL1057" s="173"/>
    </row>
    <row r="1058" spans="1:38" s="123" customFormat="1" ht="14">
      <c r="A1058" s="173"/>
      <c r="B1058" s="173"/>
      <c r="C1058" s="173"/>
      <c r="D1058" s="173"/>
      <c r="E1058" s="173"/>
      <c r="F1058" s="173"/>
      <c r="G1058" s="173"/>
      <c r="H1058" s="173"/>
      <c r="I1058" s="173"/>
      <c r="J1058" s="173"/>
      <c r="K1058" s="173"/>
      <c r="L1058" s="173"/>
      <c r="M1058" s="173"/>
      <c r="N1058" s="173"/>
      <c r="O1058" s="173"/>
      <c r="P1058" s="173"/>
      <c r="Q1058" s="173"/>
      <c r="R1058" s="173"/>
      <c r="S1058" s="173"/>
      <c r="T1058" s="173"/>
      <c r="U1058" s="173"/>
      <c r="V1058" s="173"/>
      <c r="W1058" s="173"/>
      <c r="X1058" s="173"/>
      <c r="Y1058" s="173"/>
      <c r="Z1058" s="173"/>
      <c r="AA1058" s="173"/>
      <c r="AB1058" s="173"/>
      <c r="AC1058" s="173"/>
      <c r="AD1058" s="173"/>
      <c r="AE1058" s="173"/>
      <c r="AF1058" s="173"/>
      <c r="AG1058" s="173"/>
      <c r="AH1058" s="173"/>
      <c r="AI1058" s="173"/>
      <c r="AJ1058" s="173"/>
      <c r="AK1058" s="173"/>
      <c r="AL1058" s="173"/>
    </row>
    <row r="1059" spans="1:38" s="123" customFormat="1" ht="14">
      <c r="A1059" s="173"/>
      <c r="B1059" s="173"/>
      <c r="C1059" s="173"/>
      <c r="D1059" s="173"/>
      <c r="E1059" s="173"/>
      <c r="F1059" s="173"/>
      <c r="G1059" s="173"/>
      <c r="H1059" s="173"/>
      <c r="I1059" s="173"/>
      <c r="J1059" s="173"/>
      <c r="K1059" s="173"/>
      <c r="L1059" s="173"/>
      <c r="M1059" s="173"/>
      <c r="N1059" s="173"/>
      <c r="O1059" s="173"/>
      <c r="P1059" s="173"/>
      <c r="Q1059" s="173"/>
      <c r="R1059" s="173"/>
      <c r="S1059" s="173"/>
      <c r="T1059" s="173"/>
      <c r="U1059" s="173"/>
      <c r="V1059" s="173"/>
      <c r="W1059" s="173"/>
      <c r="X1059" s="173"/>
      <c r="Y1059" s="173"/>
      <c r="Z1059" s="173"/>
      <c r="AA1059" s="173"/>
      <c r="AB1059" s="173"/>
      <c r="AC1059" s="173"/>
      <c r="AD1059" s="173"/>
      <c r="AE1059" s="173"/>
      <c r="AF1059" s="173"/>
      <c r="AG1059" s="173"/>
      <c r="AH1059" s="173"/>
      <c r="AI1059" s="173"/>
      <c r="AJ1059" s="173"/>
      <c r="AK1059" s="173"/>
      <c r="AL1059" s="173"/>
    </row>
    <row r="1060" spans="1:38" s="123" customFormat="1" ht="14">
      <c r="A1060" s="173"/>
      <c r="B1060" s="173"/>
      <c r="C1060" s="173"/>
      <c r="D1060" s="173"/>
      <c r="E1060" s="173"/>
      <c r="F1060" s="173"/>
      <c r="G1060" s="173"/>
      <c r="H1060" s="173"/>
      <c r="I1060" s="173"/>
      <c r="J1060" s="173"/>
      <c r="K1060" s="173"/>
      <c r="L1060" s="173"/>
      <c r="M1060" s="173"/>
      <c r="N1060" s="173"/>
      <c r="O1060" s="173"/>
      <c r="P1060" s="173"/>
      <c r="Q1060" s="173"/>
      <c r="R1060" s="173"/>
      <c r="S1060" s="173"/>
      <c r="T1060" s="173"/>
      <c r="U1060" s="173"/>
      <c r="V1060" s="173"/>
      <c r="W1060" s="173"/>
      <c r="X1060" s="173"/>
      <c r="Y1060" s="173"/>
      <c r="Z1060" s="173"/>
      <c r="AA1060" s="173"/>
      <c r="AB1060" s="173"/>
      <c r="AC1060" s="173"/>
      <c r="AD1060" s="173"/>
      <c r="AE1060" s="173"/>
      <c r="AF1060" s="173"/>
      <c r="AG1060" s="173"/>
      <c r="AH1060" s="173"/>
      <c r="AI1060" s="173"/>
      <c r="AJ1060" s="173"/>
      <c r="AK1060" s="173"/>
      <c r="AL1060" s="173"/>
    </row>
    <row r="1061" spans="1:38" s="123" customFormat="1" ht="14">
      <c r="A1061" s="173"/>
      <c r="B1061" s="173"/>
      <c r="C1061" s="173"/>
      <c r="D1061" s="173"/>
      <c r="E1061" s="173"/>
      <c r="F1061" s="173"/>
      <c r="G1061" s="173"/>
      <c r="H1061" s="173"/>
      <c r="I1061" s="173"/>
      <c r="J1061" s="173"/>
      <c r="K1061" s="173"/>
      <c r="L1061" s="173"/>
      <c r="M1061" s="173"/>
      <c r="N1061" s="173"/>
      <c r="O1061" s="173"/>
      <c r="P1061" s="173"/>
      <c r="Q1061" s="173"/>
      <c r="R1061" s="173"/>
      <c r="S1061" s="173"/>
      <c r="T1061" s="173"/>
      <c r="U1061" s="173"/>
      <c r="V1061" s="173"/>
      <c r="W1061" s="173"/>
      <c r="X1061" s="173"/>
      <c r="Y1061" s="173"/>
      <c r="Z1061" s="173"/>
      <c r="AA1061" s="173"/>
      <c r="AB1061" s="173"/>
      <c r="AC1061" s="173"/>
      <c r="AD1061" s="173"/>
      <c r="AE1061" s="173"/>
      <c r="AF1061" s="173"/>
      <c r="AG1061" s="173"/>
      <c r="AH1061" s="173"/>
      <c r="AI1061" s="173"/>
      <c r="AJ1061" s="173"/>
      <c r="AK1061" s="173"/>
      <c r="AL1061" s="173"/>
    </row>
    <row r="1062" spans="1:38" s="123" customFormat="1" ht="14">
      <c r="A1062" s="173"/>
      <c r="B1062" s="173"/>
      <c r="C1062" s="173"/>
      <c r="D1062" s="173"/>
      <c r="E1062" s="173"/>
      <c r="F1062" s="173"/>
      <c r="G1062" s="173"/>
      <c r="H1062" s="173"/>
      <c r="I1062" s="173"/>
      <c r="J1062" s="173"/>
      <c r="K1062" s="173"/>
      <c r="L1062" s="173"/>
      <c r="M1062" s="173"/>
      <c r="N1062" s="173"/>
      <c r="O1062" s="173"/>
      <c r="P1062" s="173"/>
      <c r="Q1062" s="173"/>
      <c r="R1062" s="173"/>
      <c r="S1062" s="173"/>
      <c r="T1062" s="173"/>
      <c r="U1062" s="173"/>
      <c r="V1062" s="173"/>
      <c r="W1062" s="173"/>
      <c r="X1062" s="173"/>
      <c r="Y1062" s="173"/>
      <c r="Z1062" s="173"/>
      <c r="AA1062" s="173"/>
      <c r="AB1062" s="173"/>
      <c r="AC1062" s="173"/>
      <c r="AD1062" s="173"/>
      <c r="AE1062" s="173"/>
      <c r="AF1062" s="173"/>
      <c r="AG1062" s="173"/>
      <c r="AH1062" s="173"/>
      <c r="AI1062" s="173"/>
      <c r="AJ1062" s="173"/>
      <c r="AK1062" s="173"/>
      <c r="AL1062" s="173"/>
    </row>
    <row r="1063" spans="1:38" s="123" customFormat="1" ht="14">
      <c r="A1063" s="173"/>
      <c r="B1063" s="173"/>
      <c r="C1063" s="173"/>
      <c r="D1063" s="173"/>
      <c r="E1063" s="173"/>
      <c r="F1063" s="173"/>
      <c r="G1063" s="173"/>
      <c r="H1063" s="173"/>
      <c r="I1063" s="173"/>
      <c r="J1063" s="173"/>
      <c r="K1063" s="173"/>
      <c r="L1063" s="173"/>
      <c r="M1063" s="173"/>
      <c r="N1063" s="173"/>
      <c r="O1063" s="173"/>
      <c r="P1063" s="173"/>
      <c r="Q1063" s="173"/>
      <c r="R1063" s="173"/>
      <c r="S1063" s="173"/>
      <c r="T1063" s="173"/>
      <c r="U1063" s="173"/>
      <c r="V1063" s="173"/>
      <c r="W1063" s="173"/>
      <c r="X1063" s="173"/>
      <c r="Y1063" s="173"/>
      <c r="Z1063" s="173"/>
      <c r="AA1063" s="173"/>
      <c r="AB1063" s="173"/>
      <c r="AC1063" s="173"/>
      <c r="AD1063" s="173"/>
      <c r="AE1063" s="173"/>
      <c r="AF1063" s="173"/>
      <c r="AG1063" s="173"/>
      <c r="AH1063" s="173"/>
      <c r="AI1063" s="173"/>
      <c r="AJ1063" s="173"/>
      <c r="AK1063" s="173"/>
      <c r="AL1063" s="173"/>
    </row>
    <row r="1064" spans="1:38" s="123" customFormat="1" ht="14">
      <c r="A1064" s="173"/>
      <c r="B1064" s="173"/>
      <c r="C1064" s="173"/>
      <c r="D1064" s="173"/>
      <c r="E1064" s="173"/>
      <c r="F1064" s="173"/>
      <c r="G1064" s="173"/>
      <c r="H1064" s="173"/>
      <c r="I1064" s="173"/>
      <c r="J1064" s="173"/>
      <c r="K1064" s="173"/>
      <c r="L1064" s="173"/>
      <c r="M1064" s="173"/>
      <c r="N1064" s="173"/>
      <c r="O1064" s="173"/>
      <c r="P1064" s="173"/>
      <c r="Q1064" s="173"/>
      <c r="R1064" s="173"/>
      <c r="S1064" s="173"/>
      <c r="T1064" s="173"/>
      <c r="U1064" s="173"/>
      <c r="V1064" s="173"/>
      <c r="W1064" s="173"/>
      <c r="X1064" s="173"/>
      <c r="Y1064" s="173"/>
      <c r="Z1064" s="173"/>
      <c r="AA1064" s="173"/>
      <c r="AB1064" s="173"/>
      <c r="AC1064" s="173"/>
      <c r="AD1064" s="173"/>
      <c r="AE1064" s="173"/>
      <c r="AF1064" s="173"/>
      <c r="AG1064" s="173"/>
      <c r="AH1064" s="173"/>
      <c r="AI1064" s="173"/>
      <c r="AJ1064" s="173"/>
      <c r="AK1064" s="173"/>
      <c r="AL1064" s="173"/>
    </row>
    <row r="1065" spans="1:38" s="123" customFormat="1" ht="14">
      <c r="A1065" s="173"/>
      <c r="B1065" s="173"/>
      <c r="C1065" s="173"/>
      <c r="D1065" s="173"/>
      <c r="E1065" s="173"/>
      <c r="F1065" s="173"/>
      <c r="G1065" s="173"/>
      <c r="H1065" s="173"/>
      <c r="I1065" s="173"/>
      <c r="J1065" s="173"/>
      <c r="K1065" s="173"/>
      <c r="L1065" s="173"/>
      <c r="M1065" s="173"/>
      <c r="N1065" s="173"/>
      <c r="O1065" s="173"/>
      <c r="P1065" s="173"/>
      <c r="Q1065" s="173"/>
      <c r="R1065" s="173"/>
      <c r="S1065" s="173"/>
      <c r="T1065" s="173"/>
      <c r="U1065" s="173"/>
      <c r="V1065" s="173"/>
      <c r="W1065" s="173"/>
      <c r="X1065" s="173"/>
      <c r="Y1065" s="173"/>
      <c r="Z1065" s="173"/>
      <c r="AA1065" s="173"/>
      <c r="AB1065" s="173"/>
      <c r="AC1065" s="173"/>
      <c r="AD1065" s="173"/>
      <c r="AE1065" s="173"/>
      <c r="AF1065" s="173"/>
      <c r="AG1065" s="173"/>
      <c r="AH1065" s="173"/>
      <c r="AI1065" s="173"/>
      <c r="AJ1065" s="173"/>
      <c r="AK1065" s="173"/>
      <c r="AL1065" s="173"/>
    </row>
    <row r="1066" spans="1:38" s="123" customFormat="1" ht="14">
      <c r="A1066" s="173"/>
      <c r="B1066" s="173"/>
      <c r="C1066" s="173"/>
      <c r="D1066" s="173"/>
      <c r="E1066" s="173"/>
      <c r="F1066" s="173"/>
      <c r="G1066" s="173"/>
      <c r="H1066" s="173"/>
      <c r="I1066" s="173"/>
      <c r="J1066" s="173"/>
      <c r="K1066" s="173"/>
      <c r="L1066" s="173"/>
      <c r="M1066" s="173"/>
      <c r="N1066" s="173"/>
      <c r="O1066" s="173"/>
      <c r="P1066" s="173"/>
      <c r="Q1066" s="173"/>
      <c r="R1066" s="173"/>
      <c r="S1066" s="173"/>
      <c r="T1066" s="173"/>
      <c r="U1066" s="173"/>
      <c r="V1066" s="173"/>
      <c r="W1066" s="173"/>
      <c r="X1066" s="173"/>
      <c r="Y1066" s="173"/>
      <c r="Z1066" s="173"/>
      <c r="AA1066" s="173"/>
      <c r="AB1066" s="173"/>
      <c r="AC1066" s="173"/>
      <c r="AD1066" s="173"/>
      <c r="AE1066" s="173"/>
      <c r="AF1066" s="173"/>
      <c r="AG1066" s="173"/>
      <c r="AH1066" s="173"/>
      <c r="AI1066" s="173"/>
      <c r="AJ1066" s="173"/>
      <c r="AK1066" s="173"/>
      <c r="AL1066" s="173"/>
    </row>
    <row r="1067" spans="1:38" s="123" customFormat="1" ht="14">
      <c r="A1067" s="173"/>
      <c r="B1067" s="173"/>
      <c r="C1067" s="173"/>
      <c r="D1067" s="173"/>
      <c r="E1067" s="173"/>
      <c r="F1067" s="173"/>
      <c r="G1067" s="173"/>
      <c r="H1067" s="173"/>
      <c r="I1067" s="173"/>
      <c r="J1067" s="173"/>
      <c r="K1067" s="173"/>
      <c r="L1067" s="173"/>
      <c r="M1067" s="173"/>
      <c r="N1067" s="173"/>
      <c r="O1067" s="173"/>
      <c r="P1067" s="173"/>
      <c r="Q1067" s="173"/>
      <c r="R1067" s="173"/>
      <c r="S1067" s="173"/>
      <c r="T1067" s="173"/>
      <c r="U1067" s="173"/>
      <c r="V1067" s="173"/>
      <c r="W1067" s="173"/>
      <c r="X1067" s="173"/>
      <c r="Y1067" s="173"/>
      <c r="Z1067" s="173"/>
      <c r="AA1067" s="173"/>
      <c r="AB1067" s="173"/>
      <c r="AC1067" s="173"/>
      <c r="AD1067" s="173"/>
      <c r="AE1067" s="173"/>
      <c r="AF1067" s="173"/>
      <c r="AG1067" s="173"/>
      <c r="AH1067" s="173"/>
      <c r="AI1067" s="173"/>
      <c r="AJ1067" s="173"/>
      <c r="AK1067" s="173"/>
      <c r="AL1067" s="173"/>
    </row>
    <row r="1068" spans="1:38" s="123" customFormat="1" ht="14">
      <c r="A1068" s="173"/>
      <c r="B1068" s="173"/>
      <c r="C1068" s="173"/>
      <c r="D1068" s="173"/>
      <c r="E1068" s="173"/>
      <c r="F1068" s="173"/>
      <c r="G1068" s="173"/>
      <c r="H1068" s="173"/>
      <c r="I1068" s="173"/>
      <c r="J1068" s="173"/>
      <c r="K1068" s="173"/>
      <c r="L1068" s="173"/>
      <c r="M1068" s="173"/>
      <c r="N1068" s="173"/>
      <c r="O1068" s="173"/>
      <c r="P1068" s="173"/>
      <c r="Q1068" s="173"/>
      <c r="R1068" s="173"/>
      <c r="S1068" s="173"/>
      <c r="T1068" s="173"/>
      <c r="U1068" s="173"/>
      <c r="V1068" s="173"/>
      <c r="W1068" s="173"/>
      <c r="X1068" s="173"/>
      <c r="Y1068" s="173"/>
      <c r="Z1068" s="173"/>
      <c r="AA1068" s="173"/>
      <c r="AB1068" s="173"/>
      <c r="AC1068" s="173"/>
      <c r="AD1068" s="173"/>
      <c r="AE1068" s="173"/>
      <c r="AF1068" s="173"/>
      <c r="AG1068" s="173"/>
      <c r="AH1068" s="173"/>
      <c r="AI1068" s="173"/>
      <c r="AJ1068" s="173"/>
      <c r="AK1068" s="173"/>
      <c r="AL1068" s="173"/>
    </row>
    <row r="1069" spans="1:38" s="123" customFormat="1" ht="14">
      <c r="A1069" s="173"/>
      <c r="B1069" s="173"/>
      <c r="C1069" s="173"/>
      <c r="D1069" s="173"/>
      <c r="E1069" s="173"/>
      <c r="F1069" s="173"/>
      <c r="G1069" s="173"/>
      <c r="H1069" s="173"/>
      <c r="I1069" s="173"/>
      <c r="J1069" s="173"/>
      <c r="K1069" s="173"/>
      <c r="L1069" s="173"/>
      <c r="M1069" s="173"/>
      <c r="N1069" s="173"/>
      <c r="O1069" s="173"/>
      <c r="P1069" s="173"/>
      <c r="Q1069" s="173"/>
      <c r="R1069" s="173"/>
      <c r="S1069" s="173"/>
      <c r="T1069" s="173"/>
      <c r="U1069" s="173"/>
      <c r="V1069" s="173"/>
      <c r="W1069" s="173"/>
      <c r="X1069" s="173"/>
      <c r="Y1069" s="173"/>
      <c r="Z1069" s="173"/>
      <c r="AA1069" s="173"/>
      <c r="AB1069" s="173"/>
      <c r="AC1069" s="173"/>
      <c r="AD1069" s="173"/>
      <c r="AE1069" s="173"/>
      <c r="AF1069" s="173"/>
      <c r="AG1069" s="173"/>
      <c r="AH1069" s="173"/>
      <c r="AI1069" s="173"/>
      <c r="AJ1069" s="173"/>
      <c r="AK1069" s="173"/>
      <c r="AL1069" s="173"/>
    </row>
    <row r="1070" spans="1:38" s="123" customFormat="1" ht="14">
      <c r="A1070" s="173"/>
      <c r="B1070" s="173"/>
      <c r="C1070" s="173"/>
      <c r="D1070" s="173"/>
      <c r="E1070" s="173"/>
      <c r="F1070" s="173"/>
      <c r="G1070" s="173"/>
      <c r="H1070" s="173"/>
      <c r="I1070" s="173"/>
      <c r="J1070" s="173"/>
      <c r="K1070" s="173"/>
      <c r="L1070" s="173"/>
      <c r="M1070" s="173"/>
      <c r="N1070" s="173"/>
      <c r="O1070" s="173"/>
      <c r="P1070" s="173"/>
      <c r="Q1070" s="173"/>
      <c r="R1070" s="173"/>
      <c r="S1070" s="173"/>
      <c r="T1070" s="173"/>
      <c r="U1070" s="173"/>
      <c r="V1070" s="173"/>
      <c r="W1070" s="173"/>
      <c r="X1070" s="173"/>
      <c r="Y1070" s="173"/>
      <c r="Z1070" s="173"/>
      <c r="AA1070" s="173"/>
      <c r="AB1070" s="173"/>
      <c r="AC1070" s="173"/>
      <c r="AD1070" s="173"/>
      <c r="AE1070" s="173"/>
      <c r="AF1070" s="173"/>
      <c r="AG1070" s="173"/>
      <c r="AH1070" s="173"/>
      <c r="AI1070" s="173"/>
      <c r="AJ1070" s="173"/>
      <c r="AK1070" s="173"/>
      <c r="AL1070" s="173"/>
    </row>
    <row r="1071" spans="1:38" s="123" customFormat="1" ht="14">
      <c r="A1071" s="173"/>
      <c r="B1071" s="173"/>
      <c r="C1071" s="173"/>
      <c r="D1071" s="173"/>
      <c r="E1071" s="173"/>
      <c r="F1071" s="173"/>
      <c r="G1071" s="173"/>
      <c r="H1071" s="173"/>
      <c r="I1071" s="173"/>
      <c r="J1071" s="173"/>
      <c r="K1071" s="173"/>
      <c r="L1071" s="173"/>
      <c r="M1071" s="173"/>
      <c r="N1071" s="173"/>
      <c r="O1071" s="173"/>
      <c r="P1071" s="173"/>
      <c r="Q1071" s="173"/>
      <c r="R1071" s="173"/>
      <c r="S1071" s="173"/>
      <c r="T1071" s="173"/>
      <c r="U1071" s="173"/>
      <c r="V1071" s="173"/>
      <c r="W1071" s="173"/>
      <c r="X1071" s="173"/>
      <c r="Y1071" s="173"/>
      <c r="Z1071" s="173"/>
      <c r="AA1071" s="173"/>
      <c r="AB1071" s="173"/>
      <c r="AC1071" s="173"/>
      <c r="AD1071" s="173"/>
      <c r="AE1071" s="173"/>
      <c r="AF1071" s="173"/>
      <c r="AG1071" s="173"/>
      <c r="AH1071" s="173"/>
      <c r="AI1071" s="173"/>
      <c r="AJ1071" s="173"/>
      <c r="AK1071" s="173"/>
      <c r="AL1071" s="173"/>
    </row>
    <row r="1072" spans="1:38" s="123" customFormat="1" ht="14">
      <c r="A1072" s="173"/>
      <c r="B1072" s="173"/>
      <c r="C1072" s="173"/>
      <c r="D1072" s="173"/>
      <c r="E1072" s="173"/>
      <c r="F1072" s="173"/>
      <c r="G1072" s="173"/>
      <c r="H1072" s="173"/>
      <c r="I1072" s="173"/>
      <c r="J1072" s="173"/>
      <c r="K1072" s="173"/>
      <c r="L1072" s="173"/>
      <c r="M1072" s="173"/>
      <c r="N1072" s="173"/>
      <c r="O1072" s="173"/>
      <c r="P1072" s="173"/>
      <c r="Q1072" s="173"/>
      <c r="R1072" s="173"/>
      <c r="S1072" s="173"/>
      <c r="T1072" s="173"/>
      <c r="U1072" s="173"/>
      <c r="V1072" s="173"/>
      <c r="W1072" s="173"/>
      <c r="X1072" s="173"/>
      <c r="Y1072" s="173"/>
      <c r="Z1072" s="173"/>
      <c r="AA1072" s="173"/>
      <c r="AB1072" s="173"/>
      <c r="AC1072" s="173"/>
      <c r="AD1072" s="173"/>
      <c r="AE1072" s="173"/>
      <c r="AF1072" s="173"/>
      <c r="AG1072" s="173"/>
      <c r="AH1072" s="173"/>
      <c r="AI1072" s="173"/>
      <c r="AJ1072" s="173"/>
      <c r="AK1072" s="173"/>
      <c r="AL1072" s="173"/>
    </row>
    <row r="1073" spans="1:38" s="123" customFormat="1" ht="14">
      <c r="A1073" s="173"/>
      <c r="B1073" s="173"/>
      <c r="C1073" s="173"/>
      <c r="D1073" s="173"/>
      <c r="E1073" s="173"/>
      <c r="F1073" s="173"/>
      <c r="G1073" s="173"/>
      <c r="H1073" s="173"/>
      <c r="I1073" s="173"/>
      <c r="J1073" s="173"/>
      <c r="K1073" s="173"/>
      <c r="L1073" s="173"/>
      <c r="M1073" s="173"/>
      <c r="N1073" s="173"/>
      <c r="O1073" s="173"/>
      <c r="P1073" s="173"/>
      <c r="Q1073" s="173"/>
      <c r="R1073" s="173"/>
      <c r="S1073" s="173"/>
      <c r="T1073" s="173"/>
      <c r="U1073" s="173"/>
      <c r="V1073" s="173"/>
      <c r="W1073" s="173"/>
      <c r="X1073" s="173"/>
      <c r="Y1073" s="173"/>
      <c r="Z1073" s="173"/>
      <c r="AA1073" s="173"/>
      <c r="AB1073" s="173"/>
      <c r="AC1073" s="173"/>
      <c r="AD1073" s="173"/>
      <c r="AE1073" s="173"/>
      <c r="AF1073" s="173"/>
      <c r="AG1073" s="173"/>
      <c r="AH1073" s="173"/>
      <c r="AI1073" s="173"/>
      <c r="AJ1073" s="173"/>
      <c r="AK1073" s="173"/>
      <c r="AL1073" s="173"/>
    </row>
    <row r="1074" spans="1:38" s="123" customFormat="1" ht="14">
      <c r="A1074" s="173"/>
      <c r="B1074" s="173"/>
      <c r="C1074" s="173"/>
      <c r="D1074" s="173"/>
      <c r="E1074" s="173"/>
      <c r="F1074" s="173"/>
      <c r="G1074" s="173"/>
      <c r="H1074" s="173"/>
      <c r="I1074" s="173"/>
      <c r="J1074" s="173"/>
      <c r="K1074" s="173"/>
      <c r="L1074" s="173"/>
      <c r="M1074" s="173"/>
      <c r="N1074" s="173"/>
      <c r="O1074" s="173"/>
      <c r="P1074" s="173"/>
      <c r="Q1074" s="173"/>
      <c r="R1074" s="173"/>
      <c r="S1074" s="173"/>
      <c r="T1074" s="173"/>
      <c r="U1074" s="173"/>
      <c r="V1074" s="173"/>
      <c r="W1074" s="173"/>
      <c r="X1074" s="173"/>
      <c r="Y1074" s="173"/>
      <c r="Z1074" s="173"/>
      <c r="AA1074" s="173"/>
      <c r="AB1074" s="173"/>
      <c r="AC1074" s="173"/>
      <c r="AD1074" s="173"/>
      <c r="AE1074" s="173"/>
      <c r="AF1074" s="173"/>
      <c r="AG1074" s="173"/>
      <c r="AH1074" s="173"/>
      <c r="AI1074" s="173"/>
      <c r="AJ1074" s="173"/>
      <c r="AK1074" s="173"/>
      <c r="AL1074" s="173"/>
    </row>
    <row r="1075" spans="1:38" s="123" customFormat="1" ht="14">
      <c r="A1075" s="173"/>
      <c r="B1075" s="173"/>
      <c r="C1075" s="173"/>
      <c r="D1075" s="173"/>
      <c r="E1075" s="173"/>
      <c r="F1075" s="173"/>
      <c r="G1075" s="173"/>
      <c r="H1075" s="173"/>
      <c r="I1075" s="173"/>
      <c r="J1075" s="173"/>
      <c r="K1075" s="173"/>
      <c r="L1075" s="173"/>
      <c r="M1075" s="173"/>
      <c r="N1075" s="173"/>
      <c r="O1075" s="173"/>
      <c r="P1075" s="173"/>
      <c r="Q1075" s="173"/>
      <c r="R1075" s="173"/>
      <c r="S1075" s="173"/>
      <c r="T1075" s="173"/>
      <c r="U1075" s="173"/>
      <c r="V1075" s="173"/>
      <c r="W1075" s="173"/>
      <c r="X1075" s="173"/>
      <c r="Y1075" s="173"/>
      <c r="Z1075" s="173"/>
      <c r="AA1075" s="173"/>
      <c r="AB1075" s="173"/>
      <c r="AC1075" s="173"/>
      <c r="AD1075" s="173"/>
      <c r="AE1075" s="173"/>
      <c r="AF1075" s="173"/>
      <c r="AG1075" s="173"/>
      <c r="AH1075" s="173"/>
      <c r="AI1075" s="173"/>
      <c r="AJ1075" s="173"/>
      <c r="AK1075" s="173"/>
      <c r="AL1075" s="173"/>
    </row>
    <row r="1076" spans="1:38" s="123" customFormat="1" ht="14">
      <c r="A1076" s="173"/>
      <c r="B1076" s="173"/>
      <c r="C1076" s="173"/>
      <c r="D1076" s="173"/>
      <c r="E1076" s="173"/>
      <c r="F1076" s="173"/>
      <c r="G1076" s="173"/>
      <c r="H1076" s="173"/>
      <c r="I1076" s="173"/>
      <c r="J1076" s="173"/>
      <c r="K1076" s="173"/>
      <c r="L1076" s="173"/>
      <c r="M1076" s="173"/>
      <c r="N1076" s="173"/>
      <c r="O1076" s="173"/>
      <c r="P1076" s="173"/>
      <c r="Q1076" s="173"/>
      <c r="R1076" s="173"/>
      <c r="S1076" s="173"/>
      <c r="T1076" s="173"/>
      <c r="U1076" s="173"/>
      <c r="V1076" s="173"/>
      <c r="W1076" s="173"/>
      <c r="X1076" s="173"/>
      <c r="Y1076" s="173"/>
      <c r="Z1076" s="173"/>
      <c r="AA1076" s="173"/>
      <c r="AB1076" s="173"/>
      <c r="AC1076" s="173"/>
      <c r="AD1076" s="173"/>
      <c r="AE1076" s="173"/>
      <c r="AF1076" s="173"/>
      <c r="AG1076" s="173"/>
      <c r="AH1076" s="173"/>
      <c r="AI1076" s="173"/>
      <c r="AJ1076" s="173"/>
      <c r="AK1076" s="173"/>
      <c r="AL1076" s="173"/>
    </row>
    <row r="1077" spans="1:38" s="123" customFormat="1" ht="14">
      <c r="A1077" s="173"/>
      <c r="B1077" s="173"/>
      <c r="C1077" s="173"/>
      <c r="D1077" s="173"/>
      <c r="E1077" s="173"/>
      <c r="F1077" s="173"/>
      <c r="G1077" s="173"/>
      <c r="H1077" s="173"/>
      <c r="I1077" s="173"/>
      <c r="J1077" s="173"/>
      <c r="K1077" s="173"/>
      <c r="L1077" s="173"/>
      <c r="M1077" s="173"/>
      <c r="N1077" s="173"/>
      <c r="O1077" s="173"/>
      <c r="P1077" s="173"/>
      <c r="Q1077" s="173"/>
      <c r="R1077" s="173"/>
      <c r="S1077" s="173"/>
      <c r="T1077" s="173"/>
      <c r="U1077" s="173"/>
      <c r="V1077" s="173"/>
      <c r="W1077" s="173"/>
      <c r="X1077" s="173"/>
      <c r="Y1077" s="173"/>
      <c r="Z1077" s="173"/>
      <c r="AA1077" s="173"/>
      <c r="AB1077" s="173"/>
      <c r="AC1077" s="173"/>
      <c r="AD1077" s="173"/>
      <c r="AE1077" s="173"/>
      <c r="AF1077" s="173"/>
      <c r="AG1077" s="173"/>
      <c r="AH1077" s="173"/>
      <c r="AI1077" s="173"/>
      <c r="AJ1077" s="173"/>
      <c r="AK1077" s="173"/>
      <c r="AL1077" s="173"/>
    </row>
    <row r="1078" spans="1:38" s="123" customFormat="1" ht="14">
      <c r="A1078" s="173"/>
      <c r="B1078" s="173"/>
      <c r="C1078" s="173"/>
      <c r="D1078" s="173"/>
      <c r="E1078" s="173"/>
      <c r="F1078" s="173"/>
      <c r="G1078" s="173"/>
      <c r="H1078" s="173"/>
      <c r="I1078" s="173"/>
      <c r="J1078" s="173"/>
      <c r="K1078" s="173"/>
      <c r="L1078" s="173"/>
      <c r="M1078" s="173"/>
      <c r="N1078" s="173"/>
      <c r="O1078" s="173"/>
      <c r="P1078" s="173"/>
      <c r="Q1078" s="173"/>
      <c r="R1078" s="173"/>
      <c r="S1078" s="173"/>
      <c r="T1078" s="173"/>
      <c r="U1078" s="173"/>
      <c r="V1078" s="173"/>
      <c r="W1078" s="173"/>
      <c r="X1078" s="173"/>
      <c r="Y1078" s="173"/>
      <c r="Z1078" s="173"/>
      <c r="AA1078" s="173"/>
      <c r="AB1078" s="173"/>
      <c r="AC1078" s="173"/>
      <c r="AD1078" s="173"/>
      <c r="AE1078" s="173"/>
      <c r="AF1078" s="173"/>
      <c r="AG1078" s="173"/>
      <c r="AH1078" s="173"/>
      <c r="AI1078" s="173"/>
      <c r="AJ1078" s="173"/>
      <c r="AK1078" s="173"/>
      <c r="AL1078" s="173"/>
    </row>
    <row r="1079" spans="1:38" s="123" customFormat="1" ht="14">
      <c r="A1079" s="173"/>
      <c r="B1079" s="173"/>
      <c r="C1079" s="173"/>
      <c r="D1079" s="173"/>
      <c r="E1079" s="173"/>
      <c r="F1079" s="173"/>
      <c r="G1079" s="173"/>
      <c r="H1079" s="173"/>
      <c r="I1079" s="173"/>
      <c r="J1079" s="173"/>
      <c r="K1079" s="173"/>
      <c r="L1079" s="173"/>
      <c r="M1079" s="173"/>
      <c r="N1079" s="173"/>
      <c r="O1079" s="173"/>
      <c r="P1079" s="173"/>
      <c r="Q1079" s="173"/>
      <c r="R1079" s="173"/>
      <c r="S1079" s="173"/>
      <c r="T1079" s="173"/>
      <c r="U1079" s="173"/>
      <c r="V1079" s="173"/>
      <c r="W1079" s="173"/>
      <c r="X1079" s="173"/>
      <c r="Y1079" s="173"/>
      <c r="Z1079" s="173"/>
      <c r="AA1079" s="173"/>
      <c r="AB1079" s="173"/>
      <c r="AC1079" s="173"/>
      <c r="AD1079" s="173"/>
      <c r="AE1079" s="173"/>
      <c r="AF1079" s="173"/>
      <c r="AG1079" s="173"/>
      <c r="AH1079" s="173"/>
      <c r="AI1079" s="173"/>
      <c r="AJ1079" s="173"/>
      <c r="AK1079" s="173"/>
      <c r="AL1079" s="173"/>
    </row>
    <row r="1080" spans="1:38" s="123" customFormat="1" ht="14">
      <c r="A1080" s="173"/>
      <c r="B1080" s="173"/>
      <c r="C1080" s="173"/>
      <c r="D1080" s="173"/>
      <c r="E1080" s="173"/>
      <c r="F1080" s="173"/>
      <c r="G1080" s="173"/>
      <c r="H1080" s="173"/>
      <c r="I1080" s="173"/>
      <c r="J1080" s="173"/>
      <c r="K1080" s="173"/>
      <c r="L1080" s="173"/>
      <c r="M1080" s="173"/>
      <c r="N1080" s="173"/>
      <c r="O1080" s="173"/>
      <c r="P1080" s="173"/>
      <c r="Q1080" s="173"/>
      <c r="R1080" s="173"/>
      <c r="S1080" s="173"/>
      <c r="T1080" s="173"/>
      <c r="U1080" s="173"/>
      <c r="V1080" s="173"/>
      <c r="W1080" s="173"/>
      <c r="X1080" s="173"/>
      <c r="Y1080" s="173"/>
      <c r="Z1080" s="173"/>
      <c r="AA1080" s="173"/>
      <c r="AB1080" s="173"/>
      <c r="AC1080" s="173"/>
      <c r="AD1080" s="173"/>
      <c r="AE1080" s="173"/>
      <c r="AF1080" s="173"/>
      <c r="AG1080" s="173"/>
      <c r="AH1080" s="173"/>
      <c r="AI1080" s="173"/>
      <c r="AJ1080" s="173"/>
      <c r="AK1080" s="173"/>
      <c r="AL1080" s="173"/>
    </row>
    <row r="1081" spans="1:38" s="123" customFormat="1" ht="14">
      <c r="A1081" s="173"/>
      <c r="B1081" s="173"/>
      <c r="C1081" s="173"/>
      <c r="D1081" s="173"/>
      <c r="E1081" s="173"/>
      <c r="F1081" s="173"/>
      <c r="G1081" s="173"/>
      <c r="H1081" s="173"/>
      <c r="I1081" s="173"/>
      <c r="J1081" s="173"/>
      <c r="K1081" s="173"/>
      <c r="L1081" s="173"/>
      <c r="M1081" s="173"/>
      <c r="N1081" s="173"/>
      <c r="O1081" s="173"/>
      <c r="P1081" s="173"/>
      <c r="Q1081" s="173"/>
      <c r="R1081" s="173"/>
      <c r="S1081" s="173"/>
      <c r="T1081" s="173"/>
      <c r="U1081" s="173"/>
      <c r="V1081" s="173"/>
      <c r="W1081" s="173"/>
      <c r="X1081" s="173"/>
      <c r="Y1081" s="173"/>
      <c r="Z1081" s="173"/>
      <c r="AA1081" s="173"/>
      <c r="AB1081" s="173"/>
      <c r="AC1081" s="173"/>
      <c r="AD1081" s="173"/>
      <c r="AE1081" s="173"/>
      <c r="AF1081" s="173"/>
      <c r="AG1081" s="173"/>
      <c r="AH1081" s="173"/>
      <c r="AI1081" s="173"/>
      <c r="AJ1081" s="173"/>
      <c r="AK1081" s="173"/>
      <c r="AL1081" s="173"/>
    </row>
    <row r="1082" spans="1:38" s="123" customFormat="1" ht="14">
      <c r="A1082" s="173"/>
      <c r="B1082" s="173"/>
      <c r="C1082" s="173"/>
      <c r="D1082" s="173"/>
      <c r="E1082" s="173"/>
      <c r="F1082" s="173"/>
      <c r="G1082" s="173"/>
      <c r="H1082" s="173"/>
      <c r="I1082" s="173"/>
      <c r="J1082" s="173"/>
      <c r="K1082" s="173"/>
      <c r="L1082" s="173"/>
      <c r="M1082" s="173"/>
      <c r="N1082" s="173"/>
      <c r="O1082" s="173"/>
      <c r="P1082" s="173"/>
      <c r="Q1082" s="173"/>
      <c r="R1082" s="173"/>
      <c r="S1082" s="173"/>
      <c r="T1082" s="173"/>
      <c r="U1082" s="173"/>
      <c r="V1082" s="173"/>
      <c r="W1082" s="173"/>
      <c r="X1082" s="173"/>
      <c r="Y1082" s="173"/>
      <c r="Z1082" s="173"/>
      <c r="AA1082" s="173"/>
      <c r="AB1082" s="173"/>
      <c r="AC1082" s="173"/>
      <c r="AD1082" s="173"/>
      <c r="AE1082" s="173"/>
      <c r="AF1082" s="173"/>
      <c r="AG1082" s="173"/>
      <c r="AH1082" s="173"/>
      <c r="AI1082" s="173"/>
      <c r="AJ1082" s="173"/>
      <c r="AK1082" s="173"/>
      <c r="AL1082" s="173"/>
    </row>
    <row r="1083" spans="1:38" s="123" customFormat="1" ht="14">
      <c r="A1083" s="173"/>
      <c r="B1083" s="173"/>
      <c r="C1083" s="173"/>
      <c r="D1083" s="173"/>
      <c r="E1083" s="173"/>
      <c r="F1083" s="173"/>
      <c r="G1083" s="173"/>
      <c r="H1083" s="173"/>
      <c r="I1083" s="173"/>
      <c r="J1083" s="173"/>
      <c r="K1083" s="173"/>
      <c r="L1083" s="173"/>
      <c r="M1083" s="173"/>
      <c r="N1083" s="173"/>
      <c r="O1083" s="173"/>
      <c r="P1083" s="173"/>
      <c r="Q1083" s="173"/>
      <c r="R1083" s="173"/>
      <c r="S1083" s="173"/>
      <c r="T1083" s="173"/>
      <c r="U1083" s="173"/>
      <c r="V1083" s="173"/>
      <c r="W1083" s="173"/>
      <c r="X1083" s="173"/>
      <c r="Y1083" s="173"/>
      <c r="Z1083" s="173"/>
      <c r="AA1083" s="173"/>
      <c r="AB1083" s="173"/>
      <c r="AC1083" s="173"/>
      <c r="AD1083" s="173"/>
      <c r="AE1083" s="173"/>
      <c r="AF1083" s="173"/>
      <c r="AG1083" s="173"/>
      <c r="AH1083" s="173"/>
      <c r="AI1083" s="173"/>
      <c r="AJ1083" s="173"/>
      <c r="AK1083" s="173"/>
      <c r="AL1083" s="173"/>
    </row>
    <row r="1084" spans="1:38" s="123" customFormat="1" ht="14">
      <c r="A1084" s="173"/>
      <c r="B1084" s="173"/>
      <c r="C1084" s="173"/>
      <c r="D1084" s="173"/>
      <c r="E1084" s="173"/>
      <c r="F1084" s="173"/>
      <c r="G1084" s="173"/>
      <c r="H1084" s="173"/>
      <c r="I1084" s="173"/>
      <c r="J1084" s="173"/>
      <c r="K1084" s="173"/>
      <c r="L1084" s="173"/>
      <c r="M1084" s="173"/>
      <c r="N1084" s="173"/>
      <c r="O1084" s="173"/>
      <c r="P1084" s="173"/>
      <c r="Q1084" s="173"/>
      <c r="R1084" s="173"/>
      <c r="S1084" s="173"/>
      <c r="T1084" s="173"/>
      <c r="U1084" s="173"/>
      <c r="V1084" s="173"/>
      <c r="W1084" s="173"/>
      <c r="X1084" s="173"/>
      <c r="Y1084" s="173"/>
      <c r="Z1084" s="173"/>
      <c r="AA1084" s="173"/>
      <c r="AB1084" s="173"/>
      <c r="AC1084" s="173"/>
      <c r="AD1084" s="173"/>
      <c r="AE1084" s="173"/>
      <c r="AF1084" s="173"/>
      <c r="AG1084" s="173"/>
      <c r="AH1084" s="173"/>
      <c r="AI1084" s="173"/>
      <c r="AJ1084" s="173"/>
      <c r="AK1084" s="173"/>
      <c r="AL1084" s="173"/>
    </row>
    <row r="1085" spans="1:38" s="123" customFormat="1" ht="14">
      <c r="A1085" s="173"/>
      <c r="B1085" s="173"/>
      <c r="C1085" s="173"/>
      <c r="D1085" s="173"/>
      <c r="E1085" s="173"/>
      <c r="F1085" s="173"/>
      <c r="G1085" s="173"/>
      <c r="H1085" s="173"/>
      <c r="I1085" s="173"/>
      <c r="J1085" s="173"/>
      <c r="K1085" s="173"/>
      <c r="L1085" s="173"/>
      <c r="M1085" s="173"/>
      <c r="N1085" s="173"/>
      <c r="O1085" s="173"/>
      <c r="P1085" s="173"/>
      <c r="Q1085" s="173"/>
      <c r="R1085" s="173"/>
      <c r="S1085" s="173"/>
      <c r="T1085" s="173"/>
      <c r="U1085" s="173"/>
      <c r="V1085" s="173"/>
      <c r="W1085" s="173"/>
      <c r="X1085" s="173"/>
      <c r="Y1085" s="173"/>
      <c r="Z1085" s="173"/>
      <c r="AA1085" s="173"/>
      <c r="AB1085" s="173"/>
      <c r="AC1085" s="173"/>
      <c r="AD1085" s="173"/>
      <c r="AE1085" s="173"/>
      <c r="AF1085" s="173"/>
      <c r="AG1085" s="173"/>
      <c r="AH1085" s="173"/>
      <c r="AI1085" s="173"/>
      <c r="AJ1085" s="173"/>
      <c r="AK1085" s="173"/>
      <c r="AL1085" s="173"/>
    </row>
    <row r="1086" spans="1:38" s="123" customFormat="1" ht="14">
      <c r="A1086" s="173"/>
      <c r="B1086" s="173"/>
      <c r="C1086" s="173"/>
      <c r="D1086" s="173"/>
      <c r="E1086" s="173"/>
      <c r="F1086" s="173"/>
      <c r="G1086" s="173"/>
      <c r="H1086" s="173"/>
      <c r="I1086" s="173"/>
      <c r="J1086" s="173"/>
      <c r="K1086" s="173"/>
      <c r="L1086" s="173"/>
      <c r="M1086" s="173"/>
      <c r="N1086" s="173"/>
      <c r="O1086" s="173"/>
      <c r="P1086" s="173"/>
      <c r="Q1086" s="173"/>
      <c r="R1086" s="173"/>
      <c r="S1086" s="173"/>
      <c r="T1086" s="173"/>
      <c r="U1086" s="173"/>
      <c r="V1086" s="173"/>
      <c r="W1086" s="173"/>
      <c r="X1086" s="173"/>
      <c r="Y1086" s="173"/>
      <c r="Z1086" s="173"/>
      <c r="AA1086" s="173"/>
      <c r="AB1086" s="173"/>
      <c r="AC1086" s="173"/>
      <c r="AD1086" s="173"/>
      <c r="AE1086" s="173"/>
      <c r="AF1086" s="173"/>
      <c r="AG1086" s="173"/>
      <c r="AH1086" s="173"/>
      <c r="AI1086" s="173"/>
      <c r="AJ1086" s="173"/>
      <c r="AK1086" s="173"/>
      <c r="AL1086" s="173"/>
    </row>
    <row r="1087" spans="1:38" s="123" customFormat="1" ht="14">
      <c r="A1087" s="173"/>
      <c r="B1087" s="173"/>
      <c r="C1087" s="173"/>
      <c r="D1087" s="173"/>
      <c r="E1087" s="173"/>
      <c r="F1087" s="173"/>
      <c r="G1087" s="173"/>
      <c r="H1087" s="173"/>
      <c r="I1087" s="173"/>
      <c r="J1087" s="173"/>
      <c r="K1087" s="173"/>
      <c r="L1087" s="173"/>
      <c r="M1087" s="173"/>
      <c r="N1087" s="173"/>
      <c r="O1087" s="173"/>
      <c r="P1087" s="173"/>
      <c r="Q1087" s="173"/>
      <c r="R1087" s="173"/>
      <c r="S1087" s="173"/>
      <c r="T1087" s="173"/>
      <c r="U1087" s="173"/>
      <c r="V1087" s="173"/>
      <c r="W1087" s="173"/>
      <c r="X1087" s="173"/>
      <c r="Y1087" s="173"/>
      <c r="Z1087" s="173"/>
      <c r="AA1087" s="173"/>
      <c r="AB1087" s="173"/>
      <c r="AC1087" s="173"/>
      <c r="AD1087" s="173"/>
      <c r="AE1087" s="173"/>
      <c r="AF1087" s="173"/>
      <c r="AG1087" s="173"/>
      <c r="AH1087" s="173"/>
      <c r="AI1087" s="173"/>
      <c r="AJ1087" s="173"/>
      <c r="AK1087" s="173"/>
      <c r="AL1087" s="173"/>
    </row>
    <row r="1088" spans="1:38" s="123" customFormat="1" ht="14">
      <c r="A1088" s="173"/>
      <c r="B1088" s="173"/>
      <c r="C1088" s="173"/>
      <c r="D1088" s="173"/>
      <c r="E1088" s="173"/>
      <c r="F1088" s="173"/>
      <c r="G1088" s="173"/>
      <c r="H1088" s="173"/>
      <c r="I1088" s="173"/>
      <c r="J1088" s="173"/>
      <c r="K1088" s="173"/>
      <c r="L1088" s="173"/>
      <c r="M1088" s="173"/>
      <c r="N1088" s="173"/>
      <c r="O1088" s="173"/>
      <c r="P1088" s="173"/>
      <c r="Q1088" s="173"/>
      <c r="R1088" s="173"/>
      <c r="S1088" s="173"/>
      <c r="T1088" s="173"/>
      <c r="U1088" s="173"/>
      <c r="V1088" s="173"/>
      <c r="W1088" s="173"/>
      <c r="X1088" s="173"/>
      <c r="Y1088" s="173"/>
      <c r="Z1088" s="173"/>
      <c r="AA1088" s="173"/>
      <c r="AB1088" s="173"/>
      <c r="AC1088" s="173"/>
      <c r="AD1088" s="173"/>
      <c r="AE1088" s="173"/>
      <c r="AF1088" s="173"/>
      <c r="AG1088" s="173"/>
      <c r="AH1088" s="173"/>
      <c r="AI1088" s="173"/>
      <c r="AJ1088" s="173"/>
      <c r="AK1088" s="173"/>
      <c r="AL1088" s="173"/>
    </row>
    <row r="1089" spans="1:38" s="123" customFormat="1" ht="14">
      <c r="A1089" s="173"/>
      <c r="B1089" s="173"/>
      <c r="C1089" s="173"/>
      <c r="D1089" s="173"/>
      <c r="E1089" s="173"/>
      <c r="F1089" s="173"/>
      <c r="G1089" s="173"/>
      <c r="H1089" s="173"/>
      <c r="I1089" s="173"/>
      <c r="J1089" s="173"/>
      <c r="K1089" s="173"/>
      <c r="L1089" s="173"/>
      <c r="M1089" s="173"/>
      <c r="N1089" s="173"/>
      <c r="O1089" s="173"/>
      <c r="P1089" s="173"/>
      <c r="Q1089" s="173"/>
      <c r="R1089" s="173"/>
      <c r="S1089" s="173"/>
      <c r="T1089" s="173"/>
      <c r="U1089" s="173"/>
      <c r="V1089" s="173"/>
      <c r="W1089" s="173"/>
      <c r="X1089" s="173"/>
      <c r="Y1089" s="173"/>
      <c r="Z1089" s="173"/>
      <c r="AA1089" s="173"/>
      <c r="AB1089" s="173"/>
      <c r="AC1089" s="173"/>
      <c r="AD1089" s="173"/>
      <c r="AE1089" s="173"/>
      <c r="AF1089" s="173"/>
      <c r="AG1089" s="173"/>
      <c r="AH1089" s="173"/>
      <c r="AI1089" s="173"/>
      <c r="AJ1089" s="173"/>
      <c r="AK1089" s="173"/>
      <c r="AL1089" s="173"/>
    </row>
    <row r="1090" spans="1:38" s="123" customFormat="1" ht="14">
      <c r="A1090" s="173"/>
      <c r="B1090" s="173"/>
      <c r="C1090" s="173"/>
      <c r="D1090" s="173"/>
      <c r="E1090" s="173"/>
      <c r="F1090" s="173"/>
      <c r="G1090" s="173"/>
      <c r="H1090" s="173"/>
      <c r="I1090" s="173"/>
      <c r="J1090" s="173"/>
      <c r="K1090" s="173"/>
      <c r="L1090" s="173"/>
      <c r="M1090" s="173"/>
      <c r="N1090" s="173"/>
      <c r="O1090" s="173"/>
      <c r="P1090" s="173"/>
      <c r="Q1090" s="173"/>
      <c r="R1090" s="173"/>
      <c r="S1090" s="173"/>
      <c r="T1090" s="173"/>
      <c r="U1090" s="173"/>
      <c r="V1090" s="173"/>
      <c r="W1090" s="173"/>
      <c r="X1090" s="173"/>
      <c r="Y1090" s="173"/>
      <c r="Z1090" s="173"/>
      <c r="AA1090" s="173"/>
      <c r="AB1090" s="173"/>
      <c r="AC1090" s="173"/>
      <c r="AD1090" s="173"/>
      <c r="AE1090" s="173"/>
      <c r="AF1090" s="173"/>
      <c r="AG1090" s="173"/>
      <c r="AH1090" s="173"/>
      <c r="AI1090" s="173"/>
      <c r="AJ1090" s="173"/>
      <c r="AK1090" s="173"/>
      <c r="AL1090" s="173"/>
    </row>
    <row r="1091" spans="1:38" s="123" customFormat="1" ht="14">
      <c r="A1091" s="173"/>
      <c r="B1091" s="173"/>
      <c r="C1091" s="173"/>
      <c r="D1091" s="173"/>
      <c r="E1091" s="173"/>
      <c r="F1091" s="173"/>
      <c r="G1091" s="173"/>
      <c r="H1091" s="173"/>
      <c r="I1091" s="173"/>
      <c r="J1091" s="173"/>
      <c r="K1091" s="173"/>
      <c r="L1091" s="173"/>
      <c r="M1091" s="173"/>
      <c r="N1091" s="173"/>
      <c r="O1091" s="173"/>
      <c r="P1091" s="173"/>
      <c r="Q1091" s="173"/>
      <c r="R1091" s="173"/>
      <c r="S1091" s="173"/>
      <c r="T1091" s="173"/>
      <c r="U1091" s="173"/>
      <c r="V1091" s="173"/>
      <c r="W1091" s="173"/>
      <c r="X1091" s="173"/>
      <c r="Y1091" s="173"/>
      <c r="Z1091" s="173"/>
      <c r="AA1091" s="173"/>
      <c r="AB1091" s="173"/>
      <c r="AC1091" s="173"/>
      <c r="AD1091" s="173"/>
      <c r="AE1091" s="173"/>
      <c r="AF1091" s="173"/>
      <c r="AG1091" s="173"/>
      <c r="AH1091" s="173"/>
      <c r="AI1091" s="173"/>
      <c r="AJ1091" s="173"/>
      <c r="AK1091" s="173"/>
      <c r="AL1091" s="173"/>
    </row>
    <row r="1092" spans="1:38" s="123" customFormat="1" ht="14">
      <c r="A1092" s="173"/>
      <c r="B1092" s="173"/>
      <c r="C1092" s="173"/>
      <c r="D1092" s="173"/>
      <c r="E1092" s="173"/>
      <c r="F1092" s="173"/>
      <c r="G1092" s="173"/>
      <c r="H1092" s="173"/>
      <c r="I1092" s="173"/>
      <c r="J1092" s="173"/>
      <c r="K1092" s="173"/>
      <c r="L1092" s="173"/>
      <c r="M1092" s="173"/>
      <c r="N1092" s="173"/>
      <c r="O1092" s="173"/>
      <c r="P1092" s="173"/>
      <c r="Q1092" s="173"/>
      <c r="R1092" s="173"/>
      <c r="S1092" s="173"/>
      <c r="T1092" s="173"/>
      <c r="U1092" s="173"/>
      <c r="V1092" s="173"/>
      <c r="W1092" s="173"/>
      <c r="X1092" s="173"/>
      <c r="Y1092" s="173"/>
      <c r="Z1092" s="173"/>
      <c r="AA1092" s="173"/>
      <c r="AB1092" s="173"/>
      <c r="AC1092" s="173"/>
      <c r="AD1092" s="173"/>
      <c r="AE1092" s="173"/>
      <c r="AF1092" s="173"/>
      <c r="AG1092" s="173"/>
      <c r="AH1092" s="173"/>
      <c r="AI1092" s="173"/>
      <c r="AJ1092" s="173"/>
      <c r="AK1092" s="173"/>
      <c r="AL1092" s="173"/>
    </row>
    <row r="1093" spans="1:38" s="123" customFormat="1" ht="14">
      <c r="A1093" s="173"/>
      <c r="B1093" s="173"/>
      <c r="C1093" s="173"/>
      <c r="D1093" s="173"/>
      <c r="E1093" s="173"/>
      <c r="F1093" s="173"/>
      <c r="G1093" s="173"/>
      <c r="H1093" s="173"/>
      <c r="I1093" s="173"/>
      <c r="J1093" s="173"/>
      <c r="K1093" s="173"/>
      <c r="L1093" s="173"/>
      <c r="M1093" s="173"/>
      <c r="N1093" s="173"/>
      <c r="O1093" s="173"/>
      <c r="P1093" s="173"/>
      <c r="Q1093" s="173"/>
      <c r="R1093" s="173"/>
      <c r="S1093" s="173"/>
      <c r="T1093" s="173"/>
      <c r="U1093" s="173"/>
      <c r="V1093" s="173"/>
      <c r="W1093" s="173"/>
      <c r="X1093" s="173"/>
      <c r="Y1093" s="173"/>
      <c r="Z1093" s="173"/>
      <c r="AA1093" s="173"/>
      <c r="AB1093" s="173"/>
      <c r="AC1093" s="173"/>
      <c r="AD1093" s="173"/>
      <c r="AE1093" s="173"/>
      <c r="AF1093" s="173"/>
      <c r="AG1093" s="173"/>
      <c r="AH1093" s="173"/>
      <c r="AI1093" s="173"/>
      <c r="AJ1093" s="173"/>
      <c r="AK1093" s="173"/>
      <c r="AL1093" s="173"/>
    </row>
    <row r="1094" spans="1:38" s="123" customFormat="1" ht="14">
      <c r="A1094" s="173"/>
      <c r="B1094" s="173"/>
      <c r="C1094" s="173"/>
      <c r="D1094" s="173"/>
      <c r="E1094" s="173"/>
      <c r="F1094" s="173"/>
      <c r="G1094" s="173"/>
      <c r="H1094" s="173"/>
      <c r="I1094" s="173"/>
      <c r="J1094" s="173"/>
      <c r="K1094" s="173"/>
      <c r="L1094" s="173"/>
      <c r="M1094" s="173"/>
      <c r="N1094" s="173"/>
      <c r="O1094" s="173"/>
      <c r="P1094" s="173"/>
      <c r="Q1094" s="173"/>
      <c r="R1094" s="173"/>
      <c r="S1094" s="173"/>
      <c r="T1094" s="173"/>
      <c r="U1094" s="173"/>
      <c r="V1094" s="173"/>
      <c r="W1094" s="173"/>
      <c r="X1094" s="173"/>
      <c r="Y1094" s="173"/>
      <c r="Z1094" s="173"/>
      <c r="AA1094" s="173"/>
      <c r="AB1094" s="173"/>
      <c r="AC1094" s="173"/>
      <c r="AD1094" s="173"/>
      <c r="AE1094" s="173"/>
      <c r="AF1094" s="173"/>
      <c r="AG1094" s="173"/>
      <c r="AH1094" s="173"/>
      <c r="AI1094" s="173"/>
      <c r="AJ1094" s="173"/>
      <c r="AK1094" s="173"/>
      <c r="AL1094" s="173"/>
    </row>
    <row r="1095" spans="1:38" s="123" customFormat="1" ht="14">
      <c r="A1095" s="173"/>
      <c r="B1095" s="173"/>
      <c r="C1095" s="173"/>
      <c r="D1095" s="173"/>
      <c r="E1095" s="173"/>
      <c r="F1095" s="173"/>
      <c r="G1095" s="173"/>
      <c r="H1095" s="173"/>
      <c r="I1095" s="173"/>
      <c r="J1095" s="173"/>
      <c r="K1095" s="173"/>
      <c r="L1095" s="173"/>
      <c r="M1095" s="173"/>
      <c r="N1095" s="173"/>
      <c r="O1095" s="173"/>
      <c r="P1095" s="173"/>
      <c r="Q1095" s="173"/>
      <c r="R1095" s="173"/>
      <c r="S1095" s="173"/>
      <c r="T1095" s="173"/>
      <c r="U1095" s="173"/>
      <c r="V1095" s="173"/>
      <c r="W1095" s="173"/>
      <c r="X1095" s="173"/>
      <c r="Y1095" s="173"/>
      <c r="Z1095" s="173"/>
      <c r="AA1095" s="173"/>
      <c r="AB1095" s="173"/>
      <c r="AC1095" s="173"/>
      <c r="AD1095" s="173"/>
      <c r="AE1095" s="173"/>
      <c r="AF1095" s="173"/>
      <c r="AG1095" s="173"/>
      <c r="AH1095" s="173"/>
      <c r="AI1095" s="173"/>
      <c r="AJ1095" s="173"/>
      <c r="AK1095" s="173"/>
      <c r="AL1095" s="173"/>
    </row>
    <row r="1096" spans="1:38" s="123" customFormat="1" ht="14">
      <c r="A1096" s="173"/>
      <c r="B1096" s="173"/>
      <c r="C1096" s="173"/>
      <c r="D1096" s="173"/>
      <c r="E1096" s="173"/>
      <c r="F1096" s="173"/>
      <c r="G1096" s="173"/>
      <c r="H1096" s="173"/>
      <c r="I1096" s="173"/>
      <c r="J1096" s="173"/>
      <c r="K1096" s="173"/>
      <c r="L1096" s="173"/>
      <c r="M1096" s="173"/>
      <c r="N1096" s="173"/>
      <c r="O1096" s="173"/>
      <c r="P1096" s="173"/>
      <c r="Q1096" s="173"/>
      <c r="R1096" s="173"/>
      <c r="S1096" s="173"/>
      <c r="T1096" s="173"/>
      <c r="U1096" s="173"/>
      <c r="V1096" s="173"/>
      <c r="W1096" s="173"/>
      <c r="X1096" s="173"/>
      <c r="Y1096" s="173"/>
      <c r="Z1096" s="173"/>
      <c r="AA1096" s="173"/>
      <c r="AB1096" s="173"/>
      <c r="AC1096" s="173"/>
      <c r="AD1096" s="173"/>
      <c r="AE1096" s="173"/>
      <c r="AF1096" s="173"/>
      <c r="AG1096" s="173"/>
      <c r="AH1096" s="173"/>
      <c r="AI1096" s="173"/>
      <c r="AJ1096" s="173"/>
      <c r="AK1096" s="173"/>
      <c r="AL1096" s="173"/>
    </row>
    <row r="1097" spans="1:38" s="123" customFormat="1" ht="14">
      <c r="A1097" s="173"/>
      <c r="B1097" s="173"/>
      <c r="C1097" s="173"/>
      <c r="D1097" s="173"/>
      <c r="E1097" s="173"/>
      <c r="F1097" s="173"/>
      <c r="G1097" s="173"/>
      <c r="H1097" s="173"/>
      <c r="I1097" s="173"/>
      <c r="J1097" s="173"/>
      <c r="K1097" s="173"/>
      <c r="L1097" s="173"/>
      <c r="M1097" s="173"/>
      <c r="N1097" s="173"/>
      <c r="O1097" s="173"/>
      <c r="P1097" s="173"/>
      <c r="Q1097" s="173"/>
      <c r="R1097" s="173"/>
      <c r="S1097" s="173"/>
      <c r="T1097" s="173"/>
      <c r="U1097" s="173"/>
      <c r="V1097" s="173"/>
      <c r="W1097" s="173"/>
      <c r="X1097" s="173"/>
      <c r="Y1097" s="173"/>
      <c r="Z1097" s="173"/>
      <c r="AA1097" s="173"/>
      <c r="AB1097" s="173"/>
      <c r="AC1097" s="173"/>
      <c r="AD1097" s="173"/>
      <c r="AE1097" s="173"/>
      <c r="AF1097" s="173"/>
      <c r="AG1097" s="173"/>
      <c r="AH1097" s="173"/>
      <c r="AI1097" s="173"/>
      <c r="AJ1097" s="173"/>
      <c r="AK1097" s="173"/>
      <c r="AL1097" s="173"/>
    </row>
    <row r="1098" spans="1:38" s="123" customFormat="1" ht="14">
      <c r="A1098" s="173"/>
      <c r="B1098" s="173"/>
      <c r="C1098" s="173"/>
      <c r="D1098" s="173"/>
      <c r="E1098" s="173"/>
      <c r="F1098" s="173"/>
      <c r="G1098" s="173"/>
      <c r="H1098" s="173"/>
      <c r="I1098" s="173"/>
      <c r="J1098" s="173"/>
      <c r="K1098" s="173"/>
      <c r="L1098" s="173"/>
      <c r="M1098" s="173"/>
      <c r="N1098" s="173"/>
      <c r="O1098" s="173"/>
      <c r="P1098" s="173"/>
      <c r="Q1098" s="173"/>
      <c r="R1098" s="173"/>
      <c r="S1098" s="173"/>
      <c r="T1098" s="173"/>
      <c r="U1098" s="173"/>
      <c r="V1098" s="173"/>
      <c r="W1098" s="173"/>
      <c r="X1098" s="173"/>
      <c r="Y1098" s="173"/>
      <c r="Z1098" s="173"/>
      <c r="AA1098" s="173"/>
      <c r="AB1098" s="173"/>
      <c r="AC1098" s="173"/>
      <c r="AD1098" s="173"/>
      <c r="AE1098" s="173"/>
      <c r="AF1098" s="173"/>
      <c r="AG1098" s="173"/>
      <c r="AH1098" s="173"/>
      <c r="AI1098" s="173"/>
      <c r="AJ1098" s="173"/>
      <c r="AK1098" s="173"/>
      <c r="AL1098" s="173"/>
    </row>
    <row r="1099" spans="1:38" s="123" customFormat="1" ht="14">
      <c r="A1099" s="173"/>
      <c r="B1099" s="173"/>
      <c r="C1099" s="173"/>
      <c r="D1099" s="173"/>
      <c r="E1099" s="173"/>
      <c r="F1099" s="173"/>
      <c r="G1099" s="173"/>
      <c r="H1099" s="173"/>
      <c r="I1099" s="173"/>
      <c r="J1099" s="173"/>
      <c r="K1099" s="173"/>
      <c r="L1099" s="173"/>
      <c r="M1099" s="173"/>
      <c r="N1099" s="173"/>
      <c r="O1099" s="173"/>
      <c r="P1099" s="173"/>
      <c r="Q1099" s="173"/>
      <c r="R1099" s="173"/>
      <c r="S1099" s="173"/>
      <c r="T1099" s="173"/>
      <c r="U1099" s="173"/>
      <c r="V1099" s="173"/>
      <c r="W1099" s="173"/>
      <c r="X1099" s="173"/>
      <c r="Y1099" s="173"/>
      <c r="Z1099" s="173"/>
      <c r="AA1099" s="173"/>
      <c r="AB1099" s="173"/>
      <c r="AC1099" s="173"/>
      <c r="AD1099" s="173"/>
      <c r="AE1099" s="173"/>
      <c r="AF1099" s="173"/>
      <c r="AG1099" s="173"/>
      <c r="AH1099" s="173"/>
      <c r="AI1099" s="173"/>
      <c r="AJ1099" s="173"/>
      <c r="AK1099" s="173"/>
      <c r="AL1099" s="173"/>
    </row>
    <row r="1100" spans="1:38" s="123" customFormat="1" ht="14">
      <c r="A1100" s="173"/>
      <c r="B1100" s="173"/>
      <c r="C1100" s="173"/>
      <c r="D1100" s="173"/>
      <c r="E1100" s="173"/>
      <c r="F1100" s="173"/>
      <c r="G1100" s="173"/>
      <c r="H1100" s="173"/>
      <c r="I1100" s="173"/>
      <c r="J1100" s="173"/>
      <c r="K1100" s="173"/>
      <c r="L1100" s="173"/>
      <c r="M1100" s="173"/>
      <c r="N1100" s="173"/>
      <c r="O1100" s="173"/>
      <c r="P1100" s="173"/>
      <c r="Q1100" s="173"/>
      <c r="R1100" s="173"/>
      <c r="S1100" s="173"/>
      <c r="T1100" s="173"/>
      <c r="U1100" s="173"/>
      <c r="V1100" s="173"/>
      <c r="W1100" s="173"/>
      <c r="X1100" s="173"/>
      <c r="Y1100" s="173"/>
      <c r="Z1100" s="173"/>
      <c r="AA1100" s="173"/>
      <c r="AB1100" s="173"/>
      <c r="AC1100" s="173"/>
      <c r="AD1100" s="173"/>
      <c r="AE1100" s="173"/>
      <c r="AF1100" s="173"/>
      <c r="AG1100" s="173"/>
      <c r="AH1100" s="173"/>
      <c r="AI1100" s="173"/>
      <c r="AJ1100" s="173"/>
      <c r="AK1100" s="173"/>
      <c r="AL1100" s="173"/>
    </row>
    <row r="1101" spans="1:38" s="123" customFormat="1" ht="14">
      <c r="A1101" s="173"/>
      <c r="B1101" s="173"/>
      <c r="C1101" s="173"/>
      <c r="D1101" s="173"/>
      <c r="E1101" s="173"/>
      <c r="F1101" s="173"/>
      <c r="G1101" s="173"/>
      <c r="H1101" s="173"/>
      <c r="I1101" s="173"/>
      <c r="J1101" s="173"/>
      <c r="K1101" s="173"/>
      <c r="L1101" s="173"/>
      <c r="M1101" s="173"/>
      <c r="N1101" s="173"/>
      <c r="O1101" s="173"/>
      <c r="P1101" s="173"/>
      <c r="Q1101" s="173"/>
      <c r="R1101" s="173"/>
      <c r="S1101" s="173"/>
      <c r="T1101" s="173"/>
      <c r="U1101" s="173"/>
      <c r="V1101" s="173"/>
      <c r="W1101" s="173"/>
      <c r="X1101" s="173"/>
      <c r="Y1101" s="173"/>
      <c r="Z1101" s="173"/>
      <c r="AA1101" s="173"/>
      <c r="AB1101" s="173"/>
      <c r="AC1101" s="173"/>
      <c r="AD1101" s="173"/>
      <c r="AE1101" s="173"/>
      <c r="AF1101" s="173"/>
      <c r="AG1101" s="173"/>
      <c r="AH1101" s="173"/>
      <c r="AI1101" s="173"/>
      <c r="AJ1101" s="173"/>
      <c r="AK1101" s="173"/>
      <c r="AL1101" s="173"/>
    </row>
    <row r="1102" spans="1:38" s="123" customFormat="1" ht="14">
      <c r="A1102" s="173"/>
      <c r="B1102" s="173"/>
      <c r="C1102" s="173"/>
      <c r="D1102" s="173"/>
      <c r="E1102" s="173"/>
      <c r="F1102" s="173"/>
      <c r="G1102" s="173"/>
      <c r="H1102" s="173"/>
      <c r="I1102" s="173"/>
      <c r="J1102" s="173"/>
      <c r="K1102" s="173"/>
      <c r="L1102" s="173"/>
      <c r="M1102" s="173"/>
      <c r="N1102" s="173"/>
      <c r="O1102" s="173"/>
      <c r="P1102" s="173"/>
      <c r="Q1102" s="173"/>
      <c r="R1102" s="173"/>
      <c r="S1102" s="173"/>
      <c r="T1102" s="173"/>
      <c r="U1102" s="173"/>
      <c r="V1102" s="173"/>
      <c r="W1102" s="173"/>
      <c r="X1102" s="173"/>
      <c r="Y1102" s="173"/>
      <c r="Z1102" s="173"/>
      <c r="AA1102" s="173"/>
      <c r="AB1102" s="173"/>
      <c r="AC1102" s="173"/>
      <c r="AD1102" s="173"/>
      <c r="AE1102" s="173"/>
      <c r="AF1102" s="173"/>
      <c r="AG1102" s="173"/>
      <c r="AH1102" s="173"/>
      <c r="AI1102" s="173"/>
      <c r="AJ1102" s="173"/>
      <c r="AK1102" s="173"/>
      <c r="AL1102" s="173"/>
    </row>
    <row r="1103" spans="1:38" s="123" customFormat="1" ht="14">
      <c r="A1103" s="173"/>
      <c r="B1103" s="173"/>
      <c r="C1103" s="173"/>
      <c r="D1103" s="173"/>
      <c r="E1103" s="173"/>
      <c r="F1103" s="173"/>
      <c r="G1103" s="173"/>
      <c r="H1103" s="173"/>
      <c r="I1103" s="173"/>
      <c r="J1103" s="173"/>
      <c r="K1103" s="173"/>
      <c r="L1103" s="173"/>
      <c r="M1103" s="173"/>
      <c r="N1103" s="173"/>
      <c r="O1103" s="173"/>
      <c r="P1103" s="173"/>
      <c r="Q1103" s="173"/>
      <c r="R1103" s="173"/>
      <c r="S1103" s="173"/>
      <c r="T1103" s="173"/>
      <c r="U1103" s="173"/>
      <c r="V1103" s="173"/>
      <c r="W1103" s="173"/>
      <c r="X1103" s="173"/>
      <c r="Y1103" s="173"/>
      <c r="Z1103" s="173"/>
      <c r="AA1103" s="173"/>
      <c r="AB1103" s="173"/>
      <c r="AC1103" s="173"/>
      <c r="AD1103" s="173"/>
      <c r="AE1103" s="173"/>
      <c r="AF1103" s="173"/>
      <c r="AG1103" s="173"/>
      <c r="AH1103" s="173"/>
      <c r="AI1103" s="173"/>
      <c r="AJ1103" s="173"/>
      <c r="AK1103" s="173"/>
      <c r="AL1103" s="173"/>
    </row>
    <row r="1104" spans="1:38" s="123" customFormat="1" ht="14">
      <c r="A1104" s="173"/>
      <c r="B1104" s="173"/>
      <c r="C1104" s="173"/>
      <c r="D1104" s="173"/>
      <c r="E1104" s="173"/>
      <c r="F1104" s="173"/>
      <c r="G1104" s="173"/>
      <c r="H1104" s="173"/>
      <c r="I1104" s="173"/>
      <c r="J1104" s="173"/>
      <c r="K1104" s="173"/>
      <c r="L1104" s="173"/>
      <c r="M1104" s="173"/>
      <c r="N1104" s="173"/>
      <c r="O1104" s="173"/>
      <c r="P1104" s="173"/>
      <c r="Q1104" s="173"/>
      <c r="R1104" s="173"/>
      <c r="S1104" s="173"/>
      <c r="T1104" s="173"/>
      <c r="U1104" s="173"/>
      <c r="V1104" s="173"/>
      <c r="W1104" s="173"/>
      <c r="X1104" s="173"/>
      <c r="Y1104" s="173"/>
      <c r="Z1104" s="173"/>
      <c r="AA1104" s="173"/>
      <c r="AB1104" s="173"/>
      <c r="AC1104" s="173"/>
      <c r="AD1104" s="173"/>
      <c r="AE1104" s="173"/>
      <c r="AF1104" s="173"/>
      <c r="AG1104" s="173"/>
      <c r="AH1104" s="173"/>
      <c r="AI1104" s="173"/>
      <c r="AJ1104" s="173"/>
      <c r="AK1104" s="173"/>
      <c r="AL1104" s="173"/>
    </row>
    <row r="1105" spans="1:38" s="123" customFormat="1" ht="14">
      <c r="A1105" s="173"/>
      <c r="B1105" s="173"/>
      <c r="C1105" s="173"/>
      <c r="D1105" s="173"/>
      <c r="E1105" s="173"/>
      <c r="F1105" s="173"/>
      <c r="G1105" s="173"/>
      <c r="H1105" s="173"/>
      <c r="I1105" s="173"/>
      <c r="J1105" s="173"/>
      <c r="K1105" s="173"/>
      <c r="L1105" s="173"/>
      <c r="M1105" s="173"/>
      <c r="N1105" s="173"/>
      <c r="O1105" s="173"/>
      <c r="P1105" s="173"/>
      <c r="Q1105" s="173"/>
      <c r="R1105" s="173"/>
      <c r="S1105" s="173"/>
      <c r="T1105" s="173"/>
      <c r="U1105" s="173"/>
      <c r="V1105" s="173"/>
      <c r="W1105" s="173"/>
      <c r="X1105" s="173"/>
      <c r="Y1105" s="173"/>
      <c r="Z1105" s="173"/>
      <c r="AA1105" s="173"/>
      <c r="AB1105" s="173"/>
      <c r="AC1105" s="173"/>
      <c r="AD1105" s="173"/>
      <c r="AE1105" s="173"/>
      <c r="AF1105" s="173"/>
      <c r="AG1105" s="173"/>
      <c r="AH1105" s="173"/>
      <c r="AI1105" s="173"/>
      <c r="AJ1105" s="173"/>
      <c r="AK1105" s="173"/>
      <c r="AL1105" s="173"/>
    </row>
    <row r="1106" spans="1:38" s="123" customFormat="1" ht="14">
      <c r="A1106" s="173"/>
      <c r="B1106" s="173"/>
      <c r="C1106" s="173"/>
      <c r="D1106" s="173"/>
      <c r="E1106" s="173"/>
      <c r="F1106" s="173"/>
      <c r="G1106" s="173"/>
      <c r="H1106" s="173"/>
      <c r="I1106" s="173"/>
      <c r="J1106" s="173"/>
      <c r="K1106" s="173"/>
      <c r="L1106" s="173"/>
      <c r="M1106" s="173"/>
      <c r="N1106" s="173"/>
      <c r="O1106" s="173"/>
      <c r="P1106" s="173"/>
      <c r="Q1106" s="173"/>
      <c r="R1106" s="173"/>
      <c r="S1106" s="173"/>
      <c r="T1106" s="173"/>
      <c r="U1106" s="173"/>
      <c r="V1106" s="173"/>
      <c r="W1106" s="173"/>
      <c r="X1106" s="173"/>
      <c r="Y1106" s="173"/>
      <c r="Z1106" s="173"/>
      <c r="AA1106" s="173"/>
      <c r="AB1106" s="173"/>
      <c r="AC1106" s="173"/>
      <c r="AD1106" s="173"/>
      <c r="AE1106" s="173"/>
      <c r="AF1106" s="173"/>
      <c r="AG1106" s="173"/>
      <c r="AH1106" s="173"/>
      <c r="AI1106" s="173"/>
      <c r="AJ1106" s="173"/>
      <c r="AK1106" s="173"/>
      <c r="AL1106" s="173"/>
    </row>
    <row r="1107" spans="1:38" s="123" customFormat="1" ht="14">
      <c r="A1107" s="173"/>
      <c r="B1107" s="173"/>
      <c r="C1107" s="173"/>
      <c r="D1107" s="173"/>
      <c r="E1107" s="173"/>
      <c r="F1107" s="173"/>
      <c r="G1107" s="173"/>
      <c r="H1107" s="173"/>
      <c r="I1107" s="173"/>
      <c r="J1107" s="173"/>
      <c r="K1107" s="173"/>
      <c r="L1107" s="173"/>
      <c r="M1107" s="173"/>
      <c r="N1107" s="173"/>
      <c r="O1107" s="173"/>
      <c r="P1107" s="173"/>
      <c r="Q1107" s="173"/>
      <c r="R1107" s="173"/>
      <c r="S1107" s="173"/>
      <c r="T1107" s="173"/>
      <c r="U1107" s="173"/>
      <c r="V1107" s="173"/>
      <c r="W1107" s="173"/>
      <c r="X1107" s="173"/>
      <c r="Y1107" s="173"/>
      <c r="Z1107" s="173"/>
      <c r="AA1107" s="173"/>
      <c r="AB1107" s="173"/>
      <c r="AC1107" s="173"/>
      <c r="AD1107" s="173"/>
      <c r="AE1107" s="173"/>
      <c r="AF1107" s="173"/>
      <c r="AG1107" s="173"/>
      <c r="AH1107" s="173"/>
      <c r="AI1107" s="173"/>
      <c r="AJ1107" s="173"/>
      <c r="AK1107" s="173"/>
      <c r="AL1107" s="173"/>
    </row>
    <row r="1108" spans="1:38" s="123" customFormat="1" ht="14">
      <c r="A1108" s="173"/>
      <c r="B1108" s="173"/>
      <c r="C1108" s="173"/>
      <c r="D1108" s="173"/>
      <c r="E1108" s="173"/>
      <c r="F1108" s="173"/>
      <c r="G1108" s="173"/>
      <c r="H1108" s="173"/>
      <c r="I1108" s="173"/>
      <c r="J1108" s="173"/>
      <c r="K1108" s="173"/>
      <c r="L1108" s="173"/>
      <c r="M1108" s="173"/>
      <c r="N1108" s="173"/>
      <c r="O1108" s="173"/>
      <c r="P1108" s="173"/>
      <c r="Q1108" s="173"/>
      <c r="R1108" s="173"/>
      <c r="S1108" s="173"/>
      <c r="T1108" s="173"/>
      <c r="U1108" s="173"/>
      <c r="V1108" s="173"/>
      <c r="W1108" s="173"/>
      <c r="X1108" s="173"/>
      <c r="Y1108" s="173"/>
      <c r="Z1108" s="173"/>
      <c r="AA1108" s="173"/>
      <c r="AB1108" s="173"/>
      <c r="AC1108" s="173"/>
      <c r="AD1108" s="173"/>
      <c r="AE1108" s="173"/>
      <c r="AF1108" s="173"/>
      <c r="AG1108" s="173"/>
      <c r="AH1108" s="173"/>
      <c r="AI1108" s="173"/>
      <c r="AJ1108" s="173"/>
      <c r="AK1108" s="173"/>
      <c r="AL1108" s="173"/>
    </row>
    <row r="1109" spans="1:38" s="123" customFormat="1" ht="14">
      <c r="A1109" s="173"/>
      <c r="B1109" s="173"/>
      <c r="C1109" s="173"/>
      <c r="D1109" s="173"/>
      <c r="E1109" s="173"/>
      <c r="F1109" s="173"/>
      <c r="G1109" s="173"/>
      <c r="H1109" s="173"/>
      <c r="I1109" s="173"/>
      <c r="J1109" s="173"/>
      <c r="K1109" s="173"/>
      <c r="L1109" s="173"/>
      <c r="M1109" s="173"/>
      <c r="N1109" s="173"/>
      <c r="O1109" s="173"/>
      <c r="P1109" s="173"/>
      <c r="Q1109" s="173"/>
      <c r="R1109" s="173"/>
      <c r="S1109" s="173"/>
      <c r="T1109" s="173"/>
      <c r="U1109" s="173"/>
      <c r="V1109" s="173"/>
      <c r="W1109" s="173"/>
      <c r="X1109" s="173"/>
      <c r="Y1109" s="173"/>
      <c r="Z1109" s="173"/>
      <c r="AA1109" s="173"/>
      <c r="AB1109" s="173"/>
      <c r="AC1109" s="173"/>
      <c r="AD1109" s="173"/>
      <c r="AE1109" s="173"/>
      <c r="AF1109" s="173"/>
      <c r="AG1109" s="173"/>
      <c r="AH1109" s="173"/>
      <c r="AI1109" s="173"/>
      <c r="AJ1109" s="173"/>
      <c r="AK1109" s="173"/>
      <c r="AL1109" s="173"/>
    </row>
    <row r="1110" spans="1:38" s="123" customFormat="1" ht="14">
      <c r="A1110" s="173"/>
      <c r="B1110" s="173"/>
      <c r="C1110" s="173"/>
      <c r="D1110" s="173"/>
      <c r="E1110" s="173"/>
      <c r="F1110" s="173"/>
      <c r="G1110" s="173"/>
      <c r="H1110" s="173"/>
      <c r="I1110" s="173"/>
      <c r="J1110" s="173"/>
      <c r="K1110" s="173"/>
      <c r="L1110" s="173"/>
      <c r="M1110" s="173"/>
      <c r="N1110" s="173"/>
      <c r="O1110" s="173"/>
      <c r="P1110" s="173"/>
      <c r="Q1110" s="173"/>
      <c r="R1110" s="173"/>
      <c r="S1110" s="173"/>
      <c r="T1110" s="173"/>
      <c r="U1110" s="173"/>
      <c r="V1110" s="173"/>
      <c r="W1110" s="173"/>
      <c r="X1110" s="173"/>
      <c r="Y1110" s="173"/>
      <c r="Z1110" s="173"/>
      <c r="AA1110" s="173"/>
      <c r="AB1110" s="173"/>
      <c r="AC1110" s="173"/>
      <c r="AD1110" s="173"/>
      <c r="AE1110" s="173"/>
      <c r="AF1110" s="173"/>
      <c r="AG1110" s="173"/>
      <c r="AH1110" s="173"/>
      <c r="AI1110" s="173"/>
      <c r="AJ1110" s="173"/>
      <c r="AK1110" s="173"/>
      <c r="AL1110" s="173"/>
    </row>
    <row r="1111" spans="1:38" s="123" customFormat="1" ht="14">
      <c r="A1111" s="173"/>
      <c r="B1111" s="173"/>
      <c r="C1111" s="173"/>
      <c r="D1111" s="173"/>
      <c r="E1111" s="173"/>
      <c r="F1111" s="173"/>
      <c r="G1111" s="173"/>
      <c r="H1111" s="173"/>
      <c r="I1111" s="173"/>
      <c r="J1111" s="173"/>
      <c r="K1111" s="173"/>
      <c r="L1111" s="173"/>
      <c r="M1111" s="173"/>
      <c r="N1111" s="173"/>
      <c r="O1111" s="173"/>
      <c r="P1111" s="173"/>
      <c r="Q1111" s="173"/>
      <c r="R1111" s="173"/>
      <c r="S1111" s="173"/>
      <c r="T1111" s="173"/>
      <c r="U1111" s="173"/>
      <c r="V1111" s="173"/>
      <c r="W1111" s="173"/>
      <c r="X1111" s="173"/>
      <c r="Y1111" s="173"/>
      <c r="Z1111" s="173"/>
      <c r="AA1111" s="173"/>
      <c r="AB1111" s="173"/>
      <c r="AC1111" s="173"/>
      <c r="AD1111" s="173"/>
      <c r="AE1111" s="173"/>
      <c r="AF1111" s="173"/>
      <c r="AG1111" s="173"/>
      <c r="AH1111" s="173"/>
      <c r="AI1111" s="173"/>
      <c r="AJ1111" s="173"/>
      <c r="AK1111" s="173"/>
      <c r="AL1111" s="173"/>
    </row>
    <row r="1112" spans="1:38" s="123" customFormat="1" ht="14">
      <c r="A1112" s="173"/>
      <c r="B1112" s="173"/>
      <c r="C1112" s="173"/>
      <c r="D1112" s="173"/>
      <c r="E1112" s="173"/>
      <c r="F1112" s="173"/>
      <c r="G1112" s="173"/>
      <c r="H1112" s="173"/>
      <c r="I1112" s="173"/>
      <c r="J1112" s="173"/>
      <c r="K1112" s="173"/>
      <c r="L1112" s="173"/>
      <c r="M1112" s="173"/>
      <c r="N1112" s="173"/>
      <c r="O1112" s="173"/>
      <c r="P1112" s="173"/>
      <c r="Q1112" s="173"/>
      <c r="R1112" s="173"/>
      <c r="S1112" s="173"/>
      <c r="T1112" s="173"/>
      <c r="U1112" s="173"/>
      <c r="V1112" s="173"/>
      <c r="W1112" s="173"/>
      <c r="X1112" s="173"/>
      <c r="Y1112" s="173"/>
      <c r="Z1112" s="173"/>
      <c r="AA1112" s="173"/>
      <c r="AB1112" s="173"/>
      <c r="AC1112" s="173"/>
      <c r="AD1112" s="173"/>
      <c r="AE1112" s="173"/>
      <c r="AF1112" s="173"/>
      <c r="AG1112" s="173"/>
      <c r="AH1112" s="173"/>
      <c r="AI1112" s="173"/>
      <c r="AJ1112" s="173"/>
      <c r="AK1112" s="173"/>
      <c r="AL1112" s="173"/>
    </row>
    <row r="1113" spans="1:38" s="123" customFormat="1" ht="14">
      <c r="A1113" s="173"/>
      <c r="B1113" s="173"/>
      <c r="C1113" s="173"/>
      <c r="D1113" s="173"/>
      <c r="E1113" s="173"/>
      <c r="F1113" s="173"/>
      <c r="G1113" s="173"/>
      <c r="H1113" s="173"/>
      <c r="I1113" s="173"/>
      <c r="J1113" s="173"/>
      <c r="K1113" s="173"/>
      <c r="L1113" s="173"/>
      <c r="M1113" s="173"/>
      <c r="N1113" s="173"/>
      <c r="O1113" s="173"/>
      <c r="P1113" s="173"/>
      <c r="Q1113" s="173"/>
      <c r="R1113" s="173"/>
      <c r="S1113" s="173"/>
      <c r="T1113" s="173"/>
      <c r="U1113" s="173"/>
      <c r="V1113" s="173"/>
      <c r="W1113" s="173"/>
      <c r="X1113" s="173"/>
      <c r="Y1113" s="173"/>
      <c r="Z1113" s="173"/>
      <c r="AA1113" s="173"/>
      <c r="AB1113" s="173"/>
      <c r="AC1113" s="173"/>
      <c r="AD1113" s="173"/>
      <c r="AE1113" s="173"/>
      <c r="AF1113" s="173"/>
      <c r="AG1113" s="173"/>
      <c r="AH1113" s="173"/>
      <c r="AI1113" s="173"/>
      <c r="AJ1113" s="173"/>
      <c r="AK1113" s="173"/>
      <c r="AL1113" s="173"/>
    </row>
    <row r="1114" spans="1:38" s="123" customFormat="1" ht="14">
      <c r="A1114" s="173"/>
      <c r="B1114" s="173"/>
      <c r="C1114" s="173"/>
      <c r="D1114" s="173"/>
      <c r="E1114" s="173"/>
      <c r="F1114" s="173"/>
      <c r="G1114" s="173"/>
      <c r="H1114" s="173"/>
      <c r="I1114" s="173"/>
      <c r="J1114" s="173"/>
      <c r="K1114" s="173"/>
      <c r="L1114" s="173"/>
      <c r="M1114" s="173"/>
      <c r="N1114" s="173"/>
      <c r="O1114" s="173"/>
      <c r="P1114" s="173"/>
      <c r="Q1114" s="173"/>
      <c r="R1114" s="173"/>
      <c r="S1114" s="173"/>
      <c r="T1114" s="173"/>
      <c r="U1114" s="173"/>
      <c r="V1114" s="173"/>
      <c r="W1114" s="173"/>
      <c r="X1114" s="173"/>
      <c r="Y1114" s="173"/>
      <c r="Z1114" s="173"/>
      <c r="AA1114" s="173"/>
      <c r="AB1114" s="173"/>
      <c r="AC1114" s="173"/>
      <c r="AD1114" s="173"/>
      <c r="AE1114" s="173"/>
      <c r="AF1114" s="173"/>
      <c r="AG1114" s="173"/>
      <c r="AH1114" s="173"/>
      <c r="AI1114" s="173"/>
      <c r="AJ1114" s="173"/>
      <c r="AK1114" s="173"/>
      <c r="AL1114" s="173"/>
    </row>
    <row r="1115" spans="1:38" s="123" customFormat="1" ht="14">
      <c r="A1115" s="173"/>
      <c r="B1115" s="173"/>
      <c r="C1115" s="173"/>
      <c r="D1115" s="173"/>
      <c r="E1115" s="173"/>
      <c r="F1115" s="173"/>
      <c r="G1115" s="173"/>
      <c r="H1115" s="173"/>
      <c r="I1115" s="173"/>
      <c r="J1115" s="173"/>
      <c r="K1115" s="173"/>
      <c r="L1115" s="173"/>
      <c r="M1115" s="173"/>
      <c r="N1115" s="173"/>
      <c r="O1115" s="173"/>
      <c r="P1115" s="173"/>
      <c r="Q1115" s="173"/>
      <c r="R1115" s="173"/>
      <c r="S1115" s="173"/>
      <c r="T1115" s="173"/>
      <c r="U1115" s="173"/>
      <c r="V1115" s="173"/>
      <c r="W1115" s="173"/>
      <c r="X1115" s="173"/>
      <c r="Y1115" s="173"/>
      <c r="Z1115" s="173"/>
      <c r="AA1115" s="173"/>
      <c r="AB1115" s="173"/>
      <c r="AC1115" s="173"/>
      <c r="AD1115" s="173"/>
      <c r="AE1115" s="173"/>
      <c r="AF1115" s="173"/>
      <c r="AG1115" s="173"/>
      <c r="AH1115" s="173"/>
      <c r="AI1115" s="173"/>
      <c r="AJ1115" s="173"/>
      <c r="AK1115" s="173"/>
      <c r="AL1115" s="173"/>
    </row>
    <row r="1116" spans="1:38" s="123" customFormat="1" ht="14">
      <c r="A1116" s="173"/>
      <c r="B1116" s="173"/>
      <c r="C1116" s="173"/>
      <c r="D1116" s="173"/>
      <c r="E1116" s="173"/>
      <c r="F1116" s="173"/>
      <c r="G1116" s="173"/>
      <c r="H1116" s="173"/>
      <c r="I1116" s="173"/>
      <c r="J1116" s="173"/>
      <c r="K1116" s="173"/>
      <c r="L1116" s="173"/>
      <c r="M1116" s="173"/>
      <c r="N1116" s="173"/>
      <c r="O1116" s="173"/>
      <c r="P1116" s="173"/>
      <c r="Q1116" s="173"/>
      <c r="R1116" s="173"/>
      <c r="S1116" s="173"/>
      <c r="T1116" s="173"/>
      <c r="U1116" s="173"/>
      <c r="V1116" s="173"/>
      <c r="W1116" s="173"/>
      <c r="X1116" s="173"/>
      <c r="Y1116" s="173"/>
      <c r="Z1116" s="173"/>
      <c r="AA1116" s="173"/>
      <c r="AB1116" s="173"/>
      <c r="AC1116" s="173"/>
      <c r="AD1116" s="173"/>
      <c r="AE1116" s="173"/>
      <c r="AF1116" s="173"/>
      <c r="AG1116" s="173"/>
      <c r="AH1116" s="173"/>
      <c r="AI1116" s="173"/>
      <c r="AJ1116" s="173"/>
      <c r="AK1116" s="173"/>
      <c r="AL1116" s="173"/>
    </row>
    <row r="1117" spans="1:38" s="123" customFormat="1" ht="14">
      <c r="A1117" s="173"/>
      <c r="B1117" s="173"/>
      <c r="C1117" s="173"/>
      <c r="D1117" s="173"/>
      <c r="E1117" s="173"/>
      <c r="F1117" s="173"/>
      <c r="G1117" s="173"/>
      <c r="H1117" s="173"/>
      <c r="I1117" s="173"/>
      <c r="J1117" s="173"/>
      <c r="K1117" s="173"/>
      <c r="L1117" s="173"/>
      <c r="M1117" s="173"/>
      <c r="N1117" s="173"/>
      <c r="O1117" s="173"/>
      <c r="P1117" s="173"/>
      <c r="Q1117" s="173"/>
      <c r="R1117" s="173"/>
      <c r="S1117" s="173"/>
      <c r="T1117" s="173"/>
      <c r="U1117" s="173"/>
      <c r="V1117" s="173"/>
      <c r="W1117" s="173"/>
      <c r="X1117" s="173"/>
      <c r="Y1117" s="173"/>
      <c r="Z1117" s="173"/>
      <c r="AA1117" s="173"/>
      <c r="AB1117" s="173"/>
      <c r="AC1117" s="173"/>
      <c r="AD1117" s="173"/>
      <c r="AE1117" s="173"/>
      <c r="AF1117" s="173"/>
      <c r="AG1117" s="173"/>
      <c r="AH1117" s="173"/>
      <c r="AI1117" s="173"/>
      <c r="AJ1117" s="173"/>
      <c r="AK1117" s="173"/>
      <c r="AL1117" s="173"/>
    </row>
    <row r="1118" spans="1:38" s="123" customFormat="1" ht="14">
      <c r="A1118" s="173"/>
      <c r="B1118" s="173"/>
      <c r="C1118" s="173"/>
      <c r="D1118" s="173"/>
      <c r="E1118" s="173"/>
      <c r="F1118" s="173"/>
      <c r="G1118" s="173"/>
      <c r="H1118" s="173"/>
      <c r="I1118" s="173"/>
      <c r="J1118" s="173"/>
      <c r="K1118" s="173"/>
      <c r="L1118" s="173"/>
      <c r="M1118" s="173"/>
      <c r="N1118" s="173"/>
      <c r="O1118" s="173"/>
      <c r="P1118" s="173"/>
      <c r="Q1118" s="173"/>
      <c r="R1118" s="173"/>
      <c r="S1118" s="173"/>
      <c r="T1118" s="173"/>
      <c r="U1118" s="173"/>
      <c r="V1118" s="173"/>
      <c r="W1118" s="173"/>
      <c r="X1118" s="173"/>
      <c r="Y1118" s="173"/>
      <c r="Z1118" s="173"/>
      <c r="AA1118" s="173"/>
      <c r="AB1118" s="173"/>
      <c r="AC1118" s="173"/>
      <c r="AD1118" s="173"/>
      <c r="AE1118" s="173"/>
      <c r="AF1118" s="173"/>
      <c r="AG1118" s="173"/>
      <c r="AH1118" s="173"/>
      <c r="AI1118" s="173"/>
      <c r="AJ1118" s="173"/>
      <c r="AK1118" s="173"/>
      <c r="AL1118" s="173"/>
    </row>
    <row r="1119" spans="1:38" s="123" customFormat="1" ht="14">
      <c r="A1119" s="173"/>
      <c r="B1119" s="173"/>
      <c r="C1119" s="173"/>
      <c r="D1119" s="173"/>
      <c r="E1119" s="173"/>
      <c r="F1119" s="173"/>
      <c r="G1119" s="173"/>
      <c r="H1119" s="173"/>
      <c r="I1119" s="173"/>
      <c r="J1119" s="173"/>
      <c r="K1119" s="173"/>
      <c r="L1119" s="173"/>
      <c r="M1119" s="173"/>
      <c r="N1119" s="173"/>
      <c r="O1119" s="173"/>
      <c r="P1119" s="173"/>
      <c r="Q1119" s="173"/>
      <c r="R1119" s="173"/>
      <c r="S1119" s="173"/>
      <c r="T1119" s="173"/>
      <c r="U1119" s="173"/>
      <c r="V1119" s="173"/>
      <c r="W1119" s="173"/>
      <c r="X1119" s="173"/>
      <c r="Y1119" s="173"/>
      <c r="Z1119" s="173"/>
      <c r="AA1119" s="173"/>
      <c r="AB1119" s="173"/>
      <c r="AC1119" s="173"/>
      <c r="AD1119" s="173"/>
      <c r="AE1119" s="173"/>
      <c r="AF1119" s="173"/>
      <c r="AG1119" s="173"/>
      <c r="AH1119" s="173"/>
      <c r="AI1119" s="173"/>
      <c r="AJ1119" s="173"/>
      <c r="AK1119" s="173"/>
      <c r="AL1119" s="173"/>
    </row>
    <row r="1120" spans="1:38" s="123" customFormat="1" ht="14">
      <c r="A1120" s="173"/>
      <c r="B1120" s="173"/>
      <c r="C1120" s="173"/>
      <c r="D1120" s="173"/>
      <c r="E1120" s="173"/>
      <c r="F1120" s="173"/>
      <c r="G1120" s="173"/>
      <c r="H1120" s="173"/>
      <c r="I1120" s="173"/>
      <c r="J1120" s="173"/>
      <c r="K1120" s="173"/>
      <c r="L1120" s="173"/>
      <c r="M1120" s="173"/>
      <c r="N1120" s="173"/>
      <c r="O1120" s="173"/>
      <c r="P1120" s="173"/>
      <c r="Q1120" s="173"/>
      <c r="R1120" s="173"/>
      <c r="S1120" s="173"/>
      <c r="T1120" s="173"/>
      <c r="U1120" s="173"/>
      <c r="V1120" s="173"/>
      <c r="W1120" s="173"/>
      <c r="X1120" s="173"/>
      <c r="Y1120" s="173"/>
      <c r="Z1120" s="173"/>
      <c r="AA1120" s="173"/>
      <c r="AB1120" s="173"/>
      <c r="AC1120" s="173"/>
      <c r="AD1120" s="173"/>
      <c r="AE1120" s="173"/>
      <c r="AF1120" s="173"/>
      <c r="AG1120" s="173"/>
      <c r="AH1120" s="173"/>
      <c r="AI1120" s="173"/>
      <c r="AJ1120" s="173"/>
      <c r="AK1120" s="173"/>
      <c r="AL1120" s="173"/>
    </row>
    <row r="1121" spans="1:38" s="123" customFormat="1" ht="14">
      <c r="A1121" s="173"/>
      <c r="B1121" s="173"/>
      <c r="C1121" s="173"/>
      <c r="D1121" s="173"/>
      <c r="E1121" s="173"/>
      <c r="F1121" s="173"/>
      <c r="G1121" s="173"/>
      <c r="H1121" s="173"/>
      <c r="I1121" s="173"/>
      <c r="J1121" s="173"/>
      <c r="K1121" s="173"/>
      <c r="L1121" s="173"/>
      <c r="M1121" s="173"/>
      <c r="N1121" s="173"/>
      <c r="O1121" s="173"/>
      <c r="P1121" s="173"/>
      <c r="Q1121" s="173"/>
      <c r="R1121" s="173"/>
      <c r="S1121" s="173"/>
      <c r="T1121" s="173"/>
      <c r="U1121" s="173"/>
      <c r="V1121" s="173"/>
      <c r="W1121" s="173"/>
      <c r="X1121" s="173"/>
      <c r="Y1121" s="173"/>
      <c r="Z1121" s="173"/>
      <c r="AA1121" s="173"/>
      <c r="AB1121" s="173"/>
      <c r="AC1121" s="173"/>
      <c r="AD1121" s="173"/>
      <c r="AE1121" s="173"/>
      <c r="AF1121" s="173"/>
      <c r="AG1121" s="173"/>
      <c r="AH1121" s="173"/>
      <c r="AI1121" s="173"/>
      <c r="AJ1121" s="173"/>
      <c r="AK1121" s="173"/>
      <c r="AL1121" s="173"/>
    </row>
    <row r="1122" spans="1:38" s="123" customFormat="1" ht="14">
      <c r="A1122" s="173"/>
      <c r="B1122" s="173"/>
      <c r="C1122" s="173"/>
      <c r="D1122" s="173"/>
      <c r="E1122" s="173"/>
      <c r="F1122" s="173"/>
      <c r="G1122" s="173"/>
      <c r="H1122" s="173"/>
      <c r="I1122" s="173"/>
      <c r="J1122" s="173"/>
      <c r="K1122" s="173"/>
      <c r="L1122" s="173"/>
      <c r="M1122" s="173"/>
      <c r="N1122" s="173"/>
      <c r="O1122" s="173"/>
      <c r="P1122" s="173"/>
      <c r="Q1122" s="173"/>
      <c r="R1122" s="173"/>
      <c r="S1122" s="173"/>
      <c r="T1122" s="173"/>
      <c r="U1122" s="173"/>
      <c r="V1122" s="173"/>
      <c r="W1122" s="173"/>
      <c r="X1122" s="173"/>
      <c r="Y1122" s="173"/>
      <c r="Z1122" s="173"/>
      <c r="AA1122" s="173"/>
      <c r="AB1122" s="173"/>
      <c r="AC1122" s="173"/>
      <c r="AD1122" s="173"/>
      <c r="AE1122" s="173"/>
      <c r="AF1122" s="173"/>
      <c r="AG1122" s="173"/>
      <c r="AH1122" s="173"/>
      <c r="AI1122" s="173"/>
      <c r="AJ1122" s="173"/>
      <c r="AK1122" s="173"/>
      <c r="AL1122" s="173"/>
    </row>
    <row r="1123" spans="1:38" s="123" customFormat="1" ht="14">
      <c r="A1123" s="173"/>
      <c r="B1123" s="173"/>
      <c r="C1123" s="173"/>
      <c r="D1123" s="173"/>
      <c r="E1123" s="173"/>
      <c r="F1123" s="173"/>
      <c r="G1123" s="173"/>
      <c r="H1123" s="173"/>
      <c r="I1123" s="173"/>
      <c r="J1123" s="173"/>
      <c r="K1123" s="173"/>
      <c r="L1123" s="173"/>
      <c r="M1123" s="173"/>
      <c r="N1123" s="173"/>
      <c r="O1123" s="173"/>
      <c r="P1123" s="173"/>
      <c r="Q1123" s="173"/>
      <c r="R1123" s="173"/>
      <c r="S1123" s="173"/>
      <c r="T1123" s="173"/>
      <c r="U1123" s="173"/>
      <c r="V1123" s="173"/>
      <c r="W1123" s="173"/>
      <c r="X1123" s="173"/>
      <c r="Y1123" s="173"/>
      <c r="Z1123" s="173"/>
      <c r="AA1123" s="173"/>
      <c r="AB1123" s="173"/>
      <c r="AC1123" s="173"/>
      <c r="AD1123" s="173"/>
      <c r="AE1123" s="173"/>
      <c r="AF1123" s="173"/>
      <c r="AG1123" s="173"/>
      <c r="AH1123" s="173"/>
      <c r="AI1123" s="173"/>
      <c r="AJ1123" s="173"/>
      <c r="AK1123" s="173"/>
      <c r="AL1123" s="173"/>
    </row>
    <row r="1124" spans="1:38" s="123" customFormat="1" ht="14">
      <c r="A1124" s="173"/>
      <c r="B1124" s="173"/>
      <c r="C1124" s="173"/>
      <c r="D1124" s="173"/>
      <c r="E1124" s="173"/>
      <c r="F1124" s="173"/>
      <c r="G1124" s="173"/>
      <c r="H1124" s="173"/>
      <c r="I1124" s="173"/>
      <c r="J1124" s="173"/>
      <c r="K1124" s="173"/>
      <c r="L1124" s="173"/>
      <c r="M1124" s="173"/>
      <c r="N1124" s="173"/>
      <c r="O1124" s="173"/>
      <c r="P1124" s="173"/>
      <c r="Q1124" s="173"/>
      <c r="R1124" s="173"/>
      <c r="S1124" s="173"/>
      <c r="T1124" s="173"/>
      <c r="U1124" s="173"/>
      <c r="V1124" s="173"/>
      <c r="W1124" s="173"/>
      <c r="X1124" s="173"/>
      <c r="Y1124" s="173"/>
      <c r="Z1124" s="173"/>
      <c r="AA1124" s="173"/>
      <c r="AB1124" s="173"/>
      <c r="AC1124" s="173"/>
      <c r="AD1124" s="173"/>
      <c r="AE1124" s="173"/>
      <c r="AF1124" s="173"/>
      <c r="AG1124" s="173"/>
      <c r="AH1124" s="173"/>
      <c r="AI1124" s="173"/>
      <c r="AJ1124" s="173"/>
      <c r="AK1124" s="173"/>
      <c r="AL1124" s="173"/>
    </row>
    <row r="1125" spans="1:38" s="123" customFormat="1" ht="14">
      <c r="A1125" s="173"/>
      <c r="B1125" s="173"/>
      <c r="C1125" s="173"/>
      <c r="D1125" s="173"/>
      <c r="E1125" s="173"/>
      <c r="F1125" s="173"/>
      <c r="G1125" s="173"/>
      <c r="H1125" s="173"/>
      <c r="I1125" s="173"/>
      <c r="J1125" s="173"/>
      <c r="K1125" s="173"/>
      <c r="L1125" s="173"/>
      <c r="M1125" s="173"/>
      <c r="N1125" s="173"/>
      <c r="O1125" s="173"/>
      <c r="P1125" s="173"/>
      <c r="Q1125" s="173"/>
      <c r="R1125" s="173"/>
      <c r="S1125" s="173"/>
      <c r="T1125" s="173"/>
      <c r="U1125" s="173"/>
      <c r="V1125" s="173"/>
      <c r="W1125" s="173"/>
      <c r="X1125" s="173"/>
      <c r="Y1125" s="173"/>
      <c r="Z1125" s="173"/>
      <c r="AA1125" s="173"/>
      <c r="AB1125" s="173"/>
      <c r="AC1125" s="173"/>
      <c r="AD1125" s="173"/>
      <c r="AE1125" s="173"/>
      <c r="AF1125" s="173"/>
      <c r="AG1125" s="173"/>
      <c r="AH1125" s="173"/>
      <c r="AI1125" s="173"/>
      <c r="AJ1125" s="173"/>
      <c r="AK1125" s="173"/>
      <c r="AL1125" s="173"/>
    </row>
    <row r="1126" spans="1:38" s="123" customFormat="1" ht="14">
      <c r="A1126" s="173"/>
      <c r="B1126" s="173"/>
      <c r="C1126" s="173"/>
      <c r="D1126" s="173"/>
      <c r="E1126" s="173"/>
      <c r="F1126" s="173"/>
      <c r="G1126" s="173"/>
      <c r="H1126" s="173"/>
      <c r="I1126" s="173"/>
      <c r="J1126" s="173"/>
      <c r="K1126" s="173"/>
      <c r="L1126" s="173"/>
      <c r="M1126" s="173"/>
      <c r="N1126" s="173"/>
      <c r="O1126" s="173"/>
      <c r="P1126" s="173"/>
      <c r="Q1126" s="173"/>
      <c r="R1126" s="173"/>
      <c r="S1126" s="173"/>
      <c r="T1126" s="173"/>
      <c r="U1126" s="173"/>
      <c r="V1126" s="173"/>
      <c r="W1126" s="173"/>
      <c r="X1126" s="173"/>
      <c r="Y1126" s="173"/>
      <c r="Z1126" s="173"/>
      <c r="AA1126" s="173"/>
      <c r="AB1126" s="173"/>
      <c r="AC1126" s="173"/>
      <c r="AD1126" s="173"/>
      <c r="AE1126" s="173"/>
      <c r="AF1126" s="173"/>
      <c r="AG1126" s="173"/>
      <c r="AH1126" s="173"/>
      <c r="AI1126" s="173"/>
      <c r="AJ1126" s="173"/>
      <c r="AK1126" s="173"/>
      <c r="AL1126" s="173"/>
    </row>
    <row r="1127" spans="1:38" s="123" customFormat="1" ht="14">
      <c r="A1127" s="173"/>
      <c r="B1127" s="173"/>
      <c r="C1127" s="173"/>
      <c r="D1127" s="173"/>
      <c r="E1127" s="173"/>
      <c r="F1127" s="173"/>
      <c r="G1127" s="173"/>
      <c r="H1127" s="173"/>
      <c r="I1127" s="173"/>
      <c r="J1127" s="173"/>
      <c r="K1127" s="173"/>
      <c r="L1127" s="173"/>
      <c r="M1127" s="173"/>
      <c r="N1127" s="173"/>
      <c r="O1127" s="173"/>
      <c r="P1127" s="173"/>
      <c r="Q1127" s="173"/>
      <c r="R1127" s="173"/>
      <c r="S1127" s="173"/>
      <c r="T1127" s="173"/>
      <c r="U1127" s="173"/>
      <c r="V1127" s="173"/>
      <c r="W1127" s="173"/>
      <c r="X1127" s="173"/>
      <c r="Y1127" s="173"/>
      <c r="Z1127" s="173"/>
      <c r="AA1127" s="173"/>
      <c r="AB1127" s="173"/>
      <c r="AC1127" s="173"/>
      <c r="AD1127" s="173"/>
      <c r="AE1127" s="173"/>
      <c r="AF1127" s="173"/>
      <c r="AG1127" s="173"/>
      <c r="AH1127" s="173"/>
      <c r="AI1127" s="173"/>
      <c r="AJ1127" s="173"/>
      <c r="AK1127" s="173"/>
      <c r="AL1127" s="173"/>
    </row>
    <row r="1128" spans="1:38" s="123" customFormat="1" ht="14">
      <c r="A1128" s="173"/>
      <c r="B1128" s="173"/>
      <c r="C1128" s="173"/>
      <c r="D1128" s="173"/>
      <c r="E1128" s="173"/>
      <c r="F1128" s="173"/>
      <c r="G1128" s="173"/>
      <c r="H1128" s="173"/>
      <c r="I1128" s="173"/>
      <c r="J1128" s="173"/>
      <c r="K1128" s="173"/>
      <c r="L1128" s="173"/>
      <c r="M1128" s="173"/>
      <c r="N1128" s="173"/>
      <c r="O1128" s="173"/>
      <c r="P1128" s="173"/>
      <c r="Q1128" s="173"/>
      <c r="R1128" s="173"/>
      <c r="S1128" s="173"/>
      <c r="T1128" s="173"/>
      <c r="U1128" s="173"/>
      <c r="V1128" s="173"/>
      <c r="W1128" s="173"/>
      <c r="X1128" s="173"/>
      <c r="Y1128" s="173"/>
      <c r="Z1128" s="173"/>
      <c r="AA1128" s="173"/>
      <c r="AB1128" s="173"/>
      <c r="AC1128" s="173"/>
      <c r="AD1128" s="173"/>
      <c r="AE1128" s="173"/>
      <c r="AF1128" s="173"/>
      <c r="AG1128" s="173"/>
      <c r="AH1128" s="173"/>
      <c r="AI1128" s="173"/>
      <c r="AJ1128" s="173"/>
      <c r="AK1128" s="173"/>
      <c r="AL1128" s="173"/>
    </row>
    <row r="1129" spans="1:38" s="123" customFormat="1" ht="14">
      <c r="A1129" s="173"/>
      <c r="B1129" s="173"/>
      <c r="C1129" s="173"/>
      <c r="D1129" s="173"/>
      <c r="E1129" s="173"/>
      <c r="F1129" s="173"/>
      <c r="G1129" s="173"/>
      <c r="H1129" s="173"/>
      <c r="I1129" s="173"/>
      <c r="J1129" s="173"/>
      <c r="K1129" s="173"/>
      <c r="L1129" s="173"/>
      <c r="M1129" s="173"/>
      <c r="N1129" s="173"/>
      <c r="O1129" s="173"/>
      <c r="P1129" s="173"/>
      <c r="Q1129" s="173"/>
      <c r="R1129" s="173"/>
      <c r="S1129" s="173"/>
      <c r="T1129" s="173"/>
      <c r="U1129" s="173"/>
      <c r="V1129" s="173"/>
      <c r="W1129" s="173"/>
      <c r="X1129" s="173"/>
      <c r="Y1129" s="173"/>
      <c r="Z1129" s="173"/>
      <c r="AA1129" s="173"/>
      <c r="AB1129" s="173"/>
      <c r="AC1129" s="173"/>
      <c r="AD1129" s="173"/>
      <c r="AE1129" s="173"/>
      <c r="AF1129" s="173"/>
      <c r="AG1129" s="173"/>
      <c r="AH1129" s="173"/>
      <c r="AI1129" s="173"/>
      <c r="AJ1129" s="173"/>
      <c r="AK1129" s="173"/>
      <c r="AL1129" s="173"/>
    </row>
    <row r="1130" spans="1:38" s="123" customFormat="1" ht="14">
      <c r="A1130" s="173"/>
      <c r="B1130" s="173"/>
      <c r="C1130" s="173"/>
      <c r="D1130" s="173"/>
      <c r="E1130" s="173"/>
      <c r="F1130" s="173"/>
      <c r="G1130" s="173"/>
      <c r="H1130" s="173"/>
      <c r="I1130" s="173"/>
      <c r="J1130" s="173"/>
      <c r="K1130" s="173"/>
      <c r="L1130" s="173"/>
      <c r="M1130" s="173"/>
      <c r="N1130" s="173"/>
      <c r="O1130" s="173"/>
      <c r="P1130" s="173"/>
      <c r="Q1130" s="173"/>
      <c r="R1130" s="173"/>
      <c r="S1130" s="173"/>
      <c r="T1130" s="173"/>
      <c r="U1130" s="173"/>
      <c r="V1130" s="173"/>
      <c r="W1130" s="173"/>
      <c r="X1130" s="173"/>
      <c r="Y1130" s="173"/>
      <c r="Z1130" s="173"/>
      <c r="AA1130" s="173"/>
      <c r="AB1130" s="173"/>
      <c r="AC1130" s="173"/>
      <c r="AD1130" s="173"/>
      <c r="AE1130" s="173"/>
      <c r="AF1130" s="173"/>
      <c r="AG1130" s="173"/>
      <c r="AH1130" s="173"/>
      <c r="AI1130" s="173"/>
      <c r="AJ1130" s="173"/>
      <c r="AK1130" s="173"/>
      <c r="AL1130" s="173"/>
    </row>
    <row r="1131" spans="1:38" s="123" customFormat="1" ht="14">
      <c r="A1131" s="173"/>
      <c r="B1131" s="173"/>
      <c r="C1131" s="173"/>
      <c r="D1131" s="173"/>
      <c r="E1131" s="173"/>
      <c r="F1131" s="173"/>
      <c r="G1131" s="173"/>
      <c r="H1131" s="173"/>
      <c r="I1131" s="173"/>
      <c r="J1131" s="173"/>
      <c r="K1131" s="173"/>
      <c r="L1131" s="173"/>
      <c r="M1131" s="173"/>
      <c r="N1131" s="173"/>
      <c r="O1131" s="173"/>
      <c r="P1131" s="173"/>
      <c r="Q1131" s="173"/>
      <c r="R1131" s="173"/>
      <c r="S1131" s="173"/>
      <c r="T1131" s="173"/>
      <c r="U1131" s="173"/>
      <c r="V1131" s="173"/>
      <c r="W1131" s="173"/>
      <c r="X1131" s="173"/>
      <c r="Y1131" s="173"/>
      <c r="Z1131" s="173"/>
      <c r="AA1131" s="173"/>
      <c r="AB1131" s="173"/>
      <c r="AC1131" s="173"/>
      <c r="AD1131" s="173"/>
      <c r="AE1131" s="173"/>
      <c r="AF1131" s="173"/>
      <c r="AG1131" s="173"/>
      <c r="AH1131" s="173"/>
      <c r="AI1131" s="173"/>
      <c r="AJ1131" s="173"/>
      <c r="AK1131" s="173"/>
      <c r="AL1131" s="173"/>
    </row>
    <row r="1132" spans="1:38" s="123" customFormat="1" ht="14">
      <c r="A1132" s="173"/>
      <c r="B1132" s="173"/>
      <c r="C1132" s="173"/>
      <c r="D1132" s="173"/>
      <c r="E1132" s="173"/>
      <c r="F1132" s="173"/>
      <c r="G1132" s="173"/>
      <c r="H1132" s="173"/>
      <c r="I1132" s="173"/>
      <c r="J1132" s="173"/>
      <c r="K1132" s="173"/>
      <c r="L1132" s="173"/>
      <c r="M1132" s="173"/>
      <c r="N1132" s="173"/>
      <c r="O1132" s="173"/>
      <c r="P1132" s="173"/>
      <c r="Q1132" s="173"/>
      <c r="R1132" s="173"/>
      <c r="S1132" s="173"/>
      <c r="T1132" s="173"/>
      <c r="U1132" s="173"/>
      <c r="V1132" s="173"/>
      <c r="W1132" s="173"/>
      <c r="X1132" s="173"/>
      <c r="Y1132" s="173"/>
      <c r="Z1132" s="173"/>
      <c r="AA1132" s="173"/>
      <c r="AB1132" s="173"/>
      <c r="AC1132" s="173"/>
      <c r="AD1132" s="173"/>
      <c r="AE1132" s="173"/>
      <c r="AF1132" s="173"/>
      <c r="AG1132" s="173"/>
      <c r="AH1132" s="173"/>
      <c r="AI1132" s="173"/>
      <c r="AJ1132" s="173"/>
      <c r="AK1132" s="173"/>
      <c r="AL1132" s="173"/>
    </row>
    <row r="1133" spans="1:38" s="123" customFormat="1" ht="14">
      <c r="A1133" s="173"/>
      <c r="B1133" s="173"/>
      <c r="C1133" s="173"/>
      <c r="D1133" s="173"/>
      <c r="E1133" s="173"/>
      <c r="F1133" s="173"/>
      <c r="G1133" s="173"/>
      <c r="H1133" s="173"/>
      <c r="I1133" s="173"/>
      <c r="J1133" s="173"/>
      <c r="K1133" s="173"/>
      <c r="L1133" s="173"/>
      <c r="M1133" s="173"/>
      <c r="N1133" s="173"/>
      <c r="O1133" s="173"/>
      <c r="P1133" s="173"/>
      <c r="Q1133" s="173"/>
      <c r="R1133" s="173"/>
      <c r="S1133" s="173"/>
      <c r="T1133" s="173"/>
      <c r="U1133" s="173"/>
      <c r="V1133" s="173"/>
      <c r="W1133" s="173"/>
      <c r="X1133" s="173"/>
      <c r="Y1133" s="173"/>
      <c r="Z1133" s="173"/>
      <c r="AA1133" s="173"/>
      <c r="AB1133" s="173"/>
      <c r="AC1133" s="173"/>
      <c r="AD1133" s="173"/>
      <c r="AE1133" s="173"/>
      <c r="AF1133" s="173"/>
      <c r="AG1133" s="173"/>
      <c r="AH1133" s="173"/>
      <c r="AI1133" s="173"/>
      <c r="AJ1133" s="173"/>
      <c r="AK1133" s="173"/>
      <c r="AL1133" s="173"/>
    </row>
    <row r="1134" spans="1:38" s="123" customFormat="1" ht="14">
      <c r="A1134" s="173"/>
      <c r="B1134" s="173"/>
      <c r="C1134" s="173"/>
      <c r="D1134" s="173"/>
      <c r="E1134" s="173"/>
      <c r="F1134" s="173"/>
      <c r="G1134" s="173"/>
      <c r="H1134" s="173"/>
      <c r="I1134" s="173"/>
      <c r="J1134" s="173"/>
      <c r="K1134" s="173"/>
      <c r="L1134" s="173"/>
      <c r="M1134" s="173"/>
      <c r="N1134" s="173"/>
      <c r="O1134" s="173"/>
      <c r="P1134" s="173"/>
      <c r="Q1134" s="173"/>
      <c r="R1134" s="173"/>
      <c r="S1134" s="173"/>
      <c r="T1134" s="173"/>
      <c r="U1134" s="173"/>
      <c r="V1134" s="173"/>
      <c r="W1134" s="173"/>
      <c r="X1134" s="173"/>
      <c r="Y1134" s="173"/>
      <c r="Z1134" s="173"/>
      <c r="AA1134" s="173"/>
      <c r="AB1134" s="173"/>
      <c r="AC1134" s="173"/>
      <c r="AD1134" s="173"/>
      <c r="AE1134" s="173"/>
      <c r="AF1134" s="173"/>
      <c r="AG1134" s="173"/>
      <c r="AH1134" s="173"/>
      <c r="AI1134" s="173"/>
      <c r="AJ1134" s="173"/>
      <c r="AK1134" s="173"/>
      <c r="AL1134" s="173"/>
    </row>
    <row r="1135" spans="1:38" s="123" customFormat="1" ht="14">
      <c r="A1135" s="173"/>
      <c r="B1135" s="173"/>
      <c r="C1135" s="173"/>
      <c r="D1135" s="173"/>
      <c r="E1135" s="173"/>
      <c r="F1135" s="173"/>
      <c r="G1135" s="173"/>
      <c r="H1135" s="173"/>
      <c r="I1135" s="173"/>
      <c r="J1135" s="173"/>
      <c r="K1135" s="173"/>
      <c r="L1135" s="173"/>
      <c r="M1135" s="173"/>
      <c r="N1135" s="173"/>
      <c r="O1135" s="173"/>
      <c r="P1135" s="173"/>
      <c r="Q1135" s="173"/>
      <c r="R1135" s="173"/>
      <c r="S1135" s="173"/>
      <c r="T1135" s="173"/>
      <c r="U1135" s="173"/>
      <c r="V1135" s="173"/>
      <c r="W1135" s="173"/>
      <c r="X1135" s="173"/>
      <c r="Y1135" s="173"/>
      <c r="Z1135" s="173"/>
      <c r="AA1135" s="173"/>
      <c r="AB1135" s="173"/>
      <c r="AC1135" s="173"/>
      <c r="AD1135" s="173"/>
      <c r="AE1135" s="173"/>
      <c r="AF1135" s="173"/>
      <c r="AG1135" s="173"/>
      <c r="AH1135" s="173"/>
      <c r="AI1135" s="173"/>
      <c r="AJ1135" s="173"/>
      <c r="AK1135" s="173"/>
      <c r="AL1135" s="173"/>
    </row>
    <row r="1136" spans="1:38" s="123" customFormat="1" ht="14">
      <c r="A1136" s="173"/>
      <c r="B1136" s="173"/>
      <c r="C1136" s="173"/>
      <c r="D1136" s="173"/>
      <c r="E1136" s="173"/>
      <c r="F1136" s="173"/>
      <c r="G1136" s="173"/>
      <c r="H1136" s="173"/>
      <c r="I1136" s="173"/>
      <c r="J1136" s="173"/>
      <c r="K1136" s="173"/>
      <c r="L1136" s="173"/>
      <c r="M1136" s="173"/>
      <c r="N1136" s="173"/>
      <c r="O1136" s="173"/>
      <c r="P1136" s="173"/>
      <c r="Q1136" s="173"/>
      <c r="R1136" s="173"/>
      <c r="S1136" s="173"/>
      <c r="T1136" s="173"/>
      <c r="U1136" s="173"/>
      <c r="V1136" s="173"/>
      <c r="W1136" s="173"/>
      <c r="X1136" s="173"/>
      <c r="Y1136" s="173"/>
      <c r="Z1136" s="173"/>
      <c r="AA1136" s="173"/>
      <c r="AB1136" s="173"/>
      <c r="AC1136" s="173"/>
      <c r="AD1136" s="173"/>
      <c r="AE1136" s="173"/>
      <c r="AF1136" s="173"/>
      <c r="AG1136" s="173"/>
      <c r="AH1136" s="173"/>
      <c r="AI1136" s="173"/>
      <c r="AJ1136" s="173"/>
      <c r="AK1136" s="173"/>
      <c r="AL1136" s="173"/>
    </row>
    <row r="1137" spans="1:38" s="123" customFormat="1" ht="14">
      <c r="A1137" s="173"/>
      <c r="B1137" s="173"/>
      <c r="C1137" s="173"/>
      <c r="D1137" s="173"/>
      <c r="E1137" s="173"/>
      <c r="F1137" s="173"/>
      <c r="G1137" s="173"/>
      <c r="H1137" s="173"/>
      <c r="I1137" s="173"/>
      <c r="J1137" s="173"/>
      <c r="K1137" s="173"/>
      <c r="L1137" s="173"/>
      <c r="M1137" s="173"/>
      <c r="N1137" s="173"/>
      <c r="O1137" s="173"/>
      <c r="P1137" s="173"/>
      <c r="Q1137" s="173"/>
      <c r="R1137" s="173"/>
      <c r="S1137" s="173"/>
      <c r="T1137" s="173"/>
      <c r="U1137" s="173"/>
      <c r="V1137" s="173"/>
      <c r="W1137" s="173"/>
      <c r="X1137" s="173"/>
      <c r="Y1137" s="173"/>
      <c r="Z1137" s="173"/>
      <c r="AA1137" s="173"/>
      <c r="AB1137" s="173"/>
      <c r="AC1137" s="173"/>
      <c r="AD1137" s="173"/>
      <c r="AE1137" s="173"/>
      <c r="AF1137" s="173"/>
      <c r="AG1137" s="173"/>
      <c r="AH1137" s="173"/>
      <c r="AI1137" s="173"/>
      <c r="AJ1137" s="173"/>
      <c r="AK1137" s="173"/>
      <c r="AL1137" s="173"/>
    </row>
    <row r="1138" spans="1:38" s="123" customFormat="1" ht="14">
      <c r="A1138" s="173"/>
      <c r="B1138" s="173"/>
      <c r="C1138" s="173"/>
      <c r="D1138" s="173"/>
      <c r="E1138" s="173"/>
      <c r="F1138" s="173"/>
      <c r="G1138" s="173"/>
      <c r="H1138" s="173"/>
      <c r="I1138" s="173"/>
      <c r="J1138" s="173"/>
      <c r="K1138" s="173"/>
      <c r="L1138" s="173"/>
      <c r="M1138" s="173"/>
      <c r="N1138" s="173"/>
      <c r="O1138" s="173"/>
      <c r="P1138" s="173"/>
      <c r="Q1138" s="173"/>
      <c r="R1138" s="173"/>
      <c r="S1138" s="173"/>
      <c r="T1138" s="173"/>
      <c r="U1138" s="173"/>
      <c r="V1138" s="173"/>
      <c r="W1138" s="173"/>
      <c r="X1138" s="173"/>
      <c r="Y1138" s="173"/>
      <c r="Z1138" s="173"/>
      <c r="AA1138" s="173"/>
      <c r="AB1138" s="173"/>
      <c r="AC1138" s="173"/>
      <c r="AD1138" s="173"/>
      <c r="AE1138" s="173"/>
      <c r="AF1138" s="173"/>
      <c r="AG1138" s="173"/>
      <c r="AH1138" s="173"/>
      <c r="AI1138" s="173"/>
      <c r="AJ1138" s="173"/>
      <c r="AK1138" s="173"/>
      <c r="AL1138" s="173"/>
    </row>
    <row r="1139" spans="1:38" s="123" customFormat="1" ht="14">
      <c r="A1139" s="173"/>
      <c r="B1139" s="173"/>
      <c r="C1139" s="173"/>
      <c r="D1139" s="173"/>
      <c r="E1139" s="173"/>
      <c r="F1139" s="173"/>
      <c r="G1139" s="173"/>
      <c r="H1139" s="173"/>
      <c r="I1139" s="173"/>
      <c r="J1139" s="173"/>
      <c r="K1139" s="173"/>
      <c r="L1139" s="173"/>
      <c r="M1139" s="173"/>
      <c r="N1139" s="173"/>
      <c r="O1139" s="173"/>
      <c r="P1139" s="173"/>
      <c r="Q1139" s="173"/>
      <c r="R1139" s="173"/>
      <c r="S1139" s="173"/>
      <c r="T1139" s="173"/>
      <c r="U1139" s="173"/>
      <c r="V1139" s="173"/>
      <c r="W1139" s="173"/>
      <c r="X1139" s="173"/>
      <c r="Y1139" s="173"/>
      <c r="Z1139" s="173"/>
      <c r="AA1139" s="173"/>
      <c r="AB1139" s="173"/>
      <c r="AC1139" s="173"/>
      <c r="AD1139" s="173"/>
      <c r="AE1139" s="173"/>
      <c r="AF1139" s="173"/>
      <c r="AG1139" s="173"/>
      <c r="AH1139" s="173"/>
      <c r="AI1139" s="173"/>
      <c r="AJ1139" s="173"/>
      <c r="AK1139" s="173"/>
      <c r="AL1139" s="173"/>
    </row>
    <row r="1140" spans="1:38" s="123" customFormat="1" ht="14">
      <c r="A1140" s="173"/>
      <c r="B1140" s="173"/>
      <c r="C1140" s="173"/>
      <c r="D1140" s="173"/>
      <c r="E1140" s="173"/>
      <c r="F1140" s="173"/>
      <c r="G1140" s="173"/>
      <c r="H1140" s="173"/>
      <c r="I1140" s="173"/>
      <c r="J1140" s="173"/>
      <c r="K1140" s="173"/>
      <c r="L1140" s="173"/>
      <c r="M1140" s="173"/>
      <c r="N1140" s="173"/>
      <c r="O1140" s="173"/>
      <c r="P1140" s="173"/>
      <c r="Q1140" s="173"/>
      <c r="R1140" s="173"/>
      <c r="S1140" s="173"/>
      <c r="T1140" s="173"/>
      <c r="U1140" s="173"/>
      <c r="V1140" s="173"/>
      <c r="W1140" s="173"/>
      <c r="X1140" s="173"/>
      <c r="Y1140" s="173"/>
      <c r="Z1140" s="173"/>
      <c r="AA1140" s="173"/>
      <c r="AB1140" s="173"/>
      <c r="AC1140" s="173"/>
      <c r="AD1140" s="173"/>
      <c r="AE1140" s="173"/>
      <c r="AF1140" s="173"/>
      <c r="AG1140" s="173"/>
      <c r="AH1140" s="173"/>
      <c r="AI1140" s="173"/>
      <c r="AJ1140" s="173"/>
      <c r="AK1140" s="173"/>
      <c r="AL1140" s="173"/>
    </row>
    <row r="1141" spans="1:38" s="123" customFormat="1" ht="14">
      <c r="A1141" s="173"/>
      <c r="B1141" s="173"/>
      <c r="C1141" s="173"/>
      <c r="D1141" s="173"/>
      <c r="E1141" s="173"/>
      <c r="F1141" s="173"/>
      <c r="G1141" s="173"/>
      <c r="H1141" s="173"/>
      <c r="I1141" s="173"/>
      <c r="J1141" s="173"/>
      <c r="K1141" s="173"/>
      <c r="L1141" s="173"/>
      <c r="M1141" s="173"/>
      <c r="N1141" s="173"/>
      <c r="O1141" s="173"/>
      <c r="P1141" s="173"/>
      <c r="Q1141" s="173"/>
      <c r="R1141" s="173"/>
      <c r="S1141" s="173"/>
      <c r="T1141" s="173"/>
      <c r="U1141" s="173"/>
      <c r="V1141" s="173"/>
      <c r="W1141" s="173"/>
      <c r="X1141" s="173"/>
      <c r="Y1141" s="173"/>
      <c r="Z1141" s="173"/>
      <c r="AA1141" s="173"/>
      <c r="AB1141" s="173"/>
      <c r="AC1141" s="173"/>
      <c r="AD1141" s="173"/>
      <c r="AE1141" s="173"/>
      <c r="AF1141" s="173"/>
      <c r="AG1141" s="173"/>
      <c r="AH1141" s="173"/>
      <c r="AI1141" s="173"/>
      <c r="AJ1141" s="173"/>
      <c r="AK1141" s="173"/>
      <c r="AL1141" s="173"/>
    </row>
    <row r="1142" spans="1:38" s="123" customFormat="1" ht="14">
      <c r="A1142" s="173"/>
      <c r="B1142" s="173"/>
      <c r="C1142" s="173"/>
      <c r="D1142" s="173"/>
      <c r="E1142" s="173"/>
      <c r="F1142" s="173"/>
      <c r="G1142" s="173"/>
      <c r="H1142" s="173"/>
      <c r="I1142" s="173"/>
      <c r="J1142" s="173"/>
      <c r="K1142" s="173"/>
      <c r="L1142" s="173"/>
      <c r="M1142" s="173"/>
      <c r="N1142" s="173"/>
      <c r="O1142" s="173"/>
      <c r="P1142" s="173"/>
      <c r="Q1142" s="173"/>
      <c r="R1142" s="173"/>
      <c r="S1142" s="173"/>
      <c r="T1142" s="173"/>
      <c r="U1142" s="173"/>
      <c r="V1142" s="173"/>
      <c r="W1142" s="173"/>
      <c r="X1142" s="173"/>
      <c r="Y1142" s="173"/>
      <c r="Z1142" s="173"/>
      <c r="AA1142" s="173"/>
      <c r="AB1142" s="173"/>
      <c r="AC1142" s="173"/>
      <c r="AD1142" s="173"/>
      <c r="AE1142" s="173"/>
      <c r="AF1142" s="173"/>
      <c r="AG1142" s="173"/>
      <c r="AH1142" s="173"/>
      <c r="AI1142" s="173"/>
      <c r="AJ1142" s="173"/>
      <c r="AK1142" s="173"/>
      <c r="AL1142" s="173"/>
    </row>
    <row r="1143" spans="1:38" s="123" customFormat="1" ht="14">
      <c r="A1143" s="173"/>
      <c r="B1143" s="173"/>
      <c r="C1143" s="173"/>
      <c r="D1143" s="173"/>
      <c r="E1143" s="173"/>
      <c r="F1143" s="173"/>
      <c r="G1143" s="173"/>
      <c r="H1143" s="173"/>
      <c r="I1143" s="173"/>
      <c r="J1143" s="173"/>
      <c r="K1143" s="173"/>
      <c r="L1143" s="173"/>
      <c r="M1143" s="173"/>
      <c r="N1143" s="173"/>
      <c r="O1143" s="173"/>
      <c r="P1143" s="173"/>
      <c r="Q1143" s="173"/>
      <c r="R1143" s="173"/>
      <c r="S1143" s="173"/>
      <c r="T1143" s="173"/>
      <c r="U1143" s="173"/>
      <c r="V1143" s="173"/>
      <c r="W1143" s="173"/>
      <c r="X1143" s="173"/>
      <c r="Y1143" s="173"/>
      <c r="Z1143" s="173"/>
      <c r="AA1143" s="173"/>
      <c r="AB1143" s="173"/>
      <c r="AC1143" s="173"/>
      <c r="AD1143" s="173"/>
      <c r="AE1143" s="173"/>
      <c r="AF1143" s="173"/>
      <c r="AG1143" s="173"/>
      <c r="AH1143" s="173"/>
      <c r="AI1143" s="173"/>
      <c r="AJ1143" s="173"/>
      <c r="AK1143" s="173"/>
      <c r="AL1143" s="173"/>
    </row>
    <row r="1144" spans="1:38" s="123" customFormat="1" ht="14">
      <c r="A1144" s="173"/>
      <c r="B1144" s="173"/>
      <c r="C1144" s="173"/>
      <c r="D1144" s="173"/>
      <c r="E1144" s="173"/>
      <c r="F1144" s="173"/>
      <c r="G1144" s="173"/>
      <c r="H1144" s="173"/>
      <c r="I1144" s="173"/>
      <c r="J1144" s="173"/>
      <c r="K1144" s="173"/>
      <c r="L1144" s="173"/>
      <c r="M1144" s="173"/>
      <c r="N1144" s="173"/>
      <c r="O1144" s="173"/>
      <c r="P1144" s="173"/>
      <c r="Q1144" s="173"/>
      <c r="R1144" s="173"/>
      <c r="S1144" s="173"/>
      <c r="T1144" s="173"/>
      <c r="U1144" s="173"/>
      <c r="V1144" s="173"/>
      <c r="W1144" s="173"/>
      <c r="X1144" s="173"/>
      <c r="Y1144" s="173"/>
      <c r="Z1144" s="173"/>
      <c r="AA1144" s="173"/>
      <c r="AB1144" s="173"/>
      <c r="AC1144" s="173"/>
      <c r="AD1144" s="173"/>
      <c r="AE1144" s="173"/>
      <c r="AF1144" s="173"/>
      <c r="AG1144" s="173"/>
      <c r="AH1144" s="173"/>
      <c r="AI1144" s="173"/>
      <c r="AJ1144" s="173"/>
      <c r="AK1144" s="173"/>
      <c r="AL1144" s="173"/>
    </row>
    <row r="1145" spans="1:38" s="123" customFormat="1" ht="14">
      <c r="A1145" s="173"/>
      <c r="B1145" s="173"/>
      <c r="C1145" s="173"/>
      <c r="D1145" s="173"/>
      <c r="E1145" s="173"/>
      <c r="F1145" s="173"/>
      <c r="G1145" s="173"/>
      <c r="H1145" s="173"/>
      <c r="I1145" s="173"/>
      <c r="J1145" s="173"/>
      <c r="K1145" s="173"/>
      <c r="L1145" s="173"/>
      <c r="M1145" s="173"/>
      <c r="N1145" s="173"/>
      <c r="O1145" s="173"/>
      <c r="P1145" s="173"/>
      <c r="Q1145" s="173"/>
      <c r="R1145" s="173"/>
      <c r="S1145" s="173"/>
      <c r="T1145" s="173"/>
      <c r="U1145" s="173"/>
      <c r="V1145" s="173"/>
      <c r="W1145" s="173"/>
      <c r="X1145" s="173"/>
      <c r="Y1145" s="173"/>
      <c r="Z1145" s="173"/>
      <c r="AA1145" s="173"/>
      <c r="AB1145" s="173"/>
      <c r="AC1145" s="173"/>
      <c r="AD1145" s="173"/>
      <c r="AE1145" s="173"/>
      <c r="AF1145" s="173"/>
      <c r="AG1145" s="173"/>
      <c r="AH1145" s="173"/>
      <c r="AI1145" s="173"/>
      <c r="AJ1145" s="173"/>
      <c r="AK1145" s="173"/>
      <c r="AL1145" s="173"/>
    </row>
    <row r="1146" spans="1:38" s="123" customFormat="1" ht="14">
      <c r="A1146" s="173"/>
      <c r="B1146" s="173"/>
      <c r="C1146" s="173"/>
      <c r="D1146" s="173"/>
      <c r="E1146" s="173"/>
      <c r="F1146" s="173"/>
      <c r="G1146" s="173"/>
      <c r="H1146" s="173"/>
      <c r="I1146" s="173"/>
      <c r="J1146" s="173"/>
      <c r="K1146" s="173"/>
      <c r="L1146" s="173"/>
      <c r="M1146" s="173"/>
      <c r="N1146" s="173"/>
      <c r="O1146" s="173"/>
      <c r="P1146" s="173"/>
      <c r="Q1146" s="173"/>
      <c r="R1146" s="173"/>
      <c r="S1146" s="173"/>
      <c r="T1146" s="173"/>
      <c r="U1146" s="173"/>
      <c r="V1146" s="173"/>
      <c r="W1146" s="173"/>
      <c r="X1146" s="173"/>
      <c r="Y1146" s="173"/>
      <c r="Z1146" s="173"/>
      <c r="AA1146" s="173"/>
      <c r="AB1146" s="173"/>
      <c r="AC1146" s="173"/>
      <c r="AD1146" s="173"/>
      <c r="AE1146" s="173"/>
      <c r="AF1146" s="173"/>
      <c r="AG1146" s="173"/>
      <c r="AH1146" s="173"/>
      <c r="AI1146" s="173"/>
      <c r="AJ1146" s="173"/>
      <c r="AK1146" s="173"/>
      <c r="AL1146" s="173"/>
    </row>
    <row r="1147" spans="1:38" s="123" customFormat="1" ht="14">
      <c r="A1147" s="173"/>
      <c r="B1147" s="173"/>
      <c r="C1147" s="173"/>
      <c r="D1147" s="173"/>
      <c r="E1147" s="173"/>
      <c r="F1147" s="173"/>
      <c r="G1147" s="173"/>
      <c r="H1147" s="173"/>
      <c r="I1147" s="173"/>
      <c r="J1147" s="173"/>
      <c r="K1147" s="173"/>
      <c r="L1147" s="173"/>
      <c r="M1147" s="173"/>
      <c r="N1147" s="173"/>
      <c r="O1147" s="173"/>
      <c r="P1147" s="173"/>
      <c r="Q1147" s="173"/>
      <c r="R1147" s="173"/>
      <c r="S1147" s="173"/>
      <c r="T1147" s="173"/>
      <c r="U1147" s="173"/>
      <c r="V1147" s="173"/>
      <c r="W1147" s="173"/>
      <c r="X1147" s="173"/>
      <c r="Y1147" s="173"/>
      <c r="Z1147" s="173"/>
      <c r="AA1147" s="173"/>
      <c r="AB1147" s="173"/>
      <c r="AC1147" s="173"/>
      <c r="AD1147" s="173"/>
      <c r="AE1147" s="173"/>
      <c r="AF1147" s="173"/>
      <c r="AG1147" s="173"/>
      <c r="AH1147" s="173"/>
      <c r="AI1147" s="173"/>
      <c r="AJ1147" s="173"/>
      <c r="AK1147" s="173"/>
      <c r="AL1147" s="173"/>
    </row>
    <row r="1148" spans="1:38" s="123" customFormat="1" ht="14">
      <c r="A1148" s="173"/>
      <c r="B1148" s="173"/>
      <c r="C1148" s="173"/>
      <c r="D1148" s="173"/>
      <c r="E1148" s="173"/>
      <c r="F1148" s="173"/>
      <c r="G1148" s="173"/>
      <c r="H1148" s="173"/>
      <c r="I1148" s="173"/>
      <c r="J1148" s="173"/>
      <c r="K1148" s="173"/>
      <c r="L1148" s="173"/>
      <c r="M1148" s="173"/>
      <c r="N1148" s="173"/>
      <c r="O1148" s="173"/>
      <c r="P1148" s="173"/>
      <c r="Q1148" s="173"/>
      <c r="R1148" s="173"/>
      <c r="S1148" s="173"/>
      <c r="T1148" s="173"/>
      <c r="U1148" s="173"/>
      <c r="V1148" s="173"/>
      <c r="W1148" s="173"/>
      <c r="X1148" s="173"/>
      <c r="Y1148" s="173"/>
      <c r="Z1148" s="173"/>
      <c r="AA1148" s="173"/>
      <c r="AB1148" s="173"/>
      <c r="AC1148" s="173"/>
      <c r="AD1148" s="173"/>
      <c r="AE1148" s="173"/>
      <c r="AF1148" s="173"/>
      <c r="AG1148" s="173"/>
      <c r="AH1148" s="173"/>
      <c r="AI1148" s="173"/>
      <c r="AJ1148" s="173"/>
      <c r="AK1148" s="173"/>
      <c r="AL1148" s="173"/>
    </row>
    <row r="1149" spans="1:38" s="123" customFormat="1" ht="14">
      <c r="A1149" s="173"/>
      <c r="B1149" s="173"/>
      <c r="C1149" s="173"/>
      <c r="D1149" s="173"/>
      <c r="E1149" s="173"/>
      <c r="F1149" s="173"/>
      <c r="G1149" s="173"/>
      <c r="H1149" s="173"/>
      <c r="I1149" s="173"/>
      <c r="J1149" s="173"/>
      <c r="K1149" s="173"/>
      <c r="L1149" s="173"/>
      <c r="M1149" s="173"/>
      <c r="N1149" s="173"/>
      <c r="O1149" s="173"/>
      <c r="P1149" s="173"/>
      <c r="Q1149" s="173"/>
      <c r="R1149" s="173"/>
      <c r="S1149" s="173"/>
      <c r="T1149" s="173"/>
      <c r="U1149" s="173"/>
      <c r="V1149" s="173"/>
      <c r="W1149" s="173"/>
      <c r="X1149" s="173"/>
      <c r="Y1149" s="173"/>
      <c r="Z1149" s="173"/>
      <c r="AA1149" s="173"/>
      <c r="AB1149" s="173"/>
      <c r="AC1149" s="173"/>
      <c r="AD1149" s="173"/>
      <c r="AE1149" s="173"/>
      <c r="AF1149" s="173"/>
      <c r="AG1149" s="173"/>
      <c r="AH1149" s="173"/>
      <c r="AI1149" s="173"/>
      <c r="AJ1149" s="173"/>
      <c r="AK1149" s="173"/>
      <c r="AL1149" s="173"/>
    </row>
    <row r="1150" spans="1:38" s="123" customFormat="1" ht="14">
      <c r="A1150" s="173"/>
      <c r="B1150" s="173"/>
      <c r="C1150" s="173"/>
      <c r="D1150" s="173"/>
      <c r="E1150" s="173"/>
      <c r="F1150" s="173"/>
      <c r="G1150" s="173"/>
      <c r="H1150" s="173"/>
      <c r="I1150" s="173"/>
      <c r="J1150" s="173"/>
      <c r="K1150" s="173"/>
      <c r="L1150" s="173"/>
      <c r="M1150" s="173"/>
      <c r="N1150" s="173"/>
      <c r="O1150" s="173"/>
      <c r="P1150" s="173"/>
      <c r="Q1150" s="173"/>
      <c r="R1150" s="173"/>
      <c r="S1150" s="173"/>
      <c r="T1150" s="173"/>
      <c r="U1150" s="173"/>
      <c r="V1150" s="173"/>
      <c r="W1150" s="173"/>
      <c r="X1150" s="173"/>
      <c r="Y1150" s="173"/>
      <c r="Z1150" s="173"/>
      <c r="AA1150" s="173"/>
      <c r="AB1150" s="173"/>
      <c r="AC1150" s="173"/>
      <c r="AD1150" s="173"/>
      <c r="AE1150" s="173"/>
      <c r="AF1150" s="173"/>
      <c r="AG1150" s="173"/>
      <c r="AH1150" s="173"/>
      <c r="AI1150" s="173"/>
      <c r="AJ1150" s="173"/>
      <c r="AK1150" s="173"/>
      <c r="AL1150" s="173"/>
    </row>
    <row r="1151" spans="1:38" s="123" customFormat="1" ht="14">
      <c r="A1151" s="173"/>
      <c r="B1151" s="173"/>
      <c r="C1151" s="173"/>
      <c r="D1151" s="173"/>
      <c r="E1151" s="173"/>
      <c r="F1151" s="173"/>
      <c r="G1151" s="173"/>
      <c r="H1151" s="173"/>
      <c r="I1151" s="173"/>
      <c r="J1151" s="173"/>
      <c r="K1151" s="173"/>
      <c r="L1151" s="173"/>
      <c r="M1151" s="173"/>
      <c r="N1151" s="173"/>
      <c r="O1151" s="173"/>
      <c r="P1151" s="173"/>
      <c r="Q1151" s="173"/>
      <c r="R1151" s="173"/>
      <c r="S1151" s="173"/>
      <c r="T1151" s="173"/>
      <c r="U1151" s="173"/>
      <c r="V1151" s="173"/>
      <c r="W1151" s="173"/>
      <c r="X1151" s="173"/>
      <c r="Y1151" s="173"/>
      <c r="Z1151" s="173"/>
      <c r="AA1151" s="173"/>
      <c r="AB1151" s="173"/>
      <c r="AC1151" s="173"/>
      <c r="AD1151" s="173"/>
      <c r="AE1151" s="173"/>
      <c r="AF1151" s="173"/>
      <c r="AG1151" s="173"/>
      <c r="AH1151" s="173"/>
      <c r="AI1151" s="173"/>
      <c r="AJ1151" s="173"/>
      <c r="AK1151" s="173"/>
      <c r="AL1151" s="173"/>
    </row>
    <row r="1152" spans="1:38" s="123" customFormat="1" ht="14">
      <c r="A1152" s="173"/>
      <c r="B1152" s="173"/>
      <c r="C1152" s="173"/>
      <c r="D1152" s="173"/>
      <c r="E1152" s="173"/>
      <c r="F1152" s="173"/>
      <c r="G1152" s="173"/>
      <c r="H1152" s="173"/>
      <c r="I1152" s="173"/>
      <c r="J1152" s="173"/>
      <c r="K1152" s="173"/>
      <c r="L1152" s="173"/>
      <c r="M1152" s="173"/>
      <c r="N1152" s="173"/>
      <c r="O1152" s="173"/>
      <c r="P1152" s="173"/>
      <c r="Q1152" s="173"/>
      <c r="R1152" s="173"/>
      <c r="S1152" s="173"/>
      <c r="T1152" s="173"/>
      <c r="U1152" s="173"/>
      <c r="V1152" s="173"/>
      <c r="W1152" s="173"/>
      <c r="X1152" s="173"/>
      <c r="Y1152" s="173"/>
      <c r="Z1152" s="173"/>
      <c r="AA1152" s="173"/>
      <c r="AB1152" s="173"/>
      <c r="AC1152" s="173"/>
      <c r="AD1152" s="173"/>
      <c r="AE1152" s="173"/>
      <c r="AF1152" s="173"/>
      <c r="AG1152" s="173"/>
      <c r="AH1152" s="173"/>
      <c r="AI1152" s="173"/>
      <c r="AJ1152" s="173"/>
      <c r="AK1152" s="173"/>
      <c r="AL1152" s="173"/>
    </row>
    <row r="1153" spans="1:38" s="123" customFormat="1" ht="14">
      <c r="A1153" s="173"/>
      <c r="B1153" s="173"/>
      <c r="C1153" s="173"/>
      <c r="D1153" s="173"/>
      <c r="E1153" s="173"/>
      <c r="F1153" s="173"/>
      <c r="G1153" s="173"/>
      <c r="H1153" s="173"/>
      <c r="I1153" s="173"/>
      <c r="J1153" s="173"/>
      <c r="K1153" s="173"/>
      <c r="L1153" s="173"/>
      <c r="M1153" s="173"/>
      <c r="N1153" s="173"/>
      <c r="O1153" s="173"/>
      <c r="P1153" s="173"/>
      <c r="Q1153" s="173"/>
      <c r="R1153" s="173"/>
      <c r="S1153" s="173"/>
      <c r="T1153" s="173"/>
      <c r="U1153" s="173"/>
      <c r="V1153" s="173"/>
      <c r="W1153" s="173"/>
      <c r="X1153" s="173"/>
      <c r="Y1153" s="173"/>
      <c r="Z1153" s="173"/>
      <c r="AA1153" s="173"/>
      <c r="AB1153" s="173"/>
      <c r="AC1153" s="173"/>
      <c r="AD1153" s="173"/>
      <c r="AE1153" s="173"/>
      <c r="AF1153" s="173"/>
      <c r="AG1153" s="173"/>
      <c r="AH1153" s="173"/>
      <c r="AI1153" s="173"/>
      <c r="AJ1153" s="173"/>
      <c r="AK1153" s="173"/>
      <c r="AL1153" s="173"/>
    </row>
    <row r="1154" spans="1:38" s="123" customFormat="1" ht="14">
      <c r="A1154" s="173"/>
      <c r="B1154" s="173"/>
      <c r="C1154" s="173"/>
      <c r="D1154" s="173"/>
      <c r="E1154" s="173"/>
      <c r="F1154" s="173"/>
      <c r="G1154" s="173"/>
      <c r="H1154" s="173"/>
      <c r="I1154" s="173"/>
      <c r="J1154" s="173"/>
      <c r="K1154" s="173"/>
      <c r="L1154" s="173"/>
      <c r="M1154" s="173"/>
      <c r="N1154" s="173"/>
      <c r="O1154" s="173"/>
      <c r="P1154" s="173"/>
      <c r="Q1154" s="173"/>
      <c r="R1154" s="173"/>
      <c r="S1154" s="173"/>
      <c r="T1154" s="173"/>
      <c r="U1154" s="173"/>
      <c r="V1154" s="173"/>
      <c r="W1154" s="173"/>
      <c r="X1154" s="173"/>
      <c r="Y1154" s="173"/>
      <c r="Z1154" s="173"/>
      <c r="AA1154" s="173"/>
      <c r="AB1154" s="173"/>
      <c r="AC1154" s="173"/>
      <c r="AD1154" s="173"/>
      <c r="AE1154" s="173"/>
      <c r="AF1154" s="173"/>
      <c r="AG1154" s="173"/>
      <c r="AH1154" s="173"/>
      <c r="AI1154" s="173"/>
      <c r="AJ1154" s="173"/>
      <c r="AK1154" s="173"/>
      <c r="AL1154" s="173"/>
    </row>
    <row r="1155" spans="1:38" s="123" customFormat="1" ht="14">
      <c r="A1155" s="173"/>
      <c r="B1155" s="173"/>
      <c r="C1155" s="173"/>
      <c r="D1155" s="173"/>
      <c r="E1155" s="173"/>
      <c r="F1155" s="173"/>
      <c r="G1155" s="173"/>
      <c r="H1155" s="173"/>
      <c r="I1155" s="173"/>
      <c r="J1155" s="173"/>
      <c r="K1155" s="173"/>
      <c r="L1155" s="173"/>
      <c r="M1155" s="173"/>
      <c r="N1155" s="173"/>
      <c r="O1155" s="173"/>
      <c r="P1155" s="173"/>
      <c r="Q1155" s="173"/>
      <c r="R1155" s="173"/>
      <c r="S1155" s="173"/>
      <c r="T1155" s="173"/>
      <c r="U1155" s="173"/>
      <c r="V1155" s="173"/>
      <c r="W1155" s="173"/>
      <c r="X1155" s="173"/>
      <c r="Y1155" s="173"/>
      <c r="Z1155" s="173"/>
      <c r="AA1155" s="173"/>
      <c r="AB1155" s="173"/>
      <c r="AC1155" s="173"/>
      <c r="AD1155" s="173"/>
      <c r="AE1155" s="173"/>
      <c r="AF1155" s="173"/>
      <c r="AG1155" s="173"/>
      <c r="AH1155" s="173"/>
      <c r="AI1155" s="173"/>
      <c r="AJ1155" s="173"/>
      <c r="AK1155" s="173"/>
      <c r="AL1155" s="173"/>
    </row>
    <row r="1156" spans="1:38" s="123" customFormat="1" ht="14">
      <c r="A1156" s="173"/>
      <c r="B1156" s="173"/>
      <c r="C1156" s="173"/>
      <c r="D1156" s="173"/>
      <c r="E1156" s="173"/>
      <c r="F1156" s="173"/>
      <c r="G1156" s="173"/>
      <c r="H1156" s="173"/>
      <c r="I1156" s="173"/>
      <c r="J1156" s="173"/>
      <c r="K1156" s="173"/>
      <c r="L1156" s="173"/>
      <c r="M1156" s="173"/>
      <c r="N1156" s="173"/>
      <c r="O1156" s="173"/>
      <c r="P1156" s="173"/>
      <c r="Q1156" s="173"/>
      <c r="R1156" s="173"/>
      <c r="S1156" s="173"/>
      <c r="T1156" s="173"/>
      <c r="U1156" s="173"/>
      <c r="V1156" s="173"/>
      <c r="W1156" s="173"/>
      <c r="X1156" s="173"/>
      <c r="Y1156" s="173"/>
      <c r="Z1156" s="173"/>
      <c r="AA1156" s="173"/>
      <c r="AB1156" s="173"/>
      <c r="AC1156" s="173"/>
      <c r="AD1156" s="173"/>
      <c r="AE1156" s="173"/>
      <c r="AF1156" s="173"/>
      <c r="AG1156" s="173"/>
      <c r="AH1156" s="173"/>
      <c r="AI1156" s="173"/>
      <c r="AJ1156" s="173"/>
      <c r="AK1156" s="173"/>
      <c r="AL1156" s="173"/>
    </row>
    <row r="1157" spans="1:38" s="123" customFormat="1" ht="14">
      <c r="A1157" s="173"/>
      <c r="B1157" s="173"/>
      <c r="C1157" s="173"/>
      <c r="D1157" s="173"/>
      <c r="E1157" s="173"/>
      <c r="F1157" s="173"/>
      <c r="G1157" s="173"/>
      <c r="H1157" s="173"/>
      <c r="I1157" s="173"/>
      <c r="J1157" s="173"/>
      <c r="K1157" s="173"/>
      <c r="L1157" s="173"/>
      <c r="M1157" s="173"/>
      <c r="N1157" s="173"/>
      <c r="O1157" s="173"/>
      <c r="P1157" s="173"/>
      <c r="Q1157" s="173"/>
      <c r="R1157" s="173"/>
      <c r="S1157" s="173"/>
      <c r="T1157" s="173"/>
      <c r="U1157" s="173"/>
      <c r="V1157" s="173"/>
      <c r="W1157" s="173"/>
      <c r="X1157" s="173"/>
      <c r="Y1157" s="173"/>
      <c r="Z1157" s="173"/>
      <c r="AA1157" s="173"/>
      <c r="AB1157" s="173"/>
      <c r="AC1157" s="173"/>
      <c r="AD1157" s="173"/>
      <c r="AE1157" s="173"/>
      <c r="AF1157" s="173"/>
      <c r="AG1157" s="173"/>
      <c r="AH1157" s="173"/>
      <c r="AI1157" s="173"/>
      <c r="AJ1157" s="173"/>
      <c r="AK1157" s="173"/>
      <c r="AL1157" s="173"/>
    </row>
    <row r="1158" spans="1:38" s="123" customFormat="1" ht="14">
      <c r="A1158" s="173"/>
      <c r="B1158" s="173"/>
      <c r="C1158" s="173"/>
      <c r="D1158" s="173"/>
      <c r="E1158" s="173"/>
      <c r="F1158" s="173"/>
      <c r="G1158" s="173"/>
      <c r="H1158" s="173"/>
      <c r="I1158" s="173"/>
      <c r="J1158" s="173"/>
      <c r="K1158" s="173"/>
      <c r="L1158" s="173"/>
      <c r="M1158" s="173"/>
      <c r="N1158" s="173"/>
      <c r="O1158" s="173"/>
      <c r="P1158" s="173"/>
      <c r="Q1158" s="173"/>
      <c r="R1158" s="173"/>
      <c r="S1158" s="173"/>
      <c r="T1158" s="173"/>
      <c r="U1158" s="173"/>
      <c r="V1158" s="173"/>
      <c r="W1158" s="173"/>
      <c r="X1158" s="173"/>
      <c r="Y1158" s="173"/>
      <c r="Z1158" s="173"/>
      <c r="AA1158" s="173"/>
      <c r="AB1158" s="173"/>
      <c r="AC1158" s="173"/>
      <c r="AD1158" s="173"/>
      <c r="AE1158" s="173"/>
      <c r="AF1158" s="173"/>
      <c r="AG1158" s="173"/>
      <c r="AH1158" s="173"/>
      <c r="AI1158" s="173"/>
      <c r="AJ1158" s="173"/>
      <c r="AK1158" s="173"/>
      <c r="AL1158" s="173"/>
    </row>
    <row r="1159" spans="1:38" s="123" customFormat="1" ht="14">
      <c r="A1159" s="173"/>
      <c r="B1159" s="173"/>
      <c r="C1159" s="173"/>
      <c r="D1159" s="173"/>
      <c r="E1159" s="173"/>
      <c r="F1159" s="173"/>
      <c r="G1159" s="173"/>
      <c r="H1159" s="173"/>
      <c r="I1159" s="173"/>
      <c r="J1159" s="173"/>
      <c r="K1159" s="173"/>
      <c r="L1159" s="173"/>
      <c r="M1159" s="173"/>
      <c r="N1159" s="173"/>
      <c r="O1159" s="173"/>
      <c r="P1159" s="173"/>
      <c r="Q1159" s="173"/>
      <c r="R1159" s="173"/>
      <c r="S1159" s="173"/>
      <c r="T1159" s="173"/>
      <c r="U1159" s="173"/>
      <c r="V1159" s="173"/>
      <c r="W1159" s="173"/>
      <c r="X1159" s="173"/>
      <c r="Y1159" s="173"/>
      <c r="Z1159" s="173"/>
      <c r="AA1159" s="173"/>
      <c r="AB1159" s="173"/>
      <c r="AC1159" s="173"/>
      <c r="AD1159" s="173"/>
      <c r="AE1159" s="173"/>
      <c r="AF1159" s="173"/>
      <c r="AG1159" s="173"/>
      <c r="AH1159" s="173"/>
      <c r="AI1159" s="173"/>
      <c r="AJ1159" s="173"/>
      <c r="AK1159" s="173"/>
      <c r="AL1159" s="173"/>
    </row>
    <row r="1160" spans="1:38" s="123" customFormat="1" ht="14">
      <c r="A1160" s="173"/>
      <c r="B1160" s="173"/>
      <c r="C1160" s="173"/>
      <c r="D1160" s="173"/>
      <c r="E1160" s="173"/>
      <c r="F1160" s="173"/>
      <c r="G1160" s="173"/>
      <c r="H1160" s="173"/>
      <c r="I1160" s="173"/>
      <c r="J1160" s="173"/>
      <c r="K1160" s="173"/>
      <c r="L1160" s="173"/>
      <c r="M1160" s="173"/>
      <c r="N1160" s="173"/>
      <c r="O1160" s="173"/>
      <c r="P1160" s="173"/>
      <c r="Q1160" s="173"/>
      <c r="R1160" s="173"/>
      <c r="S1160" s="173"/>
      <c r="T1160" s="173"/>
      <c r="U1160" s="173"/>
      <c r="V1160" s="173"/>
      <c r="W1160" s="173"/>
      <c r="X1160" s="173"/>
      <c r="Y1160" s="173"/>
      <c r="Z1160" s="173"/>
      <c r="AA1160" s="173"/>
      <c r="AB1160" s="173"/>
      <c r="AC1160" s="173"/>
      <c r="AD1160" s="173"/>
      <c r="AE1160" s="173"/>
      <c r="AF1160" s="173"/>
      <c r="AG1160" s="173"/>
      <c r="AH1160" s="173"/>
      <c r="AI1160" s="173"/>
      <c r="AJ1160" s="173"/>
      <c r="AK1160" s="173"/>
      <c r="AL1160" s="173"/>
    </row>
    <row r="1161" spans="1:38" s="123" customFormat="1" ht="14">
      <c r="A1161" s="173"/>
      <c r="B1161" s="173"/>
      <c r="C1161" s="173"/>
      <c r="D1161" s="173"/>
      <c r="E1161" s="173"/>
      <c r="F1161" s="173"/>
      <c r="G1161" s="173"/>
      <c r="H1161" s="173"/>
      <c r="I1161" s="173"/>
      <c r="J1161" s="173"/>
      <c r="K1161" s="173"/>
      <c r="L1161" s="173"/>
      <c r="M1161" s="173"/>
      <c r="N1161" s="173"/>
      <c r="O1161" s="173"/>
      <c r="P1161" s="173"/>
      <c r="Q1161" s="173"/>
      <c r="R1161" s="173"/>
      <c r="S1161" s="173"/>
      <c r="T1161" s="173"/>
      <c r="U1161" s="173"/>
      <c r="V1161" s="173"/>
      <c r="W1161" s="173"/>
      <c r="X1161" s="173"/>
      <c r="Y1161" s="173"/>
      <c r="Z1161" s="173"/>
      <c r="AA1161" s="173"/>
      <c r="AB1161" s="173"/>
      <c r="AC1161" s="173"/>
      <c r="AD1161" s="173"/>
      <c r="AE1161" s="173"/>
      <c r="AF1161" s="173"/>
      <c r="AG1161" s="173"/>
      <c r="AH1161" s="173"/>
      <c r="AI1161" s="173"/>
      <c r="AJ1161" s="173"/>
      <c r="AK1161" s="173"/>
      <c r="AL1161" s="173"/>
    </row>
    <row r="1162" spans="1:38" s="123" customFormat="1" ht="14">
      <c r="A1162" s="173"/>
      <c r="B1162" s="173"/>
      <c r="C1162" s="173"/>
      <c r="D1162" s="173"/>
      <c r="E1162" s="173"/>
      <c r="F1162" s="173"/>
      <c r="G1162" s="173"/>
      <c r="H1162" s="173"/>
      <c r="I1162" s="173"/>
      <c r="J1162" s="173"/>
      <c r="K1162" s="173"/>
      <c r="L1162" s="173"/>
      <c r="M1162" s="173"/>
      <c r="N1162" s="173"/>
      <c r="O1162" s="173"/>
      <c r="P1162" s="173"/>
      <c r="Q1162" s="173"/>
      <c r="R1162" s="173"/>
      <c r="S1162" s="173"/>
      <c r="T1162" s="173"/>
      <c r="U1162" s="173"/>
      <c r="V1162" s="173"/>
      <c r="W1162" s="173"/>
      <c r="X1162" s="173"/>
      <c r="Y1162" s="173"/>
      <c r="Z1162" s="173"/>
      <c r="AA1162" s="173"/>
      <c r="AB1162" s="173"/>
      <c r="AC1162" s="173"/>
      <c r="AD1162" s="173"/>
      <c r="AE1162" s="173"/>
      <c r="AF1162" s="173"/>
      <c r="AG1162" s="173"/>
      <c r="AH1162" s="173"/>
      <c r="AI1162" s="173"/>
      <c r="AJ1162" s="173"/>
      <c r="AK1162" s="173"/>
      <c r="AL1162" s="173"/>
    </row>
    <row r="1163" spans="1:38" s="123" customFormat="1" ht="14">
      <c r="A1163" s="173"/>
      <c r="B1163" s="173"/>
      <c r="C1163" s="173"/>
      <c r="D1163" s="173"/>
      <c r="E1163" s="173"/>
      <c r="F1163" s="173"/>
      <c r="G1163" s="173"/>
      <c r="H1163" s="173"/>
      <c r="I1163" s="173"/>
      <c r="J1163" s="173"/>
      <c r="K1163" s="173"/>
      <c r="L1163" s="173"/>
      <c r="M1163" s="173"/>
      <c r="N1163" s="173"/>
      <c r="O1163" s="173"/>
      <c r="P1163" s="173"/>
      <c r="Q1163" s="173"/>
      <c r="R1163" s="173"/>
      <c r="S1163" s="173"/>
      <c r="T1163" s="173"/>
      <c r="U1163" s="173"/>
      <c r="V1163" s="173"/>
      <c r="W1163" s="173"/>
      <c r="X1163" s="173"/>
      <c r="Y1163" s="173"/>
      <c r="Z1163" s="173"/>
      <c r="AA1163" s="173"/>
      <c r="AB1163" s="173"/>
      <c r="AC1163" s="173"/>
      <c r="AD1163" s="173"/>
      <c r="AE1163" s="173"/>
      <c r="AF1163" s="173"/>
      <c r="AG1163" s="173"/>
      <c r="AH1163" s="173"/>
      <c r="AI1163" s="173"/>
      <c r="AJ1163" s="173"/>
      <c r="AK1163" s="173"/>
      <c r="AL1163" s="173"/>
    </row>
    <row r="1164" spans="1:38" s="123" customFormat="1" ht="14">
      <c r="A1164" s="173"/>
      <c r="B1164" s="173"/>
      <c r="C1164" s="173"/>
      <c r="D1164" s="173"/>
      <c r="E1164" s="173"/>
      <c r="F1164" s="173"/>
      <c r="G1164" s="173"/>
      <c r="H1164" s="173"/>
      <c r="I1164" s="173"/>
      <c r="J1164" s="173"/>
      <c r="K1164" s="173"/>
      <c r="L1164" s="173"/>
      <c r="M1164" s="173"/>
      <c r="N1164" s="173"/>
      <c r="O1164" s="173"/>
      <c r="P1164" s="173"/>
      <c r="Q1164" s="173"/>
      <c r="R1164" s="173"/>
      <c r="S1164" s="173"/>
      <c r="T1164" s="173"/>
      <c r="U1164" s="173"/>
      <c r="V1164" s="173"/>
      <c r="W1164" s="173"/>
      <c r="X1164" s="173"/>
      <c r="Y1164" s="173"/>
      <c r="Z1164" s="173"/>
      <c r="AA1164" s="173"/>
      <c r="AB1164" s="173"/>
      <c r="AC1164" s="173"/>
      <c r="AD1164" s="173"/>
      <c r="AE1164" s="173"/>
      <c r="AF1164" s="173"/>
      <c r="AG1164" s="173"/>
      <c r="AH1164" s="173"/>
      <c r="AI1164" s="173"/>
      <c r="AJ1164" s="173"/>
      <c r="AK1164" s="173"/>
      <c r="AL1164" s="173"/>
    </row>
    <row r="1165" spans="1:38" s="123" customFormat="1" ht="14">
      <c r="A1165" s="173"/>
      <c r="B1165" s="173"/>
      <c r="C1165" s="173"/>
      <c r="D1165" s="173"/>
      <c r="E1165" s="173"/>
      <c r="F1165" s="173"/>
      <c r="G1165" s="173"/>
      <c r="H1165" s="173"/>
      <c r="I1165" s="173"/>
      <c r="J1165" s="173"/>
      <c r="K1165" s="173"/>
      <c r="L1165" s="173"/>
      <c r="M1165" s="173"/>
      <c r="N1165" s="173"/>
      <c r="O1165" s="173"/>
      <c r="P1165" s="173"/>
      <c r="Q1165" s="173"/>
      <c r="R1165" s="173"/>
      <c r="S1165" s="173"/>
      <c r="T1165" s="173"/>
      <c r="U1165" s="173"/>
      <c r="V1165" s="173"/>
      <c r="W1165" s="173"/>
      <c r="X1165" s="173"/>
      <c r="Y1165" s="173"/>
      <c r="Z1165" s="173"/>
      <c r="AA1165" s="173"/>
      <c r="AB1165" s="173"/>
      <c r="AC1165" s="173"/>
      <c r="AD1165" s="173"/>
      <c r="AE1165" s="173"/>
      <c r="AF1165" s="173"/>
      <c r="AG1165" s="173"/>
      <c r="AH1165" s="173"/>
      <c r="AI1165" s="173"/>
      <c r="AJ1165" s="173"/>
      <c r="AK1165" s="173"/>
      <c r="AL1165" s="173"/>
    </row>
    <row r="1166" spans="1:38" s="123" customFormat="1" ht="14">
      <c r="A1166" s="173"/>
      <c r="B1166" s="173"/>
      <c r="C1166" s="173"/>
      <c r="D1166" s="173"/>
      <c r="E1166" s="173"/>
      <c r="F1166" s="173"/>
      <c r="G1166" s="173"/>
      <c r="H1166" s="173"/>
      <c r="I1166" s="173"/>
      <c r="J1166" s="173"/>
      <c r="K1166" s="173"/>
      <c r="L1166" s="173"/>
      <c r="M1166" s="173"/>
      <c r="N1166" s="173"/>
      <c r="O1166" s="173"/>
      <c r="P1166" s="173"/>
      <c r="Q1166" s="173"/>
      <c r="R1166" s="173"/>
      <c r="S1166" s="173"/>
      <c r="T1166" s="173"/>
      <c r="U1166" s="173"/>
      <c r="V1166" s="173"/>
      <c r="W1166" s="173"/>
      <c r="X1166" s="173"/>
      <c r="Y1166" s="173"/>
      <c r="Z1166" s="173"/>
      <c r="AA1166" s="173"/>
      <c r="AB1166" s="173"/>
      <c r="AC1166" s="173"/>
      <c r="AD1166" s="173"/>
      <c r="AE1166" s="173"/>
      <c r="AF1166" s="173"/>
      <c r="AG1166" s="173"/>
      <c r="AH1166" s="173"/>
      <c r="AI1166" s="173"/>
      <c r="AJ1166" s="173"/>
      <c r="AK1166" s="173"/>
      <c r="AL1166" s="173"/>
    </row>
    <row r="1167" spans="1:38" s="123" customFormat="1" ht="14">
      <c r="A1167" s="173"/>
      <c r="B1167" s="173"/>
      <c r="C1167" s="173"/>
      <c r="D1167" s="173"/>
      <c r="E1167" s="173"/>
      <c r="F1167" s="173"/>
      <c r="G1167" s="173"/>
      <c r="H1167" s="173"/>
      <c r="I1167" s="173"/>
      <c r="J1167" s="173"/>
      <c r="K1167" s="173"/>
      <c r="L1167" s="173"/>
      <c r="M1167" s="173"/>
      <c r="N1167" s="173"/>
      <c r="O1167" s="173"/>
      <c r="P1167" s="173"/>
      <c r="Q1167" s="173"/>
      <c r="R1167" s="173"/>
      <c r="S1167" s="173"/>
      <c r="T1167" s="173"/>
      <c r="U1167" s="173"/>
      <c r="V1167" s="173"/>
      <c r="W1167" s="173"/>
      <c r="X1167" s="173"/>
      <c r="Y1167" s="173"/>
      <c r="Z1167" s="173"/>
      <c r="AA1167" s="173"/>
      <c r="AB1167" s="173"/>
      <c r="AC1167" s="173"/>
      <c r="AD1167" s="173"/>
      <c r="AE1167" s="173"/>
      <c r="AF1167" s="173"/>
      <c r="AG1167" s="173"/>
      <c r="AH1167" s="173"/>
      <c r="AI1167" s="173"/>
      <c r="AJ1167" s="173"/>
      <c r="AK1167" s="173"/>
      <c r="AL1167" s="173"/>
    </row>
    <row r="1168" spans="1:38" s="123" customFormat="1" ht="14">
      <c r="A1168" s="173"/>
      <c r="B1168" s="173"/>
      <c r="C1168" s="173"/>
      <c r="D1168" s="173"/>
      <c r="E1168" s="173"/>
      <c r="F1168" s="173"/>
      <c r="G1168" s="173"/>
      <c r="H1168" s="173"/>
      <c r="I1168" s="173"/>
      <c r="J1168" s="173"/>
      <c r="K1168" s="173"/>
      <c r="L1168" s="173"/>
      <c r="M1168" s="173"/>
      <c r="N1168" s="173"/>
      <c r="O1168" s="173"/>
      <c r="P1168" s="173"/>
      <c r="Q1168" s="173"/>
      <c r="R1168" s="173"/>
      <c r="S1168" s="173"/>
      <c r="T1168" s="173"/>
      <c r="U1168" s="173"/>
      <c r="V1168" s="173"/>
      <c r="W1168" s="173"/>
      <c r="X1168" s="173"/>
      <c r="Y1168" s="173"/>
      <c r="Z1168" s="173"/>
      <c r="AA1168" s="173"/>
      <c r="AB1168" s="173"/>
      <c r="AC1168" s="173"/>
      <c r="AD1168" s="173"/>
      <c r="AE1168" s="173"/>
      <c r="AF1168" s="173"/>
      <c r="AG1168" s="173"/>
      <c r="AH1168" s="173"/>
      <c r="AI1168" s="173"/>
      <c r="AJ1168" s="173"/>
      <c r="AK1168" s="173"/>
      <c r="AL1168" s="173"/>
    </row>
    <row r="1169" spans="1:38" s="123" customFormat="1" ht="14">
      <c r="A1169" s="173"/>
      <c r="B1169" s="173"/>
      <c r="C1169" s="173"/>
      <c r="D1169" s="173"/>
      <c r="E1169" s="173"/>
      <c r="F1169" s="173"/>
      <c r="G1169" s="173"/>
      <c r="H1169" s="173"/>
      <c r="I1169" s="173"/>
      <c r="J1169" s="173"/>
      <c r="K1169" s="173"/>
      <c r="L1169" s="173"/>
      <c r="M1169" s="173"/>
      <c r="N1169" s="173"/>
      <c r="O1169" s="173"/>
      <c r="P1169" s="173"/>
      <c r="Q1169" s="173"/>
      <c r="R1169" s="173"/>
      <c r="S1169" s="173"/>
      <c r="T1169" s="173"/>
      <c r="U1169" s="173"/>
      <c r="V1169" s="173"/>
      <c r="W1169" s="173"/>
      <c r="X1169" s="173"/>
      <c r="Y1169" s="173"/>
      <c r="Z1169" s="173"/>
      <c r="AA1169" s="173"/>
      <c r="AB1169" s="173"/>
      <c r="AC1169" s="173"/>
      <c r="AD1169" s="173"/>
      <c r="AE1169" s="173"/>
      <c r="AF1169" s="173"/>
      <c r="AG1169" s="173"/>
      <c r="AH1169" s="173"/>
      <c r="AI1169" s="173"/>
      <c r="AJ1169" s="173"/>
      <c r="AK1169" s="173"/>
      <c r="AL1169" s="173"/>
    </row>
    <row r="1170" spans="1:38" s="123" customFormat="1" ht="14">
      <c r="A1170" s="173"/>
      <c r="B1170" s="173"/>
      <c r="C1170" s="173"/>
      <c r="D1170" s="173"/>
      <c r="E1170" s="173"/>
      <c r="F1170" s="173"/>
      <c r="G1170" s="173"/>
      <c r="H1170" s="173"/>
      <c r="I1170" s="173"/>
      <c r="J1170" s="173"/>
      <c r="K1170" s="173"/>
      <c r="L1170" s="173"/>
      <c r="M1170" s="173"/>
      <c r="N1170" s="173"/>
      <c r="O1170" s="173"/>
      <c r="P1170" s="173"/>
      <c r="Q1170" s="173"/>
      <c r="R1170" s="173"/>
      <c r="S1170" s="173"/>
      <c r="T1170" s="173"/>
      <c r="U1170" s="173"/>
      <c r="V1170" s="173"/>
      <c r="W1170" s="173"/>
      <c r="X1170" s="173"/>
      <c r="Y1170" s="173"/>
      <c r="Z1170" s="173"/>
      <c r="AA1170" s="173"/>
      <c r="AB1170" s="173"/>
      <c r="AC1170" s="173"/>
      <c r="AD1170" s="173"/>
      <c r="AE1170" s="173"/>
      <c r="AF1170" s="173"/>
      <c r="AG1170" s="173"/>
      <c r="AH1170" s="173"/>
      <c r="AI1170" s="173"/>
      <c r="AJ1170" s="173"/>
      <c r="AK1170" s="173"/>
      <c r="AL1170" s="173"/>
    </row>
    <row r="1171" spans="1:38" s="123" customFormat="1" ht="14">
      <c r="A1171" s="173"/>
      <c r="B1171" s="173"/>
      <c r="C1171" s="173"/>
      <c r="D1171" s="173"/>
      <c r="E1171" s="173"/>
      <c r="F1171" s="173"/>
      <c r="G1171" s="173"/>
      <c r="H1171" s="173"/>
      <c r="I1171" s="173"/>
      <c r="J1171" s="173"/>
      <c r="K1171" s="173"/>
      <c r="L1171" s="173"/>
      <c r="M1171" s="173"/>
      <c r="N1171" s="173"/>
      <c r="O1171" s="173"/>
      <c r="P1171" s="173"/>
      <c r="Q1171" s="173"/>
      <c r="R1171" s="173"/>
      <c r="S1171" s="173"/>
      <c r="T1171" s="173"/>
      <c r="U1171" s="173"/>
      <c r="V1171" s="173"/>
      <c r="W1171" s="173"/>
      <c r="X1171" s="173"/>
      <c r="Y1171" s="173"/>
      <c r="Z1171" s="173"/>
      <c r="AA1171" s="173"/>
      <c r="AB1171" s="173"/>
      <c r="AC1171" s="173"/>
      <c r="AD1171" s="173"/>
      <c r="AE1171" s="173"/>
      <c r="AF1171" s="173"/>
      <c r="AG1171" s="173"/>
      <c r="AH1171" s="173"/>
      <c r="AI1171" s="173"/>
      <c r="AJ1171" s="173"/>
      <c r="AK1171" s="173"/>
      <c r="AL1171" s="173"/>
    </row>
    <row r="1172" spans="1:38" s="123" customFormat="1" ht="14">
      <c r="A1172" s="173"/>
      <c r="B1172" s="173"/>
      <c r="C1172" s="173"/>
      <c r="D1172" s="173"/>
      <c r="E1172" s="173"/>
      <c r="F1172" s="173"/>
      <c r="G1172" s="173"/>
      <c r="H1172" s="173"/>
      <c r="I1172" s="173"/>
      <c r="J1172" s="173"/>
      <c r="K1172" s="173"/>
      <c r="L1172" s="173"/>
      <c r="M1172" s="173"/>
      <c r="N1172" s="173"/>
      <c r="O1172" s="173"/>
      <c r="P1172" s="173"/>
      <c r="Q1172" s="173"/>
      <c r="R1172" s="173"/>
      <c r="S1172" s="173"/>
      <c r="T1172" s="173"/>
      <c r="U1172" s="173"/>
      <c r="V1172" s="173"/>
      <c r="W1172" s="173"/>
      <c r="X1172" s="173"/>
      <c r="Y1172" s="173"/>
      <c r="Z1172" s="173"/>
      <c r="AA1172" s="173"/>
      <c r="AB1172" s="173"/>
      <c r="AC1172" s="173"/>
      <c r="AD1172" s="173"/>
      <c r="AE1172" s="173"/>
      <c r="AF1172" s="173"/>
      <c r="AG1172" s="173"/>
      <c r="AH1172" s="173"/>
      <c r="AI1172" s="173"/>
      <c r="AJ1172" s="173"/>
      <c r="AK1172" s="173"/>
      <c r="AL1172" s="173"/>
    </row>
    <row r="1173" spans="1:38" s="123" customFormat="1" ht="14">
      <c r="A1173" s="173"/>
      <c r="B1173" s="173"/>
      <c r="C1173" s="173"/>
      <c r="D1173" s="173"/>
      <c r="E1173" s="173"/>
      <c r="F1173" s="173"/>
      <c r="G1173" s="173"/>
      <c r="H1173" s="173"/>
      <c r="I1173" s="173"/>
      <c r="J1173" s="173"/>
      <c r="K1173" s="173"/>
      <c r="L1173" s="173"/>
      <c r="M1173" s="173"/>
      <c r="N1173" s="173"/>
      <c r="O1173" s="173"/>
      <c r="P1173" s="173"/>
      <c r="Q1173" s="173"/>
      <c r="R1173" s="173"/>
      <c r="S1173" s="173"/>
      <c r="T1173" s="173"/>
      <c r="U1173" s="173"/>
      <c r="V1173" s="173"/>
      <c r="W1173" s="173"/>
      <c r="X1173" s="173"/>
      <c r="Y1173" s="173"/>
      <c r="Z1173" s="173"/>
      <c r="AA1173" s="173"/>
      <c r="AB1173" s="173"/>
      <c r="AC1173" s="173"/>
      <c r="AD1173" s="173"/>
      <c r="AE1173" s="173"/>
      <c r="AF1173" s="173"/>
      <c r="AG1173" s="173"/>
      <c r="AH1173" s="173"/>
      <c r="AI1173" s="173"/>
      <c r="AJ1173" s="173"/>
      <c r="AK1173" s="173"/>
      <c r="AL1173" s="173"/>
    </row>
    <row r="1174" spans="1:38" s="123" customFormat="1" ht="14">
      <c r="A1174" s="173"/>
      <c r="B1174" s="173"/>
      <c r="C1174" s="173"/>
      <c r="D1174" s="173"/>
      <c r="E1174" s="173"/>
      <c r="F1174" s="173"/>
      <c r="G1174" s="173"/>
      <c r="H1174" s="173"/>
      <c r="I1174" s="173"/>
      <c r="J1174" s="173"/>
      <c r="K1174" s="173"/>
      <c r="L1174" s="173"/>
      <c r="M1174" s="173"/>
      <c r="N1174" s="173"/>
      <c r="O1174" s="173"/>
      <c r="P1174" s="173"/>
      <c r="Q1174" s="173"/>
      <c r="R1174" s="173"/>
      <c r="S1174" s="173"/>
      <c r="T1174" s="173"/>
      <c r="U1174" s="173"/>
      <c r="V1174" s="173"/>
      <c r="W1174" s="173"/>
      <c r="X1174" s="173"/>
      <c r="Y1174" s="173"/>
      <c r="Z1174" s="173"/>
      <c r="AA1174" s="173"/>
      <c r="AB1174" s="173"/>
      <c r="AC1174" s="173"/>
      <c r="AD1174" s="173"/>
      <c r="AE1174" s="173"/>
      <c r="AF1174" s="173"/>
      <c r="AG1174" s="173"/>
      <c r="AH1174" s="173"/>
      <c r="AI1174" s="173"/>
      <c r="AJ1174" s="173"/>
      <c r="AK1174" s="173"/>
      <c r="AL1174" s="173"/>
    </row>
    <row r="1175" spans="1:38" s="123" customFormat="1" ht="14">
      <c r="A1175" s="173"/>
      <c r="B1175" s="173"/>
      <c r="C1175" s="173"/>
      <c r="D1175" s="173"/>
      <c r="E1175" s="173"/>
      <c r="F1175" s="173"/>
      <c r="G1175" s="173"/>
      <c r="H1175" s="173"/>
      <c r="I1175" s="173"/>
      <c r="J1175" s="173"/>
      <c r="K1175" s="173"/>
      <c r="L1175" s="173"/>
      <c r="M1175" s="173"/>
      <c r="N1175" s="173"/>
      <c r="O1175" s="173"/>
      <c r="P1175" s="173"/>
      <c r="Q1175" s="173"/>
      <c r="R1175" s="173"/>
      <c r="S1175" s="173"/>
      <c r="T1175" s="173"/>
      <c r="U1175" s="173"/>
      <c r="V1175" s="173"/>
      <c r="W1175" s="173"/>
      <c r="X1175" s="173"/>
      <c r="Y1175" s="173"/>
      <c r="Z1175" s="173"/>
      <c r="AA1175" s="173"/>
      <c r="AB1175" s="173"/>
      <c r="AC1175" s="173"/>
      <c r="AD1175" s="173"/>
      <c r="AE1175" s="173"/>
      <c r="AF1175" s="173"/>
      <c r="AG1175" s="173"/>
      <c r="AH1175" s="173"/>
      <c r="AI1175" s="173"/>
      <c r="AJ1175" s="173"/>
      <c r="AK1175" s="173"/>
      <c r="AL1175" s="173"/>
    </row>
    <row r="1176" spans="1:38" s="123" customFormat="1" ht="14">
      <c r="A1176" s="173"/>
      <c r="B1176" s="173"/>
      <c r="C1176" s="173"/>
      <c r="D1176" s="173"/>
      <c r="E1176" s="173"/>
      <c r="F1176" s="173"/>
      <c r="G1176" s="173"/>
      <c r="H1176" s="173"/>
      <c r="I1176" s="173"/>
      <c r="J1176" s="173"/>
      <c r="K1176" s="173"/>
      <c r="L1176" s="173"/>
      <c r="M1176" s="173"/>
      <c r="N1176" s="173"/>
      <c r="O1176" s="173"/>
      <c r="P1176" s="173"/>
      <c r="Q1176" s="173"/>
      <c r="R1176" s="173"/>
      <c r="S1176" s="173"/>
      <c r="T1176" s="173"/>
      <c r="U1176" s="173"/>
      <c r="V1176" s="173"/>
      <c r="W1176" s="173"/>
      <c r="X1176" s="173"/>
      <c r="Y1176" s="173"/>
      <c r="Z1176" s="173"/>
      <c r="AA1176" s="173"/>
      <c r="AB1176" s="173"/>
      <c r="AC1176" s="173"/>
      <c r="AD1176" s="173"/>
      <c r="AE1176" s="173"/>
      <c r="AF1176" s="173"/>
      <c r="AG1176" s="173"/>
      <c r="AH1176" s="173"/>
      <c r="AI1176" s="173"/>
      <c r="AJ1176" s="173"/>
      <c r="AK1176" s="173"/>
      <c r="AL1176" s="173"/>
    </row>
    <row r="1177" spans="1:38" s="123" customFormat="1" ht="14">
      <c r="A1177" s="173"/>
      <c r="B1177" s="173"/>
      <c r="C1177" s="173"/>
      <c r="D1177" s="173"/>
      <c r="E1177" s="173"/>
      <c r="F1177" s="173"/>
      <c r="G1177" s="173"/>
      <c r="H1177" s="173"/>
      <c r="I1177" s="173"/>
      <c r="J1177" s="173"/>
      <c r="K1177" s="173"/>
      <c r="L1177" s="173"/>
      <c r="M1177" s="173"/>
      <c r="N1177" s="173"/>
      <c r="O1177" s="173"/>
      <c r="P1177" s="173"/>
      <c r="Q1177" s="173"/>
      <c r="R1177" s="173"/>
      <c r="S1177" s="173"/>
      <c r="T1177" s="173"/>
      <c r="U1177" s="173"/>
      <c r="V1177" s="173"/>
      <c r="W1177" s="173"/>
      <c r="X1177" s="173"/>
      <c r="Y1177" s="173"/>
      <c r="Z1177" s="173"/>
      <c r="AA1177" s="173"/>
      <c r="AB1177" s="173"/>
      <c r="AC1177" s="173"/>
      <c r="AD1177" s="173"/>
      <c r="AE1177" s="173"/>
      <c r="AF1177" s="173"/>
      <c r="AG1177" s="173"/>
      <c r="AH1177" s="173"/>
      <c r="AI1177" s="173"/>
      <c r="AJ1177" s="173"/>
      <c r="AK1177" s="173"/>
      <c r="AL1177" s="173"/>
    </row>
    <row r="1178" spans="1:38" s="123" customFormat="1" ht="14">
      <c r="A1178" s="173"/>
      <c r="B1178" s="173"/>
      <c r="C1178" s="173"/>
      <c r="D1178" s="173"/>
      <c r="E1178" s="173"/>
      <c r="F1178" s="173"/>
      <c r="G1178" s="173"/>
      <c r="H1178" s="173"/>
      <c r="I1178" s="173"/>
      <c r="J1178" s="173"/>
      <c r="K1178" s="173"/>
      <c r="L1178" s="173"/>
      <c r="M1178" s="173"/>
      <c r="N1178" s="173"/>
      <c r="O1178" s="173"/>
      <c r="P1178" s="173"/>
      <c r="Q1178" s="173"/>
      <c r="R1178" s="173"/>
      <c r="S1178" s="173"/>
      <c r="T1178" s="173"/>
      <c r="U1178" s="173"/>
      <c r="V1178" s="173"/>
      <c r="W1178" s="173"/>
      <c r="X1178" s="173"/>
      <c r="Y1178" s="173"/>
      <c r="Z1178" s="173"/>
      <c r="AA1178" s="173"/>
      <c r="AB1178" s="173"/>
      <c r="AC1178" s="173"/>
      <c r="AD1178" s="173"/>
      <c r="AE1178" s="173"/>
      <c r="AF1178" s="173"/>
      <c r="AG1178" s="173"/>
      <c r="AH1178" s="173"/>
      <c r="AI1178" s="173"/>
      <c r="AJ1178" s="173"/>
      <c r="AK1178" s="173"/>
      <c r="AL1178" s="173"/>
    </row>
    <row r="1179" spans="1:38" s="123" customFormat="1" ht="14">
      <c r="A1179" s="173"/>
      <c r="B1179" s="173"/>
      <c r="C1179" s="173"/>
      <c r="D1179" s="173"/>
      <c r="E1179" s="173"/>
      <c r="F1179" s="173"/>
      <c r="G1179" s="173"/>
      <c r="H1179" s="173"/>
      <c r="I1179" s="173"/>
      <c r="J1179" s="173"/>
      <c r="K1179" s="173"/>
      <c r="L1179" s="173"/>
      <c r="M1179" s="173"/>
      <c r="N1179" s="173"/>
      <c r="O1179" s="173"/>
      <c r="P1179" s="173"/>
      <c r="Q1179" s="173"/>
      <c r="R1179" s="173"/>
      <c r="S1179" s="173"/>
      <c r="T1179" s="173"/>
      <c r="U1179" s="173"/>
      <c r="V1179" s="173"/>
      <c r="W1179" s="173"/>
      <c r="X1179" s="173"/>
      <c r="Y1179" s="173"/>
      <c r="Z1179" s="173"/>
      <c r="AA1179" s="173"/>
      <c r="AB1179" s="173"/>
      <c r="AC1179" s="173"/>
      <c r="AD1179" s="173"/>
      <c r="AE1179" s="173"/>
      <c r="AF1179" s="173"/>
      <c r="AG1179" s="173"/>
      <c r="AH1179" s="173"/>
      <c r="AI1179" s="173"/>
      <c r="AJ1179" s="173"/>
      <c r="AK1179" s="173"/>
      <c r="AL1179" s="173"/>
    </row>
    <row r="1180" spans="1:38" s="123" customFormat="1" ht="14">
      <c r="A1180" s="173"/>
      <c r="B1180" s="173"/>
      <c r="C1180" s="173"/>
      <c r="D1180" s="173"/>
      <c r="E1180" s="173"/>
      <c r="F1180" s="173"/>
      <c r="G1180" s="173"/>
      <c r="H1180" s="173"/>
      <c r="I1180" s="173"/>
      <c r="J1180" s="173"/>
      <c r="K1180" s="173"/>
      <c r="L1180" s="173"/>
      <c r="M1180" s="173"/>
      <c r="N1180" s="173"/>
      <c r="O1180" s="173"/>
      <c r="P1180" s="173"/>
      <c r="Q1180" s="173"/>
      <c r="R1180" s="173"/>
      <c r="S1180" s="173"/>
      <c r="T1180" s="173"/>
      <c r="U1180" s="173"/>
      <c r="V1180" s="173"/>
      <c r="W1180" s="173"/>
      <c r="X1180" s="173"/>
      <c r="Y1180" s="173"/>
      <c r="Z1180" s="173"/>
      <c r="AA1180" s="173"/>
      <c r="AB1180" s="173"/>
      <c r="AC1180" s="173"/>
      <c r="AD1180" s="173"/>
      <c r="AE1180" s="173"/>
      <c r="AF1180" s="173"/>
      <c r="AG1180" s="173"/>
      <c r="AH1180" s="173"/>
      <c r="AI1180" s="173"/>
      <c r="AJ1180" s="173"/>
      <c r="AK1180" s="173"/>
      <c r="AL1180" s="173"/>
    </row>
    <row r="1181" spans="1:38" s="123" customFormat="1" ht="14">
      <c r="A1181" s="173"/>
      <c r="B1181" s="173"/>
      <c r="C1181" s="173"/>
      <c r="D1181" s="173"/>
      <c r="E1181" s="173"/>
      <c r="F1181" s="173"/>
      <c r="G1181" s="173"/>
      <c r="H1181" s="173"/>
      <c r="I1181" s="173"/>
      <c r="J1181" s="173"/>
      <c r="K1181" s="173"/>
      <c r="L1181" s="173"/>
      <c r="M1181" s="173"/>
      <c r="N1181" s="173"/>
      <c r="O1181" s="173"/>
      <c r="P1181" s="173"/>
      <c r="Q1181" s="173"/>
      <c r="R1181" s="173"/>
      <c r="S1181" s="173"/>
      <c r="T1181" s="173"/>
      <c r="U1181" s="173"/>
      <c r="V1181" s="173"/>
      <c r="W1181" s="173"/>
      <c r="X1181" s="173"/>
      <c r="Y1181" s="173"/>
      <c r="Z1181" s="173"/>
      <c r="AA1181" s="173"/>
      <c r="AB1181" s="173"/>
      <c r="AC1181" s="173"/>
      <c r="AD1181" s="173"/>
      <c r="AE1181" s="173"/>
      <c r="AF1181" s="173"/>
      <c r="AG1181" s="173"/>
      <c r="AH1181" s="173"/>
      <c r="AI1181" s="173"/>
      <c r="AJ1181" s="173"/>
      <c r="AK1181" s="173"/>
      <c r="AL1181" s="173"/>
    </row>
    <row r="1182" spans="1:38" s="123" customFormat="1" ht="14">
      <c r="A1182" s="173"/>
      <c r="B1182" s="173"/>
      <c r="C1182" s="173"/>
      <c r="D1182" s="173"/>
      <c r="E1182" s="173"/>
      <c r="F1182" s="173"/>
      <c r="G1182" s="173"/>
      <c r="H1182" s="173"/>
      <c r="I1182" s="173"/>
      <c r="J1182" s="173"/>
      <c r="K1182" s="173"/>
      <c r="L1182" s="173"/>
      <c r="M1182" s="173"/>
      <c r="N1182" s="173"/>
      <c r="O1182" s="173"/>
      <c r="P1182" s="173"/>
      <c r="Q1182" s="173"/>
      <c r="R1182" s="173"/>
      <c r="S1182" s="173"/>
      <c r="T1182" s="173"/>
      <c r="U1182" s="173"/>
      <c r="V1182" s="173"/>
      <c r="W1182" s="173"/>
      <c r="X1182" s="173"/>
      <c r="Y1182" s="173"/>
      <c r="Z1182" s="173"/>
      <c r="AA1182" s="173"/>
      <c r="AB1182" s="173"/>
      <c r="AC1182" s="173"/>
      <c r="AD1182" s="173"/>
      <c r="AE1182" s="173"/>
      <c r="AF1182" s="173"/>
      <c r="AG1182" s="173"/>
      <c r="AH1182" s="173"/>
      <c r="AI1182" s="173"/>
      <c r="AJ1182" s="173"/>
      <c r="AK1182" s="173"/>
      <c r="AL1182" s="173"/>
    </row>
    <row r="1183" spans="1:38" s="123" customFormat="1" ht="14">
      <c r="A1183" s="173"/>
      <c r="B1183" s="173"/>
      <c r="C1183" s="173"/>
      <c r="D1183" s="173"/>
      <c r="E1183" s="173"/>
      <c r="F1183" s="173"/>
      <c r="G1183" s="173"/>
      <c r="H1183" s="173"/>
      <c r="I1183" s="173"/>
      <c r="J1183" s="173"/>
      <c r="K1183" s="173"/>
      <c r="L1183" s="173"/>
      <c r="M1183" s="173"/>
      <c r="N1183" s="173"/>
      <c r="O1183" s="173"/>
      <c r="P1183" s="173"/>
      <c r="Q1183" s="173"/>
      <c r="R1183" s="173"/>
      <c r="S1183" s="173"/>
      <c r="T1183" s="173"/>
      <c r="U1183" s="173"/>
      <c r="V1183" s="173"/>
      <c r="W1183" s="173"/>
      <c r="X1183" s="173"/>
      <c r="Y1183" s="173"/>
      <c r="Z1183" s="173"/>
      <c r="AA1183" s="173"/>
      <c r="AB1183" s="173"/>
      <c r="AC1183" s="173"/>
      <c r="AD1183" s="173"/>
      <c r="AE1183" s="173"/>
      <c r="AF1183" s="173"/>
      <c r="AG1183" s="173"/>
      <c r="AH1183" s="173"/>
      <c r="AI1183" s="173"/>
      <c r="AJ1183" s="173"/>
      <c r="AK1183" s="173"/>
      <c r="AL1183" s="173"/>
    </row>
    <row r="1184" spans="1:38" s="123" customFormat="1" ht="14">
      <c r="A1184" s="173"/>
      <c r="B1184" s="173"/>
      <c r="C1184" s="173"/>
      <c r="D1184" s="173"/>
      <c r="E1184" s="173"/>
      <c r="F1184" s="173"/>
      <c r="G1184" s="173"/>
      <c r="H1184" s="173"/>
      <c r="I1184" s="173"/>
      <c r="J1184" s="173"/>
      <c r="K1184" s="173"/>
      <c r="L1184" s="173"/>
      <c r="M1184" s="173"/>
      <c r="N1184" s="173"/>
      <c r="O1184" s="173"/>
      <c r="P1184" s="173"/>
      <c r="Q1184" s="173"/>
      <c r="R1184" s="173"/>
      <c r="S1184" s="173"/>
      <c r="T1184" s="173"/>
      <c r="U1184" s="173"/>
      <c r="V1184" s="173"/>
      <c r="W1184" s="173"/>
      <c r="X1184" s="173"/>
      <c r="Y1184" s="173"/>
      <c r="Z1184" s="173"/>
      <c r="AA1184" s="173"/>
      <c r="AB1184" s="173"/>
      <c r="AC1184" s="173"/>
      <c r="AD1184" s="173"/>
      <c r="AE1184" s="173"/>
      <c r="AF1184" s="173"/>
      <c r="AG1184" s="173"/>
      <c r="AH1184" s="173"/>
      <c r="AI1184" s="173"/>
      <c r="AJ1184" s="173"/>
      <c r="AK1184" s="173"/>
      <c r="AL1184" s="173"/>
    </row>
    <row r="1185" spans="1:38" s="123" customFormat="1" ht="14">
      <c r="A1185" s="173"/>
      <c r="B1185" s="173"/>
      <c r="C1185" s="173"/>
      <c r="D1185" s="173"/>
      <c r="E1185" s="173"/>
      <c r="F1185" s="173"/>
      <c r="G1185" s="173"/>
      <c r="H1185" s="173"/>
      <c r="I1185" s="173"/>
      <c r="J1185" s="173"/>
      <c r="K1185" s="173"/>
      <c r="L1185" s="173"/>
      <c r="M1185" s="173"/>
      <c r="N1185" s="173"/>
      <c r="O1185" s="173"/>
      <c r="P1185" s="173"/>
      <c r="Q1185" s="173"/>
      <c r="R1185" s="173"/>
      <c r="S1185" s="173"/>
      <c r="T1185" s="173"/>
      <c r="U1185" s="173"/>
      <c r="V1185" s="173"/>
      <c r="W1185" s="173"/>
      <c r="X1185" s="173"/>
      <c r="Y1185" s="173"/>
      <c r="Z1185" s="173"/>
      <c r="AA1185" s="173"/>
      <c r="AB1185" s="173"/>
      <c r="AC1185" s="173"/>
      <c r="AD1185" s="173"/>
      <c r="AE1185" s="173"/>
      <c r="AF1185" s="173"/>
      <c r="AG1185" s="173"/>
      <c r="AH1185" s="173"/>
      <c r="AI1185" s="173"/>
      <c r="AJ1185" s="173"/>
      <c r="AK1185" s="173"/>
      <c r="AL1185" s="173"/>
    </row>
    <row r="1186" spans="1:38" s="123" customFormat="1" ht="14">
      <c r="A1186" s="173"/>
      <c r="B1186" s="173"/>
      <c r="C1186" s="173"/>
      <c r="D1186" s="173"/>
      <c r="E1186" s="173"/>
      <c r="F1186" s="173"/>
      <c r="G1186" s="173"/>
      <c r="H1186" s="173"/>
      <c r="I1186" s="173"/>
      <c r="J1186" s="173"/>
      <c r="K1186" s="173"/>
      <c r="L1186" s="173"/>
      <c r="M1186" s="173"/>
      <c r="N1186" s="173"/>
      <c r="O1186" s="173"/>
      <c r="P1186" s="173"/>
      <c r="Q1186" s="173"/>
      <c r="R1186" s="173"/>
      <c r="S1186" s="173"/>
      <c r="T1186" s="173"/>
      <c r="U1186" s="173"/>
      <c r="V1186" s="173"/>
      <c r="W1186" s="173"/>
      <c r="X1186" s="173"/>
      <c r="Y1186" s="173"/>
      <c r="Z1186" s="173"/>
      <c r="AA1186" s="173"/>
      <c r="AB1186" s="173"/>
      <c r="AC1186" s="173"/>
      <c r="AD1186" s="173"/>
      <c r="AE1186" s="173"/>
      <c r="AF1186" s="173"/>
      <c r="AG1186" s="173"/>
      <c r="AH1186" s="173"/>
      <c r="AI1186" s="173"/>
      <c r="AJ1186" s="173"/>
      <c r="AK1186" s="173"/>
      <c r="AL1186" s="173"/>
    </row>
    <row r="1187" spans="1:38" s="123" customFormat="1" ht="14">
      <c r="A1187" s="173"/>
      <c r="B1187" s="173"/>
      <c r="C1187" s="173"/>
      <c r="D1187" s="173"/>
      <c r="E1187" s="173"/>
      <c r="F1187" s="173"/>
      <c r="G1187" s="173"/>
      <c r="H1187" s="173"/>
      <c r="I1187" s="173"/>
      <c r="J1187" s="173"/>
      <c r="K1187" s="173"/>
      <c r="L1187" s="173"/>
      <c r="M1187" s="173"/>
      <c r="N1187" s="173"/>
      <c r="O1187" s="173"/>
      <c r="P1187" s="173"/>
      <c r="Q1187" s="173"/>
      <c r="R1187" s="173"/>
      <c r="S1187" s="173"/>
      <c r="T1187" s="173"/>
      <c r="U1187" s="173"/>
      <c r="V1187" s="173"/>
      <c r="W1187" s="173"/>
      <c r="X1187" s="173"/>
      <c r="Y1187" s="173"/>
      <c r="Z1187" s="173"/>
      <c r="AA1187" s="173"/>
      <c r="AB1187" s="173"/>
      <c r="AC1187" s="173"/>
      <c r="AD1187" s="173"/>
      <c r="AE1187" s="173"/>
      <c r="AF1187" s="173"/>
      <c r="AG1187" s="173"/>
      <c r="AH1187" s="173"/>
      <c r="AI1187" s="173"/>
      <c r="AJ1187" s="173"/>
      <c r="AK1187" s="173"/>
      <c r="AL1187" s="173"/>
    </row>
    <row r="1188" spans="1:38" s="123" customFormat="1" ht="14">
      <c r="A1188" s="173"/>
      <c r="B1188" s="173"/>
      <c r="C1188" s="173"/>
      <c r="D1188" s="173"/>
      <c r="E1188" s="173"/>
      <c r="F1188" s="173"/>
      <c r="G1188" s="173"/>
      <c r="H1188" s="173"/>
      <c r="I1188" s="173"/>
      <c r="J1188" s="173"/>
      <c r="K1188" s="173"/>
      <c r="L1188" s="173"/>
      <c r="M1188" s="173"/>
      <c r="N1188" s="173"/>
      <c r="O1188" s="173"/>
      <c r="P1188" s="173"/>
      <c r="Q1188" s="173"/>
      <c r="R1188" s="173"/>
      <c r="S1188" s="173"/>
      <c r="T1188" s="173"/>
      <c r="U1188" s="173"/>
      <c r="V1188" s="173"/>
      <c r="W1188" s="173"/>
      <c r="X1188" s="173"/>
      <c r="Y1188" s="173"/>
      <c r="Z1188" s="173"/>
      <c r="AA1188" s="173"/>
      <c r="AB1188" s="173"/>
      <c r="AC1188" s="173"/>
      <c r="AD1188" s="173"/>
      <c r="AE1188" s="173"/>
      <c r="AF1188" s="173"/>
      <c r="AG1188" s="173"/>
      <c r="AH1188" s="173"/>
      <c r="AI1188" s="173"/>
      <c r="AJ1188" s="173"/>
      <c r="AK1188" s="173"/>
      <c r="AL1188" s="173"/>
    </row>
    <row r="1189" spans="1:38" s="123" customFormat="1" ht="14">
      <c r="A1189" s="173"/>
      <c r="B1189" s="173"/>
      <c r="C1189" s="173"/>
      <c r="D1189" s="173"/>
      <c r="E1189" s="173"/>
      <c r="F1189" s="173"/>
      <c r="G1189" s="173"/>
      <c r="H1189" s="173"/>
      <c r="I1189" s="173"/>
      <c r="J1189" s="173"/>
      <c r="K1189" s="173"/>
      <c r="L1189" s="173"/>
      <c r="M1189" s="173"/>
      <c r="N1189" s="173"/>
      <c r="O1189" s="173"/>
      <c r="P1189" s="173"/>
      <c r="Q1189" s="173"/>
      <c r="R1189" s="173"/>
      <c r="S1189" s="173"/>
      <c r="T1189" s="173"/>
      <c r="U1189" s="173"/>
      <c r="V1189" s="173"/>
      <c r="W1189" s="173"/>
      <c r="X1189" s="173"/>
      <c r="Y1189" s="173"/>
      <c r="Z1189" s="173"/>
      <c r="AA1189" s="173"/>
      <c r="AB1189" s="173"/>
      <c r="AC1189" s="173"/>
      <c r="AD1189" s="173"/>
      <c r="AE1189" s="173"/>
      <c r="AF1189" s="173"/>
      <c r="AG1189" s="173"/>
      <c r="AH1189" s="173"/>
      <c r="AI1189" s="173"/>
      <c r="AJ1189" s="173"/>
      <c r="AK1189" s="173"/>
      <c r="AL1189" s="173"/>
    </row>
    <row r="1190" spans="1:38" s="123" customFormat="1" ht="14">
      <c r="A1190" s="173"/>
      <c r="B1190" s="173"/>
      <c r="C1190" s="173"/>
      <c r="D1190" s="173"/>
      <c r="E1190" s="173"/>
      <c r="F1190" s="173"/>
      <c r="G1190" s="173"/>
      <c r="H1190" s="173"/>
      <c r="I1190" s="173"/>
      <c r="J1190" s="173"/>
      <c r="K1190" s="173"/>
      <c r="L1190" s="173"/>
      <c r="M1190" s="173"/>
      <c r="N1190" s="173"/>
      <c r="O1190" s="173"/>
      <c r="P1190" s="173"/>
      <c r="Q1190" s="173"/>
      <c r="R1190" s="173"/>
      <c r="S1190" s="173"/>
      <c r="T1190" s="173"/>
      <c r="U1190" s="173"/>
      <c r="V1190" s="173"/>
      <c r="W1190" s="173"/>
      <c r="X1190" s="173"/>
      <c r="Y1190" s="173"/>
      <c r="Z1190" s="173"/>
      <c r="AA1190" s="173"/>
      <c r="AB1190" s="173"/>
      <c r="AC1190" s="173"/>
      <c r="AD1190" s="173"/>
      <c r="AE1190" s="173"/>
      <c r="AF1190" s="173"/>
      <c r="AG1190" s="173"/>
      <c r="AH1190" s="173"/>
      <c r="AI1190" s="173"/>
      <c r="AJ1190" s="173"/>
      <c r="AK1190" s="173"/>
      <c r="AL1190" s="173"/>
    </row>
    <row r="1191" spans="1:38" s="123" customFormat="1" ht="14">
      <c r="A1191" s="173"/>
      <c r="B1191" s="173"/>
      <c r="C1191" s="173"/>
      <c r="D1191" s="173"/>
      <c r="E1191" s="173"/>
      <c r="F1191" s="173"/>
      <c r="G1191" s="173"/>
      <c r="H1191" s="173"/>
      <c r="I1191" s="173"/>
      <c r="J1191" s="173"/>
      <c r="K1191" s="173"/>
      <c r="L1191" s="173"/>
      <c r="M1191" s="173"/>
      <c r="N1191" s="173"/>
      <c r="O1191" s="173"/>
      <c r="P1191" s="173"/>
      <c r="Q1191" s="173"/>
      <c r="R1191" s="173"/>
      <c r="S1191" s="173"/>
      <c r="T1191" s="173"/>
      <c r="U1191" s="173"/>
      <c r="V1191" s="173"/>
      <c r="W1191" s="173"/>
      <c r="X1191" s="173"/>
      <c r="Y1191" s="173"/>
      <c r="Z1191" s="173"/>
      <c r="AA1191" s="173"/>
      <c r="AB1191" s="173"/>
      <c r="AC1191" s="173"/>
      <c r="AD1191" s="173"/>
      <c r="AE1191" s="173"/>
      <c r="AF1191" s="173"/>
      <c r="AG1191" s="173"/>
      <c r="AH1191" s="173"/>
      <c r="AI1191" s="173"/>
      <c r="AJ1191" s="173"/>
      <c r="AK1191" s="173"/>
      <c r="AL1191" s="173"/>
    </row>
    <row r="1192" spans="1:38" s="123" customFormat="1" ht="14">
      <c r="A1192" s="173"/>
      <c r="B1192" s="173"/>
      <c r="C1192" s="173"/>
      <c r="D1192" s="173"/>
      <c r="E1192" s="173"/>
      <c r="F1192" s="173"/>
      <c r="G1192" s="173"/>
      <c r="H1192" s="173"/>
      <c r="I1192" s="173"/>
      <c r="J1192" s="173"/>
      <c r="K1192" s="173"/>
      <c r="L1192" s="173"/>
      <c r="M1192" s="173"/>
      <c r="N1192" s="173"/>
      <c r="O1192" s="173"/>
      <c r="P1192" s="173"/>
      <c r="Q1192" s="173"/>
      <c r="R1192" s="173"/>
      <c r="S1192" s="173"/>
      <c r="T1192" s="173"/>
      <c r="U1192" s="173"/>
      <c r="V1192" s="173"/>
      <c r="W1192" s="173"/>
      <c r="X1192" s="173"/>
      <c r="Y1192" s="173"/>
      <c r="Z1192" s="173"/>
      <c r="AA1192" s="173"/>
      <c r="AB1192" s="173"/>
      <c r="AC1192" s="173"/>
      <c r="AD1192" s="173"/>
      <c r="AE1192" s="173"/>
      <c r="AF1192" s="173"/>
      <c r="AG1192" s="173"/>
      <c r="AH1192" s="173"/>
      <c r="AI1192" s="173"/>
      <c r="AJ1192" s="173"/>
      <c r="AK1192" s="173"/>
      <c r="AL1192" s="173"/>
    </row>
    <row r="1193" spans="1:38" s="123" customFormat="1" ht="14">
      <c r="A1193" s="173"/>
      <c r="B1193" s="173"/>
      <c r="C1193" s="173"/>
      <c r="D1193" s="173"/>
      <c r="E1193" s="173"/>
      <c r="F1193" s="173"/>
      <c r="G1193" s="173"/>
      <c r="H1193" s="173"/>
      <c r="I1193" s="173"/>
      <c r="J1193" s="173"/>
      <c r="K1193" s="173"/>
      <c r="L1193" s="173"/>
      <c r="M1193" s="173"/>
      <c r="N1193" s="173"/>
      <c r="O1193" s="173"/>
      <c r="P1193" s="173"/>
      <c r="Q1193" s="173"/>
      <c r="R1193" s="173"/>
      <c r="S1193" s="173"/>
      <c r="T1193" s="173"/>
      <c r="U1193" s="173"/>
      <c r="V1193" s="173"/>
      <c r="W1193" s="173"/>
      <c r="X1193" s="173"/>
      <c r="Y1193" s="173"/>
      <c r="Z1193" s="173"/>
      <c r="AA1193" s="173"/>
      <c r="AB1193" s="173"/>
      <c r="AC1193" s="173"/>
      <c r="AD1193" s="173"/>
      <c r="AE1193" s="173"/>
      <c r="AF1193" s="173"/>
      <c r="AG1193" s="173"/>
      <c r="AH1193" s="173"/>
      <c r="AI1193" s="173"/>
      <c r="AJ1193" s="173"/>
      <c r="AK1193" s="173"/>
      <c r="AL1193" s="173"/>
    </row>
    <row r="1194" spans="1:38" s="123" customFormat="1" ht="14">
      <c r="A1194" s="173"/>
      <c r="B1194" s="173"/>
      <c r="C1194" s="173"/>
      <c r="D1194" s="173"/>
      <c r="E1194" s="173"/>
      <c r="F1194" s="173"/>
      <c r="G1194" s="173"/>
      <c r="H1194" s="173"/>
      <c r="I1194" s="173"/>
      <c r="J1194" s="173"/>
      <c r="K1194" s="173"/>
      <c r="L1194" s="173"/>
      <c r="M1194" s="173"/>
      <c r="N1194" s="173"/>
      <c r="O1194" s="173"/>
      <c r="P1194" s="173"/>
      <c r="Q1194" s="173"/>
      <c r="R1194" s="173"/>
      <c r="S1194" s="173"/>
      <c r="T1194" s="173"/>
      <c r="U1194" s="173"/>
      <c r="V1194" s="173"/>
      <c r="W1194" s="173"/>
      <c r="X1194" s="173"/>
      <c r="Y1194" s="173"/>
      <c r="Z1194" s="173"/>
      <c r="AA1194" s="173"/>
      <c r="AB1194" s="173"/>
      <c r="AC1194" s="173"/>
      <c r="AD1194" s="173"/>
      <c r="AE1194" s="173"/>
      <c r="AF1194" s="173"/>
      <c r="AG1194" s="173"/>
      <c r="AH1194" s="173"/>
      <c r="AI1194" s="173"/>
      <c r="AJ1194" s="173"/>
      <c r="AK1194" s="173"/>
      <c r="AL1194" s="173"/>
    </row>
    <row r="1195" spans="1:38" s="123" customFormat="1" ht="14">
      <c r="A1195" s="173"/>
      <c r="B1195" s="173"/>
      <c r="C1195" s="173"/>
      <c r="D1195" s="173"/>
      <c r="E1195" s="173"/>
      <c r="F1195" s="173"/>
      <c r="G1195" s="173"/>
      <c r="H1195" s="173"/>
      <c r="I1195" s="173"/>
      <c r="J1195" s="173"/>
      <c r="K1195" s="173"/>
      <c r="L1195" s="173"/>
      <c r="M1195" s="173"/>
      <c r="N1195" s="173"/>
      <c r="O1195" s="173"/>
      <c r="P1195" s="173"/>
      <c r="Q1195" s="173"/>
      <c r="R1195" s="173"/>
      <c r="S1195" s="173"/>
      <c r="T1195" s="173"/>
      <c r="U1195" s="173"/>
      <c r="V1195" s="173"/>
      <c r="W1195" s="173"/>
      <c r="X1195" s="173"/>
      <c r="Y1195" s="173"/>
      <c r="Z1195" s="173"/>
      <c r="AA1195" s="173"/>
      <c r="AB1195" s="173"/>
      <c r="AC1195" s="173"/>
      <c r="AD1195" s="173"/>
      <c r="AE1195" s="173"/>
      <c r="AF1195" s="173"/>
      <c r="AG1195" s="173"/>
      <c r="AH1195" s="173"/>
      <c r="AI1195" s="173"/>
      <c r="AJ1195" s="173"/>
      <c r="AK1195" s="173"/>
      <c r="AL1195" s="173"/>
    </row>
    <row r="1196" spans="1:38" s="123" customFormat="1" ht="14">
      <c r="A1196" s="173"/>
      <c r="B1196" s="173"/>
      <c r="C1196" s="173"/>
      <c r="D1196" s="173"/>
      <c r="E1196" s="173"/>
      <c r="F1196" s="173"/>
      <c r="G1196" s="173"/>
      <c r="H1196" s="173"/>
      <c r="I1196" s="173"/>
      <c r="J1196" s="173"/>
      <c r="K1196" s="173"/>
      <c r="L1196" s="173"/>
      <c r="M1196" s="173"/>
      <c r="N1196" s="173"/>
      <c r="O1196" s="173"/>
      <c r="P1196" s="173"/>
      <c r="Q1196" s="173"/>
      <c r="R1196" s="173"/>
      <c r="S1196" s="173"/>
      <c r="T1196" s="173"/>
      <c r="U1196" s="173"/>
      <c r="V1196" s="173"/>
      <c r="W1196" s="173"/>
      <c r="X1196" s="173"/>
      <c r="Y1196" s="173"/>
      <c r="Z1196" s="173"/>
      <c r="AA1196" s="173"/>
      <c r="AB1196" s="173"/>
      <c r="AC1196" s="173"/>
      <c r="AD1196" s="173"/>
      <c r="AE1196" s="173"/>
      <c r="AF1196" s="173"/>
      <c r="AG1196" s="173"/>
      <c r="AH1196" s="173"/>
      <c r="AI1196" s="173"/>
      <c r="AJ1196" s="173"/>
      <c r="AK1196" s="173"/>
      <c r="AL1196" s="173"/>
    </row>
    <row r="1197" spans="1:38" s="123" customFormat="1" ht="14">
      <c r="A1197" s="173"/>
      <c r="B1197" s="173"/>
      <c r="C1197" s="173"/>
      <c r="D1197" s="173"/>
      <c r="E1197" s="173"/>
      <c r="F1197" s="173"/>
      <c r="G1197" s="173"/>
      <c r="H1197" s="173"/>
      <c r="I1197" s="173"/>
      <c r="J1197" s="173"/>
      <c r="K1197" s="173"/>
      <c r="L1197" s="173"/>
      <c r="M1197" s="173"/>
      <c r="N1197" s="173"/>
      <c r="O1197" s="173"/>
      <c r="P1197" s="173"/>
      <c r="Q1197" s="173"/>
      <c r="R1197" s="173"/>
      <c r="S1197" s="173"/>
      <c r="T1197" s="173"/>
      <c r="U1197" s="173"/>
      <c r="V1197" s="173"/>
      <c r="W1197" s="173"/>
      <c r="X1197" s="173"/>
      <c r="Y1197" s="173"/>
      <c r="Z1197" s="173"/>
      <c r="AA1197" s="173"/>
      <c r="AB1197" s="173"/>
      <c r="AC1197" s="173"/>
      <c r="AD1197" s="173"/>
      <c r="AE1197" s="173"/>
      <c r="AF1197" s="173"/>
      <c r="AG1197" s="173"/>
      <c r="AH1197" s="173"/>
      <c r="AI1197" s="173"/>
      <c r="AJ1197" s="173"/>
      <c r="AK1197" s="173"/>
      <c r="AL1197" s="173"/>
    </row>
    <row r="1198" spans="1:38" s="123" customFormat="1" ht="14">
      <c r="A1198" s="173"/>
      <c r="B1198" s="173"/>
      <c r="C1198" s="173"/>
      <c r="D1198" s="173"/>
      <c r="E1198" s="173"/>
      <c r="F1198" s="173"/>
      <c r="G1198" s="173"/>
      <c r="H1198" s="173"/>
      <c r="I1198" s="173"/>
      <c r="J1198" s="173"/>
      <c r="K1198" s="173"/>
      <c r="L1198" s="173"/>
      <c r="M1198" s="173"/>
      <c r="N1198" s="173"/>
      <c r="O1198" s="173"/>
      <c r="P1198" s="173"/>
      <c r="Q1198" s="173"/>
      <c r="R1198" s="173"/>
      <c r="S1198" s="173"/>
      <c r="T1198" s="173"/>
      <c r="U1198" s="173"/>
      <c r="V1198" s="173"/>
      <c r="W1198" s="173"/>
      <c r="X1198" s="173"/>
      <c r="Y1198" s="173"/>
      <c r="Z1198" s="173"/>
      <c r="AA1198" s="173"/>
      <c r="AB1198" s="173"/>
      <c r="AC1198" s="173"/>
      <c r="AD1198" s="173"/>
      <c r="AE1198" s="173"/>
      <c r="AF1198" s="173"/>
      <c r="AG1198" s="173"/>
      <c r="AH1198" s="173"/>
      <c r="AI1198" s="173"/>
      <c r="AJ1198" s="173"/>
      <c r="AK1198" s="173"/>
      <c r="AL1198" s="173"/>
    </row>
    <row r="1199" spans="1:38" s="123" customFormat="1" ht="14">
      <c r="A1199" s="173"/>
      <c r="B1199" s="173"/>
      <c r="C1199" s="173"/>
      <c r="D1199" s="173"/>
      <c r="E1199" s="173"/>
      <c r="F1199" s="173"/>
      <c r="G1199" s="173"/>
      <c r="H1199" s="173"/>
      <c r="I1199" s="173"/>
      <c r="J1199" s="173"/>
      <c r="K1199" s="173"/>
      <c r="L1199" s="173"/>
      <c r="M1199" s="173"/>
      <c r="N1199" s="173"/>
      <c r="O1199" s="173"/>
      <c r="P1199" s="173"/>
      <c r="Q1199" s="173"/>
      <c r="R1199" s="173"/>
      <c r="S1199" s="173"/>
      <c r="T1199" s="173"/>
      <c r="U1199" s="173"/>
      <c r="V1199" s="173"/>
      <c r="W1199" s="173"/>
      <c r="X1199" s="173"/>
      <c r="Y1199" s="173"/>
      <c r="Z1199" s="173"/>
      <c r="AA1199" s="173"/>
      <c r="AB1199" s="173"/>
      <c r="AC1199" s="173"/>
      <c r="AD1199" s="173"/>
      <c r="AE1199" s="173"/>
      <c r="AF1199" s="173"/>
      <c r="AG1199" s="173"/>
      <c r="AH1199" s="173"/>
      <c r="AI1199" s="173"/>
      <c r="AJ1199" s="173"/>
      <c r="AK1199" s="173"/>
      <c r="AL1199" s="173"/>
    </row>
    <row r="1200" spans="1:38" s="123" customFormat="1" ht="14">
      <c r="A1200" s="173"/>
      <c r="B1200" s="173"/>
      <c r="C1200" s="173"/>
      <c r="D1200" s="173"/>
      <c r="E1200" s="173"/>
      <c r="F1200" s="173"/>
      <c r="G1200" s="173"/>
      <c r="H1200" s="173"/>
      <c r="I1200" s="173"/>
      <c r="J1200" s="173"/>
      <c r="K1200" s="173"/>
      <c r="L1200" s="173"/>
      <c r="M1200" s="173"/>
      <c r="N1200" s="173"/>
      <c r="O1200" s="173"/>
      <c r="P1200" s="173"/>
      <c r="Q1200" s="173"/>
      <c r="R1200" s="173"/>
      <c r="S1200" s="173"/>
      <c r="T1200" s="173"/>
      <c r="U1200" s="173"/>
      <c r="V1200" s="173"/>
      <c r="W1200" s="173"/>
      <c r="X1200" s="173"/>
      <c r="Y1200" s="173"/>
      <c r="Z1200" s="173"/>
      <c r="AA1200" s="173"/>
      <c r="AB1200" s="173"/>
      <c r="AC1200" s="173"/>
      <c r="AD1200" s="173"/>
      <c r="AE1200" s="173"/>
      <c r="AF1200" s="173"/>
      <c r="AG1200" s="173"/>
      <c r="AH1200" s="173"/>
      <c r="AI1200" s="173"/>
      <c r="AJ1200" s="173"/>
      <c r="AK1200" s="173"/>
      <c r="AL1200" s="173"/>
    </row>
    <row r="1201" spans="1:38" s="123" customFormat="1" ht="14">
      <c r="A1201" s="173"/>
      <c r="B1201" s="173"/>
      <c r="C1201" s="173"/>
      <c r="D1201" s="173"/>
      <c r="E1201" s="173"/>
      <c r="F1201" s="173"/>
      <c r="G1201" s="173"/>
      <c r="H1201" s="173"/>
      <c r="I1201" s="173"/>
      <c r="J1201" s="173"/>
      <c r="K1201" s="173"/>
      <c r="L1201" s="173"/>
      <c r="M1201" s="173"/>
      <c r="N1201" s="173"/>
      <c r="O1201" s="173"/>
      <c r="P1201" s="173"/>
      <c r="Q1201" s="173"/>
      <c r="R1201" s="173"/>
      <c r="S1201" s="173"/>
      <c r="T1201" s="173"/>
      <c r="U1201" s="173"/>
      <c r="V1201" s="173"/>
      <c r="W1201" s="173"/>
      <c r="X1201" s="173"/>
      <c r="Y1201" s="173"/>
      <c r="Z1201" s="173"/>
      <c r="AA1201" s="173"/>
      <c r="AB1201" s="173"/>
      <c r="AC1201" s="173"/>
      <c r="AD1201" s="173"/>
      <c r="AE1201" s="173"/>
      <c r="AF1201" s="173"/>
      <c r="AG1201" s="173"/>
      <c r="AH1201" s="173"/>
      <c r="AI1201" s="173"/>
      <c r="AJ1201" s="173"/>
      <c r="AK1201" s="173"/>
      <c r="AL1201" s="173"/>
    </row>
    <row r="1202" spans="1:38" s="123" customFormat="1" ht="14">
      <c r="A1202" s="173"/>
      <c r="B1202" s="173"/>
      <c r="C1202" s="173"/>
      <c r="D1202" s="173"/>
      <c r="E1202" s="173"/>
      <c r="F1202" s="173"/>
      <c r="G1202" s="173"/>
      <c r="H1202" s="173"/>
      <c r="I1202" s="173"/>
      <c r="J1202" s="173"/>
      <c r="K1202" s="173"/>
      <c r="L1202" s="173"/>
      <c r="M1202" s="173"/>
      <c r="N1202" s="173"/>
      <c r="O1202" s="173"/>
      <c r="P1202" s="173"/>
      <c r="Q1202" s="173"/>
      <c r="R1202" s="173"/>
      <c r="S1202" s="173"/>
      <c r="T1202" s="173"/>
      <c r="U1202" s="173"/>
      <c r="V1202" s="173"/>
      <c r="W1202" s="173"/>
      <c r="X1202" s="173"/>
      <c r="Y1202" s="173"/>
      <c r="Z1202" s="173"/>
      <c r="AA1202" s="173"/>
      <c r="AB1202" s="173"/>
      <c r="AC1202" s="173"/>
      <c r="AD1202" s="173"/>
      <c r="AE1202" s="173"/>
      <c r="AF1202" s="173"/>
      <c r="AG1202" s="173"/>
      <c r="AH1202" s="173"/>
      <c r="AI1202" s="173"/>
      <c r="AJ1202" s="173"/>
      <c r="AK1202" s="173"/>
      <c r="AL1202" s="173"/>
    </row>
    <row r="1203" spans="1:38" s="123" customFormat="1" ht="14">
      <c r="A1203" s="173"/>
      <c r="B1203" s="173"/>
      <c r="C1203" s="173"/>
      <c r="D1203" s="173"/>
      <c r="E1203" s="173"/>
      <c r="F1203" s="173"/>
      <c r="G1203" s="173"/>
      <c r="H1203" s="173"/>
      <c r="I1203" s="173"/>
      <c r="J1203" s="173"/>
      <c r="K1203" s="173"/>
      <c r="L1203" s="173"/>
      <c r="M1203" s="173"/>
      <c r="N1203" s="173"/>
      <c r="O1203" s="173"/>
      <c r="P1203" s="173"/>
      <c r="Q1203" s="173"/>
      <c r="R1203" s="173"/>
      <c r="S1203" s="173"/>
      <c r="T1203" s="173"/>
      <c r="U1203" s="173"/>
      <c r="V1203" s="173"/>
      <c r="W1203" s="173"/>
      <c r="X1203" s="173"/>
      <c r="Y1203" s="173"/>
      <c r="Z1203" s="173"/>
      <c r="AA1203" s="173"/>
      <c r="AB1203" s="173"/>
      <c r="AC1203" s="173"/>
      <c r="AD1203" s="173"/>
      <c r="AE1203" s="173"/>
      <c r="AF1203" s="173"/>
      <c r="AG1203" s="173"/>
      <c r="AH1203" s="173"/>
      <c r="AI1203" s="173"/>
      <c r="AJ1203" s="173"/>
      <c r="AK1203" s="173"/>
      <c r="AL1203" s="173"/>
    </row>
    <row r="1204" spans="1:38" s="123" customFormat="1" ht="14">
      <c r="A1204" s="173"/>
      <c r="B1204" s="173"/>
      <c r="C1204" s="173"/>
      <c r="D1204" s="173"/>
      <c r="E1204" s="173"/>
      <c r="F1204" s="173"/>
      <c r="G1204" s="173"/>
      <c r="H1204" s="173"/>
      <c r="I1204" s="173"/>
      <c r="J1204" s="173"/>
      <c r="K1204" s="173"/>
      <c r="L1204" s="173"/>
      <c r="M1204" s="173"/>
      <c r="N1204" s="173"/>
      <c r="O1204" s="173"/>
      <c r="P1204" s="173"/>
      <c r="Q1204" s="173"/>
      <c r="R1204" s="173"/>
      <c r="S1204" s="173"/>
      <c r="T1204" s="173"/>
      <c r="U1204" s="173"/>
      <c r="V1204" s="173"/>
      <c r="W1204" s="173"/>
      <c r="X1204" s="173"/>
      <c r="Y1204" s="173"/>
      <c r="Z1204" s="173"/>
      <c r="AA1204" s="173"/>
      <c r="AB1204" s="173"/>
      <c r="AC1204" s="173"/>
      <c r="AD1204" s="173"/>
      <c r="AE1204" s="173"/>
      <c r="AF1204" s="173"/>
      <c r="AG1204" s="173"/>
      <c r="AH1204" s="173"/>
      <c r="AI1204" s="173"/>
      <c r="AJ1204" s="173"/>
      <c r="AK1204" s="173"/>
      <c r="AL1204" s="173"/>
    </row>
    <row r="1205" spans="1:38" s="123" customFormat="1" ht="14">
      <c r="A1205" s="173"/>
      <c r="B1205" s="173"/>
      <c r="C1205" s="173"/>
      <c r="D1205" s="173"/>
      <c r="E1205" s="173"/>
      <c r="F1205" s="173"/>
      <c r="G1205" s="173"/>
      <c r="H1205" s="173"/>
      <c r="I1205" s="173"/>
      <c r="J1205" s="173"/>
      <c r="K1205" s="173"/>
      <c r="L1205" s="173"/>
      <c r="M1205" s="173"/>
      <c r="N1205" s="173"/>
      <c r="O1205" s="173"/>
      <c r="P1205" s="173"/>
      <c r="Q1205" s="173"/>
      <c r="R1205" s="173"/>
      <c r="S1205" s="173"/>
      <c r="T1205" s="173"/>
      <c r="U1205" s="173"/>
      <c r="V1205" s="173"/>
      <c r="W1205" s="173"/>
      <c r="X1205" s="173"/>
      <c r="Y1205" s="173"/>
      <c r="Z1205" s="173"/>
      <c r="AA1205" s="173"/>
      <c r="AB1205" s="173"/>
      <c r="AC1205" s="173"/>
      <c r="AD1205" s="173"/>
      <c r="AE1205" s="173"/>
      <c r="AF1205" s="173"/>
      <c r="AG1205" s="173"/>
      <c r="AH1205" s="173"/>
      <c r="AI1205" s="173"/>
      <c r="AJ1205" s="173"/>
      <c r="AK1205" s="173"/>
      <c r="AL1205" s="173"/>
    </row>
    <row r="1206" spans="1:38" s="123" customFormat="1" ht="14">
      <c r="A1206" s="173"/>
      <c r="B1206" s="173"/>
      <c r="C1206" s="173"/>
      <c r="D1206" s="173"/>
      <c r="E1206" s="173"/>
      <c r="F1206" s="173"/>
      <c r="G1206" s="173"/>
      <c r="H1206" s="173"/>
      <c r="I1206" s="173"/>
      <c r="J1206" s="173"/>
      <c r="K1206" s="173"/>
      <c r="L1206" s="173"/>
      <c r="M1206" s="173"/>
      <c r="N1206" s="173"/>
      <c r="O1206" s="173"/>
      <c r="P1206" s="173"/>
      <c r="Q1206" s="173"/>
      <c r="R1206" s="173"/>
      <c r="S1206" s="173"/>
      <c r="T1206" s="173"/>
      <c r="U1206" s="173"/>
      <c r="V1206" s="173"/>
      <c r="W1206" s="173"/>
      <c r="X1206" s="173"/>
      <c r="Y1206" s="173"/>
      <c r="Z1206" s="173"/>
      <c r="AA1206" s="173"/>
      <c r="AB1206" s="173"/>
      <c r="AC1206" s="173"/>
      <c r="AD1206" s="173"/>
      <c r="AE1206" s="173"/>
      <c r="AF1206" s="173"/>
      <c r="AG1206" s="173"/>
      <c r="AH1206" s="173"/>
      <c r="AI1206" s="173"/>
      <c r="AJ1206" s="173"/>
      <c r="AK1206" s="173"/>
      <c r="AL1206" s="173"/>
    </row>
    <row r="1207" spans="1:38" s="123" customFormat="1" ht="14">
      <c r="A1207" s="173"/>
      <c r="B1207" s="173"/>
      <c r="C1207" s="173"/>
      <c r="D1207" s="173"/>
      <c r="E1207" s="173"/>
      <c r="F1207" s="173"/>
      <c r="G1207" s="173"/>
      <c r="H1207" s="173"/>
      <c r="I1207" s="173"/>
      <c r="J1207" s="173"/>
      <c r="K1207" s="173"/>
      <c r="L1207" s="173"/>
      <c r="M1207" s="173"/>
      <c r="N1207" s="173"/>
      <c r="O1207" s="173"/>
      <c r="P1207" s="173"/>
      <c r="Q1207" s="173"/>
      <c r="R1207" s="173"/>
      <c r="S1207" s="173"/>
      <c r="T1207" s="173"/>
      <c r="U1207" s="173"/>
      <c r="V1207" s="173"/>
      <c r="W1207" s="173"/>
      <c r="X1207" s="173"/>
      <c r="Y1207" s="173"/>
      <c r="Z1207" s="173"/>
      <c r="AA1207" s="173"/>
      <c r="AB1207" s="173"/>
      <c r="AC1207" s="173"/>
      <c r="AD1207" s="173"/>
      <c r="AE1207" s="173"/>
      <c r="AF1207" s="173"/>
      <c r="AG1207" s="173"/>
      <c r="AH1207" s="173"/>
      <c r="AI1207" s="173"/>
      <c r="AJ1207" s="173"/>
      <c r="AK1207" s="173"/>
      <c r="AL1207" s="173"/>
    </row>
    <row r="1208" spans="1:38" s="123" customFormat="1" ht="14">
      <c r="A1208" s="173"/>
      <c r="B1208" s="173"/>
      <c r="C1208" s="173"/>
      <c r="D1208" s="173"/>
      <c r="E1208" s="173"/>
      <c r="F1208" s="173"/>
      <c r="G1208" s="173"/>
      <c r="H1208" s="173"/>
      <c r="I1208" s="173"/>
      <c r="J1208" s="173"/>
      <c r="K1208" s="173"/>
      <c r="L1208" s="173"/>
      <c r="M1208" s="173"/>
      <c r="N1208" s="173"/>
      <c r="O1208" s="173"/>
      <c r="P1208" s="173"/>
      <c r="Q1208" s="173"/>
      <c r="R1208" s="173"/>
      <c r="S1208" s="173"/>
      <c r="T1208" s="173"/>
      <c r="U1208" s="173"/>
      <c r="V1208" s="173"/>
      <c r="W1208" s="173"/>
      <c r="X1208" s="173"/>
      <c r="Y1208" s="173"/>
      <c r="Z1208" s="173"/>
      <c r="AA1208" s="173"/>
      <c r="AB1208" s="173"/>
      <c r="AC1208" s="173"/>
      <c r="AD1208" s="173"/>
      <c r="AE1208" s="173"/>
      <c r="AF1208" s="173"/>
      <c r="AG1208" s="173"/>
      <c r="AH1208" s="173"/>
      <c r="AI1208" s="173"/>
      <c r="AJ1208" s="173"/>
      <c r="AK1208" s="173"/>
      <c r="AL1208" s="173"/>
    </row>
    <row r="1209" spans="1:38" s="123" customFormat="1" ht="14">
      <c r="A1209" s="173"/>
      <c r="B1209" s="173"/>
      <c r="C1209" s="173"/>
      <c r="D1209" s="173"/>
      <c r="E1209" s="173"/>
      <c r="F1209" s="173"/>
      <c r="G1209" s="173"/>
      <c r="H1209" s="173"/>
      <c r="I1209" s="173"/>
      <c r="J1209" s="173"/>
      <c r="K1209" s="173"/>
      <c r="L1209" s="173"/>
      <c r="M1209" s="173"/>
      <c r="N1209" s="173"/>
      <c r="O1209" s="173"/>
      <c r="P1209" s="173"/>
      <c r="Q1209" s="173"/>
      <c r="R1209" s="173"/>
      <c r="S1209" s="173"/>
      <c r="T1209" s="173"/>
      <c r="U1209" s="173"/>
      <c r="V1209" s="173"/>
      <c r="W1209" s="173"/>
      <c r="X1209" s="173"/>
      <c r="Y1209" s="173"/>
      <c r="Z1209" s="173"/>
      <c r="AA1209" s="173"/>
      <c r="AB1209" s="173"/>
      <c r="AC1209" s="173"/>
      <c r="AD1209" s="173"/>
      <c r="AE1209" s="173"/>
      <c r="AF1209" s="173"/>
      <c r="AG1209" s="173"/>
      <c r="AH1209" s="173"/>
      <c r="AI1209" s="173"/>
      <c r="AJ1209" s="173"/>
      <c r="AK1209" s="173"/>
      <c r="AL1209" s="173"/>
    </row>
    <row r="1210" spans="1:38" s="123" customFormat="1" ht="14">
      <c r="A1210" s="173"/>
      <c r="B1210" s="173"/>
      <c r="C1210" s="173"/>
      <c r="D1210" s="173"/>
      <c r="E1210" s="173"/>
      <c r="F1210" s="173"/>
      <c r="G1210" s="173"/>
      <c r="H1210" s="173"/>
      <c r="I1210" s="173"/>
      <c r="J1210" s="173"/>
      <c r="K1210" s="173"/>
      <c r="L1210" s="173"/>
      <c r="M1210" s="173"/>
      <c r="N1210" s="173"/>
      <c r="O1210" s="173"/>
      <c r="P1210" s="173"/>
      <c r="Q1210" s="173"/>
      <c r="R1210" s="173"/>
      <c r="S1210" s="173"/>
      <c r="T1210" s="173"/>
      <c r="U1210" s="173"/>
      <c r="V1210" s="173"/>
      <c r="W1210" s="173"/>
      <c r="X1210" s="173"/>
      <c r="Y1210" s="173"/>
      <c r="Z1210" s="173"/>
      <c r="AA1210" s="173"/>
      <c r="AB1210" s="173"/>
      <c r="AC1210" s="173"/>
      <c r="AD1210" s="173"/>
      <c r="AE1210" s="173"/>
      <c r="AF1210" s="173"/>
      <c r="AG1210" s="173"/>
      <c r="AH1210" s="173"/>
      <c r="AI1210" s="173"/>
      <c r="AJ1210" s="173"/>
      <c r="AK1210" s="173"/>
      <c r="AL1210" s="173"/>
    </row>
    <row r="1211" spans="1:38" s="123" customFormat="1" ht="14">
      <c r="A1211" s="173"/>
      <c r="B1211" s="173"/>
      <c r="C1211" s="173"/>
      <c r="D1211" s="173"/>
      <c r="E1211" s="173"/>
      <c r="F1211" s="173"/>
      <c r="G1211" s="173"/>
      <c r="H1211" s="173"/>
      <c r="I1211" s="173"/>
      <c r="J1211" s="173"/>
      <c r="K1211" s="173"/>
      <c r="L1211" s="173"/>
      <c r="M1211" s="173"/>
      <c r="N1211" s="173"/>
      <c r="O1211" s="173"/>
      <c r="P1211" s="173"/>
      <c r="Q1211" s="173"/>
      <c r="R1211" s="173"/>
      <c r="S1211" s="173"/>
      <c r="T1211" s="173"/>
      <c r="U1211" s="173"/>
      <c r="V1211" s="173"/>
      <c r="W1211" s="173"/>
      <c r="X1211" s="173"/>
      <c r="Y1211" s="173"/>
      <c r="Z1211" s="173"/>
      <c r="AA1211" s="173"/>
      <c r="AB1211" s="173"/>
      <c r="AC1211" s="173"/>
      <c r="AD1211" s="173"/>
      <c r="AE1211" s="173"/>
      <c r="AF1211" s="173"/>
      <c r="AG1211" s="173"/>
      <c r="AH1211" s="173"/>
      <c r="AI1211" s="173"/>
      <c r="AJ1211" s="173"/>
      <c r="AK1211" s="173"/>
      <c r="AL1211" s="173"/>
    </row>
    <row r="1212" spans="1:38" s="123" customFormat="1" ht="14">
      <c r="A1212" s="173"/>
      <c r="B1212" s="173"/>
      <c r="C1212" s="173"/>
      <c r="D1212" s="173"/>
      <c r="E1212" s="173"/>
      <c r="F1212" s="173"/>
      <c r="G1212" s="173"/>
      <c r="H1212" s="173"/>
      <c r="I1212" s="173"/>
      <c r="J1212" s="173"/>
      <c r="K1212" s="173"/>
      <c r="L1212" s="173"/>
      <c r="M1212" s="173"/>
      <c r="N1212" s="173"/>
      <c r="O1212" s="173"/>
      <c r="P1212" s="173"/>
      <c r="Q1212" s="173"/>
      <c r="R1212" s="173"/>
      <c r="S1212" s="173"/>
      <c r="T1212" s="173"/>
      <c r="U1212" s="173"/>
      <c r="V1212" s="173"/>
      <c r="W1212" s="173"/>
      <c r="X1212" s="173"/>
      <c r="Y1212" s="173"/>
      <c r="Z1212" s="173"/>
      <c r="AA1212" s="173"/>
      <c r="AB1212" s="173"/>
      <c r="AC1212" s="173"/>
      <c r="AD1212" s="173"/>
      <c r="AE1212" s="173"/>
      <c r="AF1212" s="173"/>
      <c r="AG1212" s="173"/>
      <c r="AH1212" s="173"/>
      <c r="AI1212" s="173"/>
      <c r="AJ1212" s="173"/>
      <c r="AK1212" s="173"/>
      <c r="AL1212" s="173"/>
    </row>
    <row r="1213" spans="1:38" s="123" customFormat="1" ht="14">
      <c r="A1213" s="173"/>
      <c r="B1213" s="173"/>
      <c r="C1213" s="173"/>
      <c r="D1213" s="173"/>
      <c r="E1213" s="173"/>
      <c r="F1213" s="173"/>
      <c r="G1213" s="173"/>
      <c r="H1213" s="173"/>
      <c r="I1213" s="173"/>
      <c r="J1213" s="173"/>
      <c r="K1213" s="173"/>
      <c r="L1213" s="173"/>
      <c r="M1213" s="173"/>
      <c r="N1213" s="173"/>
      <c r="O1213" s="173"/>
      <c r="P1213" s="173"/>
      <c r="Q1213" s="173"/>
      <c r="R1213" s="173"/>
      <c r="S1213" s="173"/>
      <c r="T1213" s="173"/>
      <c r="U1213" s="173"/>
      <c r="V1213" s="173"/>
      <c r="W1213" s="173"/>
      <c r="X1213" s="173"/>
      <c r="Y1213" s="173"/>
      <c r="Z1213" s="173"/>
      <c r="AA1213" s="173"/>
      <c r="AB1213" s="173"/>
      <c r="AC1213" s="173"/>
      <c r="AD1213" s="173"/>
      <c r="AE1213" s="173"/>
      <c r="AF1213" s="173"/>
      <c r="AG1213" s="173"/>
      <c r="AH1213" s="173"/>
      <c r="AI1213" s="173"/>
      <c r="AJ1213" s="173"/>
      <c r="AK1213" s="173"/>
      <c r="AL1213" s="173"/>
    </row>
    <row r="1214" spans="1:38" s="123" customFormat="1" ht="14">
      <c r="A1214" s="173"/>
      <c r="B1214" s="173"/>
      <c r="C1214" s="173"/>
      <c r="D1214" s="173"/>
      <c r="E1214" s="173"/>
      <c r="F1214" s="173"/>
      <c r="G1214" s="173"/>
      <c r="H1214" s="173"/>
      <c r="I1214" s="173"/>
      <c r="J1214" s="173"/>
      <c r="K1214" s="173"/>
      <c r="L1214" s="173"/>
      <c r="M1214" s="173"/>
      <c r="N1214" s="173"/>
      <c r="O1214" s="173"/>
      <c r="P1214" s="173"/>
      <c r="Q1214" s="173"/>
      <c r="R1214" s="173"/>
      <c r="S1214" s="173"/>
      <c r="T1214" s="173"/>
      <c r="U1214" s="173"/>
      <c r="V1214" s="173"/>
      <c r="W1214" s="173"/>
      <c r="X1214" s="173"/>
      <c r="Y1214" s="173"/>
      <c r="Z1214" s="173"/>
      <c r="AA1214" s="173"/>
      <c r="AB1214" s="173"/>
      <c r="AC1214" s="173"/>
      <c r="AD1214" s="173"/>
      <c r="AE1214" s="173"/>
      <c r="AF1214" s="173"/>
      <c r="AG1214" s="173"/>
      <c r="AH1214" s="173"/>
      <c r="AI1214" s="173"/>
      <c r="AJ1214" s="173"/>
      <c r="AK1214" s="173"/>
      <c r="AL1214" s="173"/>
    </row>
    <row r="1215" spans="1:38" s="123" customFormat="1" ht="14">
      <c r="A1215" s="173"/>
      <c r="B1215" s="173"/>
      <c r="C1215" s="173"/>
      <c r="D1215" s="173"/>
      <c r="E1215" s="173"/>
      <c r="F1215" s="173"/>
      <c r="G1215" s="173"/>
      <c r="H1215" s="173"/>
      <c r="I1215" s="173"/>
      <c r="J1215" s="173"/>
      <c r="K1215" s="173"/>
      <c r="L1215" s="173"/>
      <c r="M1215" s="173"/>
      <c r="N1215" s="173"/>
      <c r="O1215" s="173"/>
      <c r="P1215" s="173"/>
      <c r="Q1215" s="173"/>
      <c r="R1215" s="173"/>
      <c r="S1215" s="173"/>
      <c r="T1215" s="173"/>
      <c r="U1215" s="173"/>
      <c r="V1215" s="173"/>
      <c r="W1215" s="173"/>
      <c r="X1215" s="173"/>
      <c r="Y1215" s="173"/>
      <c r="Z1215" s="173"/>
      <c r="AA1215" s="173"/>
      <c r="AB1215" s="173"/>
      <c r="AC1215" s="173"/>
      <c r="AD1215" s="173"/>
      <c r="AE1215" s="173"/>
      <c r="AF1215" s="173"/>
      <c r="AG1215" s="173"/>
      <c r="AH1215" s="173"/>
      <c r="AI1215" s="173"/>
      <c r="AJ1215" s="173"/>
      <c r="AK1215" s="173"/>
      <c r="AL1215" s="173"/>
    </row>
    <row r="1216" spans="1:38" s="123" customFormat="1" ht="14">
      <c r="A1216" s="173"/>
      <c r="B1216" s="173"/>
      <c r="C1216" s="173"/>
      <c r="D1216" s="173"/>
      <c r="E1216" s="173"/>
      <c r="F1216" s="173"/>
      <c r="G1216" s="173"/>
      <c r="H1216" s="173"/>
      <c r="I1216" s="173"/>
      <c r="J1216" s="173"/>
      <c r="K1216" s="173"/>
      <c r="L1216" s="173"/>
      <c r="M1216" s="173"/>
      <c r="N1216" s="173"/>
      <c r="O1216" s="173"/>
      <c r="P1216" s="173"/>
      <c r="Q1216" s="173"/>
      <c r="R1216" s="173"/>
      <c r="S1216" s="173"/>
      <c r="T1216" s="173"/>
      <c r="U1216" s="173"/>
      <c r="V1216" s="173"/>
      <c r="W1216" s="173"/>
      <c r="X1216" s="173"/>
      <c r="Y1216" s="173"/>
      <c r="Z1216" s="173"/>
      <c r="AA1216" s="173"/>
      <c r="AB1216" s="173"/>
      <c r="AC1216" s="173"/>
      <c r="AD1216" s="173"/>
      <c r="AE1216" s="173"/>
      <c r="AF1216" s="173"/>
      <c r="AG1216" s="173"/>
      <c r="AH1216" s="173"/>
      <c r="AI1216" s="173"/>
      <c r="AJ1216" s="173"/>
      <c r="AK1216" s="173"/>
      <c r="AL1216" s="173"/>
    </row>
    <row r="1217" spans="1:38" s="123" customFormat="1" ht="14">
      <c r="A1217" s="173"/>
      <c r="B1217" s="173"/>
      <c r="C1217" s="173"/>
      <c r="D1217" s="173"/>
      <c r="E1217" s="173"/>
      <c r="F1217" s="173"/>
      <c r="G1217" s="173"/>
      <c r="H1217" s="173"/>
      <c r="I1217" s="173"/>
      <c r="J1217" s="173"/>
      <c r="K1217" s="173"/>
      <c r="L1217" s="173"/>
      <c r="M1217" s="173"/>
      <c r="N1217" s="173"/>
      <c r="O1217" s="173"/>
      <c r="P1217" s="173"/>
      <c r="Q1217" s="173"/>
      <c r="R1217" s="173"/>
      <c r="S1217" s="173"/>
      <c r="T1217" s="173"/>
      <c r="U1217" s="173"/>
      <c r="V1217" s="173"/>
      <c r="W1217" s="173"/>
      <c r="X1217" s="173"/>
      <c r="Y1217" s="173"/>
      <c r="Z1217" s="173"/>
      <c r="AA1217" s="173"/>
      <c r="AB1217" s="173"/>
      <c r="AC1217" s="173"/>
      <c r="AD1217" s="173"/>
      <c r="AE1217" s="173"/>
      <c r="AF1217" s="173"/>
      <c r="AG1217" s="173"/>
      <c r="AH1217" s="173"/>
      <c r="AI1217" s="173"/>
      <c r="AJ1217" s="173"/>
      <c r="AK1217" s="173"/>
      <c r="AL1217" s="173"/>
    </row>
    <row r="1218" spans="1:38" s="123" customFormat="1" ht="14">
      <c r="A1218" s="173"/>
      <c r="B1218" s="173"/>
      <c r="C1218" s="173"/>
      <c r="D1218" s="173"/>
      <c r="E1218" s="173"/>
      <c r="F1218" s="173"/>
      <c r="G1218" s="173"/>
      <c r="H1218" s="173"/>
      <c r="I1218" s="173"/>
      <c r="J1218" s="173"/>
      <c r="K1218" s="173"/>
      <c r="L1218" s="173"/>
      <c r="M1218" s="173"/>
      <c r="N1218" s="173"/>
      <c r="O1218" s="173"/>
      <c r="P1218" s="173"/>
      <c r="Q1218" s="173"/>
      <c r="R1218" s="173"/>
      <c r="S1218" s="173"/>
      <c r="T1218" s="173"/>
      <c r="U1218" s="173"/>
      <c r="V1218" s="173"/>
      <c r="W1218" s="173"/>
      <c r="X1218" s="173"/>
      <c r="Y1218" s="173"/>
      <c r="Z1218" s="173"/>
      <c r="AA1218" s="173"/>
      <c r="AB1218" s="173"/>
      <c r="AC1218" s="173"/>
      <c r="AD1218" s="173"/>
      <c r="AE1218" s="173"/>
      <c r="AF1218" s="173"/>
      <c r="AG1218" s="173"/>
      <c r="AH1218" s="173"/>
      <c r="AI1218" s="173"/>
      <c r="AJ1218" s="173"/>
      <c r="AK1218" s="173"/>
      <c r="AL1218" s="173"/>
    </row>
    <row r="1219" spans="1:38" s="123" customFormat="1" ht="14">
      <c r="A1219" s="173"/>
      <c r="B1219" s="173"/>
      <c r="C1219" s="173"/>
      <c r="D1219" s="173"/>
      <c r="E1219" s="173"/>
      <c r="F1219" s="173"/>
      <c r="G1219" s="173"/>
      <c r="H1219" s="173"/>
      <c r="I1219" s="173"/>
      <c r="J1219" s="173"/>
      <c r="K1219" s="173"/>
      <c r="L1219" s="173"/>
      <c r="M1219" s="173"/>
      <c r="N1219" s="173"/>
      <c r="O1219" s="173"/>
      <c r="P1219" s="173"/>
      <c r="Q1219" s="173"/>
      <c r="R1219" s="173"/>
      <c r="S1219" s="173"/>
      <c r="T1219" s="173"/>
      <c r="U1219" s="173"/>
      <c r="V1219" s="173"/>
      <c r="W1219" s="173"/>
      <c r="X1219" s="173"/>
      <c r="Y1219" s="173"/>
      <c r="Z1219" s="173"/>
      <c r="AA1219" s="173"/>
      <c r="AB1219" s="173"/>
      <c r="AC1219" s="173"/>
      <c r="AD1219" s="173"/>
      <c r="AE1219" s="173"/>
      <c r="AF1219" s="173"/>
      <c r="AG1219" s="173"/>
      <c r="AH1219" s="173"/>
      <c r="AI1219" s="173"/>
      <c r="AJ1219" s="173"/>
      <c r="AK1219" s="173"/>
      <c r="AL1219" s="173"/>
    </row>
    <row r="1220" spans="1:38" s="123" customFormat="1" ht="14">
      <c r="A1220" s="173"/>
      <c r="B1220" s="173"/>
      <c r="C1220" s="173"/>
      <c r="D1220" s="173"/>
      <c r="E1220" s="173"/>
      <c r="F1220" s="173"/>
      <c r="G1220" s="173"/>
      <c r="H1220" s="173"/>
      <c r="I1220" s="173"/>
      <c r="J1220" s="173"/>
      <c r="K1220" s="173"/>
      <c r="L1220" s="173"/>
      <c r="M1220" s="173"/>
      <c r="N1220" s="173"/>
      <c r="O1220" s="173"/>
      <c r="P1220" s="173"/>
      <c r="Q1220" s="173"/>
      <c r="R1220" s="173"/>
      <c r="S1220" s="173"/>
      <c r="T1220" s="173"/>
      <c r="U1220" s="173"/>
      <c r="V1220" s="173"/>
      <c r="W1220" s="173"/>
      <c r="X1220" s="173"/>
      <c r="Y1220" s="173"/>
      <c r="Z1220" s="173"/>
      <c r="AA1220" s="173"/>
      <c r="AB1220" s="173"/>
      <c r="AC1220" s="173"/>
      <c r="AD1220" s="173"/>
      <c r="AE1220" s="173"/>
      <c r="AF1220" s="173"/>
      <c r="AG1220" s="173"/>
      <c r="AH1220" s="173"/>
      <c r="AI1220" s="173"/>
      <c r="AJ1220" s="173"/>
      <c r="AK1220" s="173"/>
      <c r="AL1220" s="173"/>
    </row>
    <row r="1221" spans="1:38" s="123" customFormat="1" ht="14">
      <c r="A1221" s="173"/>
      <c r="B1221" s="173"/>
      <c r="C1221" s="173"/>
      <c r="D1221" s="173"/>
      <c r="E1221" s="173"/>
      <c r="F1221" s="173"/>
      <c r="G1221" s="173"/>
      <c r="H1221" s="173"/>
      <c r="I1221" s="173"/>
      <c r="J1221" s="173"/>
      <c r="K1221" s="173"/>
      <c r="L1221" s="173"/>
      <c r="M1221" s="173"/>
      <c r="N1221" s="173"/>
      <c r="O1221" s="173"/>
      <c r="P1221" s="173"/>
      <c r="Q1221" s="173"/>
      <c r="R1221" s="173"/>
      <c r="S1221" s="173"/>
      <c r="T1221" s="173"/>
      <c r="U1221" s="173"/>
      <c r="V1221" s="173"/>
      <c r="W1221" s="173"/>
      <c r="X1221" s="173"/>
      <c r="Y1221" s="173"/>
      <c r="Z1221" s="173"/>
      <c r="AA1221" s="173"/>
      <c r="AB1221" s="173"/>
      <c r="AC1221" s="173"/>
      <c r="AD1221" s="173"/>
      <c r="AE1221" s="173"/>
      <c r="AF1221" s="173"/>
      <c r="AG1221" s="173"/>
      <c r="AH1221" s="173"/>
      <c r="AI1221" s="173"/>
      <c r="AJ1221" s="173"/>
      <c r="AK1221" s="173"/>
      <c r="AL1221" s="173"/>
    </row>
    <row r="1222" spans="1:38" s="123" customFormat="1" ht="14">
      <c r="A1222" s="173"/>
      <c r="B1222" s="173"/>
      <c r="C1222" s="173"/>
      <c r="D1222" s="173"/>
      <c r="E1222" s="173"/>
      <c r="F1222" s="173"/>
      <c r="G1222" s="173"/>
      <c r="H1222" s="173"/>
      <c r="I1222" s="173"/>
      <c r="J1222" s="173"/>
      <c r="K1222" s="173"/>
      <c r="L1222" s="173"/>
      <c r="M1222" s="173"/>
      <c r="N1222" s="173"/>
      <c r="O1222" s="173"/>
      <c r="P1222" s="173"/>
      <c r="Q1222" s="173"/>
      <c r="R1222" s="173"/>
      <c r="S1222" s="173"/>
      <c r="T1222" s="173"/>
      <c r="U1222" s="173"/>
      <c r="V1222" s="173"/>
      <c r="W1222" s="173"/>
      <c r="X1222" s="173"/>
      <c r="Y1222" s="173"/>
      <c r="Z1222" s="173"/>
      <c r="AA1222" s="173"/>
      <c r="AB1222" s="173"/>
      <c r="AC1222" s="173"/>
      <c r="AD1222" s="173"/>
      <c r="AE1222" s="173"/>
      <c r="AF1222" s="173"/>
      <c r="AG1222" s="173"/>
      <c r="AH1222" s="173"/>
      <c r="AI1222" s="173"/>
      <c r="AJ1222" s="173"/>
      <c r="AK1222" s="173"/>
      <c r="AL1222" s="173"/>
    </row>
    <row r="1223" spans="1:38" s="123" customFormat="1" ht="14">
      <c r="A1223" s="173"/>
      <c r="B1223" s="173"/>
      <c r="C1223" s="173"/>
      <c r="D1223" s="173"/>
      <c r="E1223" s="173"/>
      <c r="F1223" s="173"/>
      <c r="G1223" s="173"/>
      <c r="H1223" s="173"/>
      <c r="I1223" s="173"/>
      <c r="J1223" s="173"/>
      <c r="K1223" s="173"/>
      <c r="L1223" s="173"/>
      <c r="M1223" s="173"/>
      <c r="N1223" s="173"/>
      <c r="O1223" s="173"/>
      <c r="P1223" s="173"/>
      <c r="Q1223" s="173"/>
      <c r="R1223" s="173"/>
      <c r="S1223" s="173"/>
      <c r="T1223" s="173"/>
      <c r="U1223" s="173"/>
      <c r="V1223" s="173"/>
      <c r="W1223" s="173"/>
      <c r="X1223" s="173"/>
      <c r="Y1223" s="173"/>
      <c r="Z1223" s="173"/>
      <c r="AA1223" s="173"/>
      <c r="AB1223" s="173"/>
      <c r="AC1223" s="173"/>
      <c r="AD1223" s="173"/>
      <c r="AE1223" s="173"/>
      <c r="AF1223" s="173"/>
      <c r="AG1223" s="173"/>
      <c r="AH1223" s="173"/>
      <c r="AI1223" s="173"/>
      <c r="AJ1223" s="173"/>
      <c r="AK1223" s="173"/>
      <c r="AL1223" s="173"/>
    </row>
    <row r="1224" spans="1:38" s="123" customFormat="1" ht="14">
      <c r="A1224" s="173"/>
      <c r="B1224" s="173"/>
      <c r="C1224" s="173"/>
      <c r="D1224" s="173"/>
      <c r="E1224" s="173"/>
      <c r="F1224" s="173"/>
      <c r="G1224" s="173"/>
      <c r="H1224" s="173"/>
      <c r="I1224" s="173"/>
      <c r="J1224" s="173"/>
      <c r="K1224" s="173"/>
      <c r="L1224" s="173"/>
      <c r="M1224" s="173"/>
      <c r="N1224" s="173"/>
      <c r="O1224" s="173"/>
      <c r="P1224" s="173"/>
      <c r="Q1224" s="173"/>
      <c r="R1224" s="173"/>
      <c r="S1224" s="173"/>
      <c r="T1224" s="173"/>
      <c r="U1224" s="173"/>
      <c r="V1224" s="173"/>
      <c r="W1224" s="173"/>
      <c r="X1224" s="173"/>
      <c r="Y1224" s="173"/>
      <c r="Z1224" s="173"/>
      <c r="AA1224" s="173"/>
      <c r="AB1224" s="173"/>
      <c r="AC1224" s="173"/>
      <c r="AD1224" s="173"/>
      <c r="AE1224" s="173"/>
      <c r="AF1224" s="173"/>
      <c r="AG1224" s="173"/>
      <c r="AH1224" s="173"/>
      <c r="AI1224" s="173"/>
      <c r="AJ1224" s="173"/>
      <c r="AK1224" s="173"/>
      <c r="AL1224" s="173"/>
    </row>
    <row r="1225" spans="1:38" s="123" customFormat="1" ht="14">
      <c r="A1225" s="173"/>
      <c r="B1225" s="173"/>
      <c r="C1225" s="173"/>
      <c r="D1225" s="173"/>
      <c r="E1225" s="173"/>
      <c r="F1225" s="173"/>
      <c r="G1225" s="173"/>
      <c r="H1225" s="173"/>
      <c r="I1225" s="173"/>
      <c r="J1225" s="173"/>
      <c r="K1225" s="173"/>
      <c r="L1225" s="173"/>
      <c r="M1225" s="173"/>
      <c r="N1225" s="173"/>
      <c r="O1225" s="173"/>
      <c r="P1225" s="173"/>
      <c r="Q1225" s="173"/>
      <c r="R1225" s="173"/>
      <c r="S1225" s="173"/>
      <c r="T1225" s="173"/>
      <c r="U1225" s="173"/>
      <c r="V1225" s="173"/>
      <c r="W1225" s="173"/>
      <c r="X1225" s="173"/>
      <c r="Y1225" s="173"/>
      <c r="Z1225" s="173"/>
      <c r="AA1225" s="173"/>
      <c r="AB1225" s="173"/>
      <c r="AC1225" s="173"/>
      <c r="AD1225" s="173"/>
      <c r="AE1225" s="173"/>
      <c r="AF1225" s="173"/>
      <c r="AG1225" s="173"/>
      <c r="AH1225" s="173"/>
      <c r="AI1225" s="173"/>
      <c r="AJ1225" s="173"/>
      <c r="AK1225" s="173"/>
      <c r="AL1225" s="173"/>
    </row>
    <row r="1226" spans="1:38" s="123" customFormat="1" ht="14">
      <c r="A1226" s="173"/>
      <c r="B1226" s="173"/>
      <c r="C1226" s="173"/>
      <c r="D1226" s="173"/>
      <c r="E1226" s="173"/>
      <c r="F1226" s="173"/>
      <c r="G1226" s="173"/>
      <c r="H1226" s="173"/>
      <c r="I1226" s="173"/>
      <c r="J1226" s="173"/>
      <c r="K1226" s="173"/>
      <c r="L1226" s="173"/>
      <c r="M1226" s="173"/>
      <c r="N1226" s="173"/>
      <c r="O1226" s="173"/>
      <c r="P1226" s="173"/>
      <c r="Q1226" s="173"/>
      <c r="R1226" s="173"/>
      <c r="S1226" s="173"/>
      <c r="T1226" s="173"/>
      <c r="U1226" s="173"/>
      <c r="V1226" s="173"/>
      <c r="W1226" s="173"/>
      <c r="X1226" s="173"/>
      <c r="Y1226" s="173"/>
      <c r="Z1226" s="173"/>
      <c r="AA1226" s="173"/>
      <c r="AB1226" s="173"/>
      <c r="AC1226" s="173"/>
      <c r="AD1226" s="173"/>
      <c r="AE1226" s="173"/>
      <c r="AF1226" s="173"/>
      <c r="AG1226" s="173"/>
      <c r="AH1226" s="173"/>
      <c r="AI1226" s="173"/>
      <c r="AJ1226" s="173"/>
      <c r="AK1226" s="173"/>
      <c r="AL1226" s="173"/>
    </row>
    <row r="1227" spans="1:38" s="123" customFormat="1" ht="14">
      <c r="A1227" s="173"/>
      <c r="B1227" s="173"/>
      <c r="C1227" s="173"/>
      <c r="D1227" s="173"/>
      <c r="E1227" s="173"/>
      <c r="F1227" s="173"/>
      <c r="G1227" s="173"/>
      <c r="H1227" s="173"/>
      <c r="I1227" s="173"/>
      <c r="J1227" s="173"/>
      <c r="K1227" s="173"/>
      <c r="L1227" s="173"/>
      <c r="M1227" s="173"/>
      <c r="N1227" s="173"/>
      <c r="O1227" s="173"/>
      <c r="P1227" s="173"/>
      <c r="Q1227" s="173"/>
      <c r="R1227" s="173"/>
      <c r="S1227" s="173"/>
      <c r="T1227" s="173"/>
      <c r="U1227" s="173"/>
      <c r="V1227" s="173"/>
      <c r="W1227" s="173"/>
      <c r="X1227" s="173"/>
      <c r="Y1227" s="173"/>
      <c r="Z1227" s="173"/>
      <c r="AA1227" s="173"/>
      <c r="AB1227" s="173"/>
      <c r="AC1227" s="173"/>
      <c r="AD1227" s="173"/>
      <c r="AE1227" s="173"/>
      <c r="AF1227" s="173"/>
      <c r="AG1227" s="173"/>
      <c r="AH1227" s="173"/>
      <c r="AI1227" s="173"/>
      <c r="AJ1227" s="173"/>
      <c r="AK1227" s="173"/>
      <c r="AL1227" s="173"/>
    </row>
    <row r="1228" spans="1:38" s="123" customFormat="1" ht="14">
      <c r="A1228" s="173"/>
      <c r="B1228" s="173"/>
      <c r="C1228" s="173"/>
      <c r="D1228" s="173"/>
      <c r="E1228" s="173"/>
      <c r="F1228" s="173"/>
      <c r="G1228" s="173"/>
      <c r="H1228" s="173"/>
      <c r="I1228" s="173"/>
      <c r="J1228" s="173"/>
      <c r="K1228" s="173"/>
      <c r="L1228" s="173"/>
      <c r="M1228" s="173"/>
      <c r="N1228" s="173"/>
      <c r="O1228" s="173"/>
      <c r="P1228" s="173"/>
      <c r="Q1228" s="173"/>
      <c r="R1228" s="173"/>
      <c r="S1228" s="173"/>
      <c r="T1228" s="173"/>
      <c r="U1228" s="173"/>
      <c r="V1228" s="173"/>
      <c r="W1228" s="173"/>
      <c r="X1228" s="173"/>
      <c r="Y1228" s="173"/>
      <c r="Z1228" s="173"/>
      <c r="AA1228" s="173"/>
      <c r="AB1228" s="173"/>
      <c r="AC1228" s="173"/>
      <c r="AD1228" s="173"/>
      <c r="AE1228" s="173"/>
      <c r="AF1228" s="173"/>
      <c r="AG1228" s="173"/>
      <c r="AH1228" s="173"/>
      <c r="AI1228" s="173"/>
      <c r="AJ1228" s="173"/>
      <c r="AK1228" s="173"/>
      <c r="AL1228" s="173"/>
    </row>
    <row r="1229" spans="1:38" s="123" customFormat="1" ht="14">
      <c r="A1229" s="173"/>
      <c r="B1229" s="173"/>
      <c r="C1229" s="173"/>
      <c r="D1229" s="173"/>
      <c r="E1229" s="173"/>
      <c r="F1229" s="173"/>
      <c r="G1229" s="173"/>
      <c r="H1229" s="173"/>
      <c r="I1229" s="173"/>
      <c r="J1229" s="173"/>
      <c r="K1229" s="173"/>
      <c r="L1229" s="173"/>
      <c r="M1229" s="173"/>
      <c r="N1229" s="173"/>
      <c r="O1229" s="173"/>
      <c r="P1229" s="173"/>
      <c r="Q1229" s="173"/>
      <c r="R1229" s="173"/>
      <c r="S1229" s="173"/>
      <c r="T1229" s="173"/>
      <c r="U1229" s="173"/>
      <c r="V1229" s="173"/>
      <c r="W1229" s="173"/>
      <c r="X1229" s="173"/>
      <c r="Y1229" s="173"/>
      <c r="Z1229" s="173"/>
      <c r="AA1229" s="173"/>
      <c r="AB1229" s="173"/>
      <c r="AC1229" s="173"/>
      <c r="AD1229" s="173"/>
      <c r="AE1229" s="173"/>
      <c r="AF1229" s="173"/>
      <c r="AG1229" s="173"/>
      <c r="AH1229" s="173"/>
      <c r="AI1229" s="173"/>
      <c r="AJ1229" s="173"/>
      <c r="AK1229" s="173"/>
      <c r="AL1229" s="173"/>
    </row>
    <row r="1230" spans="1:38" s="123" customFormat="1" ht="14">
      <c r="A1230" s="173"/>
      <c r="B1230" s="173"/>
      <c r="C1230" s="173"/>
      <c r="D1230" s="173"/>
      <c r="E1230" s="173"/>
      <c r="F1230" s="173"/>
      <c r="G1230" s="173"/>
      <c r="H1230" s="173"/>
      <c r="I1230" s="173"/>
      <c r="J1230" s="173"/>
      <c r="K1230" s="173"/>
      <c r="L1230" s="173"/>
      <c r="M1230" s="173"/>
      <c r="N1230" s="173"/>
      <c r="O1230" s="173"/>
      <c r="P1230" s="173"/>
      <c r="Q1230" s="173"/>
      <c r="R1230" s="173"/>
      <c r="S1230" s="173"/>
      <c r="T1230" s="173"/>
      <c r="U1230" s="173"/>
      <c r="V1230" s="173"/>
      <c r="W1230" s="173"/>
      <c r="X1230" s="173"/>
      <c r="Y1230" s="173"/>
      <c r="Z1230" s="173"/>
      <c r="AA1230" s="173"/>
      <c r="AB1230" s="173"/>
      <c r="AC1230" s="173"/>
      <c r="AD1230" s="173"/>
      <c r="AE1230" s="173"/>
      <c r="AF1230" s="173"/>
      <c r="AG1230" s="173"/>
      <c r="AH1230" s="173"/>
      <c r="AI1230" s="173"/>
      <c r="AJ1230" s="173"/>
      <c r="AK1230" s="173"/>
      <c r="AL1230" s="173"/>
    </row>
    <row r="1231" spans="1:38" s="123" customFormat="1" ht="14">
      <c r="A1231" s="173"/>
      <c r="B1231" s="173"/>
      <c r="C1231" s="173"/>
      <c r="D1231" s="173"/>
      <c r="E1231" s="173"/>
      <c r="F1231" s="173"/>
      <c r="G1231" s="173"/>
      <c r="H1231" s="173"/>
      <c r="I1231" s="173"/>
      <c r="J1231" s="173"/>
      <c r="K1231" s="173"/>
      <c r="L1231" s="173"/>
      <c r="M1231" s="173"/>
      <c r="N1231" s="173"/>
      <c r="O1231" s="173"/>
      <c r="P1231" s="173"/>
      <c r="Q1231" s="173"/>
      <c r="R1231" s="173"/>
      <c r="S1231" s="173"/>
      <c r="T1231" s="173"/>
      <c r="U1231" s="173"/>
      <c r="V1231" s="173"/>
      <c r="W1231" s="173"/>
      <c r="X1231" s="173"/>
      <c r="Y1231" s="173"/>
      <c r="Z1231" s="173"/>
      <c r="AA1231" s="173"/>
      <c r="AB1231" s="173"/>
      <c r="AC1231" s="173"/>
      <c r="AD1231" s="173"/>
      <c r="AE1231" s="173"/>
      <c r="AF1231" s="173"/>
      <c r="AG1231" s="173"/>
      <c r="AH1231" s="173"/>
      <c r="AI1231" s="173"/>
      <c r="AJ1231" s="173"/>
      <c r="AK1231" s="173"/>
      <c r="AL1231" s="173"/>
    </row>
    <row r="1232" spans="1:38" s="123" customFormat="1" ht="14">
      <c r="A1232" s="173"/>
      <c r="B1232" s="173"/>
      <c r="C1232" s="173"/>
      <c r="D1232" s="173"/>
      <c r="E1232" s="173"/>
      <c r="F1232" s="173"/>
      <c r="G1232" s="173"/>
      <c r="H1232" s="173"/>
      <c r="I1232" s="173"/>
      <c r="J1232" s="173"/>
      <c r="K1232" s="173"/>
      <c r="L1232" s="173"/>
      <c r="M1232" s="173"/>
      <c r="N1232" s="173"/>
      <c r="O1232" s="173"/>
      <c r="P1232" s="173"/>
      <c r="Q1232" s="173"/>
      <c r="R1232" s="173"/>
      <c r="S1232" s="173"/>
      <c r="T1232" s="173"/>
      <c r="U1232" s="173"/>
      <c r="V1232" s="173"/>
      <c r="W1232" s="173"/>
      <c r="X1232" s="173"/>
      <c r="Y1232" s="173"/>
      <c r="Z1232" s="173"/>
      <c r="AA1232" s="173"/>
      <c r="AB1232" s="173"/>
      <c r="AC1232" s="173"/>
      <c r="AD1232" s="173"/>
      <c r="AE1232" s="173"/>
      <c r="AF1232" s="173"/>
      <c r="AG1232" s="173"/>
      <c r="AH1232" s="173"/>
      <c r="AI1232" s="173"/>
      <c r="AJ1232" s="173"/>
      <c r="AK1232" s="173"/>
      <c r="AL1232" s="173"/>
    </row>
    <row r="1233" spans="1:38" s="123" customFormat="1" ht="14">
      <c r="A1233" s="173"/>
      <c r="B1233" s="173"/>
      <c r="C1233" s="173"/>
      <c r="D1233" s="173"/>
      <c r="E1233" s="173"/>
      <c r="F1233" s="173"/>
      <c r="G1233" s="173"/>
      <c r="H1233" s="173"/>
      <c r="I1233" s="173"/>
      <c r="J1233" s="173"/>
      <c r="K1233" s="173"/>
      <c r="L1233" s="173"/>
      <c r="M1233" s="173"/>
      <c r="N1233" s="173"/>
      <c r="O1233" s="173"/>
      <c r="P1233" s="173"/>
      <c r="Q1233" s="173"/>
      <c r="R1233" s="173"/>
      <c r="S1233" s="173"/>
      <c r="T1233" s="173"/>
      <c r="U1233" s="173"/>
      <c r="V1233" s="173"/>
      <c r="W1233" s="173"/>
      <c r="X1233" s="173"/>
      <c r="Y1233" s="173"/>
      <c r="Z1233" s="173"/>
      <c r="AA1233" s="173"/>
      <c r="AB1233" s="173"/>
      <c r="AC1233" s="173"/>
      <c r="AD1233" s="173"/>
      <c r="AE1233" s="173"/>
      <c r="AF1233" s="173"/>
      <c r="AG1233" s="173"/>
      <c r="AH1233" s="173"/>
      <c r="AI1233" s="173"/>
      <c r="AJ1233" s="173"/>
      <c r="AK1233" s="173"/>
      <c r="AL1233" s="173"/>
    </row>
    <row r="1234" spans="1:38" s="123" customFormat="1" ht="14">
      <c r="A1234" s="173"/>
      <c r="B1234" s="173"/>
      <c r="C1234" s="173"/>
      <c r="D1234" s="173"/>
      <c r="E1234" s="173"/>
      <c r="F1234" s="173"/>
      <c r="G1234" s="173"/>
      <c r="H1234" s="173"/>
      <c r="I1234" s="173"/>
      <c r="J1234" s="173"/>
      <c r="K1234" s="173"/>
      <c r="L1234" s="173"/>
      <c r="M1234" s="173"/>
      <c r="N1234" s="173"/>
      <c r="O1234" s="173"/>
      <c r="P1234" s="173"/>
      <c r="Q1234" s="173"/>
      <c r="R1234" s="173"/>
      <c r="S1234" s="173"/>
      <c r="T1234" s="173"/>
      <c r="U1234" s="173"/>
      <c r="V1234" s="173"/>
      <c r="W1234" s="173"/>
      <c r="X1234" s="173"/>
      <c r="Y1234" s="173"/>
      <c r="Z1234" s="173"/>
      <c r="AA1234" s="173"/>
      <c r="AB1234" s="173"/>
      <c r="AC1234" s="173"/>
      <c r="AD1234" s="173"/>
      <c r="AE1234" s="173"/>
      <c r="AF1234" s="173"/>
      <c r="AG1234" s="173"/>
      <c r="AH1234" s="173"/>
      <c r="AI1234" s="173"/>
      <c r="AJ1234" s="173"/>
      <c r="AK1234" s="173"/>
      <c r="AL1234" s="173"/>
    </row>
    <row r="1235" spans="1:38" s="123" customFormat="1" ht="14">
      <c r="A1235" s="173"/>
      <c r="B1235" s="173"/>
      <c r="C1235" s="173"/>
      <c r="D1235" s="173"/>
      <c r="E1235" s="173"/>
      <c r="F1235" s="173"/>
      <c r="G1235" s="173"/>
      <c r="H1235" s="173"/>
      <c r="I1235" s="173"/>
      <c r="J1235" s="173"/>
      <c r="K1235" s="173"/>
      <c r="L1235" s="173"/>
      <c r="M1235" s="173"/>
      <c r="N1235" s="173"/>
      <c r="O1235" s="173"/>
      <c r="P1235" s="173"/>
      <c r="Q1235" s="173"/>
      <c r="R1235" s="173"/>
      <c r="S1235" s="173"/>
      <c r="T1235" s="173"/>
      <c r="U1235" s="173"/>
      <c r="V1235" s="173"/>
      <c r="W1235" s="173"/>
      <c r="X1235" s="173"/>
      <c r="Y1235" s="173"/>
      <c r="Z1235" s="173"/>
      <c r="AA1235" s="173"/>
      <c r="AB1235" s="173"/>
      <c r="AC1235" s="173"/>
      <c r="AD1235" s="173"/>
      <c r="AE1235" s="173"/>
      <c r="AF1235" s="173"/>
      <c r="AG1235" s="173"/>
      <c r="AH1235" s="173"/>
      <c r="AI1235" s="173"/>
      <c r="AJ1235" s="173"/>
      <c r="AK1235" s="173"/>
      <c r="AL1235" s="173"/>
    </row>
    <row r="1236" spans="1:38" s="123" customFormat="1" ht="14">
      <c r="A1236" s="173"/>
      <c r="B1236" s="173"/>
      <c r="C1236" s="173"/>
      <c r="D1236" s="173"/>
      <c r="E1236" s="173"/>
      <c r="F1236" s="173"/>
      <c r="G1236" s="173"/>
      <c r="H1236" s="173"/>
      <c r="I1236" s="173"/>
      <c r="J1236" s="173"/>
      <c r="K1236" s="173"/>
      <c r="L1236" s="173"/>
      <c r="M1236" s="173"/>
      <c r="N1236" s="173"/>
      <c r="O1236" s="173"/>
      <c r="P1236" s="173"/>
      <c r="Q1236" s="173"/>
      <c r="R1236" s="173"/>
      <c r="S1236" s="173"/>
      <c r="T1236" s="173"/>
      <c r="U1236" s="173"/>
      <c r="V1236" s="173"/>
      <c r="W1236" s="173"/>
      <c r="X1236" s="173"/>
      <c r="Y1236" s="173"/>
      <c r="Z1236" s="173"/>
      <c r="AA1236" s="173"/>
      <c r="AB1236" s="173"/>
      <c r="AC1236" s="173"/>
      <c r="AD1236" s="173"/>
      <c r="AE1236" s="173"/>
      <c r="AF1236" s="173"/>
      <c r="AG1236" s="173"/>
      <c r="AH1236" s="173"/>
      <c r="AI1236" s="173"/>
      <c r="AJ1236" s="173"/>
      <c r="AK1236" s="173"/>
      <c r="AL1236" s="173"/>
    </row>
    <row r="1237" spans="1:38" s="123" customFormat="1" ht="14">
      <c r="A1237" s="173"/>
      <c r="B1237" s="173"/>
      <c r="C1237" s="173"/>
      <c r="D1237" s="173"/>
      <c r="E1237" s="173"/>
      <c r="F1237" s="173"/>
      <c r="G1237" s="173"/>
      <c r="H1237" s="173"/>
      <c r="I1237" s="173"/>
      <c r="J1237" s="173"/>
      <c r="K1237" s="173"/>
      <c r="L1237" s="173"/>
      <c r="M1237" s="173"/>
      <c r="N1237" s="173"/>
      <c r="O1237" s="173"/>
      <c r="P1237" s="173"/>
      <c r="Q1237" s="173"/>
      <c r="R1237" s="173"/>
      <c r="S1237" s="173"/>
      <c r="T1237" s="173"/>
      <c r="U1237" s="173"/>
      <c r="V1237" s="173"/>
      <c r="W1237" s="173"/>
      <c r="X1237" s="173"/>
      <c r="Y1237" s="173"/>
      <c r="Z1237" s="173"/>
      <c r="AA1237" s="173"/>
      <c r="AB1237" s="173"/>
      <c r="AC1237" s="173"/>
      <c r="AD1237" s="173"/>
      <c r="AE1237" s="173"/>
      <c r="AF1237" s="173"/>
      <c r="AG1237" s="173"/>
      <c r="AH1237" s="173"/>
      <c r="AI1237" s="173"/>
      <c r="AJ1237" s="173"/>
      <c r="AK1237" s="173"/>
      <c r="AL1237" s="173"/>
    </row>
    <row r="1238" spans="1:38" s="123" customFormat="1" ht="14">
      <c r="A1238" s="173"/>
      <c r="B1238" s="173"/>
      <c r="C1238" s="173"/>
      <c r="D1238" s="173"/>
      <c r="E1238" s="173"/>
      <c r="F1238" s="173"/>
      <c r="G1238" s="173"/>
      <c r="H1238" s="173"/>
      <c r="I1238" s="173"/>
      <c r="J1238" s="173"/>
      <c r="K1238" s="173"/>
      <c r="L1238" s="173"/>
      <c r="M1238" s="173"/>
      <c r="N1238" s="173"/>
      <c r="O1238" s="173"/>
      <c r="P1238" s="173"/>
      <c r="Q1238" s="173"/>
      <c r="R1238" s="173"/>
      <c r="S1238" s="173"/>
      <c r="T1238" s="173"/>
      <c r="U1238" s="173"/>
      <c r="V1238" s="173"/>
      <c r="W1238" s="173"/>
      <c r="X1238" s="173"/>
      <c r="Y1238" s="173"/>
      <c r="Z1238" s="173"/>
      <c r="AA1238" s="173"/>
      <c r="AB1238" s="173"/>
      <c r="AC1238" s="173"/>
      <c r="AD1238" s="173"/>
      <c r="AE1238" s="173"/>
      <c r="AF1238" s="173"/>
      <c r="AG1238" s="173"/>
      <c r="AH1238" s="173"/>
      <c r="AI1238" s="173"/>
      <c r="AJ1238" s="173"/>
      <c r="AK1238" s="173"/>
      <c r="AL1238" s="173"/>
    </row>
    <row r="1239" spans="1:38" s="123" customFormat="1" ht="14">
      <c r="A1239" s="173"/>
      <c r="B1239" s="173"/>
      <c r="C1239" s="173"/>
      <c r="D1239" s="173"/>
      <c r="E1239" s="173"/>
      <c r="F1239" s="173"/>
      <c r="G1239" s="173"/>
      <c r="H1239" s="173"/>
      <c r="I1239" s="173"/>
      <c r="J1239" s="173"/>
      <c r="K1239" s="173"/>
      <c r="L1239" s="173"/>
      <c r="M1239" s="173"/>
      <c r="N1239" s="173"/>
      <c r="O1239" s="173"/>
      <c r="P1239" s="173"/>
      <c r="Q1239" s="173"/>
      <c r="R1239" s="173"/>
      <c r="S1239" s="173"/>
      <c r="T1239" s="173"/>
      <c r="U1239" s="173"/>
      <c r="V1239" s="173"/>
      <c r="W1239" s="173"/>
      <c r="X1239" s="173"/>
      <c r="Y1239" s="173"/>
      <c r="Z1239" s="173"/>
      <c r="AA1239" s="173"/>
      <c r="AB1239" s="173"/>
      <c r="AC1239" s="173"/>
      <c r="AD1239" s="173"/>
      <c r="AE1239" s="173"/>
      <c r="AF1239" s="173"/>
      <c r="AG1239" s="173"/>
      <c r="AH1239" s="173"/>
      <c r="AI1239" s="173"/>
      <c r="AJ1239" s="173"/>
      <c r="AK1239" s="173"/>
      <c r="AL1239" s="173"/>
    </row>
    <row r="1240" spans="1:38" s="123" customFormat="1" ht="14">
      <c r="A1240" s="173"/>
      <c r="B1240" s="173"/>
      <c r="C1240" s="173"/>
      <c r="D1240" s="173"/>
      <c r="E1240" s="173"/>
      <c r="F1240" s="173"/>
      <c r="G1240" s="173"/>
      <c r="H1240" s="173"/>
      <c r="I1240" s="173"/>
      <c r="J1240" s="173"/>
      <c r="K1240" s="173"/>
      <c r="L1240" s="173"/>
      <c r="M1240" s="173"/>
      <c r="N1240" s="173"/>
      <c r="O1240" s="173"/>
      <c r="P1240" s="173"/>
      <c r="Q1240" s="173"/>
      <c r="R1240" s="173"/>
      <c r="S1240" s="173"/>
      <c r="T1240" s="173"/>
      <c r="U1240" s="173"/>
      <c r="V1240" s="173"/>
      <c r="W1240" s="173"/>
      <c r="X1240" s="173"/>
      <c r="Y1240" s="173"/>
      <c r="Z1240" s="173"/>
      <c r="AA1240" s="173"/>
      <c r="AB1240" s="173"/>
      <c r="AC1240" s="173"/>
      <c r="AD1240" s="173"/>
      <c r="AE1240" s="173"/>
      <c r="AF1240" s="173"/>
      <c r="AG1240" s="173"/>
      <c r="AH1240" s="173"/>
      <c r="AI1240" s="173"/>
      <c r="AJ1240" s="173"/>
      <c r="AK1240" s="173"/>
      <c r="AL1240" s="173"/>
    </row>
    <row r="1241" spans="1:38" s="123" customFormat="1" ht="14">
      <c r="A1241" s="173"/>
      <c r="B1241" s="173"/>
      <c r="C1241" s="173"/>
      <c r="D1241" s="173"/>
      <c r="E1241" s="173"/>
      <c r="F1241" s="173"/>
      <c r="G1241" s="173"/>
      <c r="H1241" s="173"/>
      <c r="I1241" s="173"/>
      <c r="J1241" s="173"/>
      <c r="K1241" s="173"/>
      <c r="L1241" s="173"/>
      <c r="M1241" s="173"/>
      <c r="N1241" s="173"/>
      <c r="O1241" s="173"/>
      <c r="P1241" s="173"/>
      <c r="Q1241" s="173"/>
      <c r="R1241" s="173"/>
      <c r="S1241" s="173"/>
      <c r="T1241" s="173"/>
      <c r="U1241" s="173"/>
      <c r="V1241" s="173"/>
      <c r="W1241" s="173"/>
      <c r="X1241" s="173"/>
      <c r="Y1241" s="173"/>
      <c r="Z1241" s="173"/>
      <c r="AA1241" s="173"/>
      <c r="AB1241" s="173"/>
      <c r="AC1241" s="173"/>
      <c r="AD1241" s="173"/>
      <c r="AE1241" s="173"/>
      <c r="AF1241" s="173"/>
      <c r="AG1241" s="173"/>
      <c r="AH1241" s="173"/>
      <c r="AI1241" s="173"/>
      <c r="AJ1241" s="173"/>
      <c r="AK1241" s="173"/>
      <c r="AL1241" s="173"/>
    </row>
    <row r="1242" spans="1:38" s="123" customFormat="1" ht="14">
      <c r="A1242" s="173"/>
      <c r="B1242" s="173"/>
      <c r="C1242" s="173"/>
      <c r="D1242" s="173"/>
      <c r="E1242" s="173"/>
      <c r="F1242" s="173"/>
      <c r="G1242" s="173"/>
      <c r="H1242" s="173"/>
      <c r="I1242" s="173"/>
      <c r="J1242" s="173"/>
      <c r="K1242" s="173"/>
      <c r="L1242" s="173"/>
      <c r="M1242" s="173"/>
      <c r="N1242" s="173"/>
      <c r="O1242" s="173"/>
      <c r="P1242" s="173"/>
      <c r="Q1242" s="173"/>
      <c r="R1242" s="173"/>
      <c r="S1242" s="173"/>
      <c r="T1242" s="173"/>
      <c r="U1242" s="173"/>
      <c r="V1242" s="173"/>
      <c r="W1242" s="173"/>
      <c r="X1242" s="173"/>
      <c r="Y1242" s="173"/>
      <c r="Z1242" s="173"/>
      <c r="AA1242" s="173"/>
      <c r="AB1242" s="173"/>
      <c r="AC1242" s="173"/>
      <c r="AD1242" s="173"/>
      <c r="AE1242" s="173"/>
      <c r="AF1242" s="173"/>
      <c r="AG1242" s="173"/>
      <c r="AH1242" s="173"/>
      <c r="AI1242" s="173"/>
      <c r="AJ1242" s="173"/>
      <c r="AK1242" s="173"/>
      <c r="AL1242" s="173"/>
    </row>
    <row r="1243" spans="1:38" s="123" customFormat="1" ht="14">
      <c r="A1243" s="173"/>
      <c r="B1243" s="173"/>
      <c r="C1243" s="173"/>
      <c r="D1243" s="173"/>
      <c r="E1243" s="173"/>
      <c r="F1243" s="173"/>
      <c r="G1243" s="173"/>
      <c r="H1243" s="173"/>
      <c r="I1243" s="173"/>
      <c r="J1243" s="173"/>
      <c r="K1243" s="173"/>
      <c r="L1243" s="173"/>
      <c r="M1243" s="173"/>
      <c r="N1243" s="173"/>
      <c r="O1243" s="173"/>
      <c r="P1243" s="173"/>
      <c r="Q1243" s="173"/>
      <c r="R1243" s="173"/>
      <c r="S1243" s="173"/>
      <c r="T1243" s="173"/>
      <c r="U1243" s="173"/>
      <c r="V1243" s="173"/>
      <c r="W1243" s="173"/>
      <c r="X1243" s="173"/>
      <c r="Y1243" s="173"/>
      <c r="Z1243" s="173"/>
      <c r="AA1243" s="173"/>
      <c r="AB1243" s="173"/>
      <c r="AC1243" s="173"/>
      <c r="AD1243" s="173"/>
      <c r="AE1243" s="173"/>
      <c r="AF1243" s="173"/>
      <c r="AG1243" s="173"/>
      <c r="AH1243" s="173"/>
      <c r="AI1243" s="173"/>
      <c r="AJ1243" s="173"/>
      <c r="AK1243" s="173"/>
      <c r="AL1243" s="173"/>
    </row>
    <row r="1244" spans="1:38" s="123" customFormat="1" ht="14">
      <c r="A1244" s="173"/>
      <c r="B1244" s="173"/>
      <c r="C1244" s="173"/>
      <c r="D1244" s="173"/>
      <c r="E1244" s="173"/>
      <c r="F1244" s="173"/>
      <c r="G1244" s="173"/>
      <c r="H1244" s="173"/>
      <c r="I1244" s="173"/>
      <c r="J1244" s="173"/>
      <c r="K1244" s="173"/>
      <c r="L1244" s="173"/>
      <c r="M1244" s="173"/>
      <c r="N1244" s="173"/>
      <c r="O1244" s="173"/>
      <c r="P1244" s="173"/>
      <c r="Q1244" s="173"/>
      <c r="R1244" s="173"/>
      <c r="S1244" s="173"/>
      <c r="T1244" s="173"/>
      <c r="U1244" s="173"/>
      <c r="V1244" s="173"/>
      <c r="W1244" s="173"/>
      <c r="X1244" s="173"/>
      <c r="Y1244" s="173"/>
      <c r="Z1244" s="173"/>
      <c r="AA1244" s="173"/>
      <c r="AB1244" s="173"/>
      <c r="AC1244" s="173"/>
      <c r="AD1244" s="173"/>
      <c r="AE1244" s="173"/>
      <c r="AF1244" s="173"/>
      <c r="AG1244" s="173"/>
      <c r="AH1244" s="173"/>
      <c r="AI1244" s="173"/>
      <c r="AJ1244" s="173"/>
      <c r="AK1244" s="173"/>
      <c r="AL1244" s="173"/>
    </row>
    <row r="1245" spans="1:38" s="123" customFormat="1" ht="14">
      <c r="A1245" s="173"/>
      <c r="B1245" s="173"/>
      <c r="C1245" s="173"/>
      <c r="D1245" s="173"/>
      <c r="E1245" s="173"/>
      <c r="F1245" s="173"/>
      <c r="G1245" s="173"/>
      <c r="H1245" s="173"/>
      <c r="I1245" s="173"/>
      <c r="J1245" s="173"/>
      <c r="K1245" s="173"/>
      <c r="L1245" s="173"/>
      <c r="M1245" s="173"/>
      <c r="N1245" s="173"/>
      <c r="O1245" s="173"/>
      <c r="P1245" s="173"/>
      <c r="Q1245" s="173"/>
      <c r="R1245" s="173"/>
      <c r="S1245" s="173"/>
      <c r="T1245" s="173"/>
      <c r="U1245" s="173"/>
      <c r="V1245" s="173"/>
      <c r="W1245" s="173"/>
      <c r="X1245" s="173"/>
      <c r="Y1245" s="173"/>
      <c r="Z1245" s="173"/>
      <c r="AA1245" s="173"/>
      <c r="AB1245" s="173"/>
      <c r="AC1245" s="173"/>
      <c r="AD1245" s="173"/>
      <c r="AE1245" s="173"/>
      <c r="AF1245" s="173"/>
      <c r="AG1245" s="173"/>
      <c r="AH1245" s="173"/>
      <c r="AI1245" s="173"/>
      <c r="AJ1245" s="173"/>
      <c r="AK1245" s="173"/>
      <c r="AL1245" s="173"/>
    </row>
    <row r="1246" spans="1:38" s="123" customFormat="1" ht="14">
      <c r="A1246" s="173"/>
      <c r="B1246" s="173"/>
      <c r="C1246" s="173"/>
      <c r="D1246" s="173"/>
      <c r="E1246" s="173"/>
      <c r="F1246" s="173"/>
      <c r="G1246" s="173"/>
      <c r="H1246" s="173"/>
      <c r="I1246" s="173"/>
      <c r="J1246" s="173"/>
      <c r="K1246" s="173"/>
      <c r="L1246" s="173"/>
      <c r="M1246" s="173"/>
      <c r="N1246" s="173"/>
      <c r="O1246" s="173"/>
      <c r="P1246" s="173"/>
      <c r="Q1246" s="173"/>
      <c r="R1246" s="173"/>
      <c r="S1246" s="173"/>
      <c r="T1246" s="173"/>
      <c r="U1246" s="173"/>
      <c r="V1246" s="173"/>
      <c r="W1246" s="173"/>
      <c r="X1246" s="173"/>
      <c r="Y1246" s="173"/>
      <c r="Z1246" s="173"/>
      <c r="AA1246" s="173"/>
      <c r="AB1246" s="173"/>
      <c r="AC1246" s="173"/>
      <c r="AD1246" s="173"/>
      <c r="AE1246" s="173"/>
      <c r="AF1246" s="173"/>
      <c r="AG1246" s="173"/>
      <c r="AH1246" s="173"/>
      <c r="AI1246" s="173"/>
      <c r="AJ1246" s="173"/>
      <c r="AK1246" s="173"/>
      <c r="AL1246" s="173"/>
    </row>
    <row r="1247" spans="1:38" s="123" customFormat="1" ht="14">
      <c r="A1247" s="173"/>
      <c r="B1247" s="173"/>
      <c r="C1247" s="173"/>
      <c r="D1247" s="173"/>
      <c r="E1247" s="173"/>
      <c r="F1247" s="173"/>
      <c r="G1247" s="173"/>
      <c r="H1247" s="173"/>
      <c r="I1247" s="173"/>
      <c r="J1247" s="173"/>
      <c r="K1247" s="173"/>
      <c r="L1247" s="173"/>
      <c r="M1247" s="173"/>
      <c r="N1247" s="173"/>
      <c r="O1247" s="173"/>
      <c r="P1247" s="173"/>
      <c r="Q1247" s="173"/>
      <c r="R1247" s="173"/>
      <c r="S1247" s="173"/>
      <c r="T1247" s="173"/>
      <c r="U1247" s="173"/>
      <c r="V1247" s="173"/>
      <c r="W1247" s="173"/>
      <c r="X1247" s="173"/>
      <c r="Y1247" s="173"/>
      <c r="Z1247" s="173"/>
      <c r="AA1247" s="173"/>
      <c r="AB1247" s="173"/>
      <c r="AC1247" s="173"/>
      <c r="AD1247" s="173"/>
      <c r="AE1247" s="173"/>
      <c r="AF1247" s="173"/>
      <c r="AG1247" s="173"/>
      <c r="AH1247" s="173"/>
      <c r="AI1247" s="173"/>
      <c r="AJ1247" s="173"/>
      <c r="AK1247" s="173"/>
      <c r="AL1247" s="173"/>
    </row>
    <row r="1248" spans="1:38" s="123" customFormat="1" ht="14">
      <c r="A1248" s="173"/>
      <c r="B1248" s="173"/>
      <c r="C1248" s="173"/>
      <c r="D1248" s="173"/>
      <c r="E1248" s="173"/>
      <c r="F1248" s="173"/>
      <c r="G1248" s="173"/>
      <c r="H1248" s="173"/>
      <c r="I1248" s="173"/>
      <c r="J1248" s="173"/>
      <c r="K1248" s="173"/>
      <c r="L1248" s="173"/>
      <c r="M1248" s="173"/>
      <c r="N1248" s="173"/>
      <c r="O1248" s="173"/>
      <c r="P1248" s="173"/>
      <c r="Q1248" s="173"/>
      <c r="R1248" s="173"/>
      <c r="S1248" s="173"/>
      <c r="T1248" s="173"/>
      <c r="U1248" s="173"/>
      <c r="V1248" s="173"/>
      <c r="W1248" s="173"/>
      <c r="X1248" s="173"/>
      <c r="Y1248" s="173"/>
      <c r="Z1248" s="173"/>
      <c r="AA1248" s="173"/>
      <c r="AB1248" s="173"/>
      <c r="AC1248" s="173"/>
      <c r="AD1248" s="173"/>
      <c r="AE1248" s="173"/>
      <c r="AF1248" s="173"/>
      <c r="AG1248" s="173"/>
      <c r="AH1248" s="173"/>
      <c r="AI1248" s="173"/>
      <c r="AJ1248" s="173"/>
      <c r="AK1248" s="173"/>
      <c r="AL1248" s="173"/>
    </row>
    <row r="1249" spans="1:38" s="123" customFormat="1" ht="14">
      <c r="A1249" s="173"/>
      <c r="B1249" s="173"/>
      <c r="C1249" s="173"/>
      <c r="D1249" s="173"/>
      <c r="E1249" s="173"/>
      <c r="F1249" s="173"/>
      <c r="G1249" s="173"/>
      <c r="H1249" s="173"/>
      <c r="I1249" s="173"/>
      <c r="J1249" s="173"/>
      <c r="K1249" s="173"/>
      <c r="L1249" s="173"/>
      <c r="M1249" s="173"/>
      <c r="N1249" s="173"/>
      <c r="O1249" s="173"/>
      <c r="P1249" s="173"/>
      <c r="Q1249" s="173"/>
      <c r="R1249" s="173"/>
      <c r="S1249" s="173"/>
      <c r="T1249" s="173"/>
      <c r="U1249" s="173"/>
      <c r="V1249" s="173"/>
      <c r="W1249" s="173"/>
      <c r="X1249" s="173"/>
      <c r="Y1249" s="173"/>
      <c r="Z1249" s="173"/>
      <c r="AA1249" s="173"/>
      <c r="AB1249" s="173"/>
      <c r="AC1249" s="173"/>
      <c r="AD1249" s="173"/>
      <c r="AE1249" s="173"/>
      <c r="AF1249" s="173"/>
      <c r="AG1249" s="173"/>
      <c r="AH1249" s="173"/>
      <c r="AI1249" s="173"/>
      <c r="AJ1249" s="173"/>
      <c r="AK1249" s="173"/>
      <c r="AL1249" s="173"/>
    </row>
    <row r="1250" spans="1:38" s="123" customFormat="1" ht="14">
      <c r="A1250" s="173"/>
      <c r="B1250" s="173"/>
      <c r="C1250" s="173"/>
      <c r="D1250" s="173"/>
      <c r="E1250" s="173"/>
      <c r="F1250" s="173"/>
      <c r="G1250" s="173"/>
      <c r="H1250" s="173"/>
      <c r="I1250" s="173"/>
      <c r="J1250" s="173"/>
      <c r="K1250" s="173"/>
      <c r="L1250" s="173"/>
      <c r="M1250" s="173"/>
      <c r="N1250" s="173"/>
      <c r="O1250" s="173"/>
      <c r="P1250" s="173"/>
      <c r="Q1250" s="173"/>
      <c r="R1250" s="173"/>
      <c r="S1250" s="173"/>
      <c r="T1250" s="173"/>
      <c r="U1250" s="173"/>
      <c r="V1250" s="173"/>
      <c r="W1250" s="173"/>
      <c r="X1250" s="173"/>
      <c r="Y1250" s="173"/>
      <c r="Z1250" s="173"/>
      <c r="AA1250" s="173"/>
      <c r="AB1250" s="173"/>
      <c r="AC1250" s="173"/>
      <c r="AD1250" s="173"/>
      <c r="AE1250" s="173"/>
      <c r="AF1250" s="173"/>
      <c r="AG1250" s="173"/>
      <c r="AH1250" s="173"/>
      <c r="AI1250" s="173"/>
      <c r="AJ1250" s="173"/>
      <c r="AK1250" s="173"/>
      <c r="AL1250" s="173"/>
    </row>
    <row r="1251" spans="1:38" s="123" customFormat="1" ht="14">
      <c r="A1251" s="173"/>
      <c r="B1251" s="173"/>
      <c r="C1251" s="173"/>
      <c r="D1251" s="173"/>
      <c r="E1251" s="173"/>
      <c r="F1251" s="173"/>
      <c r="G1251" s="173"/>
      <c r="H1251" s="173"/>
      <c r="I1251" s="173"/>
      <c r="J1251" s="173"/>
      <c r="K1251" s="173"/>
      <c r="L1251" s="173"/>
      <c r="M1251" s="173"/>
      <c r="N1251" s="173"/>
      <c r="O1251" s="173"/>
      <c r="P1251" s="173"/>
      <c r="Q1251" s="173"/>
      <c r="R1251" s="173"/>
      <c r="S1251" s="173"/>
      <c r="T1251" s="173"/>
      <c r="U1251" s="173"/>
      <c r="V1251" s="173"/>
      <c r="W1251" s="173"/>
      <c r="X1251" s="173"/>
      <c r="Y1251" s="173"/>
      <c r="Z1251" s="173"/>
      <c r="AA1251" s="173"/>
      <c r="AB1251" s="173"/>
      <c r="AC1251" s="173"/>
      <c r="AD1251" s="173"/>
      <c r="AE1251" s="173"/>
      <c r="AF1251" s="173"/>
      <c r="AG1251" s="173"/>
      <c r="AH1251" s="173"/>
      <c r="AI1251" s="173"/>
      <c r="AJ1251" s="173"/>
      <c r="AK1251" s="173"/>
      <c r="AL1251" s="173"/>
    </row>
    <row r="1252" spans="1:38" s="123" customFormat="1" ht="14">
      <c r="A1252" s="173"/>
      <c r="B1252" s="173"/>
      <c r="C1252" s="173"/>
      <c r="D1252" s="173"/>
      <c r="E1252" s="173"/>
      <c r="F1252" s="173"/>
      <c r="G1252" s="173"/>
      <c r="H1252" s="173"/>
      <c r="I1252" s="173"/>
      <c r="J1252" s="173"/>
      <c r="K1252" s="173"/>
      <c r="L1252" s="173"/>
      <c r="M1252" s="173"/>
      <c r="N1252" s="173"/>
      <c r="O1252" s="173"/>
      <c r="P1252" s="173"/>
      <c r="Q1252" s="173"/>
      <c r="R1252" s="173"/>
      <c r="S1252" s="173"/>
      <c r="T1252" s="173"/>
      <c r="U1252" s="173"/>
      <c r="V1252" s="173"/>
      <c r="W1252" s="173"/>
      <c r="X1252" s="173"/>
      <c r="Y1252" s="173"/>
      <c r="Z1252" s="173"/>
      <c r="AA1252" s="173"/>
      <c r="AB1252" s="173"/>
      <c r="AC1252" s="173"/>
      <c r="AD1252" s="173"/>
      <c r="AE1252" s="173"/>
      <c r="AF1252" s="173"/>
      <c r="AG1252" s="173"/>
      <c r="AH1252" s="173"/>
      <c r="AI1252" s="173"/>
      <c r="AJ1252" s="173"/>
      <c r="AK1252" s="173"/>
      <c r="AL1252" s="173"/>
    </row>
    <row r="1253" spans="1:38" s="123" customFormat="1" ht="14">
      <c r="A1253" s="173"/>
      <c r="B1253" s="173"/>
      <c r="C1253" s="173"/>
      <c r="D1253" s="173"/>
      <c r="E1253" s="173"/>
      <c r="F1253" s="173"/>
      <c r="G1253" s="173"/>
      <c r="H1253" s="173"/>
      <c r="I1253" s="173"/>
      <c r="J1253" s="173"/>
      <c r="K1253" s="173"/>
      <c r="L1253" s="173"/>
      <c r="M1253" s="173"/>
      <c r="N1253" s="173"/>
      <c r="O1253" s="173"/>
      <c r="P1253" s="173"/>
      <c r="Q1253" s="173"/>
      <c r="R1253" s="173"/>
      <c r="S1253" s="173"/>
      <c r="T1253" s="173"/>
      <c r="U1253" s="173"/>
      <c r="V1253" s="173"/>
      <c r="W1253" s="173"/>
      <c r="X1253" s="173"/>
      <c r="Y1253" s="173"/>
      <c r="Z1253" s="173"/>
      <c r="AA1253" s="173"/>
      <c r="AB1253" s="173"/>
      <c r="AC1253" s="173"/>
      <c r="AD1253" s="173"/>
      <c r="AE1253" s="173"/>
      <c r="AF1253" s="173"/>
      <c r="AG1253" s="173"/>
      <c r="AH1253" s="173"/>
      <c r="AI1253" s="173"/>
      <c r="AJ1253" s="173"/>
      <c r="AK1253" s="173"/>
      <c r="AL1253" s="173"/>
    </row>
    <row r="1254" spans="1:38" s="123" customFormat="1" ht="14">
      <c r="A1254" s="173"/>
      <c r="B1254" s="173"/>
      <c r="C1254" s="173"/>
      <c r="D1254" s="173"/>
      <c r="E1254" s="173"/>
      <c r="F1254" s="173"/>
      <c r="G1254" s="173"/>
      <c r="H1254" s="173"/>
      <c r="I1254" s="173"/>
      <c r="J1254" s="173"/>
      <c r="K1254" s="173"/>
      <c r="L1254" s="173"/>
      <c r="M1254" s="173"/>
      <c r="N1254" s="173"/>
      <c r="O1254" s="173"/>
      <c r="P1254" s="173"/>
      <c r="Q1254" s="173"/>
      <c r="R1254" s="173"/>
      <c r="S1254" s="173"/>
      <c r="T1254" s="173"/>
      <c r="U1254" s="173"/>
      <c r="V1254" s="173"/>
      <c r="W1254" s="173"/>
      <c r="X1254" s="173"/>
      <c r="Y1254" s="173"/>
      <c r="Z1254" s="173"/>
      <c r="AA1254" s="173"/>
      <c r="AB1254" s="173"/>
      <c r="AC1254" s="173"/>
      <c r="AD1254" s="173"/>
      <c r="AE1254" s="173"/>
      <c r="AF1254" s="173"/>
      <c r="AG1254" s="173"/>
      <c r="AH1254" s="173"/>
      <c r="AI1254" s="173"/>
      <c r="AJ1254" s="173"/>
      <c r="AK1254" s="173"/>
      <c r="AL1254" s="173"/>
    </row>
    <row r="1255" spans="1:38" s="123" customFormat="1" ht="14">
      <c r="A1255" s="173"/>
      <c r="B1255" s="173"/>
      <c r="C1255" s="173"/>
      <c r="D1255" s="173"/>
      <c r="E1255" s="173"/>
      <c r="F1255" s="173"/>
      <c r="G1255" s="173"/>
      <c r="H1255" s="173"/>
      <c r="I1255" s="173"/>
      <c r="J1255" s="173"/>
      <c r="K1255" s="173"/>
      <c r="L1255" s="173"/>
      <c r="M1255" s="173"/>
      <c r="N1255" s="173"/>
      <c r="O1255" s="173"/>
      <c r="P1255" s="173"/>
      <c r="Q1255" s="173"/>
      <c r="R1255" s="173"/>
      <c r="S1255" s="173"/>
      <c r="T1255" s="173"/>
      <c r="U1255" s="173"/>
      <c r="V1255" s="173"/>
      <c r="W1255" s="173"/>
      <c r="X1255" s="173"/>
      <c r="Y1255" s="173"/>
      <c r="Z1255" s="173"/>
      <c r="AA1255" s="173"/>
      <c r="AB1255" s="173"/>
      <c r="AC1255" s="173"/>
      <c r="AD1255" s="173"/>
      <c r="AE1255" s="173"/>
      <c r="AF1255" s="173"/>
      <c r="AG1255" s="173"/>
      <c r="AH1255" s="173"/>
      <c r="AI1255" s="173"/>
      <c r="AJ1255" s="173"/>
      <c r="AK1255" s="173"/>
      <c r="AL1255" s="173"/>
    </row>
    <row r="1256" spans="1:38" s="123" customFormat="1" ht="14">
      <c r="A1256" s="173"/>
      <c r="B1256" s="173"/>
      <c r="C1256" s="173"/>
      <c r="D1256" s="173"/>
      <c r="E1256" s="173"/>
      <c r="F1256" s="173"/>
      <c r="G1256" s="173"/>
      <c r="H1256" s="173"/>
      <c r="I1256" s="173"/>
      <c r="J1256" s="173"/>
      <c r="K1256" s="173"/>
      <c r="L1256" s="173"/>
      <c r="M1256" s="173"/>
      <c r="N1256" s="173"/>
      <c r="O1256" s="173"/>
      <c r="P1256" s="173"/>
      <c r="Q1256" s="173"/>
      <c r="R1256" s="173"/>
      <c r="S1256" s="173"/>
      <c r="T1256" s="173"/>
      <c r="U1256" s="173"/>
      <c r="V1256" s="173"/>
      <c r="W1256" s="173"/>
      <c r="X1256" s="173"/>
      <c r="Y1256" s="173"/>
      <c r="Z1256" s="173"/>
      <c r="AA1256" s="173"/>
      <c r="AB1256" s="173"/>
      <c r="AC1256" s="173"/>
      <c r="AD1256" s="173"/>
      <c r="AE1256" s="173"/>
      <c r="AF1256" s="173"/>
      <c r="AG1256" s="173"/>
      <c r="AH1256" s="173"/>
      <c r="AI1256" s="173"/>
      <c r="AJ1256" s="173"/>
      <c r="AK1256" s="173"/>
      <c r="AL1256" s="173"/>
    </row>
    <row r="1257" spans="1:38" s="123" customFormat="1" ht="14">
      <c r="A1257" s="173"/>
      <c r="B1257" s="173"/>
      <c r="C1257" s="173"/>
      <c r="D1257" s="173"/>
      <c r="E1257" s="173"/>
      <c r="F1257" s="173"/>
      <c r="G1257" s="173"/>
      <c r="H1257" s="173"/>
      <c r="I1257" s="173"/>
      <c r="J1257" s="173"/>
      <c r="K1257" s="173"/>
      <c r="L1257" s="173"/>
      <c r="M1257" s="173"/>
      <c r="N1257" s="173"/>
      <c r="O1257" s="173"/>
      <c r="P1257" s="173"/>
      <c r="Q1257" s="173"/>
      <c r="R1257" s="173"/>
      <c r="S1257" s="173"/>
      <c r="T1257" s="173"/>
      <c r="U1257" s="173"/>
      <c r="V1257" s="173"/>
      <c r="W1257" s="173"/>
      <c r="X1257" s="173"/>
      <c r="Y1257" s="173"/>
      <c r="Z1257" s="173"/>
      <c r="AA1257" s="173"/>
      <c r="AB1257" s="173"/>
      <c r="AC1257" s="173"/>
      <c r="AD1257" s="173"/>
      <c r="AE1257" s="173"/>
      <c r="AF1257" s="173"/>
      <c r="AG1257" s="173"/>
      <c r="AH1257" s="173"/>
      <c r="AI1257" s="173"/>
      <c r="AJ1257" s="173"/>
      <c r="AK1257" s="173"/>
      <c r="AL1257" s="173"/>
    </row>
    <row r="1258" spans="1:38" s="123" customFormat="1" ht="14">
      <c r="A1258" s="173"/>
      <c r="B1258" s="173"/>
      <c r="C1258" s="173"/>
      <c r="D1258" s="173"/>
      <c r="E1258" s="173"/>
      <c r="F1258" s="173"/>
      <c r="G1258" s="173"/>
      <c r="H1258" s="173"/>
      <c r="I1258" s="173"/>
      <c r="J1258" s="173"/>
      <c r="K1258" s="173"/>
      <c r="L1258" s="173"/>
      <c r="M1258" s="173"/>
      <c r="N1258" s="173"/>
      <c r="O1258" s="173"/>
      <c r="P1258" s="173"/>
      <c r="Q1258" s="173"/>
      <c r="R1258" s="173"/>
      <c r="S1258" s="173"/>
      <c r="T1258" s="173"/>
      <c r="U1258" s="173"/>
      <c r="V1258" s="173"/>
      <c r="W1258" s="173"/>
      <c r="X1258" s="173"/>
      <c r="Y1258" s="173"/>
      <c r="Z1258" s="173"/>
      <c r="AA1258" s="173"/>
      <c r="AB1258" s="173"/>
      <c r="AC1258" s="173"/>
      <c r="AD1258" s="173"/>
      <c r="AE1258" s="173"/>
      <c r="AF1258" s="173"/>
      <c r="AG1258" s="173"/>
      <c r="AH1258" s="173"/>
      <c r="AI1258" s="173"/>
      <c r="AJ1258" s="173"/>
      <c r="AK1258" s="173"/>
      <c r="AL1258" s="173"/>
    </row>
    <row r="1259" spans="1:38" s="123" customFormat="1" ht="14">
      <c r="A1259" s="173"/>
      <c r="B1259" s="173"/>
      <c r="C1259" s="173"/>
      <c r="D1259" s="173"/>
      <c r="E1259" s="173"/>
      <c r="F1259" s="173"/>
      <c r="G1259" s="173"/>
      <c r="H1259" s="173"/>
      <c r="I1259" s="173"/>
      <c r="J1259" s="173"/>
      <c r="K1259" s="173"/>
      <c r="L1259" s="173"/>
      <c r="M1259" s="173"/>
      <c r="N1259" s="173"/>
      <c r="O1259" s="173"/>
      <c r="P1259" s="173"/>
      <c r="Q1259" s="173"/>
      <c r="R1259" s="173"/>
      <c r="S1259" s="173"/>
      <c r="T1259" s="173"/>
      <c r="U1259" s="173"/>
      <c r="V1259" s="173"/>
      <c r="W1259" s="173"/>
      <c r="X1259" s="173"/>
      <c r="Y1259" s="173"/>
      <c r="Z1259" s="173"/>
      <c r="AA1259" s="173"/>
      <c r="AB1259" s="173"/>
      <c r="AC1259" s="173"/>
      <c r="AD1259" s="173"/>
      <c r="AE1259" s="173"/>
      <c r="AF1259" s="173"/>
      <c r="AG1259" s="173"/>
      <c r="AH1259" s="173"/>
      <c r="AI1259" s="173"/>
      <c r="AJ1259" s="173"/>
      <c r="AK1259" s="173"/>
      <c r="AL1259" s="173"/>
    </row>
    <row r="1260" spans="1:38" s="123" customFormat="1" ht="14">
      <c r="A1260" s="173"/>
      <c r="B1260" s="173"/>
      <c r="C1260" s="173"/>
      <c r="D1260" s="173"/>
      <c r="E1260" s="173"/>
      <c r="F1260" s="173"/>
      <c r="G1260" s="173"/>
      <c r="H1260" s="173"/>
      <c r="I1260" s="173"/>
      <c r="J1260" s="173"/>
      <c r="K1260" s="173"/>
      <c r="L1260" s="173"/>
      <c r="M1260" s="173"/>
      <c r="N1260" s="173"/>
      <c r="O1260" s="173"/>
      <c r="P1260" s="173"/>
      <c r="Q1260" s="173"/>
      <c r="R1260" s="173"/>
      <c r="S1260" s="173"/>
      <c r="T1260" s="173"/>
      <c r="U1260" s="173"/>
      <c r="V1260" s="173"/>
      <c r="W1260" s="173"/>
      <c r="X1260" s="173"/>
      <c r="Y1260" s="173"/>
      <c r="Z1260" s="173"/>
      <c r="AA1260" s="173"/>
      <c r="AB1260" s="173"/>
      <c r="AC1260" s="173"/>
      <c r="AD1260" s="173"/>
      <c r="AE1260" s="173"/>
      <c r="AF1260" s="173"/>
      <c r="AG1260" s="173"/>
      <c r="AH1260" s="173"/>
      <c r="AI1260" s="173"/>
      <c r="AJ1260" s="173"/>
      <c r="AK1260" s="173"/>
      <c r="AL1260" s="173"/>
    </row>
    <row r="1261" spans="1:38" s="123" customFormat="1" ht="14">
      <c r="A1261" s="173"/>
      <c r="B1261" s="173"/>
      <c r="C1261" s="173"/>
      <c r="D1261" s="173"/>
      <c r="E1261" s="173"/>
      <c r="F1261" s="173"/>
      <c r="G1261" s="173"/>
      <c r="H1261" s="173"/>
      <c r="I1261" s="173"/>
      <c r="J1261" s="173"/>
      <c r="K1261" s="173"/>
      <c r="L1261" s="173"/>
      <c r="M1261" s="173"/>
      <c r="N1261" s="173"/>
      <c r="O1261" s="173"/>
      <c r="P1261" s="173"/>
      <c r="Q1261" s="173"/>
      <c r="R1261" s="173"/>
      <c r="S1261" s="173"/>
      <c r="T1261" s="173"/>
      <c r="U1261" s="173"/>
      <c r="V1261" s="173"/>
      <c r="W1261" s="173"/>
      <c r="X1261" s="173"/>
      <c r="Y1261" s="173"/>
      <c r="Z1261" s="173"/>
      <c r="AA1261" s="173"/>
      <c r="AB1261" s="173"/>
      <c r="AC1261" s="173"/>
      <c r="AD1261" s="173"/>
      <c r="AE1261" s="173"/>
      <c r="AF1261" s="173"/>
      <c r="AG1261" s="173"/>
      <c r="AH1261" s="173"/>
      <c r="AI1261" s="173"/>
      <c r="AJ1261" s="173"/>
      <c r="AK1261" s="173"/>
      <c r="AL1261" s="173"/>
    </row>
    <row r="1262" spans="1:38" s="123" customFormat="1" ht="14">
      <c r="A1262" s="173"/>
      <c r="B1262" s="173"/>
      <c r="C1262" s="173"/>
      <c r="D1262" s="173"/>
      <c r="E1262" s="173"/>
      <c r="F1262" s="173"/>
      <c r="G1262" s="173"/>
      <c r="H1262" s="173"/>
      <c r="I1262" s="173"/>
      <c r="J1262" s="173"/>
      <c r="K1262" s="173"/>
      <c r="L1262" s="173"/>
      <c r="M1262" s="173"/>
      <c r="N1262" s="173"/>
      <c r="O1262" s="173"/>
      <c r="P1262" s="173"/>
      <c r="Q1262" s="173"/>
      <c r="R1262" s="173"/>
      <c r="S1262" s="173"/>
      <c r="T1262" s="173"/>
      <c r="U1262" s="173"/>
      <c r="V1262" s="173"/>
      <c r="W1262" s="173"/>
      <c r="X1262" s="173"/>
      <c r="Y1262" s="173"/>
      <c r="Z1262" s="173"/>
      <c r="AA1262" s="173"/>
      <c r="AB1262" s="173"/>
      <c r="AC1262" s="173"/>
      <c r="AD1262" s="173"/>
      <c r="AE1262" s="173"/>
      <c r="AF1262" s="173"/>
      <c r="AG1262" s="173"/>
      <c r="AH1262" s="173"/>
      <c r="AI1262" s="173"/>
      <c r="AJ1262" s="173"/>
      <c r="AK1262" s="173"/>
      <c r="AL1262" s="173"/>
    </row>
    <row r="1263" spans="1:38" s="123" customFormat="1" ht="14">
      <c r="A1263" s="173"/>
      <c r="B1263" s="173"/>
      <c r="C1263" s="173"/>
      <c r="D1263" s="173"/>
      <c r="E1263" s="173"/>
      <c r="F1263" s="173"/>
      <c r="G1263" s="173"/>
      <c r="H1263" s="173"/>
      <c r="I1263" s="173"/>
      <c r="J1263" s="173"/>
      <c r="K1263" s="173"/>
      <c r="L1263" s="173"/>
      <c r="M1263" s="173"/>
      <c r="N1263" s="173"/>
      <c r="O1263" s="173"/>
      <c r="P1263" s="173"/>
      <c r="Q1263" s="173"/>
      <c r="R1263" s="173"/>
      <c r="S1263" s="173"/>
      <c r="T1263" s="173"/>
      <c r="U1263" s="173"/>
      <c r="V1263" s="173"/>
      <c r="W1263" s="173"/>
      <c r="X1263" s="173"/>
      <c r="Y1263" s="173"/>
      <c r="Z1263" s="173"/>
      <c r="AA1263" s="173"/>
      <c r="AB1263" s="173"/>
      <c r="AC1263" s="173"/>
      <c r="AD1263" s="173"/>
      <c r="AE1263" s="173"/>
      <c r="AF1263" s="173"/>
      <c r="AG1263" s="173"/>
      <c r="AH1263" s="173"/>
      <c r="AI1263" s="173"/>
      <c r="AJ1263" s="173"/>
      <c r="AK1263" s="173"/>
      <c r="AL1263" s="173"/>
    </row>
    <row r="1264" spans="1:38" s="123" customFormat="1" ht="14">
      <c r="A1264" s="173"/>
      <c r="B1264" s="173"/>
      <c r="C1264" s="173"/>
      <c r="D1264" s="173"/>
      <c r="E1264" s="173"/>
      <c r="F1264" s="173"/>
      <c r="G1264" s="173"/>
      <c r="H1264" s="173"/>
      <c r="I1264" s="173"/>
      <c r="J1264" s="173"/>
      <c r="K1264" s="173"/>
      <c r="L1264" s="173"/>
      <c r="M1264" s="173"/>
      <c r="N1264" s="173"/>
      <c r="O1264" s="173"/>
      <c r="P1264" s="173"/>
      <c r="Q1264" s="173"/>
      <c r="R1264" s="173"/>
      <c r="S1264" s="173"/>
      <c r="T1264" s="173"/>
      <c r="U1264" s="173"/>
      <c r="V1264" s="173"/>
      <c r="W1264" s="173"/>
      <c r="X1264" s="173"/>
      <c r="Y1264" s="173"/>
      <c r="Z1264" s="173"/>
      <c r="AA1264" s="173"/>
      <c r="AB1264" s="173"/>
      <c r="AC1264" s="173"/>
      <c r="AD1264" s="173"/>
      <c r="AE1264" s="173"/>
      <c r="AF1264" s="173"/>
      <c r="AG1264" s="173"/>
      <c r="AH1264" s="173"/>
      <c r="AI1264" s="173"/>
      <c r="AJ1264" s="173"/>
      <c r="AK1264" s="173"/>
      <c r="AL1264" s="173"/>
    </row>
    <row r="1265" spans="1:38" s="123" customFormat="1" ht="14">
      <c r="A1265" s="173"/>
      <c r="B1265" s="173"/>
      <c r="C1265" s="173"/>
      <c r="D1265" s="173"/>
      <c r="E1265" s="173"/>
      <c r="F1265" s="173"/>
      <c r="G1265" s="173"/>
      <c r="H1265" s="173"/>
      <c r="I1265" s="173"/>
      <c r="J1265" s="173"/>
      <c r="K1265" s="173"/>
      <c r="L1265" s="173"/>
      <c r="M1265" s="173"/>
      <c r="N1265" s="173"/>
      <c r="O1265" s="173"/>
      <c r="P1265" s="173"/>
      <c r="Q1265" s="173"/>
      <c r="R1265" s="173"/>
      <c r="S1265" s="173"/>
      <c r="T1265" s="173"/>
      <c r="U1265" s="173"/>
      <c r="V1265" s="173"/>
      <c r="W1265" s="173"/>
      <c r="X1265" s="173"/>
      <c r="Y1265" s="173"/>
      <c r="Z1265" s="173"/>
      <c r="AA1265" s="173"/>
      <c r="AB1265" s="173"/>
      <c r="AC1265" s="173"/>
      <c r="AD1265" s="173"/>
      <c r="AE1265" s="173"/>
      <c r="AF1265" s="173"/>
      <c r="AG1265" s="173"/>
      <c r="AH1265" s="173"/>
      <c r="AI1265" s="173"/>
      <c r="AJ1265" s="173"/>
      <c r="AK1265" s="173"/>
      <c r="AL1265" s="173"/>
    </row>
    <row r="1266" spans="1:38" s="123" customFormat="1" ht="14">
      <c r="A1266" s="173"/>
      <c r="B1266" s="173"/>
      <c r="C1266" s="173"/>
      <c r="D1266" s="173"/>
      <c r="E1266" s="173"/>
      <c r="F1266" s="173"/>
      <c r="G1266" s="173"/>
      <c r="H1266" s="173"/>
      <c r="I1266" s="173"/>
      <c r="J1266" s="173"/>
      <c r="K1266" s="173"/>
      <c r="L1266" s="173"/>
      <c r="M1266" s="173"/>
      <c r="N1266" s="173"/>
      <c r="O1266" s="173"/>
      <c r="P1266" s="173"/>
      <c r="Q1266" s="173"/>
      <c r="R1266" s="173"/>
      <c r="S1266" s="173"/>
      <c r="T1266" s="173"/>
      <c r="U1266" s="173"/>
      <c r="V1266" s="173"/>
      <c r="W1266" s="173"/>
      <c r="X1266" s="173"/>
      <c r="Y1266" s="173"/>
      <c r="Z1266" s="173"/>
      <c r="AA1266" s="173"/>
      <c r="AB1266" s="173"/>
      <c r="AC1266" s="173"/>
      <c r="AD1266" s="173"/>
      <c r="AE1266" s="173"/>
      <c r="AF1266" s="173"/>
      <c r="AG1266" s="173"/>
      <c r="AH1266" s="173"/>
      <c r="AI1266" s="173"/>
      <c r="AJ1266" s="173"/>
      <c r="AK1266" s="173"/>
      <c r="AL1266" s="173"/>
    </row>
    <row r="1267" spans="1:38" s="123" customFormat="1" ht="14">
      <c r="A1267" s="173"/>
      <c r="B1267" s="173"/>
      <c r="C1267" s="173"/>
      <c r="D1267" s="173"/>
      <c r="E1267" s="173"/>
      <c r="F1267" s="173"/>
      <c r="G1267" s="173"/>
      <c r="H1267" s="173"/>
      <c r="I1267" s="173"/>
      <c r="J1267" s="173"/>
      <c r="K1267" s="173"/>
      <c r="L1267" s="173"/>
      <c r="M1267" s="173"/>
      <c r="N1267" s="173"/>
      <c r="O1267" s="173"/>
      <c r="P1267" s="173"/>
      <c r="Q1267" s="173"/>
      <c r="R1267" s="173"/>
      <c r="S1267" s="173"/>
      <c r="T1267" s="173"/>
      <c r="U1267" s="173"/>
      <c r="V1267" s="173"/>
      <c r="W1267" s="173"/>
      <c r="X1267" s="173"/>
      <c r="Y1267" s="173"/>
      <c r="Z1267" s="173"/>
      <c r="AA1267" s="173"/>
      <c r="AB1267" s="173"/>
      <c r="AC1267" s="173"/>
      <c r="AD1267" s="173"/>
      <c r="AE1267" s="173"/>
      <c r="AF1267" s="173"/>
      <c r="AG1267" s="173"/>
      <c r="AH1267" s="173"/>
      <c r="AI1267" s="173"/>
      <c r="AJ1267" s="173"/>
      <c r="AK1267" s="173"/>
      <c r="AL1267" s="173"/>
    </row>
    <row r="1268" spans="1:38" s="123" customFormat="1" ht="14">
      <c r="A1268" s="173"/>
      <c r="B1268" s="173"/>
      <c r="C1268" s="173"/>
      <c r="D1268" s="173"/>
      <c r="E1268" s="173"/>
      <c r="F1268" s="173"/>
      <c r="G1268" s="173"/>
      <c r="H1268" s="173"/>
      <c r="I1268" s="173"/>
      <c r="J1268" s="173"/>
      <c r="K1268" s="173"/>
      <c r="L1268" s="173"/>
      <c r="M1268" s="173"/>
      <c r="N1268" s="173"/>
      <c r="O1268" s="173"/>
      <c r="P1268" s="173"/>
      <c r="Q1268" s="173"/>
      <c r="R1268" s="173"/>
      <c r="S1268" s="173"/>
      <c r="T1268" s="173"/>
      <c r="U1268" s="173"/>
      <c r="V1268" s="173"/>
      <c r="W1268" s="173"/>
      <c r="X1268" s="173"/>
      <c r="Y1268" s="173"/>
      <c r="Z1268" s="173"/>
      <c r="AA1268" s="173"/>
      <c r="AB1268" s="173"/>
      <c r="AC1268" s="173"/>
      <c r="AD1268" s="173"/>
      <c r="AE1268" s="173"/>
      <c r="AF1268" s="173"/>
      <c r="AG1268" s="173"/>
      <c r="AH1268" s="173"/>
      <c r="AI1268" s="173"/>
      <c r="AJ1268" s="173"/>
      <c r="AK1268" s="173"/>
      <c r="AL1268" s="173"/>
    </row>
    <row r="1269" spans="1:38" s="123" customFormat="1" ht="14">
      <c r="A1269" s="173"/>
      <c r="B1269" s="173"/>
      <c r="C1269" s="173"/>
      <c r="D1269" s="173"/>
      <c r="E1269" s="173"/>
      <c r="F1269" s="173"/>
      <c r="G1269" s="173"/>
      <c r="H1269" s="173"/>
      <c r="I1269" s="173"/>
      <c r="J1269" s="173"/>
      <c r="K1269" s="173"/>
      <c r="L1269" s="173"/>
      <c r="M1269" s="173"/>
      <c r="N1269" s="173"/>
      <c r="O1269" s="173"/>
      <c r="P1269" s="173"/>
      <c r="Q1269" s="173"/>
      <c r="R1269" s="173"/>
      <c r="S1269" s="173"/>
      <c r="T1269" s="173"/>
      <c r="U1269" s="173"/>
      <c r="V1269" s="173"/>
      <c r="W1269" s="173"/>
      <c r="X1269" s="173"/>
      <c r="Y1269" s="173"/>
      <c r="Z1269" s="173"/>
      <c r="AA1269" s="173"/>
      <c r="AB1269" s="173"/>
      <c r="AC1269" s="173"/>
      <c r="AD1269" s="173"/>
      <c r="AE1269" s="173"/>
      <c r="AF1269" s="173"/>
      <c r="AG1269" s="173"/>
      <c r="AH1269" s="173"/>
      <c r="AI1269" s="173"/>
      <c r="AJ1269" s="173"/>
      <c r="AK1269" s="173"/>
      <c r="AL1269" s="173"/>
    </row>
    <row r="1270" spans="1:38" s="123" customFormat="1" ht="14">
      <c r="A1270" s="173"/>
      <c r="B1270" s="173"/>
      <c r="C1270" s="173"/>
      <c r="D1270" s="173"/>
      <c r="E1270" s="173"/>
      <c r="F1270" s="173"/>
      <c r="G1270" s="173"/>
      <c r="H1270" s="173"/>
      <c r="I1270" s="173"/>
      <c r="J1270" s="173"/>
      <c r="K1270" s="173"/>
      <c r="L1270" s="173"/>
      <c r="M1270" s="173"/>
      <c r="N1270" s="173"/>
      <c r="O1270" s="173"/>
      <c r="P1270" s="173"/>
      <c r="Q1270" s="173"/>
      <c r="R1270" s="173"/>
      <c r="S1270" s="173"/>
      <c r="T1270" s="173"/>
      <c r="U1270" s="173"/>
      <c r="V1270" s="173"/>
      <c r="W1270" s="173"/>
      <c r="X1270" s="173"/>
      <c r="Y1270" s="173"/>
      <c r="Z1270" s="173"/>
      <c r="AA1270" s="173"/>
      <c r="AB1270" s="173"/>
      <c r="AC1270" s="173"/>
      <c r="AD1270" s="173"/>
      <c r="AE1270" s="173"/>
      <c r="AF1270" s="173"/>
      <c r="AG1270" s="173"/>
      <c r="AH1270" s="173"/>
      <c r="AI1270" s="173"/>
      <c r="AJ1270" s="173"/>
      <c r="AK1270" s="173"/>
      <c r="AL1270" s="173"/>
    </row>
    <row r="1271" spans="1:38" s="123" customFormat="1" ht="14">
      <c r="A1271" s="173"/>
      <c r="B1271" s="173"/>
      <c r="C1271" s="173"/>
      <c r="D1271" s="173"/>
      <c r="E1271" s="173"/>
      <c r="F1271" s="173"/>
      <c r="G1271" s="173"/>
      <c r="H1271" s="173"/>
      <c r="I1271" s="173"/>
      <c r="J1271" s="173"/>
      <c r="K1271" s="173"/>
      <c r="L1271" s="173"/>
      <c r="M1271" s="173"/>
      <c r="N1271" s="173"/>
      <c r="O1271" s="173"/>
      <c r="P1271" s="173"/>
      <c r="Q1271" s="173"/>
      <c r="R1271" s="173"/>
      <c r="S1271" s="173"/>
      <c r="T1271" s="173"/>
      <c r="U1271" s="173"/>
      <c r="V1271" s="173"/>
      <c r="W1271" s="173"/>
      <c r="X1271" s="173"/>
      <c r="Y1271" s="173"/>
      <c r="Z1271" s="173"/>
      <c r="AA1271" s="173"/>
      <c r="AB1271" s="173"/>
      <c r="AC1271" s="173"/>
      <c r="AD1271" s="173"/>
      <c r="AE1271" s="173"/>
      <c r="AF1271" s="173"/>
      <c r="AG1271" s="173"/>
      <c r="AH1271" s="173"/>
      <c r="AI1271" s="173"/>
      <c r="AJ1271" s="173"/>
      <c r="AK1271" s="173"/>
      <c r="AL1271" s="173"/>
    </row>
    <row r="1272" spans="1:38" s="123" customFormat="1" ht="14">
      <c r="A1272" s="173"/>
      <c r="B1272" s="173"/>
      <c r="C1272" s="173"/>
      <c r="D1272" s="173"/>
      <c r="E1272" s="173"/>
      <c r="F1272" s="173"/>
      <c r="G1272" s="173"/>
      <c r="H1272" s="173"/>
      <c r="I1272" s="173"/>
      <c r="J1272" s="173"/>
      <c r="K1272" s="173"/>
      <c r="L1272" s="173"/>
      <c r="M1272" s="173"/>
      <c r="N1272" s="173"/>
      <c r="O1272" s="173"/>
      <c r="P1272" s="173"/>
      <c r="Q1272" s="173"/>
      <c r="R1272" s="173"/>
      <c r="S1272" s="173"/>
      <c r="T1272" s="173"/>
      <c r="U1272" s="173"/>
      <c r="V1272" s="173"/>
      <c r="W1272" s="173"/>
      <c r="X1272" s="173"/>
      <c r="Y1272" s="173"/>
      <c r="Z1272" s="173"/>
      <c r="AA1272" s="173"/>
      <c r="AB1272" s="173"/>
      <c r="AC1272" s="173"/>
      <c r="AD1272" s="173"/>
      <c r="AE1272" s="173"/>
      <c r="AF1272" s="173"/>
      <c r="AG1272" s="173"/>
      <c r="AH1272" s="173"/>
      <c r="AI1272" s="173"/>
      <c r="AJ1272" s="173"/>
      <c r="AK1272" s="173"/>
      <c r="AL1272" s="173"/>
    </row>
    <row r="1273" spans="1:38" s="123" customFormat="1" ht="14">
      <c r="A1273" s="173"/>
      <c r="B1273" s="173"/>
      <c r="C1273" s="173"/>
      <c r="D1273" s="173"/>
      <c r="E1273" s="173"/>
      <c r="F1273" s="173"/>
      <c r="G1273" s="173"/>
      <c r="H1273" s="173"/>
      <c r="I1273" s="173"/>
      <c r="J1273" s="173"/>
      <c r="K1273" s="173"/>
      <c r="L1273" s="173"/>
      <c r="M1273" s="173"/>
      <c r="N1273" s="173"/>
      <c r="O1273" s="173"/>
      <c r="P1273" s="173"/>
      <c r="Q1273" s="173"/>
      <c r="R1273" s="173"/>
      <c r="S1273" s="173"/>
      <c r="T1273" s="173"/>
      <c r="U1273" s="173"/>
      <c r="V1273" s="173"/>
      <c r="W1273" s="173"/>
      <c r="X1273" s="173"/>
      <c r="Y1273" s="173"/>
      <c r="Z1273" s="173"/>
      <c r="AA1273" s="173"/>
      <c r="AB1273" s="173"/>
      <c r="AC1273" s="173"/>
      <c r="AD1273" s="173"/>
      <c r="AE1273" s="173"/>
      <c r="AF1273" s="173"/>
      <c r="AG1273" s="173"/>
      <c r="AH1273" s="173"/>
      <c r="AI1273" s="173"/>
      <c r="AJ1273" s="173"/>
      <c r="AK1273" s="173"/>
      <c r="AL1273" s="173"/>
    </row>
    <row r="1274" spans="1:38" s="123" customFormat="1" ht="14">
      <c r="A1274" s="173"/>
      <c r="B1274" s="173"/>
      <c r="C1274" s="173"/>
      <c r="D1274" s="173"/>
      <c r="E1274" s="173"/>
      <c r="F1274" s="173"/>
      <c r="G1274" s="173"/>
      <c r="H1274" s="173"/>
      <c r="I1274" s="173"/>
      <c r="J1274" s="173"/>
      <c r="K1274" s="173"/>
      <c r="L1274" s="173"/>
      <c r="M1274" s="173"/>
      <c r="N1274" s="173"/>
      <c r="O1274" s="173"/>
      <c r="P1274" s="173"/>
      <c r="Q1274" s="173"/>
      <c r="R1274" s="173"/>
      <c r="S1274" s="173"/>
      <c r="T1274" s="173"/>
      <c r="U1274" s="173"/>
      <c r="V1274" s="173"/>
      <c r="W1274" s="173"/>
      <c r="X1274" s="173"/>
      <c r="Y1274" s="173"/>
      <c r="Z1274" s="173"/>
      <c r="AA1274" s="173"/>
      <c r="AB1274" s="173"/>
      <c r="AC1274" s="173"/>
      <c r="AD1274" s="173"/>
      <c r="AE1274" s="173"/>
      <c r="AF1274" s="173"/>
      <c r="AG1274" s="173"/>
      <c r="AH1274" s="173"/>
      <c r="AI1274" s="173"/>
      <c r="AJ1274" s="173"/>
      <c r="AK1274" s="173"/>
      <c r="AL1274" s="173"/>
    </row>
    <row r="1275" spans="1:38" s="123" customFormat="1" ht="14">
      <c r="A1275" s="173"/>
      <c r="B1275" s="173"/>
      <c r="C1275" s="173"/>
      <c r="D1275" s="173"/>
      <c r="E1275" s="173"/>
      <c r="F1275" s="173"/>
      <c r="G1275" s="173"/>
      <c r="H1275" s="173"/>
      <c r="I1275" s="173"/>
      <c r="J1275" s="173"/>
      <c r="K1275" s="173"/>
      <c r="L1275" s="173"/>
      <c r="M1275" s="173"/>
      <c r="N1275" s="173"/>
      <c r="O1275" s="173"/>
      <c r="P1275" s="173"/>
      <c r="Q1275" s="173"/>
      <c r="R1275" s="173"/>
      <c r="S1275" s="173"/>
      <c r="T1275" s="173"/>
      <c r="U1275" s="173"/>
      <c r="V1275" s="173"/>
      <c r="W1275" s="173"/>
      <c r="X1275" s="173"/>
      <c r="Y1275" s="173"/>
      <c r="Z1275" s="173"/>
      <c r="AA1275" s="173"/>
      <c r="AB1275" s="173"/>
      <c r="AC1275" s="173"/>
      <c r="AD1275" s="173"/>
      <c r="AE1275" s="173"/>
      <c r="AF1275" s="173"/>
      <c r="AG1275" s="173"/>
      <c r="AH1275" s="173"/>
      <c r="AI1275" s="173"/>
      <c r="AJ1275" s="173"/>
      <c r="AK1275" s="173"/>
      <c r="AL1275" s="173"/>
    </row>
    <row r="1276" spans="1:38" s="123" customFormat="1" ht="14">
      <c r="A1276" s="173"/>
      <c r="B1276" s="173"/>
      <c r="C1276" s="173"/>
      <c r="D1276" s="173"/>
      <c r="E1276" s="173"/>
      <c r="F1276" s="173"/>
      <c r="G1276" s="173"/>
      <c r="H1276" s="173"/>
      <c r="I1276" s="173"/>
      <c r="J1276" s="173"/>
      <c r="K1276" s="173"/>
      <c r="L1276" s="173"/>
      <c r="M1276" s="173"/>
      <c r="N1276" s="173"/>
      <c r="O1276" s="173"/>
      <c r="P1276" s="173"/>
      <c r="Q1276" s="173"/>
      <c r="R1276" s="173"/>
      <c r="S1276" s="173"/>
      <c r="T1276" s="173"/>
      <c r="U1276" s="173"/>
      <c r="V1276" s="173"/>
      <c r="W1276" s="173"/>
      <c r="X1276" s="173"/>
      <c r="Y1276" s="173"/>
      <c r="Z1276" s="173"/>
      <c r="AA1276" s="173"/>
      <c r="AB1276" s="173"/>
      <c r="AC1276" s="173"/>
      <c r="AD1276" s="173"/>
      <c r="AE1276" s="173"/>
      <c r="AF1276" s="173"/>
      <c r="AG1276" s="173"/>
      <c r="AH1276" s="173"/>
      <c r="AI1276" s="173"/>
      <c r="AJ1276" s="173"/>
      <c r="AK1276" s="173"/>
      <c r="AL1276" s="173"/>
    </row>
    <row r="1277" spans="1:38" s="123" customFormat="1" ht="14">
      <c r="A1277" s="173"/>
      <c r="B1277" s="173"/>
      <c r="C1277" s="173"/>
      <c r="D1277" s="173"/>
      <c r="E1277" s="173"/>
      <c r="F1277" s="173"/>
      <c r="G1277" s="173"/>
      <c r="H1277" s="173"/>
      <c r="I1277" s="173"/>
      <c r="J1277" s="173"/>
      <c r="K1277" s="173"/>
      <c r="L1277" s="173"/>
      <c r="M1277" s="173"/>
      <c r="N1277" s="173"/>
      <c r="O1277" s="173"/>
      <c r="P1277" s="173"/>
      <c r="Q1277" s="173"/>
      <c r="R1277" s="173"/>
      <c r="S1277" s="173"/>
      <c r="T1277" s="173"/>
      <c r="U1277" s="173"/>
      <c r="V1277" s="173"/>
      <c r="W1277" s="173"/>
      <c r="X1277" s="173"/>
      <c r="Y1277" s="173"/>
      <c r="Z1277" s="173"/>
      <c r="AA1277" s="173"/>
      <c r="AB1277" s="173"/>
      <c r="AC1277" s="173"/>
      <c r="AD1277" s="173"/>
      <c r="AE1277" s="173"/>
      <c r="AF1277" s="173"/>
      <c r="AG1277" s="173"/>
      <c r="AH1277" s="173"/>
      <c r="AI1277" s="173"/>
      <c r="AJ1277" s="173"/>
      <c r="AK1277" s="173"/>
      <c r="AL1277" s="173"/>
    </row>
    <row r="1278" spans="1:38" s="123" customFormat="1" ht="14">
      <c r="A1278" s="173"/>
      <c r="B1278" s="173"/>
      <c r="C1278" s="173"/>
      <c r="D1278" s="173"/>
      <c r="E1278" s="173"/>
      <c r="F1278" s="173"/>
      <c r="G1278" s="173"/>
      <c r="H1278" s="173"/>
      <c r="I1278" s="173"/>
      <c r="J1278" s="173"/>
      <c r="K1278" s="173"/>
      <c r="L1278" s="173"/>
      <c r="M1278" s="173"/>
      <c r="N1278" s="173"/>
      <c r="O1278" s="173"/>
      <c r="P1278" s="173"/>
      <c r="Q1278" s="173"/>
      <c r="R1278" s="173"/>
      <c r="S1278" s="173"/>
      <c r="T1278" s="173"/>
      <c r="U1278" s="173"/>
      <c r="V1278" s="173"/>
      <c r="W1278" s="173"/>
      <c r="X1278" s="173"/>
      <c r="Y1278" s="173"/>
      <c r="Z1278" s="173"/>
      <c r="AA1278" s="173"/>
      <c r="AB1278" s="173"/>
      <c r="AC1278" s="173"/>
      <c r="AD1278" s="173"/>
      <c r="AE1278" s="173"/>
      <c r="AF1278" s="173"/>
      <c r="AG1278" s="173"/>
      <c r="AH1278" s="173"/>
      <c r="AI1278" s="173"/>
      <c r="AJ1278" s="173"/>
      <c r="AK1278" s="173"/>
      <c r="AL1278" s="173"/>
    </row>
    <row r="1279" spans="1:38" s="123" customFormat="1" ht="14">
      <c r="A1279" s="173"/>
      <c r="B1279" s="173"/>
      <c r="C1279" s="173"/>
      <c r="D1279" s="173"/>
      <c r="E1279" s="173"/>
      <c r="F1279" s="173"/>
      <c r="G1279" s="173"/>
      <c r="H1279" s="173"/>
      <c r="I1279" s="173"/>
      <c r="J1279" s="173"/>
      <c r="K1279" s="173"/>
      <c r="L1279" s="173"/>
      <c r="M1279" s="173"/>
      <c r="N1279" s="173"/>
      <c r="O1279" s="173"/>
      <c r="P1279" s="173"/>
      <c r="Q1279" s="173"/>
      <c r="R1279" s="173"/>
      <c r="S1279" s="173"/>
      <c r="T1279" s="173"/>
      <c r="U1279" s="173"/>
      <c r="V1279" s="173"/>
      <c r="W1279" s="173"/>
      <c r="X1279" s="173"/>
      <c r="Y1279" s="173"/>
      <c r="Z1279" s="173"/>
      <c r="AA1279" s="173"/>
      <c r="AB1279" s="173"/>
      <c r="AC1279" s="173"/>
      <c r="AD1279" s="173"/>
      <c r="AE1279" s="173"/>
      <c r="AF1279" s="173"/>
      <c r="AG1279" s="173"/>
      <c r="AH1279" s="173"/>
      <c r="AI1279" s="173"/>
      <c r="AJ1279" s="173"/>
      <c r="AK1279" s="173"/>
      <c r="AL1279" s="173"/>
    </row>
    <row r="1280" spans="1:38" s="123" customFormat="1" ht="14">
      <c r="A1280" s="173"/>
      <c r="B1280" s="173"/>
      <c r="C1280" s="173"/>
      <c r="D1280" s="173"/>
      <c r="E1280" s="173"/>
      <c r="F1280" s="173"/>
      <c r="G1280" s="173"/>
      <c r="H1280" s="173"/>
      <c r="I1280" s="173"/>
      <c r="J1280" s="173"/>
      <c r="K1280" s="173"/>
      <c r="L1280" s="173"/>
      <c r="M1280" s="173"/>
      <c r="N1280" s="173"/>
      <c r="O1280" s="173"/>
      <c r="P1280" s="173"/>
      <c r="Q1280" s="173"/>
      <c r="R1280" s="173"/>
      <c r="S1280" s="173"/>
      <c r="T1280" s="173"/>
      <c r="U1280" s="173"/>
      <c r="V1280" s="173"/>
      <c r="W1280" s="173"/>
      <c r="X1280" s="173"/>
      <c r="Y1280" s="173"/>
      <c r="Z1280" s="173"/>
      <c r="AA1280" s="173"/>
      <c r="AB1280" s="173"/>
      <c r="AC1280" s="173"/>
      <c r="AD1280" s="173"/>
      <c r="AE1280" s="173"/>
      <c r="AF1280" s="173"/>
      <c r="AG1280" s="173"/>
      <c r="AH1280" s="173"/>
      <c r="AI1280" s="173"/>
      <c r="AJ1280" s="173"/>
      <c r="AK1280" s="173"/>
      <c r="AL1280" s="173"/>
    </row>
    <row r="1281" spans="1:38" s="123" customFormat="1" ht="14">
      <c r="A1281" s="173"/>
      <c r="B1281" s="173"/>
      <c r="C1281" s="173"/>
      <c r="D1281" s="173"/>
      <c r="E1281" s="173"/>
      <c r="F1281" s="173"/>
      <c r="G1281" s="173"/>
      <c r="H1281" s="173"/>
      <c r="I1281" s="173"/>
      <c r="J1281" s="173"/>
      <c r="K1281" s="173"/>
      <c r="L1281" s="173"/>
      <c r="M1281" s="173"/>
      <c r="N1281" s="173"/>
      <c r="O1281" s="173"/>
      <c r="P1281" s="173"/>
      <c r="Q1281" s="173"/>
      <c r="R1281" s="173"/>
      <c r="S1281" s="173"/>
      <c r="T1281" s="173"/>
      <c r="U1281" s="173"/>
      <c r="V1281" s="173"/>
      <c r="W1281" s="173"/>
      <c r="X1281" s="173"/>
      <c r="Y1281" s="173"/>
      <c r="Z1281" s="173"/>
      <c r="AA1281" s="173"/>
      <c r="AB1281" s="173"/>
      <c r="AC1281" s="173"/>
      <c r="AD1281" s="173"/>
      <c r="AE1281" s="173"/>
      <c r="AF1281" s="173"/>
      <c r="AG1281" s="173"/>
      <c r="AH1281" s="173"/>
      <c r="AI1281" s="173"/>
      <c r="AJ1281" s="173"/>
      <c r="AK1281" s="173"/>
      <c r="AL1281" s="173"/>
    </row>
    <row r="1282" spans="1:38" s="123" customFormat="1" ht="14">
      <c r="A1282" s="173"/>
      <c r="B1282" s="173"/>
      <c r="C1282" s="173"/>
      <c r="D1282" s="173"/>
      <c r="E1282" s="173"/>
      <c r="F1282" s="173"/>
      <c r="G1282" s="173"/>
      <c r="H1282" s="173"/>
      <c r="I1282" s="173"/>
      <c r="J1282" s="173"/>
      <c r="K1282" s="173"/>
      <c r="L1282" s="173"/>
      <c r="M1282" s="173"/>
      <c r="N1282" s="173"/>
      <c r="O1282" s="173"/>
      <c r="P1282" s="173"/>
      <c r="Q1282" s="173"/>
      <c r="R1282" s="173"/>
      <c r="S1282" s="173"/>
      <c r="T1282" s="173"/>
      <c r="U1282" s="173"/>
      <c r="V1282" s="173"/>
      <c r="W1282" s="173"/>
      <c r="X1282" s="173"/>
      <c r="Y1282" s="173"/>
      <c r="Z1282" s="173"/>
      <c r="AA1282" s="173"/>
      <c r="AB1282" s="173"/>
      <c r="AC1282" s="173"/>
      <c r="AD1282" s="173"/>
      <c r="AE1282" s="173"/>
      <c r="AF1282" s="173"/>
      <c r="AG1282" s="173"/>
      <c r="AH1282" s="173"/>
      <c r="AI1282" s="173"/>
      <c r="AJ1282" s="173"/>
      <c r="AK1282" s="173"/>
      <c r="AL1282" s="173"/>
    </row>
    <row r="1283" spans="1:38" s="123" customFormat="1" ht="14">
      <c r="A1283" s="173"/>
      <c r="B1283" s="173"/>
      <c r="C1283" s="173"/>
      <c r="D1283" s="173"/>
      <c r="E1283" s="173"/>
      <c r="F1283" s="173"/>
      <c r="G1283" s="173"/>
      <c r="H1283" s="173"/>
      <c r="I1283" s="173"/>
      <c r="J1283" s="173"/>
      <c r="K1283" s="173"/>
      <c r="L1283" s="173"/>
      <c r="M1283" s="173"/>
      <c r="N1283" s="173"/>
      <c r="O1283" s="173"/>
      <c r="P1283" s="173"/>
      <c r="Q1283" s="173"/>
      <c r="R1283" s="173"/>
      <c r="S1283" s="173"/>
      <c r="T1283" s="173"/>
      <c r="U1283" s="173"/>
      <c r="V1283" s="173"/>
      <c r="W1283" s="173"/>
      <c r="X1283" s="173"/>
      <c r="Y1283" s="173"/>
      <c r="Z1283" s="173"/>
      <c r="AA1283" s="173"/>
      <c r="AB1283" s="173"/>
      <c r="AC1283" s="173"/>
      <c r="AD1283" s="173"/>
      <c r="AE1283" s="173"/>
      <c r="AF1283" s="173"/>
      <c r="AG1283" s="173"/>
      <c r="AH1283" s="173"/>
      <c r="AI1283" s="173"/>
      <c r="AJ1283" s="173"/>
      <c r="AK1283" s="173"/>
      <c r="AL1283" s="173"/>
    </row>
    <row r="1284" spans="1:38" s="123" customFormat="1" ht="14">
      <c r="A1284" s="173"/>
      <c r="B1284" s="173"/>
      <c r="C1284" s="173"/>
      <c r="D1284" s="173"/>
      <c r="E1284" s="173"/>
      <c r="F1284" s="173"/>
      <c r="G1284" s="173"/>
      <c r="H1284" s="173"/>
      <c r="I1284" s="173"/>
      <c r="J1284" s="173"/>
      <c r="K1284" s="173"/>
      <c r="L1284" s="173"/>
      <c r="M1284" s="173"/>
      <c r="N1284" s="173"/>
      <c r="O1284" s="173"/>
      <c r="P1284" s="173"/>
      <c r="Q1284" s="173"/>
      <c r="R1284" s="173"/>
      <c r="S1284" s="173"/>
      <c r="T1284" s="173"/>
      <c r="U1284" s="173"/>
      <c r="V1284" s="173"/>
      <c r="W1284" s="173"/>
      <c r="X1284" s="173"/>
      <c r="Y1284" s="173"/>
      <c r="Z1284" s="173"/>
      <c r="AA1284" s="173"/>
      <c r="AB1284" s="173"/>
      <c r="AC1284" s="173"/>
      <c r="AD1284" s="173"/>
      <c r="AE1284" s="173"/>
      <c r="AF1284" s="173"/>
      <c r="AG1284" s="173"/>
      <c r="AH1284" s="173"/>
      <c r="AI1284" s="173"/>
      <c r="AJ1284" s="173"/>
      <c r="AK1284" s="173"/>
      <c r="AL1284" s="173"/>
    </row>
    <row r="1285" spans="1:38" s="123" customFormat="1" ht="14">
      <c r="A1285" s="173"/>
      <c r="B1285" s="173"/>
      <c r="C1285" s="173"/>
      <c r="D1285" s="173"/>
      <c r="E1285" s="173"/>
      <c r="F1285" s="173"/>
      <c r="G1285" s="173"/>
      <c r="H1285" s="173"/>
      <c r="I1285" s="173"/>
      <c r="J1285" s="173"/>
      <c r="K1285" s="173"/>
      <c r="L1285" s="173"/>
      <c r="M1285" s="173"/>
      <c r="N1285" s="173"/>
      <c r="O1285" s="173"/>
      <c r="P1285" s="173"/>
      <c r="Q1285" s="173"/>
      <c r="R1285" s="173"/>
      <c r="S1285" s="173"/>
      <c r="T1285" s="173"/>
      <c r="U1285" s="173"/>
      <c r="V1285" s="173"/>
      <c r="W1285" s="173"/>
      <c r="X1285" s="173"/>
      <c r="Y1285" s="173"/>
      <c r="Z1285" s="173"/>
      <c r="AA1285" s="173"/>
      <c r="AB1285" s="173"/>
      <c r="AC1285" s="173"/>
      <c r="AD1285" s="173"/>
      <c r="AE1285" s="173"/>
      <c r="AF1285" s="173"/>
      <c r="AG1285" s="173"/>
      <c r="AH1285" s="173"/>
      <c r="AI1285" s="173"/>
      <c r="AJ1285" s="173"/>
      <c r="AK1285" s="173"/>
      <c r="AL1285" s="173"/>
    </row>
    <row r="1286" spans="1:38" s="123" customFormat="1" ht="14">
      <c r="A1286" s="173"/>
      <c r="B1286" s="173"/>
      <c r="C1286" s="173"/>
      <c r="D1286" s="173"/>
      <c r="E1286" s="173"/>
      <c r="F1286" s="173"/>
      <c r="G1286" s="173"/>
      <c r="H1286" s="173"/>
      <c r="I1286" s="173"/>
      <c r="J1286" s="173"/>
      <c r="K1286" s="173"/>
      <c r="L1286" s="173"/>
      <c r="M1286" s="173"/>
      <c r="N1286" s="173"/>
      <c r="O1286" s="173"/>
      <c r="P1286" s="173"/>
      <c r="Q1286" s="173"/>
      <c r="R1286" s="173"/>
      <c r="S1286" s="173"/>
      <c r="T1286" s="173"/>
      <c r="U1286" s="173"/>
      <c r="V1286" s="173"/>
      <c r="W1286" s="173"/>
      <c r="X1286" s="173"/>
      <c r="Y1286" s="173"/>
      <c r="Z1286" s="173"/>
      <c r="AA1286" s="173"/>
      <c r="AB1286" s="173"/>
      <c r="AC1286" s="173"/>
      <c r="AD1286" s="173"/>
      <c r="AE1286" s="173"/>
      <c r="AF1286" s="173"/>
      <c r="AG1286" s="173"/>
      <c r="AH1286" s="173"/>
      <c r="AI1286" s="173"/>
      <c r="AJ1286" s="173"/>
      <c r="AK1286" s="173"/>
      <c r="AL1286" s="173"/>
    </row>
    <row r="1287" spans="1:38" s="123" customFormat="1" ht="14">
      <c r="A1287" s="173"/>
      <c r="B1287" s="173"/>
      <c r="C1287" s="173"/>
      <c r="D1287" s="173"/>
      <c r="E1287" s="173"/>
      <c r="F1287" s="173"/>
      <c r="G1287" s="173"/>
      <c r="H1287" s="173"/>
      <c r="I1287" s="173"/>
      <c r="J1287" s="173"/>
      <c r="K1287" s="173"/>
      <c r="L1287" s="173"/>
      <c r="M1287" s="173"/>
      <c r="N1287" s="173"/>
      <c r="O1287" s="173"/>
      <c r="P1287" s="173"/>
      <c r="Q1287" s="173"/>
      <c r="R1287" s="173"/>
      <c r="S1287" s="173"/>
      <c r="T1287" s="173"/>
      <c r="U1287" s="173"/>
      <c r="V1287" s="173"/>
      <c r="W1287" s="173"/>
      <c r="X1287" s="173"/>
      <c r="Y1287" s="173"/>
      <c r="Z1287" s="173"/>
      <c r="AA1287" s="173"/>
      <c r="AB1287" s="173"/>
      <c r="AC1287" s="173"/>
      <c r="AD1287" s="173"/>
      <c r="AE1287" s="173"/>
      <c r="AF1287" s="173"/>
      <c r="AG1287" s="173"/>
      <c r="AH1287" s="173"/>
      <c r="AI1287" s="173"/>
      <c r="AJ1287" s="173"/>
      <c r="AK1287" s="173"/>
      <c r="AL1287" s="173"/>
    </row>
    <row r="1288" spans="1:38" s="123" customFormat="1" ht="14">
      <c r="A1288" s="173"/>
      <c r="B1288" s="173"/>
      <c r="C1288" s="173"/>
      <c r="D1288" s="173"/>
      <c r="E1288" s="173"/>
      <c r="F1288" s="173"/>
      <c r="G1288" s="173"/>
      <c r="H1288" s="173"/>
      <c r="I1288" s="173"/>
      <c r="J1288" s="173"/>
      <c r="K1288" s="173"/>
      <c r="L1288" s="173"/>
      <c r="M1288" s="173"/>
      <c r="N1288" s="173"/>
      <c r="O1288" s="173"/>
      <c r="P1288" s="173"/>
      <c r="Q1288" s="173"/>
      <c r="R1288" s="173"/>
      <c r="S1288" s="173"/>
      <c r="T1288" s="173"/>
      <c r="U1288" s="173"/>
      <c r="V1288" s="173"/>
      <c r="W1288" s="173"/>
      <c r="X1288" s="173"/>
      <c r="Y1288" s="173"/>
      <c r="Z1288" s="173"/>
      <c r="AA1288" s="173"/>
      <c r="AB1288" s="173"/>
      <c r="AC1288" s="173"/>
      <c r="AD1288" s="173"/>
      <c r="AE1288" s="173"/>
      <c r="AF1288" s="173"/>
      <c r="AG1288" s="173"/>
      <c r="AH1288" s="173"/>
      <c r="AI1288" s="173"/>
      <c r="AJ1288" s="173"/>
      <c r="AK1288" s="173"/>
      <c r="AL1288" s="173"/>
    </row>
    <row r="1289" spans="1:38" s="123" customFormat="1" ht="14">
      <c r="A1289" s="173"/>
      <c r="B1289" s="173"/>
      <c r="C1289" s="173"/>
      <c r="D1289" s="173"/>
      <c r="E1289" s="173"/>
      <c r="F1289" s="173"/>
      <c r="G1289" s="173"/>
      <c r="H1289" s="173"/>
      <c r="I1289" s="173"/>
      <c r="J1289" s="173"/>
      <c r="K1289" s="173"/>
      <c r="L1289" s="173"/>
      <c r="M1289" s="173"/>
      <c r="N1289" s="173"/>
      <c r="O1289" s="173"/>
      <c r="P1289" s="173"/>
      <c r="Q1289" s="173"/>
      <c r="R1289" s="173"/>
      <c r="S1289" s="173"/>
      <c r="T1289" s="173"/>
      <c r="U1289" s="173"/>
      <c r="V1289" s="173"/>
      <c r="W1289" s="173"/>
      <c r="X1289" s="173"/>
      <c r="Y1289" s="173"/>
      <c r="Z1289" s="173"/>
      <c r="AA1289" s="173"/>
      <c r="AB1289" s="173"/>
      <c r="AC1289" s="173"/>
      <c r="AD1289" s="173"/>
      <c r="AE1289" s="173"/>
      <c r="AF1289" s="173"/>
      <c r="AG1289" s="173"/>
      <c r="AH1289" s="173"/>
      <c r="AI1289" s="173"/>
      <c r="AJ1289" s="173"/>
      <c r="AK1289" s="173"/>
      <c r="AL1289" s="173"/>
    </row>
    <row r="1290" spans="1:38" s="123" customFormat="1" ht="14">
      <c r="A1290" s="173"/>
      <c r="B1290" s="173"/>
      <c r="C1290" s="173"/>
      <c r="D1290" s="173"/>
      <c r="E1290" s="173"/>
      <c r="F1290" s="173"/>
      <c r="G1290" s="173"/>
      <c r="H1290" s="173"/>
      <c r="I1290" s="173"/>
      <c r="J1290" s="173"/>
      <c r="K1290" s="173"/>
      <c r="L1290" s="173"/>
      <c r="M1290" s="173"/>
      <c r="N1290" s="173"/>
      <c r="O1290" s="173"/>
      <c r="P1290" s="173"/>
      <c r="Q1290" s="173"/>
      <c r="R1290" s="173"/>
      <c r="S1290" s="173"/>
      <c r="T1290" s="173"/>
      <c r="U1290" s="173"/>
      <c r="V1290" s="173"/>
      <c r="W1290" s="173"/>
      <c r="X1290" s="173"/>
      <c r="Y1290" s="173"/>
      <c r="Z1290" s="173"/>
      <c r="AA1290" s="173"/>
      <c r="AB1290" s="173"/>
      <c r="AC1290" s="173"/>
      <c r="AD1290" s="173"/>
      <c r="AE1290" s="173"/>
      <c r="AF1290" s="173"/>
      <c r="AG1290" s="173"/>
      <c r="AH1290" s="173"/>
      <c r="AI1290" s="173"/>
      <c r="AJ1290" s="173"/>
      <c r="AK1290" s="173"/>
      <c r="AL1290" s="173"/>
    </row>
    <row r="1291" spans="1:38" s="123" customFormat="1" ht="14">
      <c r="A1291" s="173"/>
      <c r="B1291" s="173"/>
      <c r="C1291" s="173"/>
      <c r="D1291" s="173"/>
      <c r="E1291" s="173"/>
      <c r="F1291" s="173"/>
      <c r="G1291" s="173"/>
      <c r="H1291" s="173"/>
      <c r="I1291" s="173"/>
      <c r="J1291" s="173"/>
      <c r="K1291" s="173"/>
      <c r="L1291" s="173"/>
      <c r="M1291" s="173"/>
      <c r="N1291" s="173"/>
      <c r="O1291" s="173"/>
      <c r="P1291" s="173"/>
      <c r="Q1291" s="173"/>
      <c r="R1291" s="173"/>
      <c r="S1291" s="173"/>
      <c r="T1291" s="173"/>
      <c r="U1291" s="173"/>
      <c r="V1291" s="173"/>
      <c r="W1291" s="173"/>
      <c r="X1291" s="173"/>
      <c r="Y1291" s="173"/>
      <c r="Z1291" s="173"/>
      <c r="AA1291" s="173"/>
      <c r="AB1291" s="173"/>
      <c r="AC1291" s="173"/>
      <c r="AD1291" s="173"/>
      <c r="AE1291" s="173"/>
      <c r="AF1291" s="173"/>
      <c r="AG1291" s="173"/>
      <c r="AH1291" s="173"/>
      <c r="AI1291" s="173"/>
      <c r="AJ1291" s="173"/>
      <c r="AK1291" s="173"/>
      <c r="AL1291" s="173"/>
    </row>
    <row r="1292" spans="1:38" s="123" customFormat="1" ht="14">
      <c r="A1292" s="173"/>
      <c r="B1292" s="173"/>
      <c r="C1292" s="173"/>
      <c r="D1292" s="173"/>
      <c r="E1292" s="173"/>
      <c r="F1292" s="173"/>
      <c r="G1292" s="173"/>
      <c r="H1292" s="173"/>
      <c r="I1292" s="173"/>
      <c r="J1292" s="173"/>
      <c r="K1292" s="173"/>
      <c r="L1292" s="173"/>
      <c r="M1292" s="173"/>
      <c r="N1292" s="173"/>
      <c r="O1292" s="173"/>
      <c r="P1292" s="173"/>
      <c r="Q1292" s="173"/>
      <c r="R1292" s="173"/>
      <c r="S1292" s="173"/>
      <c r="T1292" s="173"/>
      <c r="U1292" s="173"/>
      <c r="V1292" s="173"/>
      <c r="W1292" s="173"/>
      <c r="X1292" s="173"/>
      <c r="Y1292" s="173"/>
      <c r="Z1292" s="173"/>
      <c r="AA1292" s="173"/>
      <c r="AB1292" s="173"/>
      <c r="AC1292" s="173"/>
      <c r="AD1292" s="173"/>
      <c r="AE1292" s="173"/>
      <c r="AF1292" s="173"/>
      <c r="AG1292" s="173"/>
      <c r="AH1292" s="173"/>
      <c r="AI1292" s="173"/>
      <c r="AJ1292" s="173"/>
      <c r="AK1292" s="173"/>
      <c r="AL1292" s="173"/>
    </row>
    <row r="1293" spans="1:38" s="123" customFormat="1" ht="14">
      <c r="A1293" s="173"/>
      <c r="B1293" s="173"/>
      <c r="C1293" s="173"/>
      <c r="D1293" s="173"/>
      <c r="E1293" s="173"/>
      <c r="F1293" s="173"/>
      <c r="G1293" s="173"/>
      <c r="H1293" s="173"/>
      <c r="I1293" s="173"/>
      <c r="J1293" s="173"/>
      <c r="K1293" s="173"/>
      <c r="L1293" s="173"/>
      <c r="M1293" s="173"/>
      <c r="N1293" s="173"/>
      <c r="O1293" s="173"/>
      <c r="P1293" s="173"/>
      <c r="Q1293" s="173"/>
      <c r="R1293" s="173"/>
      <c r="S1293" s="173"/>
      <c r="T1293" s="173"/>
      <c r="U1293" s="173"/>
      <c r="V1293" s="173"/>
      <c r="W1293" s="173"/>
      <c r="X1293" s="173"/>
      <c r="Y1293" s="173"/>
      <c r="Z1293" s="173"/>
      <c r="AA1293" s="173"/>
      <c r="AB1293" s="173"/>
      <c r="AC1293" s="173"/>
      <c r="AD1293" s="173"/>
      <c r="AE1293" s="173"/>
      <c r="AF1293" s="173"/>
      <c r="AG1293" s="173"/>
      <c r="AH1293" s="173"/>
      <c r="AI1293" s="173"/>
      <c r="AJ1293" s="173"/>
      <c r="AK1293" s="173"/>
      <c r="AL1293" s="173"/>
    </row>
    <row r="1294" spans="1:38" s="123" customFormat="1" ht="14">
      <c r="A1294" s="173"/>
      <c r="B1294" s="173"/>
      <c r="C1294" s="173"/>
      <c r="D1294" s="173"/>
      <c r="E1294" s="173"/>
      <c r="F1294" s="173"/>
      <c r="G1294" s="173"/>
      <c r="H1294" s="173"/>
      <c r="I1294" s="173"/>
      <c r="J1294" s="173"/>
      <c r="K1294" s="173"/>
      <c r="L1294" s="173"/>
      <c r="M1294" s="173"/>
      <c r="N1294" s="173"/>
      <c r="O1294" s="173"/>
      <c r="P1294" s="173"/>
      <c r="Q1294" s="173"/>
      <c r="R1294" s="173"/>
      <c r="S1294" s="173"/>
      <c r="T1294" s="173"/>
      <c r="U1294" s="173"/>
      <c r="V1294" s="173"/>
      <c r="W1294" s="173"/>
      <c r="X1294" s="173"/>
      <c r="Y1294" s="173"/>
      <c r="Z1294" s="173"/>
      <c r="AA1294" s="173"/>
      <c r="AB1294" s="173"/>
      <c r="AC1294" s="173"/>
      <c r="AD1294" s="173"/>
      <c r="AE1294" s="173"/>
      <c r="AF1294" s="173"/>
      <c r="AG1294" s="173"/>
      <c r="AH1294" s="173"/>
      <c r="AI1294" s="173"/>
      <c r="AJ1294" s="173"/>
      <c r="AK1294" s="173"/>
      <c r="AL1294" s="173"/>
    </row>
    <row r="1295" spans="1:38" s="123" customFormat="1" ht="14">
      <c r="A1295" s="173"/>
      <c r="B1295" s="173"/>
      <c r="C1295" s="173"/>
      <c r="D1295" s="173"/>
      <c r="E1295" s="173"/>
      <c r="F1295" s="173"/>
      <c r="G1295" s="173"/>
      <c r="H1295" s="173"/>
      <c r="I1295" s="173"/>
      <c r="J1295" s="173"/>
      <c r="K1295" s="173"/>
      <c r="L1295" s="173"/>
      <c r="M1295" s="173"/>
      <c r="N1295" s="173"/>
      <c r="O1295" s="173"/>
      <c r="P1295" s="173"/>
      <c r="Q1295" s="173"/>
      <c r="R1295" s="173"/>
      <c r="S1295" s="173"/>
      <c r="T1295" s="173"/>
      <c r="U1295" s="173"/>
      <c r="V1295" s="173"/>
      <c r="W1295" s="173"/>
      <c r="X1295" s="173"/>
      <c r="Y1295" s="173"/>
      <c r="Z1295" s="173"/>
      <c r="AA1295" s="173"/>
      <c r="AB1295" s="173"/>
      <c r="AC1295" s="173"/>
      <c r="AD1295" s="173"/>
      <c r="AE1295" s="173"/>
      <c r="AF1295" s="173"/>
      <c r="AG1295" s="173"/>
      <c r="AH1295" s="173"/>
      <c r="AI1295" s="173"/>
      <c r="AJ1295" s="173"/>
      <c r="AK1295" s="173"/>
      <c r="AL1295" s="173"/>
    </row>
    <row r="1296" spans="1:38" s="123" customFormat="1" ht="14">
      <c r="A1296" s="173"/>
      <c r="B1296" s="173"/>
      <c r="C1296" s="173"/>
      <c r="D1296" s="173"/>
      <c r="E1296" s="173"/>
      <c r="F1296" s="173"/>
      <c r="G1296" s="173"/>
      <c r="H1296" s="173"/>
      <c r="I1296" s="173"/>
      <c r="J1296" s="173"/>
      <c r="K1296" s="173"/>
      <c r="L1296" s="173"/>
      <c r="M1296" s="173"/>
      <c r="N1296" s="173"/>
      <c r="O1296" s="173"/>
      <c r="P1296" s="173"/>
      <c r="Q1296" s="173"/>
      <c r="R1296" s="173"/>
      <c r="S1296" s="173"/>
      <c r="T1296" s="173"/>
      <c r="U1296" s="173"/>
      <c r="V1296" s="173"/>
      <c r="W1296" s="173"/>
      <c r="X1296" s="173"/>
      <c r="Y1296" s="173"/>
      <c r="Z1296" s="173"/>
      <c r="AA1296" s="173"/>
      <c r="AB1296" s="173"/>
      <c r="AC1296" s="173"/>
      <c r="AD1296" s="173"/>
      <c r="AE1296" s="173"/>
      <c r="AF1296" s="173"/>
      <c r="AG1296" s="173"/>
      <c r="AH1296" s="173"/>
      <c r="AI1296" s="173"/>
      <c r="AJ1296" s="173"/>
      <c r="AK1296" s="173"/>
      <c r="AL1296" s="173"/>
    </row>
    <row r="1297" spans="1:38" s="123" customFormat="1" ht="14">
      <c r="A1297" s="173"/>
      <c r="B1297" s="173"/>
      <c r="C1297" s="173"/>
      <c r="D1297" s="173"/>
      <c r="E1297" s="173"/>
      <c r="F1297" s="173"/>
      <c r="G1297" s="173"/>
      <c r="H1297" s="173"/>
      <c r="I1297" s="173"/>
      <c r="J1297" s="173"/>
      <c r="K1297" s="173"/>
      <c r="L1297" s="173"/>
      <c r="M1297" s="173"/>
      <c r="N1297" s="173"/>
      <c r="O1297" s="173"/>
      <c r="P1297" s="173"/>
      <c r="Q1297" s="173"/>
      <c r="R1297" s="173"/>
      <c r="S1297" s="173"/>
      <c r="T1297" s="173"/>
      <c r="U1297" s="173"/>
      <c r="V1297" s="173"/>
      <c r="W1297" s="173"/>
      <c r="X1297" s="173"/>
      <c r="Y1297" s="173"/>
      <c r="Z1297" s="173"/>
      <c r="AA1297" s="173"/>
      <c r="AB1297" s="173"/>
      <c r="AC1297" s="173"/>
      <c r="AD1297" s="173"/>
      <c r="AE1297" s="173"/>
      <c r="AF1297" s="173"/>
      <c r="AG1297" s="173"/>
      <c r="AH1297" s="173"/>
      <c r="AI1297" s="173"/>
      <c r="AJ1297" s="173"/>
      <c r="AK1297" s="173"/>
      <c r="AL1297" s="173"/>
    </row>
    <row r="1298" spans="1:38" s="123" customFormat="1" ht="14">
      <c r="A1298" s="173"/>
      <c r="B1298" s="173"/>
      <c r="C1298" s="173"/>
      <c r="D1298" s="173"/>
      <c r="E1298" s="173"/>
      <c r="F1298" s="173"/>
      <c r="G1298" s="173"/>
      <c r="H1298" s="173"/>
      <c r="I1298" s="173"/>
      <c r="J1298" s="173"/>
      <c r="K1298" s="173"/>
      <c r="L1298" s="173"/>
      <c r="M1298" s="173"/>
      <c r="N1298" s="173"/>
      <c r="O1298" s="173"/>
      <c r="P1298" s="173"/>
      <c r="Q1298" s="173"/>
      <c r="R1298" s="173"/>
      <c r="S1298" s="173"/>
      <c r="T1298" s="173"/>
      <c r="U1298" s="173"/>
      <c r="V1298" s="173"/>
      <c r="W1298" s="173"/>
      <c r="X1298" s="173"/>
      <c r="Y1298" s="173"/>
      <c r="Z1298" s="173"/>
      <c r="AA1298" s="173"/>
      <c r="AB1298" s="173"/>
      <c r="AC1298" s="173"/>
      <c r="AD1298" s="173"/>
      <c r="AE1298" s="173"/>
      <c r="AF1298" s="173"/>
      <c r="AG1298" s="173"/>
      <c r="AH1298" s="173"/>
      <c r="AI1298" s="173"/>
      <c r="AJ1298" s="173"/>
      <c r="AK1298" s="173"/>
      <c r="AL1298" s="173"/>
    </row>
    <row r="1299" spans="1:38" s="123" customFormat="1" ht="14">
      <c r="A1299" s="173"/>
      <c r="B1299" s="173"/>
      <c r="C1299" s="173"/>
      <c r="D1299" s="173"/>
      <c r="E1299" s="173"/>
      <c r="F1299" s="173"/>
      <c r="G1299" s="173"/>
      <c r="H1299" s="173"/>
      <c r="I1299" s="173"/>
      <c r="J1299" s="173"/>
      <c r="K1299" s="173"/>
      <c r="L1299" s="173"/>
      <c r="M1299" s="173"/>
      <c r="N1299" s="173"/>
      <c r="O1299" s="173"/>
      <c r="P1299" s="173"/>
      <c r="Q1299" s="173"/>
      <c r="R1299" s="173"/>
      <c r="S1299" s="173"/>
      <c r="T1299" s="173"/>
      <c r="U1299" s="173"/>
      <c r="V1299" s="173"/>
      <c r="W1299" s="173"/>
      <c r="X1299" s="173"/>
      <c r="Y1299" s="173"/>
      <c r="Z1299" s="173"/>
      <c r="AA1299" s="173"/>
      <c r="AB1299" s="173"/>
      <c r="AC1299" s="173"/>
      <c r="AD1299" s="173"/>
      <c r="AE1299" s="173"/>
      <c r="AF1299" s="173"/>
      <c r="AG1299" s="173"/>
      <c r="AH1299" s="173"/>
      <c r="AI1299" s="173"/>
      <c r="AJ1299" s="173"/>
      <c r="AK1299" s="173"/>
      <c r="AL1299" s="173"/>
    </row>
    <row r="1300" spans="1:38" s="123" customFormat="1" ht="14">
      <c r="A1300" s="173"/>
      <c r="B1300" s="173"/>
      <c r="C1300" s="173"/>
      <c r="D1300" s="173"/>
      <c r="E1300" s="173"/>
      <c r="F1300" s="173"/>
      <c r="G1300" s="173"/>
      <c r="H1300" s="173"/>
      <c r="I1300" s="173"/>
      <c r="J1300" s="173"/>
      <c r="K1300" s="173"/>
      <c r="L1300" s="173"/>
      <c r="M1300" s="173"/>
      <c r="N1300" s="173"/>
      <c r="O1300" s="173"/>
      <c r="P1300" s="173"/>
      <c r="Q1300" s="173"/>
      <c r="R1300" s="173"/>
      <c r="S1300" s="173"/>
      <c r="T1300" s="173"/>
      <c r="U1300" s="173"/>
      <c r="V1300" s="173"/>
      <c r="W1300" s="173"/>
      <c r="X1300" s="173"/>
      <c r="Y1300" s="173"/>
      <c r="Z1300" s="173"/>
      <c r="AA1300" s="173"/>
      <c r="AB1300" s="173"/>
      <c r="AC1300" s="173"/>
      <c r="AD1300" s="173"/>
      <c r="AE1300" s="173"/>
      <c r="AF1300" s="173"/>
      <c r="AG1300" s="173"/>
      <c r="AH1300" s="173"/>
      <c r="AI1300" s="173"/>
      <c r="AJ1300" s="173"/>
      <c r="AK1300" s="173"/>
      <c r="AL1300" s="173"/>
    </row>
    <row r="1301" spans="1:38" s="123" customFormat="1" ht="14">
      <c r="A1301" s="173"/>
      <c r="B1301" s="173"/>
      <c r="C1301" s="173"/>
      <c r="D1301" s="173"/>
      <c r="E1301" s="173"/>
      <c r="F1301" s="173"/>
      <c r="G1301" s="173"/>
      <c r="H1301" s="173"/>
      <c r="I1301" s="173"/>
      <c r="J1301" s="173"/>
      <c r="K1301" s="173"/>
      <c r="L1301" s="173"/>
      <c r="M1301" s="173"/>
      <c r="N1301" s="173"/>
      <c r="O1301" s="173"/>
      <c r="P1301" s="173"/>
      <c r="Q1301" s="173"/>
      <c r="R1301" s="173"/>
      <c r="S1301" s="173"/>
      <c r="T1301" s="173"/>
      <c r="U1301" s="173"/>
      <c r="V1301" s="173"/>
      <c r="W1301" s="173"/>
      <c r="X1301" s="173"/>
      <c r="Y1301" s="173"/>
      <c r="Z1301" s="173"/>
      <c r="AA1301" s="173"/>
      <c r="AB1301" s="173"/>
      <c r="AC1301" s="173"/>
      <c r="AD1301" s="173"/>
      <c r="AE1301" s="173"/>
      <c r="AF1301" s="173"/>
      <c r="AG1301" s="173"/>
      <c r="AH1301" s="173"/>
      <c r="AI1301" s="173"/>
      <c r="AJ1301" s="173"/>
      <c r="AK1301" s="173"/>
      <c r="AL1301" s="173"/>
    </row>
    <row r="1302" spans="1:38" s="123" customFormat="1" ht="14">
      <c r="A1302" s="173"/>
      <c r="B1302" s="173"/>
      <c r="C1302" s="173"/>
      <c r="D1302" s="173"/>
      <c r="E1302" s="173"/>
      <c r="F1302" s="173"/>
      <c r="G1302" s="173"/>
      <c r="H1302" s="173"/>
      <c r="I1302" s="173"/>
      <c r="J1302" s="173"/>
      <c r="K1302" s="173"/>
      <c r="L1302" s="173"/>
      <c r="M1302" s="173"/>
      <c r="N1302" s="173"/>
      <c r="O1302" s="173"/>
      <c r="P1302" s="173"/>
      <c r="Q1302" s="173"/>
      <c r="R1302" s="173"/>
      <c r="S1302" s="173"/>
      <c r="T1302" s="173"/>
      <c r="U1302" s="173"/>
      <c r="V1302" s="173"/>
      <c r="W1302" s="173"/>
      <c r="X1302" s="173"/>
      <c r="Y1302" s="173"/>
      <c r="Z1302" s="173"/>
      <c r="AA1302" s="173"/>
      <c r="AB1302" s="173"/>
      <c r="AC1302" s="173"/>
      <c r="AD1302" s="173"/>
      <c r="AE1302" s="173"/>
      <c r="AF1302" s="173"/>
      <c r="AG1302" s="173"/>
      <c r="AH1302" s="173"/>
      <c r="AI1302" s="173"/>
      <c r="AJ1302" s="173"/>
      <c r="AK1302" s="173"/>
      <c r="AL1302" s="173"/>
    </row>
    <row r="1303" spans="1:38" s="123" customFormat="1" ht="14">
      <c r="A1303" s="173"/>
      <c r="B1303" s="173"/>
      <c r="C1303" s="173"/>
      <c r="D1303" s="173"/>
      <c r="E1303" s="173"/>
      <c r="F1303" s="173"/>
      <c r="G1303" s="173"/>
      <c r="H1303" s="173"/>
      <c r="I1303" s="173"/>
      <c r="J1303" s="173"/>
      <c r="K1303" s="173"/>
      <c r="L1303" s="173"/>
      <c r="M1303" s="173"/>
      <c r="N1303" s="173"/>
      <c r="O1303" s="173"/>
      <c r="P1303" s="173"/>
      <c r="Q1303" s="173"/>
      <c r="R1303" s="173"/>
      <c r="S1303" s="173"/>
      <c r="T1303" s="173"/>
      <c r="U1303" s="173"/>
      <c r="V1303" s="173"/>
      <c r="W1303" s="173"/>
      <c r="X1303" s="173"/>
      <c r="Y1303" s="173"/>
      <c r="Z1303" s="173"/>
      <c r="AA1303" s="173"/>
      <c r="AB1303" s="173"/>
      <c r="AC1303" s="173"/>
      <c r="AD1303" s="173"/>
      <c r="AE1303" s="173"/>
      <c r="AF1303" s="173"/>
      <c r="AG1303" s="173"/>
      <c r="AH1303" s="173"/>
      <c r="AI1303" s="173"/>
      <c r="AJ1303" s="173"/>
      <c r="AK1303" s="173"/>
      <c r="AL1303" s="173"/>
    </row>
    <row r="1304" spans="1:38" s="123" customFormat="1" ht="14">
      <c r="A1304" s="173"/>
      <c r="B1304" s="173"/>
      <c r="C1304" s="173"/>
      <c r="D1304" s="173"/>
      <c r="E1304" s="173"/>
      <c r="F1304" s="173"/>
      <c r="G1304" s="173"/>
      <c r="H1304" s="173"/>
      <c r="I1304" s="173"/>
      <c r="J1304" s="173"/>
      <c r="K1304" s="173"/>
      <c r="L1304" s="173"/>
      <c r="M1304" s="173"/>
      <c r="N1304" s="173"/>
      <c r="O1304" s="173"/>
      <c r="P1304" s="173"/>
      <c r="Q1304" s="173"/>
      <c r="R1304" s="173"/>
      <c r="S1304" s="173"/>
      <c r="T1304" s="173"/>
      <c r="U1304" s="173"/>
      <c r="V1304" s="173"/>
      <c r="W1304" s="173"/>
      <c r="X1304" s="173"/>
      <c r="Y1304" s="173"/>
      <c r="Z1304" s="173"/>
      <c r="AA1304" s="173"/>
      <c r="AB1304" s="173"/>
      <c r="AC1304" s="173"/>
      <c r="AD1304" s="173"/>
      <c r="AE1304" s="173"/>
      <c r="AF1304" s="173"/>
      <c r="AG1304" s="173"/>
      <c r="AH1304" s="173"/>
      <c r="AI1304" s="173"/>
      <c r="AJ1304" s="173"/>
      <c r="AK1304" s="173"/>
      <c r="AL1304" s="173"/>
    </row>
    <row r="1305" spans="1:38" s="123" customFormat="1" ht="14">
      <c r="A1305" s="173"/>
      <c r="B1305" s="173"/>
      <c r="C1305" s="173"/>
      <c r="D1305" s="173"/>
      <c r="E1305" s="173"/>
      <c r="F1305" s="173"/>
      <c r="G1305" s="173"/>
      <c r="H1305" s="173"/>
      <c r="I1305" s="173"/>
      <c r="J1305" s="173"/>
      <c r="K1305" s="173"/>
      <c r="L1305" s="173"/>
      <c r="M1305" s="173"/>
      <c r="N1305" s="173"/>
      <c r="O1305" s="173"/>
      <c r="P1305" s="173"/>
      <c r="Q1305" s="173"/>
      <c r="R1305" s="173"/>
      <c r="S1305" s="173"/>
      <c r="T1305" s="173"/>
      <c r="U1305" s="173"/>
      <c r="V1305" s="173"/>
      <c r="W1305" s="173"/>
      <c r="X1305" s="173"/>
      <c r="Y1305" s="173"/>
      <c r="Z1305" s="173"/>
      <c r="AA1305" s="173"/>
      <c r="AB1305" s="173"/>
      <c r="AC1305" s="173"/>
      <c r="AD1305" s="173"/>
      <c r="AE1305" s="173"/>
      <c r="AF1305" s="173"/>
      <c r="AG1305" s="173"/>
      <c r="AH1305" s="173"/>
      <c r="AI1305" s="173"/>
      <c r="AJ1305" s="173"/>
      <c r="AK1305" s="173"/>
      <c r="AL1305" s="173"/>
    </row>
    <row r="1306" spans="1:38" s="123" customFormat="1" ht="14">
      <c r="A1306" s="173"/>
      <c r="B1306" s="173"/>
      <c r="C1306" s="173"/>
      <c r="D1306" s="173"/>
      <c r="E1306" s="173"/>
      <c r="F1306" s="173"/>
      <c r="G1306" s="173"/>
      <c r="H1306" s="173"/>
      <c r="I1306" s="173"/>
      <c r="J1306" s="173"/>
      <c r="K1306" s="173"/>
      <c r="L1306" s="173"/>
      <c r="M1306" s="173"/>
      <c r="N1306" s="173"/>
      <c r="O1306" s="173"/>
      <c r="P1306" s="173"/>
      <c r="Q1306" s="173"/>
      <c r="R1306" s="173"/>
      <c r="S1306" s="173"/>
      <c r="T1306" s="173"/>
      <c r="U1306" s="173"/>
      <c r="V1306" s="173"/>
      <c r="W1306" s="173"/>
      <c r="X1306" s="173"/>
      <c r="Y1306" s="173"/>
      <c r="Z1306" s="173"/>
      <c r="AA1306" s="173"/>
      <c r="AB1306" s="173"/>
      <c r="AC1306" s="173"/>
      <c r="AD1306" s="173"/>
      <c r="AE1306" s="173"/>
      <c r="AF1306" s="173"/>
      <c r="AG1306" s="173"/>
      <c r="AH1306" s="173"/>
      <c r="AI1306" s="173"/>
      <c r="AJ1306" s="173"/>
      <c r="AK1306" s="173"/>
      <c r="AL1306" s="173"/>
    </row>
    <row r="1307" spans="1:38" s="123" customFormat="1" ht="14">
      <c r="A1307" s="173"/>
      <c r="B1307" s="173"/>
      <c r="C1307" s="173"/>
      <c r="D1307" s="173"/>
      <c r="E1307" s="173"/>
      <c r="F1307" s="173"/>
      <c r="G1307" s="173"/>
      <c r="H1307" s="173"/>
      <c r="I1307" s="173"/>
      <c r="J1307" s="173"/>
      <c r="K1307" s="173"/>
      <c r="L1307" s="173"/>
      <c r="M1307" s="173"/>
      <c r="N1307" s="173"/>
      <c r="O1307" s="173"/>
      <c r="P1307" s="173"/>
      <c r="Q1307" s="173"/>
      <c r="R1307" s="173"/>
      <c r="S1307" s="173"/>
      <c r="T1307" s="173"/>
      <c r="U1307" s="173"/>
      <c r="V1307" s="173"/>
      <c r="W1307" s="173"/>
      <c r="X1307" s="173"/>
      <c r="Y1307" s="173"/>
      <c r="Z1307" s="173"/>
      <c r="AA1307" s="173"/>
      <c r="AB1307" s="173"/>
      <c r="AC1307" s="173"/>
      <c r="AD1307" s="173"/>
      <c r="AE1307" s="173"/>
      <c r="AF1307" s="173"/>
      <c r="AG1307" s="173"/>
      <c r="AH1307" s="173"/>
      <c r="AI1307" s="173"/>
      <c r="AJ1307" s="173"/>
      <c r="AK1307" s="173"/>
      <c r="AL1307" s="173"/>
    </row>
    <row r="1308" spans="1:38" s="123" customFormat="1" ht="14">
      <c r="A1308" s="173"/>
      <c r="B1308" s="173"/>
      <c r="C1308" s="173"/>
      <c r="D1308" s="173"/>
      <c r="E1308" s="173"/>
      <c r="F1308" s="173"/>
      <c r="G1308" s="173"/>
      <c r="H1308" s="173"/>
      <c r="I1308" s="173"/>
      <c r="J1308" s="173"/>
      <c r="K1308" s="173"/>
      <c r="L1308" s="173"/>
      <c r="M1308" s="173"/>
      <c r="N1308" s="173"/>
      <c r="O1308" s="173"/>
      <c r="P1308" s="173"/>
      <c r="Q1308" s="173"/>
      <c r="R1308" s="173"/>
      <c r="S1308" s="173"/>
      <c r="T1308" s="173"/>
      <c r="U1308" s="173"/>
      <c r="V1308" s="173"/>
      <c r="W1308" s="173"/>
      <c r="X1308" s="173"/>
      <c r="Y1308" s="173"/>
      <c r="Z1308" s="173"/>
      <c r="AA1308" s="173"/>
      <c r="AB1308" s="173"/>
      <c r="AC1308" s="173"/>
      <c r="AD1308" s="173"/>
      <c r="AE1308" s="173"/>
      <c r="AF1308" s="173"/>
      <c r="AG1308" s="173"/>
      <c r="AH1308" s="173"/>
      <c r="AI1308" s="173"/>
      <c r="AJ1308" s="173"/>
      <c r="AK1308" s="173"/>
      <c r="AL1308" s="173"/>
    </row>
    <row r="1309" spans="1:38" s="123" customFormat="1" ht="14">
      <c r="A1309" s="173"/>
      <c r="B1309" s="173"/>
      <c r="C1309" s="173"/>
      <c r="D1309" s="173"/>
      <c r="E1309" s="173"/>
      <c r="F1309" s="173"/>
      <c r="G1309" s="173"/>
      <c r="H1309" s="173"/>
      <c r="I1309" s="173"/>
      <c r="J1309" s="173"/>
      <c r="K1309" s="173"/>
      <c r="L1309" s="173"/>
      <c r="M1309" s="173"/>
      <c r="N1309" s="173"/>
      <c r="O1309" s="173"/>
      <c r="P1309" s="173"/>
      <c r="Q1309" s="173"/>
      <c r="R1309" s="173"/>
      <c r="S1309" s="173"/>
      <c r="T1309" s="173"/>
      <c r="U1309" s="173"/>
      <c r="V1309" s="173"/>
      <c r="W1309" s="173"/>
      <c r="X1309" s="173"/>
      <c r="Y1309" s="173"/>
      <c r="Z1309" s="173"/>
      <c r="AA1309" s="173"/>
      <c r="AB1309" s="173"/>
      <c r="AC1309" s="173"/>
      <c r="AD1309" s="173"/>
      <c r="AE1309" s="173"/>
      <c r="AF1309" s="173"/>
      <c r="AG1309" s="173"/>
      <c r="AH1309" s="173"/>
      <c r="AI1309" s="173"/>
      <c r="AJ1309" s="173"/>
      <c r="AK1309" s="173"/>
      <c r="AL1309" s="173"/>
    </row>
    <row r="1310" spans="1:38" s="123" customFormat="1" ht="14">
      <c r="A1310" s="173"/>
      <c r="B1310" s="173"/>
      <c r="C1310" s="173"/>
      <c r="D1310" s="173"/>
      <c r="E1310" s="173"/>
      <c r="F1310" s="173"/>
      <c r="G1310" s="173"/>
      <c r="H1310" s="173"/>
      <c r="I1310" s="173"/>
      <c r="J1310" s="173"/>
      <c r="K1310" s="173"/>
      <c r="L1310" s="173"/>
      <c r="M1310" s="173"/>
      <c r="N1310" s="173"/>
      <c r="O1310" s="173"/>
      <c r="P1310" s="173"/>
      <c r="Q1310" s="173"/>
      <c r="R1310" s="173"/>
      <c r="S1310" s="173"/>
      <c r="T1310" s="173"/>
      <c r="U1310" s="173"/>
      <c r="V1310" s="173"/>
      <c r="W1310" s="173"/>
      <c r="X1310" s="173"/>
      <c r="Y1310" s="173"/>
      <c r="Z1310" s="173"/>
      <c r="AA1310" s="173"/>
      <c r="AB1310" s="173"/>
      <c r="AC1310" s="173"/>
      <c r="AD1310" s="173"/>
      <c r="AE1310" s="173"/>
      <c r="AF1310" s="173"/>
      <c r="AG1310" s="173"/>
      <c r="AH1310" s="173"/>
      <c r="AI1310" s="173"/>
      <c r="AJ1310" s="173"/>
      <c r="AK1310" s="173"/>
      <c r="AL1310" s="173"/>
    </row>
    <row r="1311" spans="1:38" s="123" customFormat="1" ht="14">
      <c r="A1311" s="173"/>
      <c r="B1311" s="173"/>
      <c r="C1311" s="173"/>
      <c r="D1311" s="173"/>
      <c r="E1311" s="173"/>
      <c r="F1311" s="173"/>
      <c r="G1311" s="173"/>
      <c r="H1311" s="173"/>
      <c r="I1311" s="173"/>
      <c r="J1311" s="173"/>
      <c r="K1311" s="173"/>
      <c r="L1311" s="173"/>
      <c r="M1311" s="173"/>
      <c r="N1311" s="173"/>
      <c r="O1311" s="173"/>
      <c r="P1311" s="173"/>
      <c r="Q1311" s="173"/>
      <c r="R1311" s="173"/>
      <c r="S1311" s="173"/>
      <c r="T1311" s="173"/>
      <c r="U1311" s="173"/>
      <c r="V1311" s="173"/>
      <c r="W1311" s="173"/>
      <c r="X1311" s="173"/>
      <c r="Y1311" s="173"/>
      <c r="Z1311" s="173"/>
      <c r="AA1311" s="173"/>
      <c r="AB1311" s="173"/>
      <c r="AC1311" s="173"/>
      <c r="AD1311" s="173"/>
      <c r="AE1311" s="173"/>
      <c r="AF1311" s="173"/>
      <c r="AG1311" s="173"/>
      <c r="AH1311" s="173"/>
      <c r="AI1311" s="173"/>
      <c r="AJ1311" s="173"/>
      <c r="AK1311" s="173"/>
      <c r="AL1311" s="173"/>
    </row>
    <row r="1312" spans="1:38" s="123" customFormat="1" ht="14">
      <c r="A1312" s="173"/>
      <c r="B1312" s="173"/>
      <c r="C1312" s="173"/>
      <c r="D1312" s="173"/>
      <c r="E1312" s="173"/>
      <c r="F1312" s="173"/>
      <c r="G1312" s="173"/>
      <c r="H1312" s="173"/>
      <c r="I1312" s="173"/>
      <c r="J1312" s="173"/>
      <c r="K1312" s="173"/>
      <c r="L1312" s="173"/>
      <c r="M1312" s="173"/>
      <c r="N1312" s="173"/>
      <c r="O1312" s="173"/>
      <c r="P1312" s="173"/>
      <c r="Q1312" s="173"/>
      <c r="R1312" s="173"/>
      <c r="S1312" s="173"/>
      <c r="T1312" s="173"/>
      <c r="U1312" s="173"/>
      <c r="V1312" s="173"/>
      <c r="W1312" s="173"/>
      <c r="X1312" s="173"/>
      <c r="Y1312" s="173"/>
      <c r="Z1312" s="173"/>
      <c r="AA1312" s="173"/>
      <c r="AB1312" s="173"/>
      <c r="AC1312" s="173"/>
      <c r="AD1312" s="173"/>
      <c r="AE1312" s="173"/>
      <c r="AF1312" s="173"/>
      <c r="AG1312" s="173"/>
      <c r="AH1312" s="173"/>
      <c r="AI1312" s="173"/>
      <c r="AJ1312" s="173"/>
      <c r="AK1312" s="173"/>
      <c r="AL1312" s="173"/>
    </row>
    <row r="1313" spans="1:38" s="123" customFormat="1" ht="14">
      <c r="A1313" s="173"/>
      <c r="B1313" s="173"/>
      <c r="C1313" s="173"/>
      <c r="D1313" s="173"/>
      <c r="E1313" s="173"/>
      <c r="F1313" s="173"/>
      <c r="G1313" s="173"/>
      <c r="H1313" s="173"/>
      <c r="I1313" s="173"/>
      <c r="J1313" s="173"/>
      <c r="K1313" s="173"/>
      <c r="L1313" s="173"/>
      <c r="M1313" s="173"/>
      <c r="N1313" s="173"/>
      <c r="O1313" s="173"/>
      <c r="P1313" s="173"/>
      <c r="Q1313" s="173"/>
      <c r="R1313" s="173"/>
      <c r="S1313" s="173"/>
      <c r="T1313" s="173"/>
      <c r="U1313" s="173"/>
      <c r="V1313" s="173"/>
      <c r="W1313" s="173"/>
      <c r="X1313" s="173"/>
      <c r="Y1313" s="173"/>
      <c r="Z1313" s="173"/>
      <c r="AA1313" s="173"/>
      <c r="AB1313" s="173"/>
      <c r="AC1313" s="173"/>
      <c r="AD1313" s="173"/>
      <c r="AE1313" s="173"/>
      <c r="AF1313" s="173"/>
      <c r="AG1313" s="173"/>
      <c r="AH1313" s="173"/>
      <c r="AI1313" s="173"/>
      <c r="AJ1313" s="173"/>
      <c r="AK1313" s="173"/>
      <c r="AL1313" s="173"/>
    </row>
    <row r="1314" spans="1:38" s="123" customFormat="1" ht="14">
      <c r="A1314" s="173"/>
      <c r="B1314" s="173"/>
      <c r="C1314" s="173"/>
      <c r="D1314" s="173"/>
      <c r="E1314" s="173"/>
      <c r="F1314" s="173"/>
      <c r="G1314" s="173"/>
      <c r="H1314" s="173"/>
      <c r="I1314" s="173"/>
      <c r="J1314" s="173"/>
      <c r="K1314" s="173"/>
      <c r="L1314" s="173"/>
      <c r="M1314" s="173"/>
      <c r="N1314" s="173"/>
      <c r="O1314" s="173"/>
      <c r="P1314" s="173"/>
      <c r="Q1314" s="173"/>
      <c r="R1314" s="173"/>
      <c r="S1314" s="173"/>
      <c r="T1314" s="173"/>
      <c r="U1314" s="173"/>
      <c r="V1314" s="173"/>
      <c r="W1314" s="173"/>
      <c r="X1314" s="173"/>
      <c r="Y1314" s="173"/>
      <c r="Z1314" s="173"/>
      <c r="AA1314" s="173"/>
      <c r="AB1314" s="173"/>
      <c r="AC1314" s="173"/>
      <c r="AD1314" s="173"/>
      <c r="AE1314" s="173"/>
      <c r="AF1314" s="173"/>
      <c r="AG1314" s="173"/>
      <c r="AH1314" s="173"/>
      <c r="AI1314" s="173"/>
      <c r="AJ1314" s="173"/>
      <c r="AK1314" s="173"/>
      <c r="AL1314" s="173"/>
    </row>
    <row r="1315" spans="1:38" s="123" customFormat="1" ht="14">
      <c r="A1315" s="173"/>
      <c r="B1315" s="173"/>
      <c r="C1315" s="173"/>
      <c r="D1315" s="173"/>
      <c r="E1315" s="173"/>
      <c r="F1315" s="173"/>
      <c r="G1315" s="173"/>
      <c r="H1315" s="173"/>
      <c r="I1315" s="173"/>
      <c r="J1315" s="173"/>
      <c r="K1315" s="173"/>
      <c r="L1315" s="173"/>
      <c r="M1315" s="173"/>
      <c r="N1315" s="173"/>
      <c r="O1315" s="173"/>
      <c r="P1315" s="173"/>
      <c r="Q1315" s="173"/>
      <c r="R1315" s="173"/>
      <c r="S1315" s="173"/>
      <c r="T1315" s="173"/>
      <c r="U1315" s="173"/>
      <c r="V1315" s="173"/>
      <c r="W1315" s="173"/>
      <c r="X1315" s="173"/>
      <c r="Y1315" s="173"/>
      <c r="Z1315" s="173"/>
      <c r="AA1315" s="173"/>
      <c r="AB1315" s="173"/>
      <c r="AC1315" s="173"/>
      <c r="AD1315" s="173"/>
      <c r="AE1315" s="173"/>
      <c r="AF1315" s="173"/>
      <c r="AG1315" s="173"/>
      <c r="AH1315" s="173"/>
      <c r="AI1315" s="173"/>
      <c r="AJ1315" s="173"/>
      <c r="AK1315" s="173"/>
      <c r="AL1315" s="173"/>
    </row>
    <row r="1316" spans="1:38" s="123" customFormat="1" ht="14">
      <c r="A1316" s="173"/>
      <c r="B1316" s="173"/>
      <c r="C1316" s="173"/>
      <c r="D1316" s="173"/>
      <c r="E1316" s="173"/>
      <c r="F1316" s="173"/>
      <c r="G1316" s="173"/>
      <c r="H1316" s="173"/>
      <c r="I1316" s="173"/>
      <c r="J1316" s="173"/>
      <c r="K1316" s="173"/>
      <c r="L1316" s="173"/>
      <c r="M1316" s="173"/>
      <c r="N1316" s="173"/>
      <c r="O1316" s="173"/>
      <c r="P1316" s="173"/>
      <c r="Q1316" s="173"/>
      <c r="R1316" s="173"/>
      <c r="S1316" s="173"/>
      <c r="T1316" s="173"/>
      <c r="U1316" s="173"/>
      <c r="V1316" s="173"/>
      <c r="W1316" s="173"/>
      <c r="X1316" s="173"/>
      <c r="Y1316" s="173"/>
      <c r="Z1316" s="173"/>
      <c r="AA1316" s="173"/>
      <c r="AB1316" s="173"/>
      <c r="AC1316" s="173"/>
      <c r="AD1316" s="173"/>
      <c r="AE1316" s="173"/>
      <c r="AF1316" s="173"/>
      <c r="AG1316" s="173"/>
      <c r="AH1316" s="173"/>
      <c r="AI1316" s="173"/>
      <c r="AJ1316" s="173"/>
      <c r="AK1316" s="173"/>
      <c r="AL1316" s="173"/>
    </row>
    <row r="1317" spans="1:38" s="123" customFormat="1" ht="14">
      <c r="A1317" s="173"/>
      <c r="B1317" s="173"/>
      <c r="C1317" s="173"/>
      <c r="D1317" s="173"/>
      <c r="E1317" s="173"/>
      <c r="F1317" s="173"/>
      <c r="G1317" s="173"/>
      <c r="H1317" s="173"/>
      <c r="I1317" s="173"/>
      <c r="J1317" s="173"/>
      <c r="K1317" s="173"/>
      <c r="L1317" s="173"/>
      <c r="M1317" s="173"/>
      <c r="N1317" s="173"/>
      <c r="O1317" s="173"/>
      <c r="P1317" s="173"/>
      <c r="Q1317" s="173"/>
      <c r="R1317" s="173"/>
      <c r="S1317" s="173"/>
      <c r="T1317" s="173"/>
      <c r="U1317" s="173"/>
      <c r="V1317" s="173"/>
      <c r="W1317" s="173"/>
      <c r="X1317" s="173"/>
      <c r="Y1317" s="173"/>
      <c r="Z1317" s="173"/>
      <c r="AA1317" s="173"/>
      <c r="AB1317" s="173"/>
      <c r="AC1317" s="173"/>
      <c r="AD1317" s="173"/>
      <c r="AE1317" s="173"/>
      <c r="AF1317" s="173"/>
      <c r="AG1317" s="173"/>
      <c r="AH1317" s="173"/>
      <c r="AI1317" s="173"/>
      <c r="AJ1317" s="173"/>
      <c r="AK1317" s="173"/>
      <c r="AL1317" s="173"/>
    </row>
    <row r="1318" spans="1:38" s="123" customFormat="1" ht="14">
      <c r="A1318" s="173"/>
      <c r="B1318" s="173"/>
      <c r="C1318" s="173"/>
      <c r="D1318" s="173"/>
      <c r="E1318" s="173"/>
      <c r="F1318" s="173"/>
      <c r="G1318" s="173"/>
      <c r="H1318" s="173"/>
      <c r="I1318" s="173"/>
      <c r="J1318" s="173"/>
      <c r="K1318" s="173"/>
      <c r="L1318" s="173"/>
      <c r="M1318" s="173"/>
      <c r="N1318" s="173"/>
      <c r="O1318" s="173"/>
      <c r="P1318" s="173"/>
      <c r="Q1318" s="173"/>
      <c r="R1318" s="173"/>
      <c r="S1318" s="173"/>
      <c r="T1318" s="173"/>
      <c r="U1318" s="173"/>
      <c r="V1318" s="173"/>
      <c r="W1318" s="173"/>
      <c r="X1318" s="173"/>
      <c r="Y1318" s="173"/>
      <c r="Z1318" s="173"/>
      <c r="AA1318" s="173"/>
      <c r="AB1318" s="173"/>
      <c r="AC1318" s="173"/>
      <c r="AD1318" s="173"/>
      <c r="AE1318" s="173"/>
      <c r="AF1318" s="173"/>
      <c r="AG1318" s="173"/>
      <c r="AH1318" s="173"/>
      <c r="AI1318" s="173"/>
      <c r="AJ1318" s="173"/>
      <c r="AK1318" s="173"/>
      <c r="AL1318" s="173"/>
    </row>
    <row r="1319" spans="1:38" s="123" customFormat="1" ht="14">
      <c r="A1319" s="173"/>
      <c r="B1319" s="173"/>
      <c r="C1319" s="173"/>
      <c r="D1319" s="173"/>
      <c r="E1319" s="173"/>
      <c r="F1319" s="173"/>
      <c r="G1319" s="173"/>
      <c r="H1319" s="173"/>
      <c r="I1319" s="173"/>
      <c r="J1319" s="173"/>
      <c r="K1319" s="173"/>
      <c r="L1319" s="173"/>
      <c r="M1319" s="173"/>
      <c r="N1319" s="173"/>
      <c r="O1319" s="173"/>
      <c r="P1319" s="173"/>
      <c r="Q1319" s="173"/>
      <c r="R1319" s="173"/>
      <c r="S1319" s="173"/>
      <c r="T1319" s="173"/>
      <c r="U1319" s="173"/>
      <c r="V1319" s="173"/>
      <c r="W1319" s="173"/>
      <c r="X1319" s="173"/>
      <c r="Y1319" s="173"/>
      <c r="Z1319" s="173"/>
      <c r="AA1319" s="173"/>
      <c r="AB1319" s="173"/>
      <c r="AC1319" s="173"/>
      <c r="AD1319" s="173"/>
      <c r="AE1319" s="173"/>
      <c r="AF1319" s="173"/>
      <c r="AG1319" s="173"/>
      <c r="AH1319" s="173"/>
      <c r="AI1319" s="173"/>
      <c r="AJ1319" s="173"/>
      <c r="AK1319" s="173"/>
      <c r="AL1319" s="173"/>
    </row>
    <row r="1320" spans="1:38" s="123" customFormat="1" ht="14">
      <c r="A1320" s="173"/>
      <c r="B1320" s="173"/>
      <c r="C1320" s="173"/>
      <c r="D1320" s="173"/>
      <c r="E1320" s="173"/>
      <c r="F1320" s="173"/>
      <c r="G1320" s="173"/>
      <c r="H1320" s="173"/>
      <c r="I1320" s="173"/>
      <c r="J1320" s="173"/>
      <c r="K1320" s="173"/>
      <c r="L1320" s="173"/>
      <c r="M1320" s="173"/>
      <c r="N1320" s="173"/>
      <c r="O1320" s="173"/>
      <c r="P1320" s="173"/>
      <c r="Q1320" s="173"/>
      <c r="R1320" s="173"/>
      <c r="S1320" s="173"/>
      <c r="T1320" s="173"/>
      <c r="U1320" s="173"/>
      <c r="V1320" s="173"/>
      <c r="W1320" s="173"/>
      <c r="X1320" s="173"/>
      <c r="Y1320" s="173"/>
      <c r="Z1320" s="173"/>
      <c r="AA1320" s="173"/>
      <c r="AB1320" s="173"/>
      <c r="AC1320" s="173"/>
      <c r="AD1320" s="173"/>
      <c r="AE1320" s="173"/>
      <c r="AF1320" s="173"/>
      <c r="AG1320" s="173"/>
      <c r="AH1320" s="173"/>
      <c r="AI1320" s="173"/>
      <c r="AJ1320" s="173"/>
      <c r="AK1320" s="173"/>
      <c r="AL1320" s="173"/>
    </row>
    <row r="1321" spans="1:38" s="123" customFormat="1" ht="14">
      <c r="A1321" s="173"/>
      <c r="B1321" s="173"/>
      <c r="C1321" s="173"/>
      <c r="D1321" s="173"/>
      <c r="E1321" s="173"/>
      <c r="F1321" s="173"/>
      <c r="G1321" s="173"/>
      <c r="H1321" s="173"/>
      <c r="I1321" s="173"/>
      <c r="J1321" s="173"/>
      <c r="K1321" s="173"/>
      <c r="L1321" s="173"/>
      <c r="M1321" s="173"/>
      <c r="N1321" s="173"/>
      <c r="O1321" s="173"/>
      <c r="P1321" s="173"/>
      <c r="Q1321" s="173"/>
      <c r="R1321" s="173"/>
      <c r="S1321" s="173"/>
      <c r="T1321" s="173"/>
      <c r="U1321" s="173"/>
      <c r="V1321" s="173"/>
      <c r="W1321" s="173"/>
      <c r="X1321" s="173"/>
      <c r="Y1321" s="173"/>
      <c r="Z1321" s="173"/>
      <c r="AA1321" s="173"/>
      <c r="AB1321" s="173"/>
      <c r="AC1321" s="173"/>
      <c r="AD1321" s="173"/>
      <c r="AE1321" s="173"/>
      <c r="AF1321" s="173"/>
      <c r="AG1321" s="173"/>
      <c r="AH1321" s="173"/>
      <c r="AI1321" s="173"/>
      <c r="AJ1321" s="173"/>
      <c r="AK1321" s="173"/>
      <c r="AL1321" s="173"/>
    </row>
    <row r="1322" spans="1:38" s="123" customFormat="1" ht="14">
      <c r="A1322" s="173"/>
      <c r="B1322" s="173"/>
      <c r="C1322" s="173"/>
      <c r="D1322" s="173"/>
      <c r="E1322" s="173"/>
      <c r="F1322" s="173"/>
      <c r="G1322" s="173"/>
      <c r="H1322" s="173"/>
      <c r="I1322" s="173"/>
      <c r="J1322" s="173"/>
      <c r="K1322" s="173"/>
      <c r="L1322" s="173"/>
      <c r="M1322" s="173"/>
      <c r="N1322" s="173"/>
      <c r="O1322" s="173"/>
      <c r="P1322" s="173"/>
      <c r="Q1322" s="173"/>
      <c r="R1322" s="173"/>
      <c r="S1322" s="173"/>
      <c r="T1322" s="173"/>
      <c r="U1322" s="173"/>
      <c r="V1322" s="173"/>
      <c r="W1322" s="173"/>
      <c r="X1322" s="173"/>
      <c r="Y1322" s="173"/>
      <c r="Z1322" s="173"/>
      <c r="AA1322" s="173"/>
      <c r="AB1322" s="173"/>
      <c r="AC1322" s="173"/>
      <c r="AD1322" s="173"/>
      <c r="AE1322" s="173"/>
      <c r="AF1322" s="173"/>
      <c r="AG1322" s="173"/>
      <c r="AH1322" s="173"/>
      <c r="AI1322" s="173"/>
      <c r="AJ1322" s="173"/>
      <c r="AK1322" s="173"/>
      <c r="AL1322" s="173"/>
    </row>
    <row r="1323" spans="1:38" s="123" customFormat="1" ht="14">
      <c r="A1323" s="173"/>
      <c r="B1323" s="173"/>
      <c r="C1323" s="173"/>
      <c r="D1323" s="173"/>
      <c r="E1323" s="173"/>
      <c r="F1323" s="173"/>
      <c r="G1323" s="173"/>
      <c r="H1323" s="173"/>
      <c r="I1323" s="173"/>
      <c r="J1323" s="173"/>
      <c r="K1323" s="173"/>
      <c r="L1323" s="173"/>
      <c r="M1323" s="173"/>
      <c r="N1323" s="173"/>
      <c r="O1323" s="173"/>
      <c r="P1323" s="173"/>
      <c r="Q1323" s="173"/>
      <c r="R1323" s="173"/>
      <c r="S1323" s="173"/>
      <c r="T1323" s="173"/>
      <c r="U1323" s="173"/>
      <c r="V1323" s="173"/>
      <c r="W1323" s="173"/>
      <c r="X1323" s="173"/>
      <c r="Y1323" s="173"/>
      <c r="Z1323" s="173"/>
      <c r="AA1323" s="173"/>
      <c r="AB1323" s="173"/>
      <c r="AC1323" s="173"/>
      <c r="AD1323" s="173"/>
      <c r="AE1323" s="173"/>
      <c r="AF1323" s="173"/>
      <c r="AG1323" s="173"/>
      <c r="AH1323" s="173"/>
      <c r="AI1323" s="173"/>
      <c r="AJ1323" s="173"/>
      <c r="AK1323" s="173"/>
      <c r="AL1323" s="173"/>
    </row>
    <row r="1324" spans="1:38" s="123" customFormat="1" ht="14">
      <c r="A1324" s="173"/>
      <c r="B1324" s="173"/>
      <c r="C1324" s="173"/>
      <c r="D1324" s="173"/>
      <c r="E1324" s="173"/>
      <c r="F1324" s="173"/>
      <c r="G1324" s="173"/>
      <c r="H1324" s="173"/>
      <c r="I1324" s="173"/>
      <c r="J1324" s="173"/>
      <c r="K1324" s="173"/>
      <c r="L1324" s="173"/>
      <c r="M1324" s="173"/>
      <c r="N1324" s="173"/>
      <c r="O1324" s="173"/>
      <c r="P1324" s="173"/>
      <c r="Q1324" s="173"/>
      <c r="R1324" s="173"/>
      <c r="S1324" s="173"/>
      <c r="T1324" s="173"/>
      <c r="U1324" s="173"/>
      <c r="V1324" s="173"/>
      <c r="W1324" s="173"/>
      <c r="X1324" s="173"/>
      <c r="Y1324" s="173"/>
      <c r="Z1324" s="173"/>
      <c r="AA1324" s="173"/>
      <c r="AB1324" s="173"/>
      <c r="AC1324" s="173"/>
      <c r="AD1324" s="173"/>
      <c r="AE1324" s="173"/>
      <c r="AF1324" s="173"/>
      <c r="AG1324" s="173"/>
      <c r="AH1324" s="173"/>
      <c r="AI1324" s="173"/>
      <c r="AJ1324" s="173"/>
      <c r="AK1324" s="173"/>
      <c r="AL1324" s="173"/>
    </row>
    <row r="1325" spans="1:38" s="123" customFormat="1" ht="14">
      <c r="A1325" s="173"/>
      <c r="B1325" s="173"/>
      <c r="C1325" s="173"/>
      <c r="D1325" s="173"/>
      <c r="E1325" s="173"/>
      <c r="F1325" s="173"/>
      <c r="G1325" s="173"/>
      <c r="H1325" s="173"/>
      <c r="I1325" s="173"/>
      <c r="J1325" s="173"/>
      <c r="K1325" s="173"/>
      <c r="L1325" s="173"/>
      <c r="M1325" s="173"/>
      <c r="N1325" s="173"/>
      <c r="O1325" s="173"/>
      <c r="P1325" s="173"/>
      <c r="Q1325" s="173"/>
      <c r="R1325" s="173"/>
      <c r="S1325" s="173"/>
      <c r="T1325" s="173"/>
      <c r="U1325" s="173"/>
      <c r="V1325" s="173"/>
      <c r="W1325" s="173"/>
      <c r="X1325" s="173"/>
      <c r="Y1325" s="173"/>
      <c r="Z1325" s="173"/>
      <c r="AA1325" s="173"/>
      <c r="AB1325" s="173"/>
      <c r="AC1325" s="173"/>
      <c r="AD1325" s="173"/>
      <c r="AE1325" s="173"/>
      <c r="AF1325" s="173"/>
      <c r="AG1325" s="173"/>
      <c r="AH1325" s="173"/>
      <c r="AI1325" s="173"/>
      <c r="AJ1325" s="173"/>
      <c r="AK1325" s="173"/>
      <c r="AL1325" s="173"/>
    </row>
    <row r="1326" spans="1:38" s="123" customFormat="1" ht="14">
      <c r="A1326" s="173"/>
      <c r="B1326" s="173"/>
      <c r="C1326" s="173"/>
      <c r="D1326" s="173"/>
      <c r="E1326" s="173"/>
      <c r="F1326" s="173"/>
      <c r="G1326" s="173"/>
      <c r="H1326" s="173"/>
      <c r="I1326" s="173"/>
      <c r="J1326" s="173"/>
      <c r="K1326" s="173"/>
      <c r="L1326" s="173"/>
      <c r="M1326" s="173"/>
      <c r="N1326" s="173"/>
      <c r="O1326" s="173"/>
      <c r="P1326" s="173"/>
      <c r="Q1326" s="173"/>
      <c r="R1326" s="173"/>
      <c r="S1326" s="173"/>
      <c r="T1326" s="173"/>
      <c r="U1326" s="173"/>
      <c r="V1326" s="173"/>
      <c r="W1326" s="173"/>
      <c r="X1326" s="173"/>
      <c r="Y1326" s="173"/>
      <c r="Z1326" s="173"/>
      <c r="AA1326" s="173"/>
      <c r="AB1326" s="173"/>
      <c r="AC1326" s="173"/>
      <c r="AD1326" s="173"/>
      <c r="AE1326" s="173"/>
      <c r="AF1326" s="173"/>
      <c r="AG1326" s="173"/>
      <c r="AH1326" s="173"/>
      <c r="AI1326" s="173"/>
      <c r="AJ1326" s="173"/>
      <c r="AK1326" s="173"/>
      <c r="AL1326" s="173"/>
    </row>
    <row r="1327" spans="1:38" s="123" customFormat="1" ht="14">
      <c r="A1327" s="173"/>
      <c r="B1327" s="173"/>
      <c r="C1327" s="173"/>
      <c r="D1327" s="173"/>
      <c r="E1327" s="173"/>
      <c r="F1327" s="173"/>
      <c r="G1327" s="173"/>
      <c r="H1327" s="173"/>
      <c r="I1327" s="173"/>
      <c r="J1327" s="173"/>
      <c r="K1327" s="173"/>
      <c r="L1327" s="173"/>
      <c r="M1327" s="173"/>
      <c r="N1327" s="173"/>
      <c r="O1327" s="173"/>
      <c r="P1327" s="173"/>
      <c r="Q1327" s="173"/>
      <c r="R1327" s="173"/>
      <c r="S1327" s="173"/>
      <c r="T1327" s="173"/>
      <c r="U1327" s="173"/>
      <c r="V1327" s="173"/>
      <c r="W1327" s="173"/>
      <c r="X1327" s="173"/>
      <c r="Y1327" s="173"/>
      <c r="Z1327" s="173"/>
      <c r="AA1327" s="173"/>
      <c r="AB1327" s="173"/>
      <c r="AC1327" s="173"/>
      <c r="AD1327" s="173"/>
      <c r="AE1327" s="173"/>
      <c r="AF1327" s="173"/>
      <c r="AG1327" s="173"/>
      <c r="AH1327" s="173"/>
      <c r="AI1327" s="173"/>
      <c r="AJ1327" s="173"/>
      <c r="AK1327" s="173"/>
      <c r="AL1327" s="173"/>
    </row>
    <row r="1328" spans="1:38" s="123" customFormat="1" ht="14">
      <c r="A1328" s="173"/>
      <c r="B1328" s="173"/>
      <c r="C1328" s="173"/>
      <c r="D1328" s="173"/>
      <c r="E1328" s="173"/>
      <c r="F1328" s="173"/>
      <c r="G1328" s="173"/>
      <c r="H1328" s="173"/>
      <c r="I1328" s="173"/>
      <c r="J1328" s="173"/>
      <c r="K1328" s="173"/>
      <c r="L1328" s="173"/>
      <c r="M1328" s="173"/>
      <c r="N1328" s="173"/>
      <c r="O1328" s="173"/>
      <c r="P1328" s="173"/>
      <c r="Q1328" s="173"/>
      <c r="R1328" s="173"/>
      <c r="S1328" s="173"/>
      <c r="T1328" s="173"/>
      <c r="U1328" s="173"/>
      <c r="V1328" s="173"/>
      <c r="W1328" s="173"/>
      <c r="X1328" s="173"/>
      <c r="Y1328" s="173"/>
      <c r="Z1328" s="173"/>
      <c r="AA1328" s="173"/>
      <c r="AB1328" s="173"/>
      <c r="AC1328" s="173"/>
      <c r="AD1328" s="173"/>
      <c r="AE1328" s="173"/>
      <c r="AF1328" s="173"/>
      <c r="AG1328" s="173"/>
      <c r="AH1328" s="173"/>
      <c r="AI1328" s="173"/>
      <c r="AJ1328" s="173"/>
      <c r="AK1328" s="173"/>
      <c r="AL1328" s="173"/>
    </row>
    <row r="1329" spans="1:38" s="123" customFormat="1" ht="14">
      <c r="A1329" s="173"/>
      <c r="B1329" s="173"/>
      <c r="C1329" s="173"/>
      <c r="D1329" s="173"/>
      <c r="E1329" s="173"/>
      <c r="F1329" s="173"/>
      <c r="G1329" s="173"/>
      <c r="H1329" s="173"/>
      <c r="I1329" s="173"/>
      <c r="J1329" s="173"/>
      <c r="K1329" s="173"/>
      <c r="L1329" s="173"/>
      <c r="M1329" s="173"/>
      <c r="N1329" s="173"/>
      <c r="O1329" s="173"/>
      <c r="P1329" s="173"/>
      <c r="Q1329" s="173"/>
      <c r="R1329" s="173"/>
      <c r="S1329" s="173"/>
      <c r="T1329" s="173"/>
      <c r="U1329" s="173"/>
      <c r="V1329" s="173"/>
      <c r="W1329" s="173"/>
      <c r="X1329" s="173"/>
      <c r="Y1329" s="173"/>
      <c r="Z1329" s="173"/>
      <c r="AA1329" s="173"/>
      <c r="AB1329" s="173"/>
      <c r="AC1329" s="173"/>
      <c r="AD1329" s="173"/>
      <c r="AE1329" s="173"/>
      <c r="AF1329" s="173"/>
      <c r="AG1329" s="173"/>
      <c r="AH1329" s="173"/>
      <c r="AI1329" s="173"/>
      <c r="AJ1329" s="173"/>
      <c r="AK1329" s="173"/>
      <c r="AL1329" s="173"/>
    </row>
    <row r="1330" spans="1:38" s="123" customFormat="1" ht="14">
      <c r="A1330" s="173"/>
      <c r="B1330" s="173"/>
      <c r="C1330" s="173"/>
      <c r="D1330" s="173"/>
      <c r="E1330" s="173"/>
      <c r="F1330" s="173"/>
      <c r="G1330" s="173"/>
      <c r="H1330" s="173"/>
      <c r="I1330" s="173"/>
      <c r="J1330" s="173"/>
      <c r="K1330" s="173"/>
      <c r="L1330" s="173"/>
      <c r="M1330" s="173"/>
      <c r="N1330" s="173"/>
      <c r="O1330" s="173"/>
      <c r="P1330" s="173"/>
      <c r="Q1330" s="173"/>
      <c r="R1330" s="173"/>
      <c r="S1330" s="173"/>
      <c r="T1330" s="173"/>
      <c r="U1330" s="173"/>
      <c r="V1330" s="173"/>
      <c r="W1330" s="173"/>
      <c r="X1330" s="173"/>
      <c r="Y1330" s="173"/>
      <c r="Z1330" s="173"/>
      <c r="AA1330" s="173"/>
      <c r="AB1330" s="173"/>
      <c r="AC1330" s="173"/>
      <c r="AD1330" s="173"/>
      <c r="AE1330" s="173"/>
      <c r="AF1330" s="173"/>
      <c r="AG1330" s="173"/>
      <c r="AH1330" s="173"/>
      <c r="AI1330" s="173"/>
      <c r="AJ1330" s="173"/>
      <c r="AK1330" s="173"/>
      <c r="AL1330" s="173"/>
    </row>
    <row r="1331" spans="1:38" s="123" customFormat="1" ht="14">
      <c r="A1331" s="173"/>
      <c r="B1331" s="173"/>
      <c r="C1331" s="173"/>
      <c r="D1331" s="173"/>
      <c r="E1331" s="173"/>
      <c r="F1331" s="173"/>
      <c r="G1331" s="173"/>
      <c r="H1331" s="173"/>
      <c r="I1331" s="173"/>
      <c r="J1331" s="173"/>
      <c r="K1331" s="173"/>
      <c r="L1331" s="173"/>
      <c r="M1331" s="173"/>
      <c r="N1331" s="173"/>
      <c r="O1331" s="173"/>
      <c r="P1331" s="173"/>
      <c r="Q1331" s="173"/>
      <c r="R1331" s="173"/>
      <c r="S1331" s="173"/>
      <c r="T1331" s="173"/>
      <c r="U1331" s="173"/>
      <c r="V1331" s="173"/>
      <c r="W1331" s="173"/>
      <c r="X1331" s="173"/>
      <c r="Y1331" s="173"/>
      <c r="Z1331" s="173"/>
      <c r="AA1331" s="173"/>
      <c r="AB1331" s="173"/>
      <c r="AC1331" s="173"/>
      <c r="AD1331" s="173"/>
      <c r="AE1331" s="173"/>
      <c r="AF1331" s="173"/>
      <c r="AG1331" s="173"/>
      <c r="AH1331" s="173"/>
      <c r="AI1331" s="173"/>
      <c r="AJ1331" s="173"/>
      <c r="AK1331" s="173"/>
      <c r="AL1331" s="173"/>
    </row>
    <row r="1332" spans="1:38" s="123" customFormat="1" ht="14">
      <c r="A1332" s="173"/>
      <c r="B1332" s="173"/>
      <c r="C1332" s="173"/>
      <c r="D1332" s="173"/>
      <c r="E1332" s="173"/>
      <c r="F1332" s="173"/>
      <c r="G1332" s="173"/>
      <c r="H1332" s="173"/>
      <c r="I1332" s="173"/>
      <c r="J1332" s="173"/>
      <c r="K1332" s="173"/>
      <c r="L1332" s="173"/>
      <c r="M1332" s="173"/>
      <c r="N1332" s="173"/>
      <c r="O1332" s="173"/>
      <c r="P1332" s="173"/>
      <c r="Q1332" s="173"/>
      <c r="R1332" s="173"/>
      <c r="S1332" s="173"/>
      <c r="T1332" s="173"/>
      <c r="U1332" s="173"/>
      <c r="V1332" s="173"/>
      <c r="W1332" s="173"/>
      <c r="X1332" s="173"/>
      <c r="Y1332" s="173"/>
      <c r="Z1332" s="173"/>
      <c r="AA1332" s="173"/>
      <c r="AB1332" s="173"/>
      <c r="AC1332" s="173"/>
      <c r="AD1332" s="173"/>
      <c r="AE1332" s="173"/>
      <c r="AF1332" s="173"/>
      <c r="AG1332" s="173"/>
      <c r="AH1332" s="173"/>
      <c r="AI1332" s="173"/>
      <c r="AJ1332" s="173"/>
      <c r="AK1332" s="173"/>
      <c r="AL1332" s="173"/>
    </row>
    <row r="1333" spans="1:38" s="123" customFormat="1" ht="14">
      <c r="A1333" s="173"/>
      <c r="B1333" s="173"/>
      <c r="C1333" s="173"/>
      <c r="D1333" s="173"/>
      <c r="E1333" s="173"/>
      <c r="F1333" s="173"/>
      <c r="G1333" s="173"/>
      <c r="H1333" s="173"/>
      <c r="I1333" s="173"/>
      <c r="J1333" s="173"/>
      <c r="K1333" s="173"/>
      <c r="L1333" s="173"/>
      <c r="M1333" s="173"/>
      <c r="N1333" s="173"/>
      <c r="O1333" s="173"/>
      <c r="P1333" s="173"/>
      <c r="Q1333" s="173"/>
      <c r="R1333" s="173"/>
      <c r="S1333" s="173"/>
      <c r="T1333" s="173"/>
      <c r="U1333" s="173"/>
      <c r="V1333" s="173"/>
      <c r="W1333" s="173"/>
      <c r="X1333" s="173"/>
      <c r="Y1333" s="173"/>
      <c r="Z1333" s="173"/>
      <c r="AA1333" s="173"/>
      <c r="AB1333" s="173"/>
      <c r="AC1333" s="173"/>
      <c r="AD1333" s="173"/>
      <c r="AE1333" s="173"/>
      <c r="AF1333" s="173"/>
      <c r="AG1333" s="173"/>
      <c r="AH1333" s="173"/>
      <c r="AI1333" s="173"/>
      <c r="AJ1333" s="173"/>
      <c r="AK1333" s="173"/>
      <c r="AL1333" s="173"/>
    </row>
    <row r="1334" spans="1:38" s="123" customFormat="1" ht="14">
      <c r="A1334" s="173"/>
      <c r="B1334" s="173"/>
      <c r="C1334" s="173"/>
      <c r="D1334" s="173"/>
      <c r="E1334" s="173"/>
      <c r="F1334" s="173"/>
      <c r="G1334" s="173"/>
      <c r="H1334" s="173"/>
      <c r="I1334" s="173"/>
      <c r="J1334" s="173"/>
      <c r="K1334" s="173"/>
      <c r="L1334" s="173"/>
      <c r="M1334" s="173"/>
      <c r="N1334" s="173"/>
      <c r="O1334" s="173"/>
      <c r="P1334" s="173"/>
      <c r="Q1334" s="173"/>
      <c r="R1334" s="173"/>
      <c r="S1334" s="173"/>
      <c r="T1334" s="173"/>
      <c r="U1334" s="173"/>
      <c r="V1334" s="173"/>
      <c r="W1334" s="173"/>
      <c r="X1334" s="173"/>
      <c r="Y1334" s="173"/>
      <c r="Z1334" s="173"/>
      <c r="AA1334" s="173"/>
      <c r="AB1334" s="173"/>
      <c r="AC1334" s="173"/>
      <c r="AD1334" s="173"/>
      <c r="AE1334" s="173"/>
      <c r="AF1334" s="173"/>
      <c r="AG1334" s="173"/>
      <c r="AH1334" s="173"/>
      <c r="AI1334" s="173"/>
      <c r="AJ1334" s="173"/>
      <c r="AK1334" s="173"/>
      <c r="AL1334" s="173"/>
    </row>
    <row r="1335" spans="1:38" s="123" customFormat="1" ht="14">
      <c r="A1335" s="173"/>
      <c r="B1335" s="173"/>
      <c r="C1335" s="173"/>
      <c r="D1335" s="173"/>
      <c r="E1335" s="173"/>
      <c r="F1335" s="173"/>
      <c r="G1335" s="173"/>
      <c r="H1335" s="173"/>
      <c r="I1335" s="173"/>
      <c r="J1335" s="173"/>
      <c r="K1335" s="173"/>
      <c r="L1335" s="173"/>
      <c r="M1335" s="173"/>
      <c r="N1335" s="173"/>
      <c r="O1335" s="173"/>
      <c r="P1335" s="173"/>
      <c r="Q1335" s="173"/>
      <c r="R1335" s="173"/>
      <c r="S1335" s="173"/>
      <c r="T1335" s="173"/>
      <c r="U1335" s="173"/>
      <c r="V1335" s="173"/>
      <c r="W1335" s="173"/>
      <c r="X1335" s="173"/>
      <c r="Y1335" s="173"/>
      <c r="Z1335" s="173"/>
      <c r="AA1335" s="173"/>
      <c r="AB1335" s="173"/>
      <c r="AC1335" s="173"/>
      <c r="AD1335" s="173"/>
      <c r="AE1335" s="173"/>
      <c r="AF1335" s="173"/>
      <c r="AG1335" s="173"/>
      <c r="AH1335" s="173"/>
      <c r="AI1335" s="173"/>
      <c r="AJ1335" s="173"/>
      <c r="AK1335" s="173"/>
      <c r="AL1335" s="173"/>
    </row>
    <row r="1336" spans="1:38" s="123" customFormat="1" ht="14">
      <c r="A1336" s="173"/>
      <c r="B1336" s="173"/>
      <c r="C1336" s="173"/>
      <c r="D1336" s="173"/>
      <c r="E1336" s="173"/>
      <c r="F1336" s="173"/>
      <c r="G1336" s="173"/>
      <c r="H1336" s="173"/>
      <c r="I1336" s="173"/>
      <c r="J1336" s="173"/>
      <c r="K1336" s="173"/>
      <c r="L1336" s="173"/>
      <c r="M1336" s="173"/>
      <c r="N1336" s="173"/>
      <c r="O1336" s="173"/>
      <c r="P1336" s="173"/>
      <c r="Q1336" s="173"/>
      <c r="R1336" s="173"/>
      <c r="S1336" s="173"/>
      <c r="T1336" s="173"/>
      <c r="U1336" s="173"/>
      <c r="V1336" s="173"/>
      <c r="W1336" s="173"/>
      <c r="X1336" s="173"/>
      <c r="Y1336" s="173"/>
      <c r="Z1336" s="173"/>
      <c r="AA1336" s="173"/>
      <c r="AB1336" s="173"/>
      <c r="AC1336" s="173"/>
      <c r="AD1336" s="173"/>
      <c r="AE1336" s="173"/>
      <c r="AF1336" s="173"/>
      <c r="AG1336" s="173"/>
      <c r="AH1336" s="173"/>
      <c r="AI1336" s="173"/>
      <c r="AJ1336" s="173"/>
      <c r="AK1336" s="173"/>
      <c r="AL1336" s="173"/>
    </row>
    <row r="1337" spans="1:38" s="123" customFormat="1" ht="14">
      <c r="A1337" s="173"/>
      <c r="B1337" s="173"/>
      <c r="C1337" s="173"/>
      <c r="D1337" s="173"/>
      <c r="E1337" s="173"/>
      <c r="F1337" s="173"/>
      <c r="G1337" s="173"/>
      <c r="H1337" s="173"/>
      <c r="I1337" s="173"/>
      <c r="J1337" s="173"/>
      <c r="K1337" s="173"/>
      <c r="L1337" s="173"/>
      <c r="M1337" s="173"/>
      <c r="N1337" s="173"/>
      <c r="O1337" s="173"/>
      <c r="P1337" s="173"/>
      <c r="Q1337" s="173"/>
      <c r="R1337" s="173"/>
      <c r="S1337" s="173"/>
      <c r="T1337" s="173"/>
      <c r="U1337" s="173"/>
      <c r="V1337" s="173"/>
      <c r="W1337" s="173"/>
      <c r="X1337" s="173"/>
      <c r="Y1337" s="173"/>
      <c r="Z1337" s="173"/>
      <c r="AA1337" s="173"/>
      <c r="AB1337" s="173"/>
      <c r="AC1337" s="173"/>
      <c r="AD1337" s="173"/>
      <c r="AE1337" s="173"/>
      <c r="AF1337" s="173"/>
      <c r="AG1337" s="173"/>
      <c r="AH1337" s="173"/>
      <c r="AI1337" s="173"/>
      <c r="AJ1337" s="173"/>
      <c r="AK1337" s="173"/>
      <c r="AL1337" s="173"/>
    </row>
    <row r="1338" spans="1:38" s="123" customFormat="1" ht="14">
      <c r="A1338" s="173"/>
      <c r="B1338" s="173"/>
      <c r="C1338" s="173"/>
      <c r="D1338" s="173"/>
      <c r="E1338" s="173"/>
      <c r="F1338" s="173"/>
      <c r="G1338" s="173"/>
      <c r="H1338" s="173"/>
      <c r="I1338" s="173"/>
      <c r="J1338" s="173"/>
      <c r="K1338" s="173"/>
      <c r="L1338" s="173"/>
      <c r="M1338" s="173"/>
      <c r="N1338" s="173"/>
      <c r="O1338" s="173"/>
      <c r="P1338" s="173"/>
      <c r="Q1338" s="173"/>
      <c r="R1338" s="173"/>
      <c r="S1338" s="173"/>
      <c r="T1338" s="173"/>
      <c r="U1338" s="173"/>
      <c r="V1338" s="173"/>
      <c r="W1338" s="173"/>
      <c r="X1338" s="173"/>
      <c r="Y1338" s="173"/>
      <c r="Z1338" s="173"/>
      <c r="AA1338" s="173"/>
      <c r="AB1338" s="173"/>
      <c r="AC1338" s="173"/>
      <c r="AD1338" s="173"/>
      <c r="AE1338" s="173"/>
      <c r="AF1338" s="173"/>
      <c r="AG1338" s="173"/>
      <c r="AH1338" s="173"/>
      <c r="AI1338" s="173"/>
      <c r="AJ1338" s="173"/>
      <c r="AK1338" s="173"/>
      <c r="AL1338" s="173"/>
    </row>
    <row r="1339" spans="1:38" s="123" customFormat="1" ht="14">
      <c r="A1339" s="173"/>
      <c r="B1339" s="173"/>
      <c r="C1339" s="173"/>
      <c r="D1339" s="173"/>
      <c r="E1339" s="173"/>
      <c r="F1339" s="173"/>
      <c r="G1339" s="173"/>
      <c r="H1339" s="173"/>
      <c r="I1339" s="173"/>
      <c r="J1339" s="173"/>
      <c r="K1339" s="173"/>
      <c r="L1339" s="173"/>
      <c r="M1339" s="173"/>
      <c r="N1339" s="173"/>
      <c r="O1339" s="173"/>
      <c r="P1339" s="173"/>
      <c r="Q1339" s="173"/>
      <c r="R1339" s="173"/>
      <c r="S1339" s="173"/>
      <c r="T1339" s="173"/>
      <c r="U1339" s="173"/>
      <c r="V1339" s="173"/>
      <c r="W1339" s="173"/>
      <c r="X1339" s="173"/>
      <c r="Y1339" s="173"/>
      <c r="Z1339" s="173"/>
      <c r="AA1339" s="173"/>
      <c r="AB1339" s="173"/>
      <c r="AC1339" s="173"/>
      <c r="AD1339" s="173"/>
      <c r="AE1339" s="173"/>
      <c r="AF1339" s="173"/>
      <c r="AG1339" s="173"/>
      <c r="AH1339" s="173"/>
      <c r="AI1339" s="173"/>
      <c r="AJ1339" s="173"/>
      <c r="AK1339" s="173"/>
      <c r="AL1339" s="173"/>
    </row>
    <row r="1340" spans="1:38" s="123" customFormat="1" ht="14">
      <c r="A1340" s="173"/>
      <c r="B1340" s="173"/>
      <c r="C1340" s="173"/>
      <c r="D1340" s="173"/>
      <c r="E1340" s="173"/>
      <c r="F1340" s="173"/>
      <c r="G1340" s="173"/>
      <c r="H1340" s="173"/>
      <c r="I1340" s="173"/>
      <c r="J1340" s="173"/>
      <c r="K1340" s="173"/>
      <c r="L1340" s="173"/>
      <c r="M1340" s="173"/>
      <c r="N1340" s="173"/>
      <c r="O1340" s="173"/>
      <c r="P1340" s="173"/>
      <c r="Q1340" s="173"/>
      <c r="R1340" s="173"/>
      <c r="S1340" s="173"/>
      <c r="T1340" s="173"/>
      <c r="U1340" s="173"/>
      <c r="V1340" s="173"/>
      <c r="W1340" s="173"/>
      <c r="X1340" s="173"/>
      <c r="Y1340" s="173"/>
      <c r="Z1340" s="173"/>
      <c r="AA1340" s="173"/>
      <c r="AB1340" s="173"/>
      <c r="AC1340" s="173"/>
      <c r="AD1340" s="173"/>
      <c r="AE1340" s="173"/>
      <c r="AF1340" s="173"/>
      <c r="AG1340" s="173"/>
      <c r="AH1340" s="173"/>
      <c r="AI1340" s="173"/>
      <c r="AJ1340" s="173"/>
      <c r="AK1340" s="173"/>
      <c r="AL1340" s="173"/>
    </row>
    <row r="1341" spans="1:38" s="123" customFormat="1" ht="14">
      <c r="A1341" s="173"/>
      <c r="B1341" s="173"/>
      <c r="C1341" s="173"/>
      <c r="D1341" s="173"/>
      <c r="E1341" s="173"/>
      <c r="F1341" s="173"/>
      <c r="G1341" s="173"/>
      <c r="H1341" s="173"/>
      <c r="I1341" s="173"/>
      <c r="J1341" s="173"/>
      <c r="K1341" s="173"/>
      <c r="L1341" s="173"/>
      <c r="M1341" s="173"/>
      <c r="N1341" s="173"/>
      <c r="O1341" s="173"/>
      <c r="P1341" s="173"/>
      <c r="Q1341" s="173"/>
      <c r="R1341" s="173"/>
      <c r="S1341" s="173"/>
      <c r="T1341" s="173"/>
      <c r="U1341" s="173"/>
      <c r="V1341" s="173"/>
      <c r="W1341" s="173"/>
      <c r="X1341" s="173"/>
      <c r="Y1341" s="173"/>
      <c r="Z1341" s="173"/>
      <c r="AA1341" s="173"/>
      <c r="AB1341" s="173"/>
      <c r="AC1341" s="173"/>
      <c r="AD1341" s="173"/>
      <c r="AE1341" s="173"/>
      <c r="AF1341" s="173"/>
      <c r="AG1341" s="173"/>
      <c r="AH1341" s="173"/>
      <c r="AI1341" s="173"/>
      <c r="AJ1341" s="173"/>
      <c r="AK1341" s="173"/>
      <c r="AL1341" s="173"/>
    </row>
    <row r="1342" spans="1:38" s="123" customFormat="1" ht="14">
      <c r="A1342" s="173"/>
      <c r="B1342" s="173"/>
      <c r="C1342" s="173"/>
      <c r="D1342" s="173"/>
      <c r="E1342" s="173"/>
      <c r="F1342" s="173"/>
      <c r="G1342" s="173"/>
      <c r="H1342" s="173"/>
      <c r="I1342" s="173"/>
      <c r="J1342" s="173"/>
      <c r="K1342" s="173"/>
      <c r="L1342" s="173"/>
      <c r="M1342" s="173"/>
      <c r="N1342" s="173"/>
      <c r="O1342" s="173"/>
      <c r="P1342" s="173"/>
      <c r="Q1342" s="173"/>
      <c r="R1342" s="173"/>
      <c r="S1342" s="173"/>
      <c r="T1342" s="173"/>
      <c r="U1342" s="173"/>
      <c r="V1342" s="173"/>
      <c r="W1342" s="173"/>
      <c r="X1342" s="173"/>
      <c r="Y1342" s="173"/>
      <c r="Z1342" s="173"/>
      <c r="AA1342" s="173"/>
      <c r="AB1342" s="173"/>
      <c r="AC1342" s="173"/>
      <c r="AD1342" s="173"/>
      <c r="AE1342" s="173"/>
      <c r="AF1342" s="173"/>
      <c r="AG1342" s="173"/>
      <c r="AH1342" s="173"/>
      <c r="AI1342" s="173"/>
      <c r="AJ1342" s="173"/>
      <c r="AK1342" s="173"/>
      <c r="AL1342" s="173"/>
    </row>
    <row r="1343" spans="1:38" s="123" customFormat="1" ht="14">
      <c r="A1343" s="173"/>
      <c r="B1343" s="173"/>
      <c r="C1343" s="173"/>
      <c r="D1343" s="173"/>
      <c r="E1343" s="173"/>
      <c r="F1343" s="173"/>
      <c r="G1343" s="173"/>
      <c r="H1343" s="173"/>
      <c r="I1343" s="173"/>
      <c r="J1343" s="173"/>
      <c r="K1343" s="173"/>
      <c r="L1343" s="173"/>
      <c r="M1343" s="173"/>
      <c r="N1343" s="173"/>
      <c r="O1343" s="173"/>
      <c r="P1343" s="173"/>
      <c r="Q1343" s="173"/>
      <c r="R1343" s="173"/>
      <c r="S1343" s="173"/>
      <c r="T1343" s="173"/>
      <c r="U1343" s="173"/>
      <c r="V1343" s="173"/>
      <c r="W1343" s="173"/>
      <c r="X1343" s="173"/>
      <c r="Y1343" s="173"/>
      <c r="Z1343" s="173"/>
      <c r="AA1343" s="173"/>
      <c r="AB1343" s="173"/>
      <c r="AC1343" s="173"/>
      <c r="AD1343" s="173"/>
      <c r="AE1343" s="173"/>
      <c r="AF1343" s="173"/>
      <c r="AG1343" s="173"/>
      <c r="AH1343" s="173"/>
      <c r="AI1343" s="173"/>
      <c r="AJ1343" s="173"/>
      <c r="AK1343" s="173"/>
      <c r="AL1343" s="173"/>
    </row>
    <row r="1344" spans="1:38" s="123" customFormat="1" ht="14">
      <c r="A1344" s="173"/>
      <c r="B1344" s="173"/>
      <c r="C1344" s="173"/>
      <c r="D1344" s="173"/>
      <c r="E1344" s="173"/>
      <c r="F1344" s="173"/>
      <c r="G1344" s="173"/>
      <c r="H1344" s="173"/>
      <c r="I1344" s="173"/>
      <c r="J1344" s="173"/>
      <c r="K1344" s="173"/>
      <c r="L1344" s="173"/>
      <c r="M1344" s="173"/>
      <c r="N1344" s="173"/>
      <c r="O1344" s="173"/>
      <c r="P1344" s="173"/>
      <c r="Q1344" s="173"/>
      <c r="R1344" s="173"/>
      <c r="S1344" s="173"/>
      <c r="T1344" s="173"/>
      <c r="U1344" s="173"/>
      <c r="V1344" s="173"/>
      <c r="W1344" s="173"/>
      <c r="X1344" s="173"/>
      <c r="Y1344" s="173"/>
      <c r="Z1344" s="173"/>
      <c r="AA1344" s="173"/>
      <c r="AB1344" s="173"/>
      <c r="AC1344" s="173"/>
      <c r="AD1344" s="173"/>
      <c r="AE1344" s="173"/>
      <c r="AF1344" s="173"/>
      <c r="AG1344" s="173"/>
      <c r="AH1344" s="173"/>
      <c r="AI1344" s="173"/>
      <c r="AJ1344" s="173"/>
      <c r="AK1344" s="173"/>
      <c r="AL1344" s="173"/>
    </row>
    <row r="1345" spans="1:38" s="123" customFormat="1" ht="14">
      <c r="A1345" s="173"/>
      <c r="B1345" s="173"/>
      <c r="C1345" s="173"/>
      <c r="D1345" s="173"/>
      <c r="E1345" s="173"/>
      <c r="F1345" s="173"/>
      <c r="G1345" s="173"/>
      <c r="H1345" s="173"/>
      <c r="I1345" s="173"/>
      <c r="J1345" s="173"/>
      <c r="K1345" s="173"/>
      <c r="L1345" s="173"/>
      <c r="M1345" s="173"/>
      <c r="N1345" s="173"/>
      <c r="O1345" s="173"/>
      <c r="P1345" s="173"/>
      <c r="Q1345" s="173"/>
      <c r="R1345" s="173"/>
      <c r="S1345" s="173"/>
      <c r="T1345" s="173"/>
      <c r="U1345" s="173"/>
      <c r="V1345" s="173"/>
      <c r="W1345" s="173"/>
      <c r="X1345" s="173"/>
      <c r="Y1345" s="173"/>
      <c r="Z1345" s="173"/>
      <c r="AA1345" s="173"/>
      <c r="AB1345" s="173"/>
      <c r="AC1345" s="173"/>
      <c r="AD1345" s="173"/>
      <c r="AE1345" s="173"/>
      <c r="AF1345" s="173"/>
      <c r="AG1345" s="173"/>
      <c r="AH1345" s="173"/>
      <c r="AI1345" s="173"/>
      <c r="AJ1345" s="173"/>
      <c r="AK1345" s="173"/>
      <c r="AL1345" s="173"/>
    </row>
    <row r="1346" spans="1:38" s="123" customFormat="1" ht="14">
      <c r="A1346" s="173"/>
      <c r="B1346" s="173"/>
      <c r="C1346" s="173"/>
      <c r="D1346" s="173"/>
      <c r="E1346" s="173"/>
      <c r="F1346" s="173"/>
      <c r="G1346" s="173"/>
      <c r="H1346" s="173"/>
      <c r="I1346" s="173"/>
      <c r="J1346" s="173"/>
      <c r="K1346" s="173"/>
      <c r="L1346" s="173"/>
      <c r="M1346" s="173"/>
      <c r="N1346" s="173"/>
      <c r="O1346" s="173"/>
      <c r="P1346" s="173"/>
      <c r="Q1346" s="173"/>
      <c r="R1346" s="173"/>
      <c r="S1346" s="173"/>
      <c r="T1346" s="173"/>
      <c r="U1346" s="173"/>
      <c r="V1346" s="173"/>
      <c r="W1346" s="173"/>
      <c r="X1346" s="173"/>
      <c r="Y1346" s="173"/>
      <c r="Z1346" s="173"/>
      <c r="AA1346" s="173"/>
      <c r="AB1346" s="173"/>
      <c r="AC1346" s="173"/>
      <c r="AD1346" s="173"/>
      <c r="AE1346" s="173"/>
      <c r="AF1346" s="173"/>
      <c r="AG1346" s="173"/>
      <c r="AH1346" s="173"/>
      <c r="AI1346" s="173"/>
      <c r="AJ1346" s="173"/>
      <c r="AK1346" s="173"/>
      <c r="AL1346" s="173"/>
    </row>
    <row r="1347" spans="1:38" s="123" customFormat="1" ht="14">
      <c r="A1347" s="173"/>
      <c r="B1347" s="173"/>
      <c r="C1347" s="173"/>
      <c r="D1347" s="173"/>
      <c r="E1347" s="173"/>
      <c r="F1347" s="173"/>
      <c r="G1347" s="173"/>
      <c r="H1347" s="173"/>
      <c r="I1347" s="173"/>
      <c r="J1347" s="173"/>
      <c r="K1347" s="173"/>
      <c r="L1347" s="173"/>
      <c r="M1347" s="173"/>
      <c r="N1347" s="173"/>
      <c r="O1347" s="173"/>
      <c r="P1347" s="173"/>
      <c r="Q1347" s="173"/>
      <c r="R1347" s="173"/>
      <c r="S1347" s="173"/>
      <c r="T1347" s="173"/>
      <c r="U1347" s="173"/>
      <c r="V1347" s="173"/>
      <c r="W1347" s="173"/>
      <c r="X1347" s="173"/>
      <c r="Y1347" s="173"/>
      <c r="Z1347" s="173"/>
      <c r="AA1347" s="173"/>
      <c r="AB1347" s="173"/>
      <c r="AC1347" s="173"/>
      <c r="AD1347" s="173"/>
      <c r="AE1347" s="173"/>
      <c r="AF1347" s="173"/>
      <c r="AG1347" s="173"/>
      <c r="AH1347" s="173"/>
      <c r="AI1347" s="173"/>
      <c r="AJ1347" s="173"/>
      <c r="AK1347" s="173"/>
      <c r="AL1347" s="173"/>
    </row>
    <row r="1348" spans="1:38" s="123" customFormat="1" ht="14">
      <c r="A1348" s="173"/>
      <c r="B1348" s="173"/>
      <c r="C1348" s="173"/>
      <c r="D1348" s="173"/>
      <c r="E1348" s="173"/>
      <c r="F1348" s="173"/>
      <c r="G1348" s="173"/>
      <c r="H1348" s="173"/>
      <c r="I1348" s="173"/>
      <c r="J1348" s="173"/>
      <c r="K1348" s="173"/>
      <c r="L1348" s="173"/>
      <c r="M1348" s="173"/>
      <c r="N1348" s="173"/>
      <c r="O1348" s="173"/>
      <c r="P1348" s="173"/>
      <c r="Q1348" s="173"/>
      <c r="R1348" s="173"/>
      <c r="S1348" s="173"/>
      <c r="T1348" s="173"/>
      <c r="U1348" s="173"/>
      <c r="V1348" s="173"/>
      <c r="W1348" s="173"/>
      <c r="X1348" s="173"/>
      <c r="Y1348" s="173"/>
      <c r="Z1348" s="173"/>
      <c r="AA1348" s="173"/>
      <c r="AB1348" s="173"/>
      <c r="AC1348" s="173"/>
      <c r="AD1348" s="173"/>
      <c r="AE1348" s="173"/>
      <c r="AF1348" s="173"/>
      <c r="AG1348" s="173"/>
      <c r="AH1348" s="173"/>
      <c r="AI1348" s="173"/>
      <c r="AJ1348" s="173"/>
      <c r="AK1348" s="173"/>
      <c r="AL1348" s="173"/>
    </row>
    <row r="1349" spans="1:38" s="123" customFormat="1" ht="14">
      <c r="A1349" s="173"/>
      <c r="B1349" s="173"/>
      <c r="C1349" s="173"/>
      <c r="D1349" s="173"/>
      <c r="E1349" s="173"/>
      <c r="F1349" s="173"/>
      <c r="G1349" s="173"/>
      <c r="H1349" s="173"/>
      <c r="I1349" s="173"/>
      <c r="J1349" s="173"/>
      <c r="K1349" s="173"/>
      <c r="L1349" s="173"/>
      <c r="M1349" s="173"/>
      <c r="N1349" s="173"/>
      <c r="O1349" s="173"/>
      <c r="P1349" s="173"/>
      <c r="Q1349" s="173"/>
      <c r="R1349" s="173"/>
      <c r="S1349" s="173"/>
      <c r="T1349" s="173"/>
      <c r="U1349" s="173"/>
      <c r="V1349" s="173"/>
      <c r="W1349" s="173"/>
      <c r="X1349" s="173"/>
      <c r="Y1349" s="173"/>
      <c r="Z1349" s="173"/>
      <c r="AA1349" s="173"/>
      <c r="AB1349" s="173"/>
      <c r="AC1349" s="173"/>
      <c r="AD1349" s="173"/>
      <c r="AE1349" s="173"/>
      <c r="AF1349" s="173"/>
      <c r="AG1349" s="173"/>
      <c r="AH1349" s="173"/>
      <c r="AI1349" s="173"/>
      <c r="AJ1349" s="173"/>
      <c r="AK1349" s="173"/>
      <c r="AL1349" s="173"/>
    </row>
    <row r="1350" spans="1:38" s="123" customFormat="1" ht="14">
      <c r="A1350" s="173"/>
      <c r="B1350" s="173"/>
      <c r="C1350" s="173"/>
      <c r="D1350" s="173"/>
      <c r="E1350" s="173"/>
      <c r="F1350" s="173"/>
      <c r="G1350" s="173"/>
      <c r="H1350" s="173"/>
      <c r="I1350" s="173"/>
      <c r="J1350" s="173"/>
      <c r="K1350" s="173"/>
      <c r="L1350" s="173"/>
      <c r="M1350" s="173"/>
      <c r="N1350" s="173"/>
      <c r="O1350" s="173"/>
      <c r="P1350" s="173"/>
      <c r="Q1350" s="173"/>
      <c r="R1350" s="173"/>
      <c r="S1350" s="173"/>
      <c r="T1350" s="173"/>
      <c r="U1350" s="173"/>
      <c r="V1350" s="173"/>
      <c r="W1350" s="173"/>
      <c r="X1350" s="173"/>
      <c r="Y1350" s="173"/>
      <c r="Z1350" s="173"/>
      <c r="AA1350" s="173"/>
      <c r="AB1350" s="173"/>
      <c r="AC1350" s="173"/>
      <c r="AD1350" s="173"/>
      <c r="AE1350" s="173"/>
      <c r="AF1350" s="173"/>
      <c r="AG1350" s="173"/>
      <c r="AH1350" s="173"/>
      <c r="AI1350" s="173"/>
      <c r="AJ1350" s="173"/>
      <c r="AK1350" s="173"/>
      <c r="AL1350" s="173"/>
    </row>
    <row r="1351" spans="1:38" s="123" customFormat="1" ht="14">
      <c r="A1351" s="173"/>
      <c r="B1351" s="173"/>
      <c r="C1351" s="173"/>
      <c r="D1351" s="173"/>
      <c r="E1351" s="173"/>
      <c r="F1351" s="173"/>
      <c r="G1351" s="173"/>
      <c r="H1351" s="173"/>
      <c r="I1351" s="173"/>
      <c r="J1351" s="173"/>
      <c r="K1351" s="173"/>
      <c r="L1351" s="173"/>
      <c r="M1351" s="173"/>
      <c r="N1351" s="173"/>
      <c r="O1351" s="173"/>
      <c r="P1351" s="173"/>
      <c r="Q1351" s="173"/>
      <c r="R1351" s="173"/>
      <c r="S1351" s="173"/>
      <c r="T1351" s="173"/>
      <c r="U1351" s="173"/>
      <c r="V1351" s="173"/>
      <c r="W1351" s="173"/>
      <c r="X1351" s="173"/>
      <c r="Y1351" s="173"/>
      <c r="Z1351" s="173"/>
      <c r="AA1351" s="173"/>
      <c r="AB1351" s="173"/>
      <c r="AC1351" s="173"/>
      <c r="AD1351" s="173"/>
      <c r="AE1351" s="173"/>
      <c r="AF1351" s="173"/>
      <c r="AG1351" s="173"/>
      <c r="AH1351" s="173"/>
      <c r="AI1351" s="173"/>
      <c r="AJ1351" s="173"/>
      <c r="AK1351" s="173"/>
      <c r="AL1351" s="173"/>
    </row>
    <row r="1352" spans="1:38" s="123" customFormat="1" ht="14">
      <c r="A1352" s="173"/>
      <c r="B1352" s="173"/>
      <c r="C1352" s="173"/>
      <c r="D1352" s="173"/>
      <c r="E1352" s="173"/>
      <c r="F1352" s="173"/>
      <c r="G1352" s="173"/>
      <c r="H1352" s="173"/>
      <c r="I1352" s="173"/>
      <c r="J1352" s="173"/>
      <c r="K1352" s="173"/>
      <c r="L1352" s="173"/>
      <c r="M1352" s="173"/>
      <c r="N1352" s="173"/>
      <c r="O1352" s="173"/>
      <c r="P1352" s="173"/>
      <c r="Q1352" s="173"/>
      <c r="R1352" s="173"/>
      <c r="S1352" s="173"/>
      <c r="T1352" s="173"/>
      <c r="U1352" s="173"/>
      <c r="V1352" s="173"/>
      <c r="W1352" s="173"/>
      <c r="X1352" s="173"/>
      <c r="Y1352" s="173"/>
      <c r="Z1352" s="173"/>
      <c r="AA1352" s="173"/>
      <c r="AB1352" s="173"/>
      <c r="AC1352" s="173"/>
      <c r="AD1352" s="173"/>
      <c r="AE1352" s="173"/>
      <c r="AF1352" s="173"/>
      <c r="AG1352" s="173"/>
      <c r="AH1352" s="173"/>
      <c r="AI1352" s="173"/>
      <c r="AJ1352" s="173"/>
      <c r="AK1352" s="173"/>
      <c r="AL1352" s="173"/>
    </row>
    <row r="1353" spans="1:38" s="123" customFormat="1" ht="14">
      <c r="A1353" s="173"/>
      <c r="B1353" s="173"/>
      <c r="C1353" s="173"/>
      <c r="D1353" s="173"/>
      <c r="E1353" s="173"/>
      <c r="F1353" s="173"/>
      <c r="G1353" s="173"/>
      <c r="H1353" s="173"/>
      <c r="I1353" s="173"/>
      <c r="J1353" s="173"/>
      <c r="K1353" s="173"/>
      <c r="L1353" s="173"/>
      <c r="M1353" s="173"/>
      <c r="N1353" s="173"/>
      <c r="O1353" s="173"/>
      <c r="P1353" s="173"/>
      <c r="Q1353" s="173"/>
      <c r="R1353" s="173"/>
      <c r="S1353" s="173"/>
      <c r="T1353" s="173"/>
      <c r="U1353" s="173"/>
      <c r="V1353" s="173"/>
      <c r="W1353" s="173"/>
      <c r="X1353" s="173"/>
      <c r="Y1353" s="173"/>
      <c r="Z1353" s="173"/>
      <c r="AA1353" s="173"/>
      <c r="AB1353" s="173"/>
      <c r="AC1353" s="173"/>
      <c r="AD1353" s="173"/>
      <c r="AE1353" s="173"/>
      <c r="AF1353" s="173"/>
      <c r="AG1353" s="173"/>
      <c r="AH1353" s="173"/>
      <c r="AI1353" s="173"/>
      <c r="AJ1353" s="173"/>
      <c r="AK1353" s="173"/>
      <c r="AL1353" s="173"/>
    </row>
    <row r="1354" spans="1:38" s="123" customFormat="1" ht="14">
      <c r="A1354" s="173"/>
      <c r="B1354" s="173"/>
      <c r="C1354" s="173"/>
      <c r="D1354" s="173"/>
      <c r="E1354" s="173"/>
      <c r="F1354" s="173"/>
      <c r="G1354" s="173"/>
      <c r="H1354" s="173"/>
      <c r="I1354" s="173"/>
      <c r="J1354" s="173"/>
      <c r="K1354" s="173"/>
      <c r="L1354" s="173"/>
      <c r="M1354" s="173"/>
      <c r="N1354" s="173"/>
      <c r="O1354" s="173"/>
      <c r="P1354" s="173"/>
      <c r="Q1354" s="173"/>
      <c r="R1354" s="173"/>
      <c r="S1354" s="173"/>
      <c r="T1354" s="173"/>
      <c r="U1354" s="173"/>
      <c r="V1354" s="173"/>
      <c r="W1354" s="173"/>
      <c r="X1354" s="173"/>
      <c r="Y1354" s="173"/>
      <c r="Z1354" s="173"/>
      <c r="AA1354" s="173"/>
      <c r="AB1354" s="173"/>
      <c r="AC1354" s="173"/>
      <c r="AD1354" s="173"/>
      <c r="AE1354" s="173"/>
      <c r="AF1354" s="173"/>
      <c r="AG1354" s="173"/>
      <c r="AH1354" s="173"/>
      <c r="AI1354" s="173"/>
      <c r="AJ1354" s="173"/>
      <c r="AK1354" s="173"/>
      <c r="AL1354" s="173"/>
    </row>
    <row r="1355" spans="1:38" s="123" customFormat="1" ht="14">
      <c r="A1355" s="173"/>
      <c r="B1355" s="173"/>
      <c r="C1355" s="173"/>
      <c r="D1355" s="173"/>
      <c r="E1355" s="173"/>
      <c r="F1355" s="173"/>
      <c r="G1355" s="173"/>
      <c r="H1355" s="173"/>
      <c r="I1355" s="173"/>
      <c r="J1355" s="173"/>
      <c r="K1355" s="173"/>
      <c r="L1355" s="173"/>
      <c r="M1355" s="173"/>
      <c r="N1355" s="173"/>
      <c r="O1355" s="173"/>
      <c r="P1355" s="173"/>
      <c r="Q1355" s="173"/>
      <c r="R1355" s="173"/>
      <c r="S1355" s="173"/>
      <c r="T1355" s="173"/>
      <c r="U1355" s="173"/>
      <c r="V1355" s="173"/>
      <c r="W1355" s="173"/>
      <c r="X1355" s="173"/>
      <c r="Y1355" s="173"/>
      <c r="Z1355" s="173"/>
      <c r="AA1355" s="173"/>
      <c r="AB1355" s="173"/>
      <c r="AC1355" s="173"/>
      <c r="AD1355" s="173"/>
      <c r="AE1355" s="173"/>
      <c r="AF1355" s="173"/>
      <c r="AG1355" s="173"/>
      <c r="AH1355" s="173"/>
      <c r="AI1355" s="173"/>
      <c r="AJ1355" s="173"/>
      <c r="AK1355" s="173"/>
      <c r="AL1355" s="173"/>
    </row>
    <row r="1356" spans="1:38" s="123" customFormat="1" ht="14">
      <c r="A1356" s="173"/>
      <c r="B1356" s="173"/>
      <c r="C1356" s="173"/>
      <c r="D1356" s="173"/>
      <c r="E1356" s="173"/>
      <c r="F1356" s="173"/>
      <c r="G1356" s="173"/>
      <c r="H1356" s="173"/>
      <c r="I1356" s="173"/>
      <c r="J1356" s="173"/>
      <c r="K1356" s="173"/>
      <c r="L1356" s="173"/>
      <c r="M1356" s="173"/>
      <c r="N1356" s="173"/>
      <c r="O1356" s="173"/>
      <c r="P1356" s="173"/>
      <c r="Q1356" s="173"/>
      <c r="R1356" s="173"/>
      <c r="S1356" s="173"/>
      <c r="T1356" s="173"/>
      <c r="U1356" s="173"/>
      <c r="V1356" s="173"/>
      <c r="W1356" s="173"/>
      <c r="X1356" s="173"/>
      <c r="Y1356" s="173"/>
      <c r="Z1356" s="173"/>
      <c r="AA1356" s="173"/>
      <c r="AB1356" s="173"/>
      <c r="AC1356" s="173"/>
      <c r="AD1356" s="173"/>
      <c r="AE1356" s="173"/>
      <c r="AF1356" s="173"/>
      <c r="AG1356" s="173"/>
      <c r="AH1356" s="173"/>
      <c r="AI1356" s="173"/>
      <c r="AJ1356" s="173"/>
      <c r="AK1356" s="173"/>
      <c r="AL1356" s="173"/>
    </row>
    <row r="1357" spans="1:38" s="123" customFormat="1" ht="14">
      <c r="A1357" s="173"/>
      <c r="B1357" s="173"/>
      <c r="C1357" s="173"/>
      <c r="D1357" s="173"/>
      <c r="E1357" s="173"/>
      <c r="F1357" s="173"/>
      <c r="G1357" s="173"/>
      <c r="H1357" s="173"/>
      <c r="I1357" s="173"/>
      <c r="J1357" s="173"/>
      <c r="K1357" s="173"/>
      <c r="L1357" s="173"/>
      <c r="M1357" s="173"/>
      <c r="N1357" s="173"/>
      <c r="O1357" s="173"/>
      <c r="P1357" s="173"/>
      <c r="Q1357" s="173"/>
      <c r="R1357" s="173"/>
      <c r="S1357" s="173"/>
      <c r="T1357" s="173"/>
      <c r="U1357" s="173"/>
      <c r="V1357" s="173"/>
      <c r="W1357" s="173"/>
      <c r="X1357" s="173"/>
      <c r="Y1357" s="173"/>
      <c r="Z1357" s="173"/>
      <c r="AA1357" s="173"/>
      <c r="AB1357" s="173"/>
      <c r="AC1357" s="173"/>
      <c r="AD1357" s="173"/>
      <c r="AE1357" s="173"/>
      <c r="AF1357" s="173"/>
      <c r="AG1357" s="173"/>
      <c r="AH1357" s="173"/>
      <c r="AI1357" s="173"/>
      <c r="AJ1357" s="173"/>
      <c r="AK1357" s="173"/>
      <c r="AL1357" s="173"/>
    </row>
    <row r="1358" spans="1:38" s="123" customFormat="1" ht="14">
      <c r="A1358" s="173"/>
      <c r="B1358" s="173"/>
      <c r="C1358" s="173"/>
      <c r="D1358" s="173"/>
      <c r="E1358" s="173"/>
      <c r="F1358" s="173"/>
      <c r="G1358" s="173"/>
      <c r="H1358" s="173"/>
      <c r="I1358" s="173"/>
      <c r="J1358" s="173"/>
      <c r="K1358" s="173"/>
      <c r="L1358" s="173"/>
      <c r="M1358" s="173"/>
      <c r="N1358" s="173"/>
      <c r="O1358" s="173"/>
      <c r="P1358" s="173"/>
      <c r="Q1358" s="173"/>
      <c r="R1358" s="173"/>
      <c r="S1358" s="173"/>
      <c r="T1358" s="173"/>
      <c r="U1358" s="173"/>
      <c r="V1358" s="173"/>
      <c r="W1358" s="173"/>
      <c r="X1358" s="173"/>
      <c r="Y1358" s="173"/>
      <c r="Z1358" s="173"/>
      <c r="AA1358" s="173"/>
      <c r="AB1358" s="173"/>
      <c r="AC1358" s="173"/>
      <c r="AD1358" s="173"/>
      <c r="AE1358" s="173"/>
      <c r="AF1358" s="173"/>
      <c r="AG1358" s="173"/>
      <c r="AH1358" s="173"/>
      <c r="AI1358" s="173"/>
      <c r="AJ1358" s="173"/>
      <c r="AK1358" s="173"/>
      <c r="AL1358" s="173"/>
    </row>
    <row r="1359" spans="1:38" s="123" customFormat="1" ht="14">
      <c r="A1359" s="173"/>
      <c r="B1359" s="173"/>
      <c r="C1359" s="173"/>
      <c r="D1359" s="173"/>
      <c r="E1359" s="173"/>
      <c r="F1359" s="173"/>
      <c r="G1359" s="173"/>
      <c r="H1359" s="173"/>
      <c r="I1359" s="173"/>
      <c r="J1359" s="173"/>
      <c r="K1359" s="173"/>
      <c r="L1359" s="173"/>
      <c r="M1359" s="173"/>
      <c r="N1359" s="173"/>
      <c r="O1359" s="173"/>
      <c r="P1359" s="173"/>
      <c r="Q1359" s="173"/>
      <c r="R1359" s="173"/>
      <c r="S1359" s="173"/>
      <c r="T1359" s="173"/>
      <c r="U1359" s="173"/>
      <c r="V1359" s="173"/>
      <c r="W1359" s="173"/>
      <c r="X1359" s="173"/>
      <c r="Y1359" s="173"/>
      <c r="Z1359" s="173"/>
      <c r="AA1359" s="173"/>
      <c r="AB1359" s="173"/>
      <c r="AC1359" s="173"/>
      <c r="AD1359" s="173"/>
      <c r="AE1359" s="173"/>
      <c r="AF1359" s="173"/>
      <c r="AG1359" s="173"/>
      <c r="AH1359" s="173"/>
      <c r="AI1359" s="173"/>
      <c r="AJ1359" s="173"/>
      <c r="AK1359" s="173"/>
      <c r="AL1359" s="173"/>
    </row>
    <row r="1360" spans="1:38" s="123" customFormat="1" ht="14">
      <c r="A1360" s="173"/>
      <c r="B1360" s="173"/>
      <c r="C1360" s="173"/>
      <c r="D1360" s="173"/>
      <c r="E1360" s="173"/>
      <c r="F1360" s="173"/>
      <c r="G1360" s="173"/>
      <c r="H1360" s="173"/>
      <c r="I1360" s="173"/>
      <c r="J1360" s="173"/>
      <c r="K1360" s="173"/>
      <c r="L1360" s="173"/>
      <c r="M1360" s="173"/>
      <c r="N1360" s="173"/>
      <c r="O1360" s="173"/>
      <c r="P1360" s="173"/>
      <c r="Q1360" s="173"/>
      <c r="R1360" s="173"/>
      <c r="S1360" s="173"/>
      <c r="T1360" s="173"/>
      <c r="U1360" s="173"/>
      <c r="V1360" s="173"/>
      <c r="W1360" s="173"/>
      <c r="X1360" s="173"/>
      <c r="Y1360" s="173"/>
      <c r="Z1360" s="173"/>
      <c r="AA1360" s="173"/>
      <c r="AB1360" s="173"/>
      <c r="AC1360" s="173"/>
      <c r="AD1360" s="173"/>
      <c r="AE1360" s="173"/>
      <c r="AF1360" s="173"/>
      <c r="AG1360" s="173"/>
      <c r="AH1360" s="173"/>
      <c r="AI1360" s="173"/>
      <c r="AJ1360" s="173"/>
      <c r="AK1360" s="173"/>
      <c r="AL1360" s="173"/>
    </row>
    <row r="1361" spans="1:38" s="123" customFormat="1" ht="14">
      <c r="A1361" s="173"/>
      <c r="B1361" s="173"/>
      <c r="C1361" s="173"/>
      <c r="D1361" s="173"/>
      <c r="E1361" s="173"/>
      <c r="F1361" s="173"/>
      <c r="G1361" s="173"/>
      <c r="H1361" s="173"/>
      <c r="I1361" s="173"/>
      <c r="J1361" s="173"/>
      <c r="K1361" s="173"/>
      <c r="L1361" s="173"/>
      <c r="M1361" s="173"/>
      <c r="N1361" s="173"/>
      <c r="O1361" s="173"/>
      <c r="P1361" s="173"/>
      <c r="Q1361" s="173"/>
      <c r="R1361" s="173"/>
      <c r="S1361" s="173"/>
      <c r="T1361" s="173"/>
      <c r="U1361" s="173"/>
      <c r="V1361" s="173"/>
      <c r="W1361" s="173"/>
      <c r="X1361" s="173"/>
      <c r="Y1361" s="173"/>
      <c r="Z1361" s="173"/>
      <c r="AA1361" s="173"/>
      <c r="AB1361" s="173"/>
      <c r="AC1361" s="173"/>
      <c r="AD1361" s="173"/>
      <c r="AE1361" s="173"/>
      <c r="AF1361" s="173"/>
      <c r="AG1361" s="173"/>
      <c r="AH1361" s="173"/>
      <c r="AI1361" s="173"/>
      <c r="AJ1361" s="173"/>
      <c r="AK1361" s="173"/>
      <c r="AL1361" s="173"/>
    </row>
    <row r="1362" spans="1:38" s="123" customFormat="1" ht="14">
      <c r="A1362" s="173"/>
      <c r="B1362" s="173"/>
      <c r="C1362" s="173"/>
      <c r="D1362" s="173"/>
      <c r="E1362" s="173"/>
      <c r="F1362" s="173"/>
      <c r="G1362" s="173"/>
      <c r="H1362" s="173"/>
      <c r="I1362" s="173"/>
      <c r="J1362" s="173"/>
      <c r="K1362" s="173"/>
      <c r="L1362" s="173"/>
      <c r="M1362" s="173"/>
      <c r="N1362" s="173"/>
      <c r="O1362" s="173"/>
      <c r="P1362" s="173"/>
      <c r="Q1362" s="173"/>
      <c r="R1362" s="173"/>
      <c r="S1362" s="173"/>
      <c r="T1362" s="173"/>
      <c r="U1362" s="173"/>
      <c r="V1362" s="173"/>
      <c r="W1362" s="173"/>
      <c r="X1362" s="173"/>
      <c r="Y1362" s="173"/>
      <c r="Z1362" s="173"/>
      <c r="AA1362" s="173"/>
      <c r="AB1362" s="173"/>
      <c r="AC1362" s="173"/>
      <c r="AD1362" s="173"/>
      <c r="AE1362" s="173"/>
      <c r="AF1362" s="173"/>
      <c r="AG1362" s="173"/>
      <c r="AH1362" s="173"/>
      <c r="AI1362" s="173"/>
      <c r="AJ1362" s="173"/>
      <c r="AK1362" s="173"/>
      <c r="AL1362" s="173"/>
    </row>
    <row r="1363" spans="1:38" s="123" customFormat="1" ht="14">
      <c r="A1363" s="173"/>
      <c r="B1363" s="173"/>
      <c r="C1363" s="173"/>
      <c r="D1363" s="173"/>
      <c r="E1363" s="173"/>
      <c r="F1363" s="173"/>
      <c r="G1363" s="173"/>
      <c r="H1363" s="173"/>
      <c r="I1363" s="173"/>
      <c r="J1363" s="173"/>
      <c r="K1363" s="173"/>
      <c r="L1363" s="173"/>
      <c r="M1363" s="173"/>
      <c r="N1363" s="173"/>
      <c r="O1363" s="173"/>
      <c r="P1363" s="173"/>
      <c r="Q1363" s="173"/>
      <c r="R1363" s="173"/>
      <c r="S1363" s="173"/>
      <c r="T1363" s="173"/>
      <c r="U1363" s="173"/>
      <c r="V1363" s="173"/>
      <c r="W1363" s="173"/>
      <c r="X1363" s="173"/>
      <c r="Y1363" s="173"/>
      <c r="Z1363" s="173"/>
      <c r="AA1363" s="173"/>
      <c r="AB1363" s="173"/>
      <c r="AC1363" s="173"/>
      <c r="AD1363" s="173"/>
      <c r="AE1363" s="173"/>
      <c r="AF1363" s="173"/>
      <c r="AG1363" s="173"/>
      <c r="AH1363" s="173"/>
      <c r="AI1363" s="173"/>
      <c r="AJ1363" s="173"/>
      <c r="AK1363" s="173"/>
      <c r="AL1363" s="173"/>
    </row>
    <row r="1364" spans="1:38" s="123" customFormat="1" ht="14">
      <c r="A1364" s="173"/>
      <c r="B1364" s="173"/>
      <c r="C1364" s="173"/>
      <c r="D1364" s="173"/>
      <c r="E1364" s="173"/>
      <c r="F1364" s="173"/>
      <c r="G1364" s="173"/>
      <c r="H1364" s="173"/>
      <c r="I1364" s="173"/>
      <c r="J1364" s="173"/>
      <c r="K1364" s="173"/>
      <c r="L1364" s="173"/>
      <c r="M1364" s="173"/>
      <c r="N1364" s="173"/>
      <c r="O1364" s="173"/>
      <c r="P1364" s="173"/>
      <c r="Q1364" s="173"/>
      <c r="R1364" s="173"/>
      <c r="S1364" s="173"/>
      <c r="T1364" s="173"/>
      <c r="U1364" s="173"/>
      <c r="V1364" s="173"/>
      <c r="W1364" s="173"/>
      <c r="X1364" s="173"/>
      <c r="Y1364" s="173"/>
      <c r="Z1364" s="173"/>
      <c r="AA1364" s="173"/>
      <c r="AB1364" s="173"/>
      <c r="AC1364" s="173"/>
      <c r="AD1364" s="173"/>
      <c r="AE1364" s="173"/>
      <c r="AF1364" s="173"/>
      <c r="AG1364" s="173"/>
      <c r="AH1364" s="173"/>
      <c r="AI1364" s="173"/>
      <c r="AJ1364" s="173"/>
      <c r="AK1364" s="173"/>
      <c r="AL1364" s="173"/>
    </row>
    <row r="1365" spans="1:38" s="123" customFormat="1" ht="14">
      <c r="A1365" s="173"/>
      <c r="B1365" s="173"/>
      <c r="C1365" s="173"/>
      <c r="D1365" s="173"/>
      <c r="E1365" s="173"/>
      <c r="F1365" s="173"/>
      <c r="G1365" s="173"/>
      <c r="H1365" s="173"/>
      <c r="I1365" s="173"/>
      <c r="J1365" s="173"/>
      <c r="K1365" s="173"/>
      <c r="L1365" s="173"/>
      <c r="M1365" s="173"/>
      <c r="N1365" s="173"/>
      <c r="O1365" s="173"/>
      <c r="P1365" s="173"/>
      <c r="Q1365" s="173"/>
      <c r="R1365" s="173"/>
      <c r="S1365" s="173"/>
      <c r="T1365" s="173"/>
      <c r="U1365" s="173"/>
      <c r="V1365" s="173"/>
      <c r="W1365" s="173"/>
      <c r="X1365" s="173"/>
      <c r="Y1365" s="173"/>
      <c r="Z1365" s="173"/>
      <c r="AA1365" s="173"/>
      <c r="AB1365" s="173"/>
      <c r="AC1365" s="173"/>
      <c r="AD1365" s="173"/>
      <c r="AE1365" s="173"/>
      <c r="AF1365" s="173"/>
      <c r="AG1365" s="173"/>
      <c r="AH1365" s="173"/>
      <c r="AI1365" s="173"/>
      <c r="AJ1365" s="173"/>
      <c r="AK1365" s="173"/>
      <c r="AL1365" s="173"/>
    </row>
    <row r="1366" spans="1:38" s="123" customFormat="1" ht="14">
      <c r="A1366" s="173"/>
      <c r="B1366" s="173"/>
      <c r="C1366" s="173"/>
      <c r="D1366" s="173"/>
      <c r="E1366" s="173"/>
      <c r="F1366" s="173"/>
      <c r="G1366" s="173"/>
      <c r="H1366" s="173"/>
      <c r="I1366" s="173"/>
      <c r="J1366" s="173"/>
      <c r="K1366" s="173"/>
      <c r="L1366" s="173"/>
      <c r="M1366" s="173"/>
      <c r="N1366" s="173"/>
      <c r="O1366" s="173"/>
      <c r="P1366" s="173"/>
      <c r="Q1366" s="173"/>
      <c r="R1366" s="173"/>
      <c r="S1366" s="173"/>
      <c r="T1366" s="173"/>
      <c r="U1366" s="173"/>
      <c r="V1366" s="173"/>
      <c r="W1366" s="173"/>
      <c r="X1366" s="173"/>
      <c r="Y1366" s="173"/>
      <c r="Z1366" s="173"/>
      <c r="AA1366" s="173"/>
      <c r="AB1366" s="173"/>
      <c r="AC1366" s="173"/>
      <c r="AD1366" s="173"/>
      <c r="AE1366" s="173"/>
      <c r="AF1366" s="173"/>
      <c r="AG1366" s="173"/>
      <c r="AH1366" s="173"/>
      <c r="AI1366" s="173"/>
      <c r="AJ1366" s="173"/>
      <c r="AK1366" s="173"/>
      <c r="AL1366" s="173"/>
    </row>
    <row r="1367" spans="1:38" s="123" customFormat="1" ht="14">
      <c r="A1367" s="173"/>
      <c r="B1367" s="173"/>
      <c r="C1367" s="173"/>
      <c r="D1367" s="173"/>
      <c r="E1367" s="173"/>
      <c r="F1367" s="173"/>
      <c r="G1367" s="173"/>
      <c r="H1367" s="173"/>
      <c r="I1367" s="173"/>
      <c r="J1367" s="173"/>
      <c r="K1367" s="173"/>
      <c r="L1367" s="173"/>
      <c r="M1367" s="173"/>
      <c r="N1367" s="173"/>
      <c r="O1367" s="173"/>
      <c r="P1367" s="173"/>
      <c r="Q1367" s="173"/>
      <c r="R1367" s="173"/>
      <c r="S1367" s="173"/>
      <c r="T1367" s="173"/>
      <c r="U1367" s="173"/>
      <c r="V1367" s="173"/>
      <c r="W1367" s="173"/>
      <c r="X1367" s="173"/>
      <c r="Y1367" s="173"/>
      <c r="Z1367" s="173"/>
      <c r="AA1367" s="173"/>
      <c r="AB1367" s="173"/>
      <c r="AC1367" s="173"/>
      <c r="AD1367" s="173"/>
      <c r="AE1367" s="173"/>
      <c r="AF1367" s="173"/>
      <c r="AG1367" s="173"/>
      <c r="AH1367" s="173"/>
      <c r="AI1367" s="173"/>
      <c r="AJ1367" s="173"/>
      <c r="AK1367" s="173"/>
      <c r="AL1367" s="173"/>
    </row>
    <row r="1368" spans="1:38" s="123" customFormat="1" ht="14">
      <c r="A1368" s="173"/>
      <c r="B1368" s="173"/>
      <c r="C1368" s="173"/>
      <c r="D1368" s="173"/>
      <c r="E1368" s="173"/>
      <c r="F1368" s="173"/>
      <c r="G1368" s="173"/>
      <c r="H1368" s="173"/>
      <c r="I1368" s="173"/>
      <c r="J1368" s="173"/>
      <c r="K1368" s="173"/>
      <c r="L1368" s="173"/>
      <c r="M1368" s="173"/>
      <c r="N1368" s="173"/>
      <c r="O1368" s="173"/>
      <c r="P1368" s="173"/>
      <c r="Q1368" s="173"/>
      <c r="R1368" s="173"/>
      <c r="S1368" s="173"/>
      <c r="T1368" s="173"/>
      <c r="U1368" s="173"/>
      <c r="V1368" s="173"/>
      <c r="W1368" s="173"/>
      <c r="X1368" s="173"/>
      <c r="Y1368" s="173"/>
      <c r="Z1368" s="173"/>
      <c r="AA1368" s="173"/>
      <c r="AB1368" s="173"/>
      <c r="AC1368" s="173"/>
      <c r="AD1368" s="173"/>
      <c r="AE1368" s="173"/>
      <c r="AF1368" s="173"/>
      <c r="AG1368" s="173"/>
      <c r="AH1368" s="173"/>
      <c r="AI1368" s="173"/>
      <c r="AJ1368" s="173"/>
      <c r="AK1368" s="173"/>
      <c r="AL1368" s="173"/>
    </row>
    <row r="1369" spans="1:38" s="123" customFormat="1" ht="14">
      <c r="A1369" s="173"/>
      <c r="B1369" s="173"/>
      <c r="C1369" s="173"/>
      <c r="D1369" s="173"/>
      <c r="E1369" s="173"/>
      <c r="F1369" s="173"/>
      <c r="G1369" s="173"/>
      <c r="H1369" s="173"/>
      <c r="I1369" s="173"/>
      <c r="J1369" s="173"/>
      <c r="K1369" s="173"/>
      <c r="L1369" s="173"/>
      <c r="M1369" s="173"/>
      <c r="N1369" s="173"/>
      <c r="O1369" s="173"/>
      <c r="P1369" s="173"/>
      <c r="Q1369" s="173"/>
      <c r="R1369" s="173"/>
      <c r="S1369" s="173"/>
      <c r="T1369" s="173"/>
      <c r="U1369" s="173"/>
      <c r="V1369" s="173"/>
      <c r="W1369" s="173"/>
      <c r="X1369" s="173"/>
      <c r="Y1369" s="173"/>
      <c r="Z1369" s="173"/>
      <c r="AA1369" s="173"/>
      <c r="AB1369" s="173"/>
      <c r="AC1369" s="173"/>
      <c r="AD1369" s="173"/>
      <c r="AE1369" s="173"/>
      <c r="AF1369" s="173"/>
      <c r="AG1369" s="173"/>
      <c r="AH1369" s="173"/>
      <c r="AI1369" s="173"/>
      <c r="AJ1369" s="173"/>
      <c r="AK1369" s="173"/>
      <c r="AL1369" s="173"/>
    </row>
    <row r="1370" spans="1:38" s="123" customFormat="1" ht="14">
      <c r="A1370" s="173"/>
      <c r="B1370" s="173"/>
      <c r="C1370" s="173"/>
      <c r="D1370" s="173"/>
      <c r="E1370" s="173"/>
      <c r="F1370" s="173"/>
      <c r="G1370" s="173"/>
      <c r="H1370" s="173"/>
      <c r="I1370" s="173"/>
      <c r="J1370" s="173"/>
      <c r="K1370" s="173"/>
      <c r="L1370" s="173"/>
      <c r="M1370" s="173"/>
      <c r="N1370" s="173"/>
      <c r="O1370" s="173"/>
      <c r="P1370" s="173"/>
      <c r="Q1370" s="173"/>
      <c r="R1370" s="173"/>
      <c r="S1370" s="173"/>
      <c r="T1370" s="173"/>
      <c r="U1370" s="173"/>
      <c r="V1370" s="173"/>
      <c r="W1370" s="173"/>
      <c r="X1370" s="173"/>
      <c r="Y1370" s="173"/>
      <c r="Z1370" s="173"/>
      <c r="AA1370" s="173"/>
      <c r="AB1370" s="173"/>
      <c r="AC1370" s="173"/>
      <c r="AD1370" s="173"/>
      <c r="AE1370" s="173"/>
      <c r="AF1370" s="173"/>
      <c r="AG1370" s="173"/>
      <c r="AH1370" s="173"/>
      <c r="AI1370" s="173"/>
      <c r="AJ1370" s="173"/>
      <c r="AK1370" s="173"/>
      <c r="AL1370" s="173"/>
    </row>
    <row r="1371" spans="1:38" s="123" customFormat="1" ht="14">
      <c r="A1371" s="173"/>
      <c r="B1371" s="173"/>
      <c r="C1371" s="173"/>
      <c r="D1371" s="173"/>
      <c r="E1371" s="173"/>
      <c r="F1371" s="173"/>
      <c r="G1371" s="173"/>
      <c r="H1371" s="173"/>
      <c r="I1371" s="173"/>
      <c r="J1371" s="173"/>
      <c r="K1371" s="173"/>
      <c r="L1371" s="173"/>
      <c r="M1371" s="173"/>
      <c r="N1371" s="173"/>
      <c r="O1371" s="173"/>
      <c r="P1371" s="173"/>
      <c r="Q1371" s="173"/>
      <c r="R1371" s="173"/>
      <c r="S1371" s="173"/>
      <c r="T1371" s="173"/>
      <c r="U1371" s="173"/>
      <c r="V1371" s="173"/>
      <c r="W1371" s="173"/>
      <c r="X1371" s="173"/>
      <c r="Y1371" s="173"/>
      <c r="Z1371" s="173"/>
      <c r="AA1371" s="173"/>
      <c r="AB1371" s="173"/>
      <c r="AC1371" s="173"/>
      <c r="AD1371" s="173"/>
      <c r="AE1371" s="173"/>
      <c r="AF1371" s="173"/>
      <c r="AG1371" s="173"/>
      <c r="AH1371" s="173"/>
      <c r="AI1371" s="173"/>
      <c r="AJ1371" s="173"/>
      <c r="AK1371" s="173"/>
      <c r="AL1371" s="173"/>
    </row>
    <row r="1372" spans="1:38" s="123" customFormat="1" ht="14">
      <c r="A1372" s="173"/>
      <c r="B1372" s="173"/>
      <c r="C1372" s="173"/>
      <c r="D1372" s="173"/>
      <c r="E1372" s="173"/>
      <c r="F1372" s="173"/>
      <c r="G1372" s="173"/>
      <c r="H1372" s="173"/>
      <c r="I1372" s="173"/>
      <c r="J1372" s="173"/>
      <c r="K1372" s="173"/>
      <c r="L1372" s="173"/>
      <c r="M1372" s="173"/>
      <c r="N1372" s="173"/>
      <c r="O1372" s="173"/>
      <c r="P1372" s="173"/>
      <c r="Q1372" s="173"/>
      <c r="R1372" s="173"/>
      <c r="S1372" s="173"/>
      <c r="T1372" s="173"/>
      <c r="U1372" s="173"/>
      <c r="V1372" s="173"/>
      <c r="W1372" s="173"/>
      <c r="X1372" s="173"/>
      <c r="Y1372" s="173"/>
      <c r="Z1372" s="173"/>
      <c r="AA1372" s="173"/>
      <c r="AB1372" s="173"/>
      <c r="AC1372" s="173"/>
      <c r="AD1372" s="173"/>
      <c r="AE1372" s="173"/>
      <c r="AF1372" s="173"/>
      <c r="AG1372" s="173"/>
      <c r="AH1372" s="173"/>
      <c r="AI1372" s="173"/>
      <c r="AJ1372" s="173"/>
      <c r="AK1372" s="173"/>
      <c r="AL1372" s="173"/>
    </row>
    <row r="1373" spans="1:38" s="123" customFormat="1" ht="14">
      <c r="A1373" s="173"/>
      <c r="B1373" s="173"/>
      <c r="C1373" s="173"/>
      <c r="D1373" s="173"/>
      <c r="E1373" s="173"/>
      <c r="F1373" s="173"/>
      <c r="G1373" s="173"/>
      <c r="H1373" s="173"/>
      <c r="I1373" s="173"/>
      <c r="J1373" s="173"/>
      <c r="K1373" s="173"/>
      <c r="L1373" s="173"/>
      <c r="M1373" s="173"/>
      <c r="N1373" s="173"/>
      <c r="O1373" s="173"/>
      <c r="P1373" s="173"/>
      <c r="Q1373" s="173"/>
      <c r="R1373" s="173"/>
      <c r="S1373" s="173"/>
      <c r="T1373" s="173"/>
      <c r="U1373" s="173"/>
      <c r="V1373" s="173"/>
      <c r="W1373" s="173"/>
      <c r="X1373" s="173"/>
      <c r="Y1373" s="173"/>
      <c r="Z1373" s="173"/>
      <c r="AA1373" s="173"/>
      <c r="AB1373" s="173"/>
      <c r="AC1373" s="173"/>
      <c r="AD1373" s="173"/>
      <c r="AE1373" s="173"/>
      <c r="AF1373" s="173"/>
      <c r="AG1373" s="173"/>
      <c r="AH1373" s="173"/>
      <c r="AI1373" s="173"/>
      <c r="AJ1373" s="173"/>
      <c r="AK1373" s="173"/>
      <c r="AL1373" s="173"/>
    </row>
    <row r="1374" spans="1:38" s="123" customFormat="1" ht="14">
      <c r="A1374" s="173"/>
      <c r="B1374" s="173"/>
      <c r="C1374" s="173"/>
      <c r="D1374" s="173"/>
      <c r="E1374" s="173"/>
      <c r="F1374" s="173"/>
      <c r="G1374" s="173"/>
      <c r="H1374" s="173"/>
      <c r="I1374" s="173"/>
      <c r="J1374" s="173"/>
      <c r="K1374" s="173"/>
      <c r="L1374" s="173"/>
      <c r="M1374" s="173"/>
      <c r="N1374" s="173"/>
      <c r="O1374" s="173"/>
      <c r="P1374" s="173"/>
      <c r="Q1374" s="173"/>
      <c r="R1374" s="173"/>
      <c r="S1374" s="173"/>
      <c r="T1374" s="173"/>
      <c r="U1374" s="173"/>
      <c r="V1374" s="173"/>
      <c r="W1374" s="173"/>
      <c r="X1374" s="173"/>
      <c r="Y1374" s="173"/>
      <c r="Z1374" s="173"/>
      <c r="AA1374" s="173"/>
      <c r="AB1374" s="173"/>
      <c r="AC1374" s="173"/>
      <c r="AD1374" s="173"/>
      <c r="AE1374" s="173"/>
      <c r="AF1374" s="173"/>
      <c r="AG1374" s="173"/>
      <c r="AH1374" s="173"/>
      <c r="AI1374" s="173"/>
      <c r="AJ1374" s="173"/>
      <c r="AK1374" s="173"/>
      <c r="AL1374" s="173"/>
    </row>
    <row r="1375" spans="1:38" s="123" customFormat="1" ht="14">
      <c r="A1375" s="173"/>
      <c r="B1375" s="173"/>
      <c r="C1375" s="173"/>
      <c r="D1375" s="173"/>
      <c r="E1375" s="173"/>
      <c r="F1375" s="173"/>
      <c r="G1375" s="173"/>
      <c r="H1375" s="173"/>
      <c r="I1375" s="173"/>
      <c r="J1375" s="173"/>
      <c r="K1375" s="173"/>
      <c r="L1375" s="173"/>
      <c r="M1375" s="173"/>
      <c r="N1375" s="173"/>
      <c r="O1375" s="173"/>
      <c r="P1375" s="173"/>
      <c r="Q1375" s="173"/>
      <c r="R1375" s="173"/>
      <c r="S1375" s="173"/>
      <c r="T1375" s="173"/>
      <c r="U1375" s="173"/>
      <c r="V1375" s="173"/>
      <c r="W1375" s="173"/>
      <c r="X1375" s="173"/>
      <c r="Y1375" s="173"/>
      <c r="Z1375" s="173"/>
      <c r="AA1375" s="173"/>
      <c r="AB1375" s="173"/>
      <c r="AC1375" s="173"/>
      <c r="AD1375" s="173"/>
      <c r="AE1375" s="173"/>
      <c r="AF1375" s="173"/>
      <c r="AG1375" s="173"/>
      <c r="AH1375" s="173"/>
      <c r="AI1375" s="173"/>
      <c r="AJ1375" s="173"/>
      <c r="AK1375" s="173"/>
      <c r="AL1375" s="173"/>
    </row>
    <row r="1376" spans="1:38" s="123" customFormat="1" ht="14">
      <c r="A1376" s="173"/>
      <c r="B1376" s="173"/>
      <c r="C1376" s="173"/>
      <c r="D1376" s="173"/>
      <c r="E1376" s="173"/>
      <c r="F1376" s="173"/>
      <c r="G1376" s="173"/>
      <c r="H1376" s="173"/>
      <c r="I1376" s="173"/>
      <c r="J1376" s="173"/>
      <c r="K1376" s="173"/>
      <c r="L1376" s="173"/>
      <c r="M1376" s="173"/>
      <c r="N1376" s="173"/>
      <c r="O1376" s="173"/>
      <c r="P1376" s="173"/>
      <c r="Q1376" s="173"/>
      <c r="R1376" s="173"/>
      <c r="S1376" s="173"/>
      <c r="T1376" s="173"/>
      <c r="U1376" s="173"/>
      <c r="V1376" s="173"/>
      <c r="W1376" s="173"/>
      <c r="X1376" s="173"/>
      <c r="Y1376" s="173"/>
      <c r="Z1376" s="173"/>
      <c r="AA1376" s="173"/>
      <c r="AB1376" s="173"/>
      <c r="AC1376" s="173"/>
      <c r="AD1376" s="173"/>
      <c r="AE1376" s="173"/>
      <c r="AF1376" s="173"/>
      <c r="AG1376" s="173"/>
      <c r="AH1376" s="173"/>
      <c r="AI1376" s="173"/>
      <c r="AJ1376" s="173"/>
      <c r="AK1376" s="173"/>
      <c r="AL1376" s="173"/>
    </row>
    <row r="1377" spans="1:38" s="123" customFormat="1" ht="14">
      <c r="A1377" s="173"/>
      <c r="B1377" s="173"/>
      <c r="C1377" s="173"/>
      <c r="D1377" s="173"/>
      <c r="E1377" s="173"/>
      <c r="F1377" s="173"/>
      <c r="G1377" s="173"/>
      <c r="H1377" s="173"/>
      <c r="I1377" s="173"/>
      <c r="J1377" s="173"/>
      <c r="K1377" s="173"/>
      <c r="L1377" s="173"/>
      <c r="M1377" s="173"/>
      <c r="N1377" s="173"/>
      <c r="O1377" s="173"/>
      <c r="P1377" s="173"/>
      <c r="Q1377" s="173"/>
      <c r="R1377" s="173"/>
      <c r="S1377" s="173"/>
      <c r="T1377" s="173"/>
      <c r="U1377" s="173"/>
      <c r="V1377" s="173"/>
      <c r="W1377" s="173"/>
      <c r="X1377" s="173"/>
      <c r="Y1377" s="173"/>
      <c r="Z1377" s="173"/>
      <c r="AA1377" s="173"/>
      <c r="AB1377" s="173"/>
      <c r="AC1377" s="173"/>
      <c r="AD1377" s="173"/>
      <c r="AE1377" s="173"/>
      <c r="AF1377" s="173"/>
      <c r="AG1377" s="173"/>
      <c r="AH1377" s="173"/>
      <c r="AI1377" s="173"/>
      <c r="AJ1377" s="173"/>
      <c r="AK1377" s="173"/>
      <c r="AL1377" s="173"/>
    </row>
    <row r="1378" spans="1:38" s="123" customFormat="1" ht="14">
      <c r="A1378" s="173"/>
      <c r="B1378" s="173"/>
      <c r="C1378" s="173"/>
      <c r="D1378" s="173"/>
      <c r="E1378" s="173"/>
      <c r="F1378" s="173"/>
      <c r="G1378" s="173"/>
      <c r="H1378" s="173"/>
      <c r="I1378" s="173"/>
      <c r="J1378" s="173"/>
      <c r="K1378" s="173"/>
      <c r="L1378" s="173"/>
      <c r="M1378" s="173"/>
      <c r="N1378" s="173"/>
      <c r="O1378" s="173"/>
      <c r="P1378" s="173"/>
      <c r="Q1378" s="173"/>
      <c r="R1378" s="173"/>
      <c r="S1378" s="173"/>
      <c r="T1378" s="173"/>
      <c r="U1378" s="173"/>
      <c r="V1378" s="173"/>
      <c r="W1378" s="173"/>
      <c r="X1378" s="173"/>
      <c r="Y1378" s="173"/>
      <c r="Z1378" s="173"/>
      <c r="AA1378" s="173"/>
      <c r="AB1378" s="173"/>
      <c r="AC1378" s="173"/>
      <c r="AD1378" s="173"/>
      <c r="AE1378" s="173"/>
      <c r="AF1378" s="173"/>
      <c r="AG1378" s="173"/>
      <c r="AH1378" s="173"/>
      <c r="AI1378" s="173"/>
      <c r="AJ1378" s="173"/>
      <c r="AK1378" s="173"/>
      <c r="AL1378" s="173"/>
    </row>
    <row r="1379" spans="1:38" s="123" customFormat="1" ht="14">
      <c r="A1379" s="173"/>
      <c r="B1379" s="173"/>
      <c r="C1379" s="173"/>
      <c r="D1379" s="173"/>
      <c r="E1379" s="173"/>
      <c r="F1379" s="173"/>
      <c r="G1379" s="173"/>
      <c r="H1379" s="173"/>
      <c r="I1379" s="173"/>
      <c r="J1379" s="173"/>
      <c r="K1379" s="173"/>
      <c r="L1379" s="173"/>
      <c r="M1379" s="173"/>
      <c r="N1379" s="173"/>
      <c r="O1379" s="173"/>
      <c r="P1379" s="173"/>
      <c r="Q1379" s="173"/>
      <c r="R1379" s="173"/>
      <c r="S1379" s="173"/>
      <c r="T1379" s="173"/>
      <c r="U1379" s="173"/>
      <c r="V1379" s="173"/>
      <c r="W1379" s="173"/>
      <c r="X1379" s="173"/>
      <c r="Y1379" s="173"/>
      <c r="Z1379" s="173"/>
      <c r="AA1379" s="173"/>
      <c r="AB1379" s="173"/>
      <c r="AC1379" s="173"/>
      <c r="AD1379" s="173"/>
      <c r="AE1379" s="173"/>
      <c r="AF1379" s="173"/>
      <c r="AG1379" s="173"/>
      <c r="AH1379" s="173"/>
      <c r="AI1379" s="173"/>
      <c r="AJ1379" s="173"/>
      <c r="AK1379" s="173"/>
      <c r="AL1379" s="173"/>
    </row>
    <row r="1380" spans="1:38" s="123" customFormat="1" ht="14">
      <c r="A1380" s="173"/>
      <c r="B1380" s="173"/>
      <c r="C1380" s="173"/>
      <c r="D1380" s="173"/>
      <c r="E1380" s="173"/>
      <c r="F1380" s="173"/>
      <c r="G1380" s="173"/>
      <c r="H1380" s="173"/>
      <c r="I1380" s="173"/>
      <c r="J1380" s="173"/>
      <c r="K1380" s="173"/>
      <c r="L1380" s="173"/>
      <c r="M1380" s="173"/>
      <c r="N1380" s="173"/>
      <c r="O1380" s="173"/>
      <c r="P1380" s="173"/>
      <c r="Q1380" s="173"/>
      <c r="R1380" s="173"/>
      <c r="S1380" s="173"/>
      <c r="T1380" s="173"/>
      <c r="U1380" s="173"/>
      <c r="V1380" s="173"/>
      <c r="W1380" s="173"/>
      <c r="X1380" s="173"/>
      <c r="Y1380" s="173"/>
      <c r="Z1380" s="173"/>
      <c r="AA1380" s="173"/>
      <c r="AB1380" s="173"/>
      <c r="AC1380" s="173"/>
      <c r="AD1380" s="173"/>
      <c r="AE1380" s="173"/>
      <c r="AF1380" s="173"/>
      <c r="AG1380" s="173"/>
      <c r="AH1380" s="173"/>
      <c r="AI1380" s="173"/>
      <c r="AJ1380" s="173"/>
      <c r="AK1380" s="173"/>
      <c r="AL1380" s="173"/>
    </row>
    <row r="1381" spans="1:38" s="123" customFormat="1" ht="14">
      <c r="A1381" s="173"/>
      <c r="B1381" s="173"/>
      <c r="C1381" s="173"/>
      <c r="D1381" s="173"/>
      <c r="E1381" s="173"/>
      <c r="F1381" s="173"/>
      <c r="G1381" s="173"/>
      <c r="H1381" s="173"/>
      <c r="I1381" s="173"/>
      <c r="J1381" s="173"/>
      <c r="K1381" s="173"/>
      <c r="L1381" s="173"/>
      <c r="M1381" s="173"/>
      <c r="N1381" s="173"/>
      <c r="O1381" s="173"/>
      <c r="P1381" s="173"/>
      <c r="Q1381" s="173"/>
      <c r="R1381" s="173"/>
      <c r="S1381" s="173"/>
      <c r="T1381" s="173"/>
      <c r="U1381" s="173"/>
      <c r="V1381" s="173"/>
      <c r="W1381" s="173"/>
      <c r="X1381" s="173"/>
      <c r="Y1381" s="173"/>
      <c r="Z1381" s="173"/>
      <c r="AA1381" s="173"/>
      <c r="AB1381" s="173"/>
      <c r="AC1381" s="173"/>
      <c r="AD1381" s="173"/>
      <c r="AE1381" s="173"/>
      <c r="AF1381" s="173"/>
      <c r="AG1381" s="173"/>
      <c r="AH1381" s="173"/>
      <c r="AI1381" s="173"/>
      <c r="AJ1381" s="173"/>
      <c r="AK1381" s="173"/>
      <c r="AL1381" s="173"/>
    </row>
    <row r="1382" spans="1:38" s="123" customFormat="1" ht="14">
      <c r="A1382" s="173"/>
      <c r="B1382" s="173"/>
      <c r="C1382" s="173"/>
      <c r="D1382" s="173"/>
      <c r="E1382" s="173"/>
      <c r="F1382" s="173"/>
      <c r="G1382" s="173"/>
      <c r="H1382" s="173"/>
      <c r="I1382" s="173"/>
      <c r="J1382" s="173"/>
      <c r="K1382" s="173"/>
      <c r="L1382" s="173"/>
      <c r="M1382" s="173"/>
      <c r="N1382" s="173"/>
      <c r="O1382" s="173"/>
      <c r="P1382" s="173"/>
      <c r="Q1382" s="173"/>
      <c r="R1382" s="173"/>
      <c r="S1382" s="173"/>
      <c r="T1382" s="173"/>
      <c r="U1382" s="173"/>
      <c r="V1382" s="173"/>
      <c r="W1382" s="173"/>
      <c r="X1382" s="173"/>
      <c r="Y1382" s="173"/>
      <c r="Z1382" s="173"/>
      <c r="AA1382" s="173"/>
      <c r="AB1382" s="173"/>
      <c r="AC1382" s="173"/>
      <c r="AD1382" s="173"/>
      <c r="AE1382" s="173"/>
      <c r="AF1382" s="173"/>
      <c r="AG1382" s="173"/>
      <c r="AH1382" s="173"/>
      <c r="AI1382" s="173"/>
      <c r="AJ1382" s="173"/>
      <c r="AK1382" s="173"/>
      <c r="AL1382" s="173"/>
    </row>
    <row r="1383" spans="1:38" s="123" customFormat="1" ht="14">
      <c r="A1383" s="173"/>
      <c r="B1383" s="173"/>
      <c r="C1383" s="173"/>
      <c r="D1383" s="173"/>
      <c r="E1383" s="173"/>
      <c r="F1383" s="173"/>
      <c r="G1383" s="173"/>
      <c r="H1383" s="173"/>
      <c r="I1383" s="173"/>
      <c r="J1383" s="173"/>
      <c r="K1383" s="173"/>
      <c r="L1383" s="173"/>
      <c r="M1383" s="173"/>
      <c r="N1383" s="173"/>
      <c r="O1383" s="173"/>
      <c r="P1383" s="173"/>
      <c r="Q1383" s="173"/>
      <c r="R1383" s="173"/>
      <c r="S1383" s="173"/>
      <c r="T1383" s="173"/>
      <c r="U1383" s="173"/>
      <c r="V1383" s="173"/>
      <c r="W1383" s="173"/>
      <c r="X1383" s="173"/>
      <c r="Y1383" s="173"/>
      <c r="Z1383" s="173"/>
      <c r="AA1383" s="173"/>
      <c r="AB1383" s="173"/>
      <c r="AC1383" s="173"/>
      <c r="AD1383" s="173"/>
      <c r="AE1383" s="173"/>
      <c r="AF1383" s="173"/>
      <c r="AG1383" s="173"/>
      <c r="AH1383" s="173"/>
      <c r="AI1383" s="173"/>
      <c r="AJ1383" s="173"/>
      <c r="AK1383" s="173"/>
      <c r="AL1383" s="173"/>
    </row>
    <row r="1384" spans="1:38" s="123" customFormat="1" ht="14">
      <c r="A1384" s="173"/>
      <c r="B1384" s="173"/>
      <c r="C1384" s="173"/>
      <c r="D1384" s="173"/>
      <c r="E1384" s="173"/>
      <c r="F1384" s="173"/>
      <c r="G1384" s="173"/>
      <c r="H1384" s="173"/>
      <c r="I1384" s="173"/>
      <c r="J1384" s="173"/>
      <c r="K1384" s="173"/>
      <c r="L1384" s="173"/>
      <c r="M1384" s="173"/>
      <c r="N1384" s="173"/>
      <c r="O1384" s="173"/>
      <c r="P1384" s="173"/>
      <c r="Q1384" s="173"/>
      <c r="R1384" s="173"/>
      <c r="S1384" s="173"/>
      <c r="T1384" s="173"/>
      <c r="U1384" s="173"/>
      <c r="V1384" s="173"/>
      <c r="W1384" s="173"/>
      <c r="X1384" s="173"/>
      <c r="Y1384" s="173"/>
      <c r="Z1384" s="173"/>
      <c r="AA1384" s="173"/>
      <c r="AB1384" s="173"/>
      <c r="AC1384" s="173"/>
      <c r="AD1384" s="173"/>
      <c r="AE1384" s="173"/>
      <c r="AF1384" s="173"/>
      <c r="AG1384" s="173"/>
      <c r="AH1384" s="173"/>
      <c r="AI1384" s="173"/>
      <c r="AJ1384" s="173"/>
      <c r="AK1384" s="173"/>
      <c r="AL1384" s="173"/>
    </row>
    <row r="1385" spans="1:38" s="123" customFormat="1" ht="14">
      <c r="A1385" s="173"/>
      <c r="B1385" s="173"/>
      <c r="C1385" s="173"/>
      <c r="D1385" s="173"/>
      <c r="E1385" s="173"/>
      <c r="F1385" s="173"/>
      <c r="G1385" s="173"/>
      <c r="H1385" s="173"/>
      <c r="I1385" s="173"/>
      <c r="J1385" s="173"/>
      <c r="K1385" s="173"/>
      <c r="L1385" s="173"/>
      <c r="M1385" s="173"/>
      <c r="N1385" s="173"/>
      <c r="O1385" s="173"/>
      <c r="P1385" s="173"/>
      <c r="Q1385" s="173"/>
      <c r="R1385" s="173"/>
      <c r="S1385" s="173"/>
      <c r="T1385" s="173"/>
      <c r="U1385" s="173"/>
      <c r="V1385" s="173"/>
      <c r="W1385" s="173"/>
      <c r="X1385" s="173"/>
      <c r="Y1385" s="173"/>
      <c r="Z1385" s="173"/>
      <c r="AA1385" s="173"/>
      <c r="AB1385" s="173"/>
      <c r="AC1385" s="173"/>
      <c r="AD1385" s="173"/>
      <c r="AE1385" s="173"/>
      <c r="AF1385" s="173"/>
      <c r="AG1385" s="173"/>
      <c r="AH1385" s="173"/>
      <c r="AI1385" s="173"/>
      <c r="AJ1385" s="173"/>
      <c r="AK1385" s="173"/>
      <c r="AL1385" s="173"/>
    </row>
    <row r="1386" spans="1:38" s="123" customFormat="1" ht="14">
      <c r="A1386" s="173"/>
      <c r="B1386" s="173"/>
      <c r="C1386" s="173"/>
      <c r="D1386" s="173"/>
      <c r="E1386" s="173"/>
      <c r="F1386" s="173"/>
      <c r="G1386" s="173"/>
      <c r="H1386" s="173"/>
      <c r="I1386" s="173"/>
      <c r="J1386" s="173"/>
      <c r="K1386" s="173"/>
      <c r="L1386" s="173"/>
      <c r="M1386" s="173"/>
      <c r="N1386" s="173"/>
      <c r="O1386" s="173"/>
      <c r="P1386" s="173"/>
      <c r="Q1386" s="173"/>
      <c r="R1386" s="173"/>
      <c r="S1386" s="173"/>
      <c r="T1386" s="173"/>
      <c r="U1386" s="173"/>
      <c r="V1386" s="173"/>
      <c r="W1386" s="173"/>
      <c r="X1386" s="173"/>
      <c r="Y1386" s="173"/>
      <c r="Z1386" s="173"/>
      <c r="AA1386" s="173"/>
      <c r="AB1386" s="173"/>
      <c r="AC1386" s="173"/>
      <c r="AD1386" s="173"/>
      <c r="AE1386" s="173"/>
      <c r="AF1386" s="173"/>
      <c r="AG1386" s="173"/>
      <c r="AH1386" s="173"/>
      <c r="AI1386" s="173"/>
      <c r="AJ1386" s="173"/>
      <c r="AK1386" s="173"/>
      <c r="AL1386" s="173"/>
    </row>
    <row r="1387" spans="1:38" s="123" customFormat="1" ht="14">
      <c r="A1387" s="173"/>
      <c r="B1387" s="173"/>
      <c r="C1387" s="173"/>
      <c r="D1387" s="173"/>
      <c r="E1387" s="173"/>
      <c r="F1387" s="173"/>
      <c r="G1387" s="173"/>
      <c r="H1387" s="173"/>
      <c r="I1387" s="173"/>
      <c r="J1387" s="173"/>
      <c r="K1387" s="173"/>
      <c r="L1387" s="173"/>
      <c r="M1387" s="173"/>
      <c r="N1387" s="173"/>
      <c r="O1387" s="173"/>
      <c r="P1387" s="173"/>
      <c r="Q1387" s="173"/>
      <c r="R1387" s="173"/>
      <c r="S1387" s="173"/>
      <c r="T1387" s="173"/>
      <c r="U1387" s="173"/>
      <c r="V1387" s="173"/>
      <c r="W1387" s="173"/>
      <c r="X1387" s="173"/>
      <c r="Y1387" s="173"/>
      <c r="Z1387" s="173"/>
      <c r="AA1387" s="173"/>
      <c r="AB1387" s="173"/>
      <c r="AC1387" s="173"/>
      <c r="AD1387" s="173"/>
      <c r="AE1387" s="173"/>
      <c r="AF1387" s="173"/>
      <c r="AG1387" s="173"/>
      <c r="AH1387" s="173"/>
      <c r="AI1387" s="173"/>
      <c r="AJ1387" s="173"/>
      <c r="AK1387" s="173"/>
      <c r="AL1387" s="173"/>
    </row>
    <row r="1388" spans="1:38" s="123" customFormat="1" ht="14">
      <c r="A1388" s="173"/>
      <c r="B1388" s="173"/>
      <c r="C1388" s="173"/>
      <c r="D1388" s="173"/>
      <c r="E1388" s="173"/>
      <c r="F1388" s="173"/>
      <c r="G1388" s="173"/>
      <c r="H1388" s="173"/>
      <c r="I1388" s="173"/>
      <c r="J1388" s="173"/>
      <c r="K1388" s="173"/>
      <c r="L1388" s="173"/>
      <c r="M1388" s="173"/>
      <c r="N1388" s="173"/>
      <c r="O1388" s="173"/>
      <c r="P1388" s="173"/>
      <c r="Q1388" s="173"/>
      <c r="R1388" s="173"/>
      <c r="S1388" s="173"/>
      <c r="T1388" s="173"/>
      <c r="U1388" s="173"/>
      <c r="V1388" s="173"/>
      <c r="W1388" s="173"/>
      <c r="X1388" s="173"/>
      <c r="Y1388" s="173"/>
      <c r="Z1388" s="173"/>
      <c r="AA1388" s="173"/>
      <c r="AB1388" s="173"/>
      <c r="AC1388" s="173"/>
      <c r="AD1388" s="173"/>
      <c r="AE1388" s="173"/>
      <c r="AF1388" s="173"/>
      <c r="AG1388" s="173"/>
      <c r="AH1388" s="173"/>
      <c r="AI1388" s="173"/>
      <c r="AJ1388" s="173"/>
      <c r="AK1388" s="173"/>
      <c r="AL1388" s="173"/>
    </row>
    <row r="1389" spans="1:38" s="123" customFormat="1" ht="14">
      <c r="A1389" s="173"/>
      <c r="B1389" s="173"/>
      <c r="C1389" s="173"/>
      <c r="D1389" s="173"/>
      <c r="E1389" s="173"/>
      <c r="F1389" s="173"/>
      <c r="G1389" s="173"/>
      <c r="H1389" s="173"/>
      <c r="I1389" s="173"/>
      <c r="J1389" s="173"/>
      <c r="K1389" s="173"/>
      <c r="L1389" s="173"/>
      <c r="M1389" s="173"/>
      <c r="N1389" s="173"/>
      <c r="O1389" s="173"/>
      <c r="P1389" s="173"/>
      <c r="Q1389" s="173"/>
      <c r="R1389" s="173"/>
      <c r="S1389" s="173"/>
      <c r="T1389" s="173"/>
      <c r="U1389" s="173"/>
      <c r="V1389" s="173"/>
      <c r="W1389" s="173"/>
      <c r="X1389" s="173"/>
      <c r="Y1389" s="173"/>
      <c r="Z1389" s="173"/>
      <c r="AA1389" s="173"/>
      <c r="AB1389" s="173"/>
      <c r="AC1389" s="173"/>
      <c r="AD1389" s="173"/>
      <c r="AE1389" s="173"/>
      <c r="AF1389" s="173"/>
      <c r="AG1389" s="173"/>
      <c r="AH1389" s="173"/>
      <c r="AI1389" s="173"/>
      <c r="AJ1389" s="173"/>
      <c r="AK1389" s="173"/>
      <c r="AL1389" s="173"/>
    </row>
    <row r="1390" spans="1:38" s="123" customFormat="1" ht="14">
      <c r="A1390" s="173"/>
      <c r="B1390" s="173"/>
      <c r="C1390" s="173"/>
      <c r="D1390" s="173"/>
      <c r="E1390" s="173"/>
      <c r="F1390" s="173"/>
      <c r="G1390" s="173"/>
      <c r="H1390" s="173"/>
      <c r="I1390" s="173"/>
      <c r="J1390" s="173"/>
      <c r="K1390" s="173"/>
      <c r="L1390" s="173"/>
      <c r="M1390" s="173"/>
      <c r="N1390" s="173"/>
      <c r="O1390" s="173"/>
      <c r="P1390" s="173"/>
      <c r="Q1390" s="173"/>
      <c r="R1390" s="173"/>
      <c r="S1390" s="173"/>
      <c r="T1390" s="173"/>
      <c r="U1390" s="173"/>
      <c r="V1390" s="173"/>
      <c r="W1390" s="173"/>
      <c r="X1390" s="173"/>
      <c r="Y1390" s="173"/>
      <c r="Z1390" s="173"/>
      <c r="AA1390" s="173"/>
      <c r="AB1390" s="173"/>
      <c r="AC1390" s="173"/>
      <c r="AD1390" s="173"/>
      <c r="AE1390" s="173"/>
      <c r="AF1390" s="173"/>
      <c r="AG1390" s="173"/>
      <c r="AH1390" s="173"/>
      <c r="AI1390" s="173"/>
      <c r="AJ1390" s="173"/>
      <c r="AK1390" s="173"/>
      <c r="AL1390" s="173"/>
    </row>
    <row r="1391" spans="1:38" s="123" customFormat="1" ht="14">
      <c r="A1391" s="173"/>
      <c r="B1391" s="173"/>
      <c r="C1391" s="173"/>
      <c r="D1391" s="173"/>
      <c r="E1391" s="173"/>
      <c r="F1391" s="173"/>
      <c r="G1391" s="173"/>
      <c r="H1391" s="173"/>
      <c r="I1391" s="173"/>
      <c r="J1391" s="173"/>
      <c r="K1391" s="173"/>
      <c r="L1391" s="173"/>
      <c r="M1391" s="173"/>
      <c r="N1391" s="173"/>
      <c r="O1391" s="173"/>
      <c r="P1391" s="173"/>
      <c r="Q1391" s="173"/>
      <c r="R1391" s="173"/>
      <c r="S1391" s="173"/>
      <c r="T1391" s="173"/>
      <c r="U1391" s="173"/>
      <c r="V1391" s="173"/>
      <c r="W1391" s="173"/>
      <c r="X1391" s="173"/>
      <c r="Y1391" s="173"/>
      <c r="Z1391" s="173"/>
      <c r="AA1391" s="173"/>
      <c r="AB1391" s="173"/>
      <c r="AC1391" s="173"/>
      <c r="AD1391" s="173"/>
      <c r="AE1391" s="173"/>
      <c r="AF1391" s="173"/>
      <c r="AG1391" s="173"/>
      <c r="AH1391" s="173"/>
      <c r="AI1391" s="173"/>
      <c r="AJ1391" s="173"/>
      <c r="AK1391" s="173"/>
      <c r="AL1391" s="173"/>
    </row>
    <row r="1392" spans="1:38" s="123" customFormat="1" ht="14">
      <c r="A1392" s="173"/>
      <c r="B1392" s="173"/>
      <c r="C1392" s="173"/>
      <c r="D1392" s="173"/>
      <c r="E1392" s="173"/>
      <c r="F1392" s="173"/>
      <c r="G1392" s="173"/>
      <c r="H1392" s="173"/>
      <c r="I1392" s="173"/>
      <c r="J1392" s="173"/>
      <c r="K1392" s="173"/>
      <c r="L1392" s="173"/>
      <c r="M1392" s="173"/>
      <c r="N1392" s="173"/>
      <c r="O1392" s="173"/>
      <c r="P1392" s="173"/>
      <c r="Q1392" s="173"/>
      <c r="R1392" s="173"/>
      <c r="S1392" s="173"/>
      <c r="T1392" s="173"/>
      <c r="U1392" s="173"/>
      <c r="V1392" s="173"/>
      <c r="W1392" s="173"/>
      <c r="X1392" s="173"/>
      <c r="Y1392" s="173"/>
      <c r="Z1392" s="173"/>
      <c r="AA1392" s="173"/>
      <c r="AB1392" s="173"/>
      <c r="AC1392" s="173"/>
      <c r="AD1392" s="173"/>
      <c r="AE1392" s="173"/>
      <c r="AF1392" s="173"/>
      <c r="AG1392" s="173"/>
      <c r="AH1392" s="173"/>
      <c r="AI1392" s="173"/>
      <c r="AJ1392" s="173"/>
      <c r="AK1392" s="173"/>
      <c r="AL1392" s="173"/>
    </row>
    <row r="1393" spans="1:38" s="123" customFormat="1" ht="14">
      <c r="A1393" s="173"/>
      <c r="B1393" s="173"/>
      <c r="C1393" s="173"/>
      <c r="D1393" s="173"/>
      <c r="E1393" s="173"/>
      <c r="F1393" s="173"/>
      <c r="G1393" s="173"/>
      <c r="H1393" s="173"/>
      <c r="I1393" s="173"/>
      <c r="J1393" s="173"/>
      <c r="K1393" s="173"/>
      <c r="L1393" s="173"/>
      <c r="M1393" s="173"/>
      <c r="N1393" s="173"/>
      <c r="O1393" s="173"/>
      <c r="P1393" s="173"/>
      <c r="Q1393" s="173"/>
      <c r="R1393" s="173"/>
      <c r="S1393" s="173"/>
      <c r="T1393" s="173"/>
      <c r="U1393" s="173"/>
      <c r="V1393" s="173"/>
      <c r="W1393" s="173"/>
      <c r="X1393" s="173"/>
      <c r="Y1393" s="173"/>
      <c r="Z1393" s="173"/>
      <c r="AA1393" s="173"/>
      <c r="AB1393" s="173"/>
      <c r="AC1393" s="173"/>
      <c r="AD1393" s="173"/>
      <c r="AE1393" s="173"/>
      <c r="AF1393" s="173"/>
      <c r="AG1393" s="173"/>
      <c r="AH1393" s="173"/>
      <c r="AI1393" s="173"/>
      <c r="AJ1393" s="173"/>
      <c r="AK1393" s="173"/>
      <c r="AL1393" s="173"/>
    </row>
    <row r="1394" spans="1:38" s="123" customFormat="1" ht="14">
      <c r="A1394" s="173"/>
      <c r="B1394" s="173"/>
      <c r="C1394" s="173"/>
      <c r="D1394" s="173"/>
      <c r="E1394" s="173"/>
      <c r="F1394" s="173"/>
      <c r="G1394" s="173"/>
      <c r="H1394" s="173"/>
      <c r="I1394" s="173"/>
      <c r="J1394" s="173"/>
      <c r="K1394" s="173"/>
      <c r="L1394" s="173"/>
      <c r="M1394" s="173"/>
      <c r="N1394" s="173"/>
      <c r="O1394" s="173"/>
      <c r="P1394" s="173"/>
      <c r="Q1394" s="173"/>
      <c r="R1394" s="173"/>
      <c r="S1394" s="173"/>
      <c r="T1394" s="173"/>
      <c r="U1394" s="173"/>
      <c r="V1394" s="173"/>
      <c r="W1394" s="173"/>
      <c r="X1394" s="173"/>
      <c r="Y1394" s="173"/>
      <c r="Z1394" s="173"/>
      <c r="AA1394" s="173"/>
      <c r="AB1394" s="173"/>
      <c r="AC1394" s="173"/>
      <c r="AD1394" s="173"/>
      <c r="AE1394" s="173"/>
      <c r="AF1394" s="173"/>
      <c r="AG1394" s="173"/>
      <c r="AH1394" s="173"/>
      <c r="AI1394" s="173"/>
      <c r="AJ1394" s="173"/>
      <c r="AK1394" s="173"/>
      <c r="AL1394" s="173"/>
    </row>
    <row r="1395" spans="1:38" s="123" customFormat="1" ht="14">
      <c r="A1395" s="173"/>
      <c r="B1395" s="173"/>
      <c r="C1395" s="173"/>
      <c r="D1395" s="173"/>
      <c r="E1395" s="173"/>
      <c r="F1395" s="173"/>
      <c r="G1395" s="173"/>
      <c r="H1395" s="173"/>
      <c r="I1395" s="173"/>
      <c r="J1395" s="173"/>
      <c r="K1395" s="173"/>
      <c r="L1395" s="173"/>
      <c r="M1395" s="173"/>
      <c r="N1395" s="173"/>
      <c r="O1395" s="173"/>
      <c r="P1395" s="173"/>
      <c r="Q1395" s="173"/>
      <c r="R1395" s="173"/>
      <c r="S1395" s="173"/>
      <c r="T1395" s="173"/>
      <c r="U1395" s="173"/>
      <c r="V1395" s="173"/>
      <c r="W1395" s="173"/>
      <c r="X1395" s="173"/>
      <c r="Y1395" s="173"/>
      <c r="Z1395" s="173"/>
      <c r="AA1395" s="173"/>
      <c r="AB1395" s="173"/>
      <c r="AC1395" s="173"/>
      <c r="AD1395" s="173"/>
      <c r="AE1395" s="173"/>
      <c r="AF1395" s="173"/>
      <c r="AG1395" s="173"/>
      <c r="AH1395" s="173"/>
      <c r="AI1395" s="173"/>
      <c r="AJ1395" s="173"/>
      <c r="AK1395" s="173"/>
      <c r="AL1395" s="173"/>
    </row>
    <row r="1396" spans="1:38" s="123" customFormat="1" ht="14">
      <c r="A1396" s="173"/>
      <c r="B1396" s="173"/>
      <c r="C1396" s="173"/>
      <c r="D1396" s="173"/>
      <c r="E1396" s="173"/>
      <c r="F1396" s="173"/>
      <c r="G1396" s="173"/>
      <c r="H1396" s="173"/>
      <c r="I1396" s="173"/>
      <c r="J1396" s="173"/>
      <c r="K1396" s="173"/>
      <c r="L1396" s="173"/>
      <c r="M1396" s="173"/>
      <c r="N1396" s="173"/>
      <c r="O1396" s="173"/>
      <c r="P1396" s="173"/>
      <c r="Q1396" s="173"/>
      <c r="R1396" s="173"/>
      <c r="S1396" s="173"/>
      <c r="T1396" s="173"/>
      <c r="U1396" s="173"/>
      <c r="V1396" s="173"/>
      <c r="W1396" s="173"/>
      <c r="X1396" s="173"/>
      <c r="Y1396" s="173"/>
      <c r="Z1396" s="173"/>
      <c r="AA1396" s="173"/>
      <c r="AB1396" s="173"/>
      <c r="AC1396" s="173"/>
      <c r="AD1396" s="173"/>
      <c r="AE1396" s="173"/>
      <c r="AF1396" s="173"/>
      <c r="AG1396" s="173"/>
      <c r="AH1396" s="173"/>
      <c r="AI1396" s="173"/>
      <c r="AJ1396" s="173"/>
      <c r="AK1396" s="173"/>
      <c r="AL1396" s="173"/>
    </row>
    <row r="1397" spans="1:38" s="123" customFormat="1" ht="14">
      <c r="A1397" s="173"/>
      <c r="B1397" s="173"/>
      <c r="C1397" s="173"/>
      <c r="D1397" s="173"/>
      <c r="E1397" s="173"/>
      <c r="F1397" s="173"/>
      <c r="G1397" s="173"/>
      <c r="H1397" s="173"/>
      <c r="I1397" s="173"/>
      <c r="J1397" s="173"/>
      <c r="K1397" s="173"/>
      <c r="L1397" s="173"/>
      <c r="M1397" s="173"/>
      <c r="N1397" s="173"/>
      <c r="O1397" s="173"/>
      <c r="P1397" s="173"/>
      <c r="Q1397" s="173"/>
      <c r="R1397" s="173"/>
      <c r="S1397" s="173"/>
      <c r="T1397" s="173"/>
      <c r="U1397" s="173"/>
      <c r="V1397" s="173"/>
      <c r="W1397" s="173"/>
      <c r="X1397" s="173"/>
      <c r="Y1397" s="173"/>
      <c r="Z1397" s="173"/>
      <c r="AA1397" s="173"/>
      <c r="AB1397" s="173"/>
      <c r="AC1397" s="173"/>
      <c r="AD1397" s="173"/>
      <c r="AE1397" s="173"/>
      <c r="AF1397" s="173"/>
      <c r="AG1397" s="173"/>
      <c r="AH1397" s="173"/>
      <c r="AI1397" s="173"/>
      <c r="AJ1397" s="173"/>
      <c r="AK1397" s="173"/>
      <c r="AL1397" s="173"/>
    </row>
    <row r="1398" spans="1:38" s="123" customFormat="1" ht="14">
      <c r="A1398" s="173"/>
      <c r="B1398" s="173"/>
      <c r="C1398" s="173"/>
      <c r="D1398" s="173"/>
      <c r="E1398" s="173"/>
      <c r="F1398" s="173"/>
      <c r="G1398" s="173"/>
      <c r="H1398" s="173"/>
      <c r="I1398" s="173"/>
      <c r="J1398" s="173"/>
      <c r="K1398" s="173"/>
      <c r="L1398" s="173"/>
      <c r="M1398" s="173"/>
      <c r="N1398" s="173"/>
      <c r="O1398" s="173"/>
      <c r="P1398" s="173"/>
      <c r="Q1398" s="173"/>
      <c r="R1398" s="173"/>
      <c r="S1398" s="173"/>
      <c r="T1398" s="173"/>
      <c r="U1398" s="173"/>
      <c r="V1398" s="173"/>
      <c r="W1398" s="173"/>
      <c r="X1398" s="173"/>
      <c r="Y1398" s="173"/>
      <c r="Z1398" s="173"/>
      <c r="AA1398" s="173"/>
      <c r="AB1398" s="173"/>
      <c r="AC1398" s="173"/>
      <c r="AD1398" s="173"/>
      <c r="AE1398" s="173"/>
      <c r="AF1398" s="173"/>
      <c r="AG1398" s="173"/>
      <c r="AH1398" s="173"/>
      <c r="AI1398" s="173"/>
      <c r="AJ1398" s="173"/>
      <c r="AK1398" s="173"/>
      <c r="AL1398" s="173"/>
    </row>
    <row r="1399" spans="1:38" s="123" customFormat="1" ht="14">
      <c r="A1399" s="173"/>
      <c r="B1399" s="173"/>
      <c r="C1399" s="173"/>
      <c r="D1399" s="173"/>
      <c r="E1399" s="173"/>
      <c r="F1399" s="173"/>
      <c r="G1399" s="173"/>
      <c r="H1399" s="173"/>
      <c r="I1399" s="173"/>
      <c r="J1399" s="173"/>
      <c r="K1399" s="173"/>
      <c r="L1399" s="173"/>
      <c r="M1399" s="173"/>
      <c r="N1399" s="173"/>
      <c r="O1399" s="173"/>
      <c r="P1399" s="173"/>
      <c r="Q1399" s="173"/>
      <c r="R1399" s="173"/>
      <c r="S1399" s="173"/>
      <c r="T1399" s="173"/>
      <c r="U1399" s="173"/>
      <c r="V1399" s="173"/>
      <c r="W1399" s="173"/>
      <c r="X1399" s="173"/>
      <c r="Y1399" s="173"/>
      <c r="Z1399" s="173"/>
      <c r="AA1399" s="173"/>
      <c r="AB1399" s="173"/>
      <c r="AC1399" s="173"/>
      <c r="AD1399" s="173"/>
      <c r="AE1399" s="173"/>
      <c r="AF1399" s="173"/>
      <c r="AG1399" s="173"/>
      <c r="AH1399" s="173"/>
      <c r="AI1399" s="173"/>
      <c r="AJ1399" s="173"/>
      <c r="AK1399" s="173"/>
      <c r="AL1399" s="173"/>
    </row>
    <row r="1400" spans="1:38" s="123" customFormat="1" ht="14">
      <c r="A1400" s="173"/>
      <c r="B1400" s="173"/>
      <c r="C1400" s="173"/>
      <c r="D1400" s="173"/>
      <c r="E1400" s="173"/>
      <c r="F1400" s="173"/>
      <c r="G1400" s="173"/>
      <c r="H1400" s="173"/>
      <c r="I1400" s="173"/>
      <c r="J1400" s="173"/>
      <c r="K1400" s="173"/>
      <c r="L1400" s="173"/>
      <c r="M1400" s="173"/>
      <c r="N1400" s="173"/>
      <c r="O1400" s="173"/>
      <c r="P1400" s="173"/>
      <c r="Q1400" s="173"/>
      <c r="R1400" s="173"/>
      <c r="S1400" s="173"/>
      <c r="T1400" s="173"/>
      <c r="U1400" s="173"/>
      <c r="V1400" s="173"/>
      <c r="W1400" s="173"/>
      <c r="X1400" s="173"/>
      <c r="Y1400" s="173"/>
      <c r="Z1400" s="173"/>
      <c r="AA1400" s="173"/>
      <c r="AB1400" s="173"/>
      <c r="AC1400" s="173"/>
      <c r="AD1400" s="173"/>
      <c r="AE1400" s="173"/>
      <c r="AF1400" s="173"/>
      <c r="AG1400" s="173"/>
      <c r="AH1400" s="173"/>
      <c r="AI1400" s="173"/>
      <c r="AJ1400" s="173"/>
      <c r="AK1400" s="173"/>
      <c r="AL1400" s="173"/>
    </row>
    <row r="1401" spans="1:38" s="123" customFormat="1" ht="14">
      <c r="A1401" s="173"/>
      <c r="B1401" s="173"/>
      <c r="C1401" s="173"/>
      <c r="D1401" s="173"/>
      <c r="E1401" s="173"/>
      <c r="F1401" s="173"/>
      <c r="G1401" s="173"/>
      <c r="H1401" s="173"/>
      <c r="I1401" s="173"/>
      <c r="J1401" s="173"/>
      <c r="K1401" s="173"/>
      <c r="L1401" s="173"/>
      <c r="M1401" s="173"/>
      <c r="N1401" s="173"/>
      <c r="O1401" s="173"/>
      <c r="P1401" s="173"/>
      <c r="Q1401" s="173"/>
      <c r="R1401" s="173"/>
      <c r="S1401" s="173"/>
      <c r="T1401" s="173"/>
      <c r="U1401" s="173"/>
      <c r="V1401" s="173"/>
      <c r="W1401" s="173"/>
      <c r="X1401" s="173"/>
      <c r="Y1401" s="173"/>
      <c r="Z1401" s="173"/>
      <c r="AA1401" s="173"/>
      <c r="AB1401" s="173"/>
      <c r="AC1401" s="173"/>
      <c r="AD1401" s="173"/>
      <c r="AE1401" s="173"/>
      <c r="AF1401" s="173"/>
      <c r="AG1401" s="173"/>
      <c r="AH1401" s="173"/>
      <c r="AI1401" s="173"/>
      <c r="AJ1401" s="173"/>
      <c r="AK1401" s="173"/>
      <c r="AL1401" s="173"/>
    </row>
    <row r="1402" spans="1:38" s="123" customFormat="1" ht="14">
      <c r="A1402" s="173"/>
      <c r="B1402" s="173"/>
      <c r="C1402" s="173"/>
      <c r="D1402" s="173"/>
      <c r="E1402" s="173"/>
      <c r="F1402" s="173"/>
      <c r="G1402" s="173"/>
      <c r="H1402" s="173"/>
      <c r="I1402" s="173"/>
      <c r="J1402" s="173"/>
      <c r="K1402" s="173"/>
      <c r="L1402" s="173"/>
      <c r="M1402" s="173"/>
      <c r="N1402" s="173"/>
      <c r="O1402" s="173"/>
      <c r="P1402" s="173"/>
      <c r="Q1402" s="173"/>
      <c r="R1402" s="173"/>
      <c r="S1402" s="173"/>
      <c r="T1402" s="173"/>
      <c r="U1402" s="173"/>
      <c r="V1402" s="173"/>
      <c r="W1402" s="173"/>
      <c r="X1402" s="173"/>
      <c r="Y1402" s="173"/>
      <c r="Z1402" s="173"/>
      <c r="AA1402" s="173"/>
      <c r="AB1402" s="173"/>
      <c r="AC1402" s="173"/>
      <c r="AD1402" s="173"/>
      <c r="AE1402" s="173"/>
      <c r="AF1402" s="173"/>
      <c r="AG1402" s="173"/>
      <c r="AH1402" s="173"/>
      <c r="AI1402" s="173"/>
      <c r="AJ1402" s="173"/>
      <c r="AK1402" s="173"/>
      <c r="AL1402" s="173"/>
    </row>
    <row r="1403" spans="1:38" s="123" customFormat="1" ht="14">
      <c r="A1403" s="173"/>
      <c r="B1403" s="173"/>
      <c r="C1403" s="173"/>
      <c r="D1403" s="173"/>
      <c r="E1403" s="173"/>
      <c r="F1403" s="173"/>
      <c r="G1403" s="173"/>
      <c r="H1403" s="173"/>
      <c r="I1403" s="173"/>
      <c r="J1403" s="173"/>
      <c r="K1403" s="173"/>
      <c r="L1403" s="173"/>
      <c r="M1403" s="173"/>
      <c r="N1403" s="173"/>
      <c r="O1403" s="173"/>
      <c r="P1403" s="173"/>
      <c r="Q1403" s="173"/>
      <c r="R1403" s="173"/>
      <c r="S1403" s="173"/>
      <c r="T1403" s="173"/>
      <c r="U1403" s="173"/>
      <c r="V1403" s="173"/>
      <c r="W1403" s="173"/>
      <c r="X1403" s="173"/>
      <c r="Y1403" s="173"/>
      <c r="Z1403" s="173"/>
      <c r="AA1403" s="173"/>
      <c r="AB1403" s="173"/>
      <c r="AC1403" s="173"/>
      <c r="AD1403" s="173"/>
      <c r="AE1403" s="173"/>
      <c r="AF1403" s="173"/>
      <c r="AG1403" s="173"/>
      <c r="AH1403" s="173"/>
      <c r="AI1403" s="173"/>
      <c r="AJ1403" s="173"/>
      <c r="AK1403" s="173"/>
      <c r="AL1403" s="173"/>
    </row>
    <row r="1404" spans="1:38" s="123" customFormat="1" ht="14">
      <c r="A1404" s="173"/>
      <c r="B1404" s="173"/>
      <c r="C1404" s="173"/>
      <c r="D1404" s="173"/>
      <c r="E1404" s="173"/>
      <c r="F1404" s="173"/>
      <c r="G1404" s="173"/>
      <c r="H1404" s="173"/>
      <c r="I1404" s="173"/>
      <c r="J1404" s="173"/>
      <c r="K1404" s="173"/>
      <c r="L1404" s="173"/>
      <c r="M1404" s="173"/>
      <c r="N1404" s="173"/>
      <c r="O1404" s="173"/>
      <c r="P1404" s="173"/>
      <c r="Q1404" s="173"/>
      <c r="R1404" s="173"/>
      <c r="S1404" s="173"/>
      <c r="T1404" s="173"/>
      <c r="U1404" s="173"/>
      <c r="V1404" s="173"/>
      <c r="W1404" s="173"/>
      <c r="X1404" s="173"/>
      <c r="Y1404" s="173"/>
      <c r="Z1404" s="173"/>
      <c r="AA1404" s="173"/>
      <c r="AB1404" s="173"/>
      <c r="AC1404" s="173"/>
      <c r="AD1404" s="173"/>
      <c r="AE1404" s="173"/>
      <c r="AF1404" s="173"/>
      <c r="AG1404" s="173"/>
      <c r="AH1404" s="173"/>
      <c r="AI1404" s="173"/>
      <c r="AJ1404" s="173"/>
      <c r="AK1404" s="173"/>
      <c r="AL1404" s="173"/>
    </row>
    <row r="1405" spans="1:38" s="123" customFormat="1" ht="14">
      <c r="A1405" s="173"/>
      <c r="B1405" s="173"/>
      <c r="C1405" s="173"/>
      <c r="D1405" s="173"/>
      <c r="E1405" s="173"/>
      <c r="F1405" s="173"/>
      <c r="G1405" s="173"/>
      <c r="H1405" s="173"/>
      <c r="I1405" s="173"/>
      <c r="J1405" s="173"/>
      <c r="K1405" s="173"/>
      <c r="L1405" s="173"/>
      <c r="M1405" s="173"/>
      <c r="N1405" s="173"/>
      <c r="O1405" s="173"/>
      <c r="P1405" s="173"/>
      <c r="Q1405" s="173"/>
      <c r="R1405" s="173"/>
      <c r="S1405" s="173"/>
      <c r="T1405" s="173"/>
      <c r="U1405" s="173"/>
      <c r="V1405" s="173"/>
      <c r="W1405" s="173"/>
      <c r="X1405" s="173"/>
      <c r="Y1405" s="173"/>
      <c r="Z1405" s="173"/>
      <c r="AA1405" s="173"/>
      <c r="AB1405" s="173"/>
      <c r="AC1405" s="173"/>
      <c r="AD1405" s="173"/>
      <c r="AE1405" s="173"/>
      <c r="AF1405" s="173"/>
      <c r="AG1405" s="173"/>
      <c r="AH1405" s="173"/>
      <c r="AI1405" s="173"/>
      <c r="AJ1405" s="173"/>
      <c r="AK1405" s="173"/>
      <c r="AL1405" s="173"/>
    </row>
    <row r="1406" spans="1:38" s="123" customFormat="1" ht="14">
      <c r="A1406" s="173"/>
      <c r="B1406" s="173"/>
      <c r="C1406" s="173"/>
      <c r="D1406" s="173"/>
      <c r="E1406" s="173"/>
      <c r="F1406" s="173"/>
      <c r="G1406" s="173"/>
      <c r="H1406" s="173"/>
      <c r="I1406" s="173"/>
      <c r="J1406" s="173"/>
      <c r="K1406" s="173"/>
      <c r="L1406" s="173"/>
      <c r="M1406" s="173"/>
      <c r="N1406" s="173"/>
      <c r="O1406" s="173"/>
      <c r="P1406" s="173"/>
      <c r="Q1406" s="173"/>
      <c r="R1406" s="173"/>
      <c r="S1406" s="173"/>
      <c r="T1406" s="173"/>
      <c r="U1406" s="173"/>
      <c r="V1406" s="173"/>
      <c r="W1406" s="173"/>
      <c r="X1406" s="173"/>
      <c r="Y1406" s="173"/>
      <c r="Z1406" s="173"/>
      <c r="AA1406" s="173"/>
      <c r="AB1406" s="173"/>
      <c r="AC1406" s="173"/>
      <c r="AD1406" s="173"/>
      <c r="AE1406" s="173"/>
      <c r="AF1406" s="173"/>
      <c r="AG1406" s="173"/>
      <c r="AH1406" s="173"/>
      <c r="AI1406" s="173"/>
      <c r="AJ1406" s="173"/>
      <c r="AK1406" s="173"/>
      <c r="AL1406" s="173"/>
    </row>
    <row r="1407" spans="1:38" s="123" customFormat="1" ht="14">
      <c r="A1407" s="173"/>
      <c r="B1407" s="173"/>
      <c r="C1407" s="173"/>
      <c r="D1407" s="173"/>
      <c r="E1407" s="173"/>
      <c r="F1407" s="173"/>
      <c r="G1407" s="173"/>
      <c r="H1407" s="173"/>
      <c r="I1407" s="173"/>
      <c r="J1407" s="173"/>
      <c r="K1407" s="173"/>
      <c r="L1407" s="173"/>
      <c r="M1407" s="173"/>
      <c r="N1407" s="173"/>
      <c r="O1407" s="173"/>
      <c r="P1407" s="173"/>
      <c r="Q1407" s="173"/>
      <c r="R1407" s="173"/>
      <c r="S1407" s="173"/>
      <c r="T1407" s="173"/>
      <c r="U1407" s="173"/>
      <c r="V1407" s="173"/>
      <c r="W1407" s="173"/>
      <c r="X1407" s="173"/>
      <c r="Y1407" s="173"/>
      <c r="Z1407" s="173"/>
      <c r="AA1407" s="173"/>
      <c r="AB1407" s="173"/>
      <c r="AC1407" s="173"/>
      <c r="AD1407" s="173"/>
      <c r="AE1407" s="173"/>
      <c r="AF1407" s="173"/>
      <c r="AG1407" s="173"/>
      <c r="AH1407" s="173"/>
      <c r="AI1407" s="173"/>
      <c r="AJ1407" s="173"/>
      <c r="AK1407" s="173"/>
      <c r="AL1407" s="173"/>
    </row>
    <row r="1408" spans="1:38" s="123" customFormat="1" ht="14">
      <c r="A1408" s="173"/>
      <c r="B1408" s="173"/>
      <c r="C1408" s="173"/>
      <c r="D1408" s="173"/>
      <c r="E1408" s="173"/>
      <c r="F1408" s="173"/>
      <c r="G1408" s="173"/>
      <c r="H1408" s="173"/>
      <c r="I1408" s="173"/>
      <c r="J1408" s="173"/>
      <c r="K1408" s="173"/>
      <c r="L1408" s="173"/>
      <c r="M1408" s="173"/>
      <c r="N1408" s="173"/>
      <c r="O1408" s="173"/>
      <c r="P1408" s="173"/>
      <c r="Q1408" s="173"/>
      <c r="R1408" s="173"/>
      <c r="S1408" s="173"/>
      <c r="T1408" s="173"/>
      <c r="U1408" s="173"/>
      <c r="V1408" s="173"/>
      <c r="W1408" s="173"/>
      <c r="X1408" s="173"/>
      <c r="Y1408" s="173"/>
      <c r="Z1408" s="173"/>
      <c r="AA1408" s="173"/>
      <c r="AB1408" s="173"/>
      <c r="AC1408" s="173"/>
      <c r="AD1408" s="173"/>
      <c r="AE1408" s="173"/>
      <c r="AF1408" s="173"/>
      <c r="AG1408" s="173"/>
      <c r="AH1408" s="173"/>
      <c r="AI1408" s="173"/>
      <c r="AJ1408" s="173"/>
      <c r="AK1408" s="173"/>
      <c r="AL1408" s="173"/>
    </row>
    <row r="1409" spans="1:38" s="123" customFormat="1" ht="14">
      <c r="A1409" s="173"/>
      <c r="B1409" s="173"/>
      <c r="C1409" s="173"/>
      <c r="D1409" s="173"/>
      <c r="E1409" s="173"/>
      <c r="F1409" s="173"/>
      <c r="G1409" s="173"/>
      <c r="H1409" s="173"/>
      <c r="I1409" s="173"/>
      <c r="J1409" s="173"/>
      <c r="K1409" s="173"/>
      <c r="L1409" s="173"/>
      <c r="M1409" s="173"/>
      <c r="N1409" s="173"/>
      <c r="O1409" s="173"/>
      <c r="P1409" s="173"/>
      <c r="Q1409" s="173"/>
      <c r="R1409" s="173"/>
      <c r="S1409" s="173"/>
      <c r="T1409" s="173"/>
      <c r="U1409" s="173"/>
      <c r="V1409" s="173"/>
      <c r="W1409" s="173"/>
      <c r="X1409" s="173"/>
      <c r="Y1409" s="173"/>
      <c r="Z1409" s="173"/>
      <c r="AA1409" s="173"/>
      <c r="AB1409" s="173"/>
      <c r="AC1409" s="173"/>
      <c r="AD1409" s="173"/>
      <c r="AE1409" s="173"/>
      <c r="AF1409" s="173"/>
      <c r="AG1409" s="173"/>
      <c r="AH1409" s="173"/>
      <c r="AI1409" s="173"/>
      <c r="AJ1409" s="173"/>
      <c r="AK1409" s="173"/>
      <c r="AL1409" s="173"/>
    </row>
    <row r="1410" spans="1:38" s="123" customFormat="1" ht="14">
      <c r="A1410" s="173"/>
      <c r="B1410" s="173"/>
      <c r="C1410" s="173"/>
      <c r="D1410" s="173"/>
      <c r="E1410" s="173"/>
      <c r="F1410" s="173"/>
      <c r="G1410" s="173"/>
      <c r="H1410" s="173"/>
      <c r="I1410" s="173"/>
      <c r="J1410" s="173"/>
      <c r="K1410" s="173"/>
      <c r="L1410" s="173"/>
      <c r="M1410" s="173"/>
      <c r="N1410" s="173"/>
      <c r="O1410" s="173"/>
      <c r="P1410" s="173"/>
      <c r="Q1410" s="173"/>
      <c r="R1410" s="173"/>
      <c r="S1410" s="173"/>
      <c r="T1410" s="173"/>
      <c r="U1410" s="173"/>
      <c r="V1410" s="173"/>
      <c r="W1410" s="173"/>
      <c r="X1410" s="173"/>
      <c r="Y1410" s="173"/>
      <c r="Z1410" s="173"/>
      <c r="AA1410" s="173"/>
      <c r="AB1410" s="173"/>
      <c r="AC1410" s="173"/>
      <c r="AD1410" s="173"/>
      <c r="AE1410" s="173"/>
      <c r="AF1410" s="173"/>
      <c r="AG1410" s="173"/>
      <c r="AH1410" s="173"/>
      <c r="AI1410" s="173"/>
      <c r="AJ1410" s="173"/>
      <c r="AK1410" s="173"/>
      <c r="AL1410" s="173"/>
    </row>
    <row r="1411" spans="1:38" s="123" customFormat="1" ht="14">
      <c r="A1411" s="173"/>
      <c r="B1411" s="173"/>
      <c r="C1411" s="173"/>
      <c r="D1411" s="173"/>
      <c r="E1411" s="173"/>
      <c r="F1411" s="173"/>
      <c r="G1411" s="173"/>
      <c r="H1411" s="173"/>
      <c r="I1411" s="173"/>
      <c r="J1411" s="173"/>
      <c r="K1411" s="173"/>
      <c r="L1411" s="173"/>
      <c r="M1411" s="173"/>
      <c r="N1411" s="173"/>
      <c r="O1411" s="173"/>
      <c r="P1411" s="173"/>
      <c r="Q1411" s="173"/>
      <c r="R1411" s="173"/>
      <c r="S1411" s="173"/>
      <c r="T1411" s="173"/>
      <c r="U1411" s="173"/>
      <c r="V1411" s="173"/>
      <c r="W1411" s="173"/>
      <c r="X1411" s="173"/>
      <c r="Y1411" s="173"/>
      <c r="Z1411" s="173"/>
      <c r="AA1411" s="173"/>
      <c r="AB1411" s="173"/>
      <c r="AC1411" s="173"/>
      <c r="AD1411" s="173"/>
      <c r="AE1411" s="173"/>
      <c r="AF1411" s="173"/>
      <c r="AG1411" s="173"/>
      <c r="AH1411" s="173"/>
      <c r="AI1411" s="173"/>
      <c r="AJ1411" s="173"/>
      <c r="AK1411" s="173"/>
      <c r="AL1411" s="173"/>
    </row>
    <row r="1412" spans="1:38" s="123" customFormat="1" ht="14">
      <c r="A1412" s="173"/>
      <c r="B1412" s="173"/>
      <c r="C1412" s="173"/>
      <c r="D1412" s="173"/>
      <c r="E1412" s="173"/>
      <c r="F1412" s="173"/>
      <c r="G1412" s="173"/>
      <c r="H1412" s="173"/>
      <c r="I1412" s="173"/>
      <c r="J1412" s="173"/>
      <c r="K1412" s="173"/>
      <c r="L1412" s="173"/>
      <c r="M1412" s="173"/>
      <c r="N1412" s="173"/>
      <c r="O1412" s="173"/>
      <c r="P1412" s="173"/>
      <c r="Q1412" s="173"/>
      <c r="R1412" s="173"/>
      <c r="S1412" s="173"/>
      <c r="T1412" s="173"/>
      <c r="U1412" s="173"/>
      <c r="V1412" s="173"/>
      <c r="W1412" s="173"/>
      <c r="X1412" s="173"/>
      <c r="Y1412" s="173"/>
      <c r="Z1412" s="173"/>
      <c r="AA1412" s="173"/>
      <c r="AB1412" s="173"/>
      <c r="AC1412" s="173"/>
      <c r="AD1412" s="173"/>
      <c r="AE1412" s="173"/>
      <c r="AF1412" s="173"/>
      <c r="AG1412" s="173"/>
      <c r="AH1412" s="173"/>
      <c r="AI1412" s="173"/>
      <c r="AJ1412" s="173"/>
      <c r="AK1412" s="173"/>
      <c r="AL1412" s="173"/>
    </row>
    <row r="1413" spans="1:38" s="123" customFormat="1" ht="14">
      <c r="A1413" s="173"/>
      <c r="B1413" s="173"/>
      <c r="C1413" s="173"/>
      <c r="D1413" s="173"/>
      <c r="E1413" s="173"/>
      <c r="F1413" s="173"/>
      <c r="G1413" s="173"/>
      <c r="H1413" s="173"/>
      <c r="I1413" s="173"/>
      <c r="J1413" s="173"/>
      <c r="K1413" s="173"/>
      <c r="L1413" s="173"/>
      <c r="M1413" s="173"/>
      <c r="N1413" s="173"/>
      <c r="O1413" s="173"/>
      <c r="P1413" s="173"/>
      <c r="Q1413" s="173"/>
      <c r="R1413" s="173"/>
      <c r="S1413" s="173"/>
      <c r="T1413" s="173"/>
      <c r="U1413" s="173"/>
      <c r="V1413" s="173"/>
      <c r="W1413" s="173"/>
      <c r="X1413" s="173"/>
      <c r="Y1413" s="173"/>
      <c r="Z1413" s="173"/>
      <c r="AA1413" s="173"/>
      <c r="AB1413" s="173"/>
      <c r="AC1413" s="173"/>
      <c r="AD1413" s="173"/>
      <c r="AE1413" s="173"/>
      <c r="AF1413" s="173"/>
      <c r="AG1413" s="173"/>
      <c r="AH1413" s="173"/>
      <c r="AI1413" s="173"/>
      <c r="AJ1413" s="173"/>
      <c r="AK1413" s="173"/>
      <c r="AL1413" s="173"/>
    </row>
    <row r="1414" spans="1:38" s="123" customFormat="1" ht="14">
      <c r="A1414" s="173"/>
      <c r="B1414" s="173"/>
      <c r="C1414" s="173"/>
      <c r="D1414" s="173"/>
      <c r="E1414" s="173"/>
      <c r="F1414" s="173"/>
      <c r="G1414" s="173"/>
      <c r="H1414" s="173"/>
      <c r="I1414" s="173"/>
      <c r="J1414" s="173"/>
      <c r="K1414" s="173"/>
      <c r="L1414" s="173"/>
      <c r="M1414" s="173"/>
      <c r="N1414" s="173"/>
      <c r="O1414" s="173"/>
      <c r="P1414" s="173"/>
      <c r="Q1414" s="173"/>
      <c r="R1414" s="173"/>
      <c r="S1414" s="173"/>
      <c r="T1414" s="173"/>
      <c r="U1414" s="173"/>
      <c r="V1414" s="173"/>
      <c r="W1414" s="173"/>
      <c r="X1414" s="173"/>
      <c r="Y1414" s="173"/>
      <c r="Z1414" s="173"/>
      <c r="AA1414" s="173"/>
      <c r="AB1414" s="173"/>
      <c r="AC1414" s="173"/>
      <c r="AD1414" s="173"/>
      <c r="AE1414" s="173"/>
      <c r="AF1414" s="173"/>
      <c r="AG1414" s="173"/>
      <c r="AH1414" s="173"/>
      <c r="AI1414" s="173"/>
      <c r="AJ1414" s="173"/>
      <c r="AK1414" s="173"/>
      <c r="AL1414" s="173"/>
    </row>
    <row r="1415" spans="1:38" s="123" customFormat="1" ht="14">
      <c r="A1415" s="173"/>
      <c r="B1415" s="173"/>
      <c r="C1415" s="173"/>
      <c r="D1415" s="173"/>
      <c r="E1415" s="173"/>
      <c r="F1415" s="173"/>
      <c r="G1415" s="173"/>
      <c r="H1415" s="173"/>
      <c r="I1415" s="173"/>
      <c r="J1415" s="173"/>
      <c r="K1415" s="173"/>
      <c r="L1415" s="173"/>
      <c r="M1415" s="173"/>
      <c r="N1415" s="173"/>
      <c r="O1415" s="173"/>
      <c r="P1415" s="173"/>
      <c r="Q1415" s="173"/>
      <c r="R1415" s="173"/>
      <c r="S1415" s="173"/>
      <c r="T1415" s="173"/>
      <c r="U1415" s="173"/>
      <c r="V1415" s="173"/>
      <c r="W1415" s="173"/>
      <c r="X1415" s="173"/>
      <c r="Y1415" s="173"/>
      <c r="Z1415" s="173"/>
      <c r="AA1415" s="173"/>
      <c r="AB1415" s="173"/>
      <c r="AC1415" s="173"/>
      <c r="AD1415" s="173"/>
      <c r="AE1415" s="173"/>
      <c r="AF1415" s="173"/>
      <c r="AG1415" s="173"/>
      <c r="AH1415" s="173"/>
      <c r="AI1415" s="173"/>
      <c r="AJ1415" s="173"/>
      <c r="AK1415" s="173"/>
      <c r="AL1415" s="173"/>
    </row>
    <row r="1416" spans="1:38" s="123" customFormat="1" ht="14">
      <c r="A1416" s="173"/>
      <c r="B1416" s="173"/>
      <c r="C1416" s="173"/>
      <c r="D1416" s="173"/>
      <c r="E1416" s="173"/>
      <c r="F1416" s="173"/>
      <c r="G1416" s="173"/>
      <c r="H1416" s="173"/>
      <c r="I1416" s="173"/>
      <c r="J1416" s="173"/>
      <c r="K1416" s="173"/>
      <c r="L1416" s="173"/>
      <c r="M1416" s="173"/>
      <c r="N1416" s="173"/>
      <c r="O1416" s="173"/>
      <c r="P1416" s="173"/>
      <c r="Q1416" s="173"/>
      <c r="R1416" s="173"/>
      <c r="S1416" s="173"/>
      <c r="T1416" s="173"/>
      <c r="U1416" s="173"/>
      <c r="V1416" s="173"/>
      <c r="W1416" s="173"/>
      <c r="X1416" s="173"/>
      <c r="Y1416" s="173"/>
      <c r="Z1416" s="173"/>
      <c r="AA1416" s="173"/>
      <c r="AB1416" s="173"/>
      <c r="AC1416" s="173"/>
      <c r="AD1416" s="173"/>
      <c r="AE1416" s="173"/>
      <c r="AF1416" s="173"/>
      <c r="AG1416" s="173"/>
      <c r="AH1416" s="173"/>
      <c r="AI1416" s="173"/>
      <c r="AJ1416" s="173"/>
      <c r="AK1416" s="173"/>
      <c r="AL1416" s="173"/>
    </row>
    <row r="1417" spans="1:38" s="123" customFormat="1" ht="14">
      <c r="A1417" s="173"/>
      <c r="B1417" s="173"/>
      <c r="C1417" s="173"/>
      <c r="D1417" s="173"/>
      <c r="E1417" s="173"/>
      <c r="F1417" s="173"/>
      <c r="G1417" s="173"/>
      <c r="H1417" s="173"/>
      <c r="I1417" s="173"/>
      <c r="J1417" s="173"/>
      <c r="K1417" s="173"/>
      <c r="L1417" s="173"/>
      <c r="M1417" s="173"/>
      <c r="N1417" s="173"/>
      <c r="O1417" s="173"/>
      <c r="P1417" s="173"/>
      <c r="Q1417" s="173"/>
      <c r="R1417" s="173"/>
      <c r="S1417" s="173"/>
      <c r="T1417" s="173"/>
      <c r="U1417" s="173"/>
      <c r="V1417" s="173"/>
      <c r="W1417" s="173"/>
      <c r="X1417" s="173"/>
      <c r="Y1417" s="173"/>
      <c r="Z1417" s="173"/>
      <c r="AA1417" s="173"/>
      <c r="AB1417" s="173"/>
      <c r="AC1417" s="173"/>
      <c r="AD1417" s="173"/>
      <c r="AE1417" s="173"/>
      <c r="AF1417" s="173"/>
      <c r="AG1417" s="173"/>
      <c r="AH1417" s="173"/>
      <c r="AI1417" s="173"/>
      <c r="AJ1417" s="173"/>
      <c r="AK1417" s="173"/>
      <c r="AL1417" s="173"/>
    </row>
    <row r="1418" spans="1:38" s="123" customFormat="1" ht="14">
      <c r="A1418" s="173"/>
      <c r="B1418" s="173"/>
      <c r="C1418" s="173"/>
      <c r="D1418" s="173"/>
      <c r="E1418" s="173"/>
      <c r="F1418" s="173"/>
      <c r="G1418" s="173"/>
      <c r="H1418" s="173"/>
      <c r="I1418" s="173"/>
      <c r="J1418" s="173"/>
      <c r="K1418" s="173"/>
      <c r="L1418" s="173"/>
      <c r="M1418" s="173"/>
      <c r="N1418" s="173"/>
      <c r="O1418" s="173"/>
      <c r="P1418" s="173"/>
      <c r="Q1418" s="173"/>
      <c r="R1418" s="173"/>
      <c r="S1418" s="173"/>
      <c r="T1418" s="173"/>
      <c r="U1418" s="173"/>
      <c r="V1418" s="173"/>
      <c r="W1418" s="173"/>
      <c r="X1418" s="173"/>
      <c r="Y1418" s="173"/>
      <c r="Z1418" s="173"/>
      <c r="AA1418" s="173"/>
      <c r="AB1418" s="173"/>
      <c r="AC1418" s="173"/>
      <c r="AD1418" s="173"/>
      <c r="AE1418" s="173"/>
      <c r="AF1418" s="173"/>
      <c r="AG1418" s="173"/>
      <c r="AH1418" s="173"/>
      <c r="AI1418" s="173"/>
      <c r="AJ1418" s="173"/>
      <c r="AK1418" s="173"/>
      <c r="AL1418" s="173"/>
    </row>
    <row r="1419" spans="1:38" s="123" customFormat="1" ht="14">
      <c r="A1419" s="173"/>
      <c r="B1419" s="173"/>
      <c r="C1419" s="173"/>
      <c r="D1419" s="173"/>
      <c r="E1419" s="173"/>
      <c r="F1419" s="173"/>
      <c r="G1419" s="173"/>
      <c r="H1419" s="173"/>
      <c r="I1419" s="173"/>
      <c r="J1419" s="173"/>
      <c r="K1419" s="173"/>
      <c r="L1419" s="173"/>
      <c r="M1419" s="173"/>
      <c r="N1419" s="173"/>
      <c r="O1419" s="173"/>
      <c r="P1419" s="173"/>
      <c r="Q1419" s="173"/>
      <c r="R1419" s="173"/>
      <c r="S1419" s="173"/>
      <c r="T1419" s="173"/>
      <c r="U1419" s="173"/>
      <c r="V1419" s="173"/>
      <c r="W1419" s="173"/>
      <c r="X1419" s="173"/>
      <c r="Y1419" s="173"/>
      <c r="Z1419" s="173"/>
      <c r="AA1419" s="173"/>
      <c r="AB1419" s="173"/>
      <c r="AC1419" s="173"/>
      <c r="AD1419" s="173"/>
      <c r="AE1419" s="173"/>
      <c r="AF1419" s="173"/>
      <c r="AG1419" s="173"/>
      <c r="AH1419" s="173"/>
      <c r="AI1419" s="173"/>
      <c r="AJ1419" s="173"/>
      <c r="AK1419" s="173"/>
      <c r="AL1419" s="173"/>
    </row>
    <row r="1420" spans="1:38" s="123" customFormat="1" ht="14">
      <c r="A1420" s="173"/>
      <c r="B1420" s="173"/>
      <c r="C1420" s="173"/>
      <c r="D1420" s="173"/>
      <c r="E1420" s="173"/>
      <c r="F1420" s="173"/>
      <c r="G1420" s="173"/>
      <c r="H1420" s="173"/>
      <c r="I1420" s="173"/>
      <c r="J1420" s="173"/>
      <c r="K1420" s="173"/>
      <c r="L1420" s="173"/>
      <c r="M1420" s="173"/>
      <c r="N1420" s="173"/>
      <c r="O1420" s="173"/>
      <c r="P1420" s="173"/>
      <c r="Q1420" s="173"/>
      <c r="R1420" s="173"/>
      <c r="S1420" s="173"/>
      <c r="T1420" s="173"/>
      <c r="U1420" s="173"/>
      <c r="V1420" s="173"/>
      <c r="W1420" s="173"/>
      <c r="X1420" s="173"/>
      <c r="Y1420" s="173"/>
      <c r="Z1420" s="173"/>
      <c r="AA1420" s="173"/>
      <c r="AB1420" s="173"/>
      <c r="AC1420" s="173"/>
      <c r="AD1420" s="173"/>
      <c r="AE1420" s="173"/>
      <c r="AF1420" s="173"/>
      <c r="AG1420" s="173"/>
      <c r="AH1420" s="173"/>
      <c r="AI1420" s="173"/>
      <c r="AJ1420" s="173"/>
      <c r="AK1420" s="173"/>
      <c r="AL1420" s="173"/>
    </row>
    <row r="1421" spans="1:38" s="123" customFormat="1" ht="14">
      <c r="A1421" s="173"/>
      <c r="B1421" s="173"/>
      <c r="C1421" s="173"/>
      <c r="D1421" s="173"/>
      <c r="E1421" s="173"/>
      <c r="F1421" s="173"/>
      <c r="G1421" s="173"/>
      <c r="H1421" s="173"/>
      <c r="I1421" s="173"/>
      <c r="J1421" s="173"/>
      <c r="K1421" s="173"/>
      <c r="L1421" s="173"/>
      <c r="M1421" s="173"/>
      <c r="N1421" s="173"/>
      <c r="O1421" s="173"/>
      <c r="P1421" s="173"/>
      <c r="Q1421" s="173"/>
      <c r="R1421" s="173"/>
      <c r="S1421" s="173"/>
      <c r="T1421" s="173"/>
      <c r="U1421" s="173"/>
      <c r="V1421" s="173"/>
      <c r="W1421" s="173"/>
      <c r="X1421" s="173"/>
      <c r="Y1421" s="173"/>
      <c r="Z1421" s="173"/>
      <c r="AA1421" s="173"/>
      <c r="AB1421" s="173"/>
      <c r="AC1421" s="173"/>
      <c r="AD1421" s="173"/>
      <c r="AE1421" s="173"/>
      <c r="AF1421" s="173"/>
      <c r="AG1421" s="173"/>
      <c r="AH1421" s="173"/>
      <c r="AI1421" s="173"/>
      <c r="AJ1421" s="173"/>
      <c r="AK1421" s="173"/>
      <c r="AL1421" s="173"/>
    </row>
    <row r="1422" spans="1:38" s="123" customFormat="1" ht="14">
      <c r="A1422" s="173"/>
      <c r="B1422" s="173"/>
      <c r="C1422" s="173"/>
      <c r="D1422" s="173"/>
      <c r="E1422" s="173"/>
      <c r="F1422" s="173"/>
      <c r="G1422" s="173"/>
      <c r="H1422" s="173"/>
      <c r="I1422" s="173"/>
      <c r="J1422" s="173"/>
      <c r="K1422" s="173"/>
      <c r="L1422" s="173"/>
      <c r="M1422" s="173"/>
      <c r="N1422" s="173"/>
      <c r="O1422" s="173"/>
      <c r="P1422" s="173"/>
      <c r="Q1422" s="173"/>
      <c r="R1422" s="173"/>
      <c r="S1422" s="173"/>
      <c r="T1422" s="173"/>
      <c r="U1422" s="173"/>
      <c r="V1422" s="173"/>
      <c r="W1422" s="173"/>
      <c r="X1422" s="173"/>
      <c r="Y1422" s="173"/>
      <c r="Z1422" s="173"/>
      <c r="AA1422" s="173"/>
      <c r="AB1422" s="173"/>
      <c r="AC1422" s="173"/>
      <c r="AD1422" s="173"/>
      <c r="AE1422" s="173"/>
      <c r="AF1422" s="173"/>
      <c r="AG1422" s="173"/>
      <c r="AH1422" s="173"/>
      <c r="AI1422" s="173"/>
      <c r="AJ1422" s="173"/>
      <c r="AK1422" s="173"/>
      <c r="AL1422" s="173"/>
    </row>
    <row r="1423" spans="1:38" s="123" customFormat="1" ht="14">
      <c r="A1423" s="173"/>
      <c r="B1423" s="173"/>
      <c r="C1423" s="173"/>
      <c r="D1423" s="173"/>
      <c r="E1423" s="173"/>
      <c r="F1423" s="173"/>
      <c r="G1423" s="173"/>
      <c r="H1423" s="173"/>
      <c r="I1423" s="173"/>
      <c r="J1423" s="173"/>
      <c r="K1423" s="173"/>
      <c r="L1423" s="173"/>
      <c r="M1423" s="173"/>
      <c r="N1423" s="173"/>
      <c r="O1423" s="173"/>
      <c r="P1423" s="173"/>
      <c r="Q1423" s="173"/>
      <c r="R1423" s="173"/>
      <c r="S1423" s="173"/>
      <c r="T1423" s="173"/>
      <c r="U1423" s="173"/>
      <c r="V1423" s="173"/>
      <c r="W1423" s="173"/>
      <c r="X1423" s="173"/>
      <c r="Y1423" s="173"/>
      <c r="Z1423" s="173"/>
      <c r="AA1423" s="173"/>
      <c r="AB1423" s="173"/>
      <c r="AC1423" s="173"/>
      <c r="AD1423" s="173"/>
      <c r="AE1423" s="173"/>
      <c r="AF1423" s="173"/>
      <c r="AG1423" s="173"/>
      <c r="AH1423" s="173"/>
      <c r="AI1423" s="173"/>
      <c r="AJ1423" s="173"/>
      <c r="AK1423" s="173"/>
      <c r="AL1423" s="173"/>
    </row>
    <row r="1424" spans="1:38" s="123" customFormat="1" ht="14">
      <c r="A1424" s="173"/>
      <c r="B1424" s="173"/>
      <c r="C1424" s="173"/>
      <c r="D1424" s="173"/>
      <c r="E1424" s="173"/>
      <c r="F1424" s="173"/>
      <c r="G1424" s="173"/>
      <c r="H1424" s="173"/>
      <c r="I1424" s="173"/>
      <c r="J1424" s="173"/>
      <c r="K1424" s="173"/>
      <c r="L1424" s="173"/>
      <c r="M1424" s="173"/>
      <c r="N1424" s="173"/>
      <c r="O1424" s="173"/>
      <c r="P1424" s="173"/>
      <c r="Q1424" s="173"/>
      <c r="R1424" s="173"/>
      <c r="S1424" s="173"/>
      <c r="T1424" s="173"/>
      <c r="U1424" s="173"/>
      <c r="V1424" s="173"/>
      <c r="W1424" s="173"/>
      <c r="X1424" s="173"/>
      <c r="Y1424" s="173"/>
      <c r="Z1424" s="173"/>
      <c r="AA1424" s="173"/>
      <c r="AB1424" s="173"/>
      <c r="AC1424" s="173"/>
      <c r="AD1424" s="173"/>
      <c r="AE1424" s="173"/>
      <c r="AF1424" s="173"/>
      <c r="AG1424" s="173"/>
      <c r="AH1424" s="173"/>
      <c r="AI1424" s="173"/>
      <c r="AJ1424" s="173"/>
      <c r="AK1424" s="173"/>
      <c r="AL1424" s="173"/>
    </row>
    <row r="1425" spans="1:38" s="123" customFormat="1" ht="14">
      <c r="A1425" s="173"/>
      <c r="B1425" s="173"/>
      <c r="C1425" s="173"/>
      <c r="D1425" s="173"/>
      <c r="E1425" s="173"/>
      <c r="F1425" s="173"/>
      <c r="G1425" s="173"/>
      <c r="H1425" s="173"/>
      <c r="I1425" s="173"/>
      <c r="J1425" s="173"/>
      <c r="K1425" s="173"/>
      <c r="L1425" s="173"/>
      <c r="M1425" s="173"/>
      <c r="N1425" s="173"/>
      <c r="O1425" s="173"/>
      <c r="P1425" s="173"/>
      <c r="Q1425" s="173"/>
      <c r="R1425" s="173"/>
      <c r="S1425" s="173"/>
      <c r="T1425" s="173"/>
      <c r="U1425" s="173"/>
      <c r="V1425" s="173"/>
      <c r="W1425" s="173"/>
      <c r="X1425" s="173"/>
      <c r="Y1425" s="173"/>
      <c r="Z1425" s="173"/>
      <c r="AA1425" s="173"/>
      <c r="AB1425" s="173"/>
      <c r="AC1425" s="173"/>
      <c r="AD1425" s="173"/>
      <c r="AE1425" s="173"/>
      <c r="AF1425" s="173"/>
      <c r="AG1425" s="173"/>
      <c r="AH1425" s="173"/>
      <c r="AI1425" s="173"/>
      <c r="AJ1425" s="173"/>
      <c r="AK1425" s="173"/>
      <c r="AL1425" s="173"/>
    </row>
    <row r="1426" spans="1:38" s="123" customFormat="1" ht="14">
      <c r="A1426" s="173"/>
      <c r="B1426" s="173"/>
      <c r="C1426" s="173"/>
      <c r="D1426" s="173"/>
      <c r="E1426" s="173"/>
      <c r="F1426" s="173"/>
      <c r="G1426" s="173"/>
      <c r="H1426" s="173"/>
      <c r="I1426" s="173"/>
      <c r="J1426" s="173"/>
      <c r="K1426" s="173"/>
      <c r="L1426" s="173"/>
      <c r="M1426" s="173"/>
      <c r="N1426" s="173"/>
      <c r="O1426" s="173"/>
      <c r="P1426" s="173"/>
      <c r="Q1426" s="173"/>
      <c r="R1426" s="173"/>
      <c r="S1426" s="173"/>
      <c r="T1426" s="173"/>
      <c r="U1426" s="173"/>
      <c r="V1426" s="173"/>
      <c r="W1426" s="173"/>
      <c r="X1426" s="173"/>
      <c r="Y1426" s="173"/>
      <c r="Z1426" s="173"/>
      <c r="AA1426" s="173"/>
      <c r="AB1426" s="173"/>
      <c r="AC1426" s="173"/>
      <c r="AD1426" s="173"/>
      <c r="AE1426" s="173"/>
      <c r="AF1426" s="173"/>
      <c r="AG1426" s="173"/>
      <c r="AH1426" s="173"/>
      <c r="AI1426" s="173"/>
      <c r="AJ1426" s="173"/>
      <c r="AK1426" s="173"/>
      <c r="AL1426" s="173"/>
    </row>
    <row r="1427" spans="1:38" s="123" customFormat="1" ht="14">
      <c r="A1427" s="173"/>
      <c r="B1427" s="173"/>
      <c r="C1427" s="173"/>
      <c r="D1427" s="173"/>
      <c r="E1427" s="173"/>
      <c r="F1427" s="173"/>
      <c r="G1427" s="173"/>
      <c r="H1427" s="173"/>
      <c r="I1427" s="173"/>
      <c r="J1427" s="173"/>
      <c r="K1427" s="173"/>
      <c r="L1427" s="173"/>
      <c r="M1427" s="173"/>
      <c r="N1427" s="173"/>
      <c r="O1427" s="173"/>
      <c r="P1427" s="173"/>
      <c r="Q1427" s="173"/>
      <c r="R1427" s="173"/>
      <c r="S1427" s="173"/>
      <c r="T1427" s="173"/>
      <c r="U1427" s="173"/>
      <c r="V1427" s="173"/>
      <c r="W1427" s="173"/>
      <c r="X1427" s="173"/>
      <c r="Y1427" s="173"/>
      <c r="Z1427" s="173"/>
      <c r="AA1427" s="173"/>
      <c r="AB1427" s="173"/>
      <c r="AC1427" s="173"/>
      <c r="AD1427" s="173"/>
      <c r="AE1427" s="173"/>
      <c r="AF1427" s="173"/>
      <c r="AG1427" s="173"/>
      <c r="AH1427" s="173"/>
      <c r="AI1427" s="173"/>
      <c r="AJ1427" s="173"/>
      <c r="AK1427" s="173"/>
      <c r="AL1427" s="173"/>
    </row>
    <row r="1428" spans="1:38" s="123" customFormat="1" ht="14">
      <c r="A1428" s="173"/>
      <c r="B1428" s="173"/>
      <c r="C1428" s="173"/>
      <c r="D1428" s="173"/>
      <c r="E1428" s="173"/>
      <c r="F1428" s="173"/>
      <c r="G1428" s="173"/>
      <c r="H1428" s="173"/>
      <c r="I1428" s="173"/>
      <c r="J1428" s="173"/>
      <c r="K1428" s="173"/>
      <c r="L1428" s="173"/>
      <c r="M1428" s="173"/>
      <c r="N1428" s="173"/>
      <c r="O1428" s="173"/>
      <c r="P1428" s="173"/>
      <c r="Q1428" s="173"/>
      <c r="R1428" s="173"/>
      <c r="S1428" s="173"/>
      <c r="T1428" s="173"/>
      <c r="U1428" s="173"/>
      <c r="V1428" s="173"/>
      <c r="W1428" s="173"/>
      <c r="X1428" s="173"/>
      <c r="Y1428" s="173"/>
      <c r="Z1428" s="173"/>
      <c r="AA1428" s="173"/>
      <c r="AB1428" s="173"/>
      <c r="AC1428" s="173"/>
      <c r="AD1428" s="173"/>
      <c r="AE1428" s="173"/>
      <c r="AF1428" s="173"/>
      <c r="AG1428" s="173"/>
      <c r="AH1428" s="173"/>
      <c r="AI1428" s="173"/>
      <c r="AJ1428" s="173"/>
      <c r="AK1428" s="173"/>
      <c r="AL1428" s="173"/>
    </row>
    <row r="1429" spans="1:38" s="123" customFormat="1" ht="14">
      <c r="A1429" s="173"/>
      <c r="B1429" s="173"/>
      <c r="C1429" s="173"/>
      <c r="D1429" s="173"/>
      <c r="E1429" s="173"/>
      <c r="F1429" s="173"/>
      <c r="G1429" s="173"/>
      <c r="H1429" s="173"/>
      <c r="I1429" s="173"/>
      <c r="J1429" s="173"/>
      <c r="K1429" s="173"/>
      <c r="L1429" s="173"/>
      <c r="M1429" s="173"/>
      <c r="N1429" s="173"/>
      <c r="O1429" s="173"/>
      <c r="P1429" s="173"/>
      <c r="Q1429" s="173"/>
      <c r="R1429" s="173"/>
      <c r="S1429" s="173"/>
      <c r="T1429" s="173"/>
      <c r="U1429" s="173"/>
      <c r="V1429" s="173"/>
      <c r="W1429" s="173"/>
      <c r="X1429" s="173"/>
      <c r="Y1429" s="173"/>
      <c r="Z1429" s="173"/>
      <c r="AA1429" s="173"/>
      <c r="AB1429" s="173"/>
      <c r="AC1429" s="173"/>
      <c r="AD1429" s="173"/>
      <c r="AE1429" s="173"/>
      <c r="AF1429" s="173"/>
      <c r="AG1429" s="173"/>
      <c r="AH1429" s="173"/>
      <c r="AI1429" s="173"/>
      <c r="AJ1429" s="173"/>
      <c r="AK1429" s="173"/>
      <c r="AL1429" s="173"/>
    </row>
    <row r="1430" spans="1:38" s="123" customFormat="1" ht="14">
      <c r="A1430" s="173"/>
      <c r="B1430" s="173"/>
      <c r="C1430" s="173"/>
      <c r="D1430" s="173"/>
      <c r="E1430" s="173"/>
      <c r="F1430" s="173"/>
      <c r="G1430" s="173"/>
      <c r="H1430" s="173"/>
      <c r="I1430" s="173"/>
      <c r="J1430" s="173"/>
      <c r="K1430" s="173"/>
      <c r="L1430" s="173"/>
      <c r="M1430" s="173"/>
      <c r="N1430" s="173"/>
      <c r="O1430" s="173"/>
      <c r="P1430" s="173"/>
      <c r="Q1430" s="173"/>
      <c r="R1430" s="173"/>
      <c r="S1430" s="173"/>
      <c r="T1430" s="173"/>
      <c r="U1430" s="173"/>
      <c r="V1430" s="173"/>
      <c r="W1430" s="173"/>
      <c r="X1430" s="173"/>
      <c r="Y1430" s="173"/>
      <c r="Z1430" s="173"/>
      <c r="AA1430" s="173"/>
      <c r="AB1430" s="173"/>
      <c r="AC1430" s="173"/>
      <c r="AD1430" s="173"/>
      <c r="AE1430" s="173"/>
      <c r="AF1430" s="173"/>
      <c r="AG1430" s="173"/>
      <c r="AH1430" s="173"/>
      <c r="AI1430" s="173"/>
      <c r="AJ1430" s="173"/>
      <c r="AK1430" s="173"/>
      <c r="AL1430" s="173"/>
    </row>
    <row r="1431" spans="1:38" s="123" customFormat="1" ht="14">
      <c r="A1431" s="173"/>
      <c r="B1431" s="173"/>
      <c r="C1431" s="173"/>
      <c r="D1431" s="173"/>
      <c r="E1431" s="173"/>
      <c r="F1431" s="173"/>
      <c r="G1431" s="173"/>
      <c r="H1431" s="173"/>
      <c r="I1431" s="173"/>
      <c r="J1431" s="173"/>
      <c r="K1431" s="173"/>
      <c r="L1431" s="173"/>
      <c r="M1431" s="173"/>
      <c r="N1431" s="173"/>
      <c r="O1431" s="173"/>
      <c r="P1431" s="173"/>
      <c r="Q1431" s="173"/>
      <c r="R1431" s="173"/>
      <c r="S1431" s="173"/>
      <c r="T1431" s="173"/>
      <c r="U1431" s="173"/>
      <c r="V1431" s="173"/>
      <c r="W1431" s="173"/>
      <c r="X1431" s="173"/>
      <c r="Y1431" s="173"/>
      <c r="Z1431" s="173"/>
      <c r="AA1431" s="173"/>
      <c r="AB1431" s="173"/>
      <c r="AC1431" s="173"/>
      <c r="AD1431" s="173"/>
      <c r="AE1431" s="173"/>
      <c r="AF1431" s="173"/>
      <c r="AG1431" s="173"/>
      <c r="AH1431" s="173"/>
      <c r="AI1431" s="173"/>
      <c r="AJ1431" s="173"/>
      <c r="AK1431" s="173"/>
      <c r="AL1431" s="173"/>
    </row>
    <row r="1432" spans="1:38" s="123" customFormat="1" ht="14">
      <c r="A1432" s="173"/>
      <c r="B1432" s="173"/>
      <c r="C1432" s="173"/>
      <c r="D1432" s="173"/>
      <c r="E1432" s="173"/>
      <c r="F1432" s="173"/>
      <c r="G1432" s="173"/>
      <c r="H1432" s="173"/>
      <c r="I1432" s="173"/>
      <c r="J1432" s="173"/>
      <c r="K1432" s="173"/>
      <c r="L1432" s="173"/>
      <c r="M1432" s="173"/>
      <c r="N1432" s="173"/>
      <c r="O1432" s="173"/>
      <c r="P1432" s="173"/>
      <c r="Q1432" s="173"/>
      <c r="R1432" s="173"/>
      <c r="S1432" s="173"/>
      <c r="T1432" s="173"/>
      <c r="U1432" s="173"/>
      <c r="V1432" s="173"/>
      <c r="W1432" s="173"/>
      <c r="X1432" s="173"/>
      <c r="Y1432" s="173"/>
      <c r="Z1432" s="173"/>
      <c r="AA1432" s="173"/>
      <c r="AB1432" s="173"/>
      <c r="AC1432" s="173"/>
      <c r="AD1432" s="173"/>
      <c r="AE1432" s="173"/>
      <c r="AF1432" s="173"/>
      <c r="AG1432" s="173"/>
      <c r="AH1432" s="173"/>
      <c r="AI1432" s="173"/>
      <c r="AJ1432" s="173"/>
      <c r="AK1432" s="173"/>
      <c r="AL1432" s="173"/>
    </row>
    <row r="1433" spans="1:38" s="123" customFormat="1" ht="14">
      <c r="A1433" s="173"/>
      <c r="B1433" s="173"/>
      <c r="C1433" s="173"/>
      <c r="D1433" s="173"/>
      <c r="E1433" s="173"/>
      <c r="F1433" s="173"/>
      <c r="G1433" s="173"/>
      <c r="H1433" s="173"/>
      <c r="I1433" s="173"/>
      <c r="J1433" s="173"/>
      <c r="K1433" s="173"/>
      <c r="L1433" s="173"/>
      <c r="M1433" s="173"/>
      <c r="N1433" s="173"/>
      <c r="O1433" s="173"/>
      <c r="P1433" s="173"/>
      <c r="Q1433" s="173"/>
      <c r="R1433" s="173"/>
      <c r="S1433" s="173"/>
      <c r="T1433" s="173"/>
      <c r="U1433" s="173"/>
      <c r="V1433" s="173"/>
      <c r="W1433" s="173"/>
      <c r="X1433" s="173"/>
      <c r="Y1433" s="173"/>
      <c r="Z1433" s="173"/>
      <c r="AA1433" s="173"/>
      <c r="AB1433" s="173"/>
      <c r="AC1433" s="173"/>
      <c r="AD1433" s="173"/>
      <c r="AE1433" s="173"/>
      <c r="AF1433" s="173"/>
      <c r="AG1433" s="173"/>
      <c r="AH1433" s="173"/>
      <c r="AI1433" s="173"/>
      <c r="AJ1433" s="173"/>
      <c r="AK1433" s="173"/>
      <c r="AL1433" s="173"/>
    </row>
    <row r="1434" spans="1:38" s="123" customFormat="1" ht="14">
      <c r="A1434" s="173"/>
      <c r="B1434" s="173"/>
      <c r="C1434" s="173"/>
      <c r="D1434" s="173"/>
      <c r="E1434" s="173"/>
      <c r="F1434" s="173"/>
      <c r="G1434" s="173"/>
      <c r="H1434" s="173"/>
      <c r="I1434" s="173"/>
      <c r="J1434" s="173"/>
      <c r="K1434" s="173"/>
      <c r="L1434" s="173"/>
      <c r="M1434" s="173"/>
      <c r="N1434" s="173"/>
      <c r="O1434" s="173"/>
      <c r="P1434" s="173"/>
      <c r="Q1434" s="173"/>
      <c r="R1434" s="173"/>
      <c r="S1434" s="173"/>
      <c r="T1434" s="173"/>
      <c r="U1434" s="173"/>
      <c r="V1434" s="173"/>
      <c r="W1434" s="173"/>
      <c r="X1434" s="173"/>
      <c r="Y1434" s="173"/>
      <c r="Z1434" s="173"/>
      <c r="AA1434" s="173"/>
      <c r="AB1434" s="173"/>
      <c r="AC1434" s="173"/>
      <c r="AD1434" s="173"/>
      <c r="AE1434" s="173"/>
      <c r="AF1434" s="173"/>
      <c r="AG1434" s="173"/>
      <c r="AH1434" s="173"/>
      <c r="AI1434" s="173"/>
      <c r="AJ1434" s="173"/>
      <c r="AK1434" s="173"/>
      <c r="AL1434" s="173"/>
    </row>
    <row r="1435" spans="1:38" s="123" customFormat="1" ht="14">
      <c r="A1435" s="173"/>
      <c r="B1435" s="173"/>
      <c r="C1435" s="173"/>
      <c r="D1435" s="173"/>
      <c r="E1435" s="173"/>
      <c r="F1435" s="173"/>
      <c r="G1435" s="173"/>
      <c r="H1435" s="173"/>
      <c r="I1435" s="173"/>
      <c r="J1435" s="173"/>
      <c r="K1435" s="173"/>
      <c r="L1435" s="173"/>
      <c r="M1435" s="173"/>
      <c r="N1435" s="173"/>
      <c r="O1435" s="173"/>
      <c r="P1435" s="173"/>
      <c r="Q1435" s="173"/>
      <c r="R1435" s="173"/>
      <c r="S1435" s="173"/>
      <c r="T1435" s="173"/>
      <c r="U1435" s="173"/>
      <c r="V1435" s="173"/>
      <c r="W1435" s="173"/>
      <c r="X1435" s="173"/>
      <c r="Y1435" s="173"/>
      <c r="Z1435" s="173"/>
      <c r="AA1435" s="173"/>
      <c r="AB1435" s="173"/>
      <c r="AC1435" s="173"/>
      <c r="AD1435" s="173"/>
      <c r="AE1435" s="173"/>
      <c r="AF1435" s="173"/>
      <c r="AG1435" s="173"/>
      <c r="AH1435" s="173"/>
      <c r="AI1435" s="173"/>
      <c r="AJ1435" s="173"/>
      <c r="AK1435" s="173"/>
      <c r="AL1435" s="173"/>
    </row>
    <row r="1436" spans="1:38" s="123" customFormat="1" ht="14">
      <c r="A1436" s="173"/>
      <c r="B1436" s="173"/>
      <c r="C1436" s="173"/>
      <c r="D1436" s="173"/>
      <c r="E1436" s="173"/>
      <c r="F1436" s="173"/>
      <c r="G1436" s="173"/>
      <c r="H1436" s="173"/>
      <c r="I1436" s="173"/>
      <c r="J1436" s="173"/>
      <c r="K1436" s="173"/>
      <c r="L1436" s="173"/>
      <c r="M1436" s="173"/>
      <c r="N1436" s="173"/>
      <c r="O1436" s="173"/>
      <c r="P1436" s="173"/>
      <c r="Q1436" s="173"/>
      <c r="R1436" s="173"/>
      <c r="S1436" s="173"/>
      <c r="T1436" s="173"/>
      <c r="U1436" s="173"/>
      <c r="V1436" s="173"/>
      <c r="W1436" s="173"/>
      <c r="X1436" s="173"/>
      <c r="Y1436" s="173"/>
      <c r="Z1436" s="173"/>
      <c r="AA1436" s="173"/>
      <c r="AB1436" s="173"/>
      <c r="AC1436" s="173"/>
      <c r="AD1436" s="173"/>
      <c r="AE1436" s="173"/>
      <c r="AF1436" s="173"/>
      <c r="AG1436" s="173"/>
      <c r="AH1436" s="173"/>
      <c r="AI1436" s="173"/>
      <c r="AJ1436" s="173"/>
      <c r="AK1436" s="173"/>
      <c r="AL1436" s="173"/>
    </row>
    <row r="1437" spans="1:38" s="123" customFormat="1" ht="14">
      <c r="A1437" s="173"/>
      <c r="B1437" s="173"/>
      <c r="C1437" s="173"/>
      <c r="D1437" s="173"/>
      <c r="E1437" s="173"/>
      <c r="F1437" s="173"/>
      <c r="G1437" s="173"/>
      <c r="H1437" s="173"/>
      <c r="I1437" s="173"/>
      <c r="J1437" s="173"/>
      <c r="K1437" s="173"/>
      <c r="L1437" s="173"/>
      <c r="M1437" s="173"/>
      <c r="N1437" s="173"/>
      <c r="O1437" s="173"/>
      <c r="P1437" s="173"/>
      <c r="Q1437" s="173"/>
      <c r="R1437" s="173"/>
      <c r="S1437" s="173"/>
      <c r="T1437" s="173"/>
      <c r="U1437" s="173"/>
      <c r="V1437" s="173"/>
      <c r="W1437" s="173"/>
      <c r="X1437" s="173"/>
      <c r="Y1437" s="173"/>
      <c r="Z1437" s="173"/>
      <c r="AA1437" s="173"/>
      <c r="AB1437" s="173"/>
      <c r="AC1437" s="173"/>
      <c r="AD1437" s="173"/>
      <c r="AE1437" s="173"/>
      <c r="AF1437" s="173"/>
      <c r="AG1437" s="173"/>
      <c r="AH1437" s="173"/>
      <c r="AI1437" s="173"/>
      <c r="AJ1437" s="173"/>
      <c r="AK1437" s="173"/>
      <c r="AL1437" s="173"/>
    </row>
    <row r="1438" spans="1:38" s="123" customFormat="1" ht="14">
      <c r="A1438" s="173"/>
      <c r="B1438" s="173"/>
      <c r="C1438" s="173"/>
      <c r="D1438" s="173"/>
      <c r="E1438" s="173"/>
      <c r="F1438" s="173"/>
      <c r="G1438" s="173"/>
      <c r="H1438" s="173"/>
      <c r="I1438" s="173"/>
      <c r="J1438" s="173"/>
      <c r="K1438" s="173"/>
      <c r="L1438" s="173"/>
      <c r="M1438" s="173"/>
      <c r="N1438" s="173"/>
      <c r="O1438" s="173"/>
      <c r="P1438" s="173"/>
      <c r="Q1438" s="173"/>
      <c r="R1438" s="173"/>
      <c r="S1438" s="173"/>
      <c r="T1438" s="173"/>
      <c r="U1438" s="173"/>
      <c r="V1438" s="173"/>
      <c r="W1438" s="173"/>
      <c r="X1438" s="173"/>
      <c r="Y1438" s="173"/>
      <c r="Z1438" s="173"/>
      <c r="AA1438" s="173"/>
      <c r="AB1438" s="173"/>
      <c r="AC1438" s="173"/>
      <c r="AD1438" s="173"/>
      <c r="AE1438" s="173"/>
      <c r="AF1438" s="173"/>
      <c r="AG1438" s="173"/>
      <c r="AH1438" s="173"/>
      <c r="AI1438" s="173"/>
      <c r="AJ1438" s="173"/>
      <c r="AK1438" s="173"/>
      <c r="AL1438" s="173"/>
    </row>
    <row r="1439" spans="1:38" s="123" customFormat="1" ht="14">
      <c r="A1439" s="173"/>
      <c r="B1439" s="173"/>
      <c r="C1439" s="173"/>
      <c r="D1439" s="173"/>
      <c r="E1439" s="173"/>
      <c r="F1439" s="173"/>
      <c r="G1439" s="173"/>
      <c r="H1439" s="173"/>
      <c r="I1439" s="173"/>
      <c r="J1439" s="173"/>
      <c r="K1439" s="173"/>
      <c r="L1439" s="173"/>
      <c r="M1439" s="173"/>
      <c r="N1439" s="173"/>
      <c r="O1439" s="173"/>
      <c r="P1439" s="173"/>
      <c r="Q1439" s="173"/>
      <c r="R1439" s="173"/>
      <c r="S1439" s="173"/>
      <c r="T1439" s="173"/>
      <c r="U1439" s="173"/>
      <c r="V1439" s="173"/>
      <c r="W1439" s="173"/>
      <c r="X1439" s="173"/>
      <c r="Y1439" s="173"/>
      <c r="Z1439" s="173"/>
      <c r="AA1439" s="173"/>
      <c r="AB1439" s="173"/>
      <c r="AC1439" s="173"/>
      <c r="AD1439" s="173"/>
      <c r="AE1439" s="173"/>
      <c r="AF1439" s="173"/>
      <c r="AG1439" s="173"/>
      <c r="AH1439" s="173"/>
      <c r="AI1439" s="173"/>
      <c r="AJ1439" s="173"/>
      <c r="AK1439" s="173"/>
      <c r="AL1439" s="173"/>
    </row>
    <row r="1440" spans="1:38" s="123" customFormat="1" ht="14">
      <c r="A1440" s="173"/>
      <c r="B1440" s="173"/>
      <c r="C1440" s="173"/>
      <c r="D1440" s="173"/>
      <c r="E1440" s="173"/>
      <c r="F1440" s="173"/>
      <c r="G1440" s="173"/>
      <c r="H1440" s="173"/>
      <c r="I1440" s="173"/>
      <c r="J1440" s="173"/>
      <c r="K1440" s="173"/>
      <c r="L1440" s="173"/>
      <c r="M1440" s="173"/>
      <c r="N1440" s="173"/>
      <c r="O1440" s="173"/>
      <c r="P1440" s="173"/>
      <c r="Q1440" s="173"/>
      <c r="R1440" s="173"/>
      <c r="S1440" s="173"/>
      <c r="T1440" s="173"/>
      <c r="U1440" s="173"/>
      <c r="V1440" s="173"/>
      <c r="W1440" s="173"/>
      <c r="X1440" s="173"/>
      <c r="Y1440" s="173"/>
      <c r="Z1440" s="173"/>
      <c r="AA1440" s="173"/>
      <c r="AB1440" s="173"/>
      <c r="AC1440" s="173"/>
      <c r="AD1440" s="173"/>
      <c r="AE1440" s="173"/>
      <c r="AF1440" s="173"/>
      <c r="AG1440" s="173"/>
      <c r="AH1440" s="173"/>
      <c r="AI1440" s="173"/>
      <c r="AJ1440" s="173"/>
      <c r="AK1440" s="173"/>
      <c r="AL1440" s="173"/>
    </row>
    <row r="1441" spans="1:38" s="123" customFormat="1" ht="14">
      <c r="A1441" s="173"/>
      <c r="B1441" s="173"/>
      <c r="C1441" s="173"/>
      <c r="D1441" s="173"/>
      <c r="E1441" s="173"/>
      <c r="F1441" s="173"/>
      <c r="G1441" s="173"/>
      <c r="H1441" s="173"/>
      <c r="I1441" s="173"/>
      <c r="J1441" s="173"/>
      <c r="K1441" s="173"/>
      <c r="L1441" s="173"/>
      <c r="M1441" s="173"/>
      <c r="N1441" s="173"/>
      <c r="O1441" s="173"/>
      <c r="P1441" s="173"/>
      <c r="Q1441" s="173"/>
      <c r="R1441" s="173"/>
      <c r="S1441" s="173"/>
      <c r="T1441" s="173"/>
      <c r="U1441" s="173"/>
      <c r="V1441" s="173"/>
      <c r="W1441" s="173"/>
      <c r="X1441" s="173"/>
      <c r="Y1441" s="173"/>
      <c r="Z1441" s="173"/>
      <c r="AA1441" s="173"/>
      <c r="AB1441" s="173"/>
      <c r="AC1441" s="173"/>
      <c r="AD1441" s="173"/>
      <c r="AE1441" s="173"/>
      <c r="AF1441" s="173"/>
      <c r="AG1441" s="173"/>
      <c r="AH1441" s="173"/>
      <c r="AI1441" s="173"/>
      <c r="AJ1441" s="173"/>
      <c r="AK1441" s="173"/>
      <c r="AL1441" s="173"/>
    </row>
    <row r="1442" spans="1:38" s="123" customFormat="1" ht="14">
      <c r="A1442" s="173"/>
      <c r="B1442" s="173"/>
      <c r="C1442" s="173"/>
      <c r="D1442" s="173"/>
      <c r="E1442" s="173"/>
      <c r="F1442" s="173"/>
      <c r="G1442" s="173"/>
      <c r="H1442" s="173"/>
      <c r="I1442" s="173"/>
      <c r="J1442" s="173"/>
      <c r="K1442" s="173"/>
      <c r="L1442" s="173"/>
      <c r="M1442" s="173"/>
      <c r="N1442" s="173"/>
      <c r="O1442" s="173"/>
      <c r="P1442" s="173"/>
      <c r="Q1442" s="173"/>
      <c r="R1442" s="173"/>
      <c r="S1442" s="173"/>
      <c r="T1442" s="173"/>
      <c r="U1442" s="173"/>
      <c r="V1442" s="173"/>
      <c r="W1442" s="173"/>
      <c r="X1442" s="173"/>
      <c r="Y1442" s="173"/>
      <c r="Z1442" s="173"/>
      <c r="AA1442" s="173"/>
      <c r="AB1442" s="173"/>
      <c r="AC1442" s="173"/>
      <c r="AD1442" s="173"/>
      <c r="AE1442" s="173"/>
      <c r="AF1442" s="173"/>
      <c r="AG1442" s="173"/>
      <c r="AH1442" s="173"/>
      <c r="AI1442" s="173"/>
      <c r="AJ1442" s="173"/>
      <c r="AK1442" s="173"/>
      <c r="AL1442" s="173"/>
    </row>
    <row r="1443" spans="1:38" s="123" customFormat="1" ht="14">
      <c r="A1443" s="173"/>
      <c r="B1443" s="173"/>
      <c r="C1443" s="173"/>
      <c r="D1443" s="173"/>
      <c r="E1443" s="173"/>
      <c r="F1443" s="173"/>
      <c r="G1443" s="173"/>
      <c r="H1443" s="173"/>
      <c r="I1443" s="173"/>
      <c r="J1443" s="173"/>
      <c r="K1443" s="173"/>
      <c r="L1443" s="173"/>
      <c r="M1443" s="173"/>
      <c r="N1443" s="173"/>
      <c r="O1443" s="173"/>
      <c r="P1443" s="173"/>
      <c r="Q1443" s="173"/>
      <c r="R1443" s="173"/>
      <c r="S1443" s="173"/>
      <c r="T1443" s="173"/>
      <c r="U1443" s="173"/>
      <c r="V1443" s="173"/>
      <c r="W1443" s="173"/>
      <c r="X1443" s="173"/>
      <c r="Y1443" s="173"/>
      <c r="Z1443" s="173"/>
      <c r="AA1443" s="173"/>
      <c r="AB1443" s="173"/>
      <c r="AC1443" s="173"/>
      <c r="AD1443" s="173"/>
      <c r="AE1443" s="173"/>
      <c r="AF1443" s="173"/>
      <c r="AG1443" s="173"/>
      <c r="AH1443" s="173"/>
      <c r="AI1443" s="173"/>
      <c r="AJ1443" s="173"/>
      <c r="AK1443" s="173"/>
      <c r="AL1443" s="173"/>
    </row>
    <row r="1444" spans="1:38" s="123" customFormat="1" ht="14">
      <c r="A1444" s="173"/>
      <c r="B1444" s="173"/>
      <c r="C1444" s="173"/>
      <c r="D1444" s="173"/>
      <c r="E1444" s="173"/>
      <c r="F1444" s="173"/>
      <c r="G1444" s="173"/>
      <c r="H1444" s="173"/>
      <c r="I1444" s="173"/>
      <c r="J1444" s="173"/>
      <c r="K1444" s="173"/>
      <c r="L1444" s="173"/>
      <c r="M1444" s="173"/>
      <c r="N1444" s="173"/>
      <c r="O1444" s="173"/>
      <c r="P1444" s="173"/>
      <c r="Q1444" s="173"/>
      <c r="R1444" s="173"/>
      <c r="S1444" s="173"/>
      <c r="T1444" s="173"/>
      <c r="U1444" s="173"/>
      <c r="V1444" s="173"/>
      <c r="W1444" s="173"/>
      <c r="X1444" s="173"/>
      <c r="Y1444" s="173"/>
      <c r="Z1444" s="173"/>
      <c r="AA1444" s="173"/>
      <c r="AB1444" s="173"/>
      <c r="AC1444" s="173"/>
      <c r="AD1444" s="173"/>
      <c r="AE1444" s="173"/>
      <c r="AF1444" s="173"/>
      <c r="AG1444" s="173"/>
      <c r="AH1444" s="173"/>
      <c r="AI1444" s="173"/>
      <c r="AJ1444" s="173"/>
      <c r="AK1444" s="173"/>
      <c r="AL1444" s="173"/>
    </row>
    <row r="1445" spans="1:38" s="123" customFormat="1" ht="14">
      <c r="A1445" s="173"/>
      <c r="B1445" s="173"/>
      <c r="C1445" s="173"/>
      <c r="D1445" s="173"/>
      <c r="E1445" s="173"/>
      <c r="F1445" s="173"/>
      <c r="G1445" s="173"/>
      <c r="H1445" s="173"/>
      <c r="I1445" s="173"/>
      <c r="J1445" s="173"/>
      <c r="K1445" s="173"/>
      <c r="L1445" s="173"/>
      <c r="M1445" s="173"/>
      <c r="N1445" s="173"/>
      <c r="O1445" s="173"/>
      <c r="P1445" s="173"/>
      <c r="Q1445" s="173"/>
      <c r="R1445" s="173"/>
      <c r="S1445" s="173"/>
      <c r="T1445" s="173"/>
      <c r="U1445" s="173"/>
      <c r="V1445" s="173"/>
      <c r="W1445" s="173"/>
      <c r="X1445" s="173"/>
      <c r="Y1445" s="173"/>
      <c r="Z1445" s="173"/>
      <c r="AA1445" s="173"/>
      <c r="AB1445" s="173"/>
      <c r="AC1445" s="173"/>
      <c r="AD1445" s="173"/>
      <c r="AE1445" s="173"/>
      <c r="AF1445" s="173"/>
      <c r="AG1445" s="173"/>
      <c r="AH1445" s="173"/>
      <c r="AI1445" s="173"/>
      <c r="AJ1445" s="173"/>
      <c r="AK1445" s="173"/>
      <c r="AL1445" s="173"/>
    </row>
    <row r="1446" spans="1:38" s="123" customFormat="1" ht="14">
      <c r="A1446" s="173"/>
      <c r="B1446" s="173"/>
      <c r="C1446" s="173"/>
      <c r="D1446" s="173"/>
      <c r="E1446" s="173"/>
      <c r="F1446" s="173"/>
      <c r="G1446" s="173"/>
      <c r="H1446" s="173"/>
      <c r="I1446" s="173"/>
      <c r="J1446" s="173"/>
      <c r="K1446" s="173"/>
      <c r="L1446" s="173"/>
      <c r="M1446" s="173"/>
      <c r="N1446" s="173"/>
      <c r="O1446" s="173"/>
      <c r="P1446" s="173"/>
      <c r="Q1446" s="173"/>
      <c r="R1446" s="173"/>
      <c r="S1446" s="173"/>
      <c r="T1446" s="173"/>
      <c r="U1446" s="173"/>
      <c r="V1446" s="173"/>
      <c r="W1446" s="173"/>
      <c r="X1446" s="173"/>
      <c r="Y1446" s="173"/>
      <c r="Z1446" s="173"/>
      <c r="AA1446" s="173"/>
      <c r="AB1446" s="173"/>
      <c r="AC1446" s="173"/>
      <c r="AD1446" s="173"/>
      <c r="AE1446" s="173"/>
      <c r="AF1446" s="173"/>
      <c r="AG1446" s="173"/>
      <c r="AH1446" s="173"/>
      <c r="AI1446" s="173"/>
      <c r="AJ1446" s="173"/>
      <c r="AK1446" s="173"/>
      <c r="AL1446" s="173"/>
    </row>
    <row r="1447" spans="1:38" s="123" customFormat="1" ht="14">
      <c r="A1447" s="173"/>
      <c r="B1447" s="173"/>
      <c r="C1447" s="173"/>
      <c r="D1447" s="173"/>
      <c r="E1447" s="173"/>
      <c r="F1447" s="173"/>
      <c r="G1447" s="173"/>
      <c r="H1447" s="173"/>
      <c r="I1447" s="173"/>
      <c r="J1447" s="173"/>
      <c r="K1447" s="173"/>
      <c r="L1447" s="173"/>
      <c r="M1447" s="173"/>
      <c r="N1447" s="173"/>
      <c r="O1447" s="173"/>
      <c r="P1447" s="173"/>
      <c r="Q1447" s="173"/>
      <c r="R1447" s="173"/>
      <c r="S1447" s="173"/>
      <c r="T1447" s="173"/>
      <c r="U1447" s="173"/>
      <c r="V1447" s="173"/>
      <c r="W1447" s="173"/>
      <c r="X1447" s="173"/>
      <c r="Y1447" s="173"/>
      <c r="Z1447" s="173"/>
      <c r="AA1447" s="173"/>
      <c r="AB1447" s="173"/>
      <c r="AC1447" s="173"/>
      <c r="AD1447" s="173"/>
      <c r="AE1447" s="173"/>
      <c r="AF1447" s="173"/>
      <c r="AG1447" s="173"/>
      <c r="AH1447" s="173"/>
      <c r="AI1447" s="173"/>
      <c r="AJ1447" s="173"/>
      <c r="AK1447" s="173"/>
      <c r="AL1447" s="173"/>
    </row>
    <row r="1448" spans="1:38" s="123" customFormat="1" ht="14">
      <c r="A1448" s="173"/>
      <c r="B1448" s="173"/>
      <c r="C1448" s="173"/>
      <c r="D1448" s="173"/>
      <c r="E1448" s="173"/>
      <c r="F1448" s="173"/>
      <c r="G1448" s="173"/>
      <c r="H1448" s="173"/>
      <c r="I1448" s="173"/>
      <c r="J1448" s="173"/>
      <c r="K1448" s="173"/>
      <c r="L1448" s="173"/>
      <c r="M1448" s="173"/>
      <c r="N1448" s="173"/>
      <c r="O1448" s="173"/>
      <c r="P1448" s="173"/>
      <c r="Q1448" s="173"/>
      <c r="R1448" s="173"/>
      <c r="S1448" s="173"/>
      <c r="T1448" s="173"/>
      <c r="U1448" s="173"/>
      <c r="V1448" s="173"/>
      <c r="W1448" s="173"/>
      <c r="X1448" s="173"/>
      <c r="Y1448" s="173"/>
      <c r="Z1448" s="173"/>
      <c r="AA1448" s="173"/>
      <c r="AB1448" s="173"/>
      <c r="AC1448" s="173"/>
      <c r="AD1448" s="173"/>
      <c r="AE1448" s="173"/>
      <c r="AF1448" s="173"/>
      <c r="AG1448" s="173"/>
      <c r="AH1448" s="173"/>
      <c r="AI1448" s="173"/>
      <c r="AJ1448" s="173"/>
      <c r="AK1448" s="173"/>
      <c r="AL1448" s="173"/>
    </row>
    <row r="1449" spans="1:38" s="123" customFormat="1" ht="14">
      <c r="A1449" s="173"/>
      <c r="B1449" s="173"/>
      <c r="C1449" s="173"/>
      <c r="D1449" s="173"/>
      <c r="E1449" s="173"/>
      <c r="F1449" s="173"/>
      <c r="G1449" s="173"/>
      <c r="H1449" s="173"/>
      <c r="I1449" s="173"/>
      <c r="J1449" s="173"/>
      <c r="K1449" s="173"/>
      <c r="L1449" s="173"/>
      <c r="M1449" s="173"/>
      <c r="N1449" s="173"/>
      <c r="O1449" s="173"/>
      <c r="P1449" s="173"/>
      <c r="Q1449" s="173"/>
      <c r="R1449" s="173"/>
      <c r="S1449" s="173"/>
      <c r="T1449" s="173"/>
      <c r="U1449" s="173"/>
      <c r="V1449" s="173"/>
      <c r="W1449" s="173"/>
      <c r="X1449" s="173"/>
      <c r="Y1449" s="173"/>
      <c r="Z1449" s="173"/>
      <c r="AA1449" s="173"/>
      <c r="AB1449" s="173"/>
      <c r="AC1449" s="173"/>
      <c r="AD1449" s="173"/>
      <c r="AE1449" s="173"/>
      <c r="AF1449" s="173"/>
      <c r="AG1449" s="173"/>
      <c r="AH1449" s="173"/>
      <c r="AI1449" s="173"/>
      <c r="AJ1449" s="173"/>
      <c r="AK1449" s="173"/>
      <c r="AL1449" s="173"/>
    </row>
    <row r="1450" spans="1:38" s="123" customFormat="1" ht="14">
      <c r="A1450" s="173"/>
      <c r="B1450" s="173"/>
      <c r="C1450" s="173"/>
      <c r="D1450" s="173"/>
      <c r="E1450" s="173"/>
      <c r="F1450" s="173"/>
      <c r="G1450" s="173"/>
      <c r="H1450" s="173"/>
      <c r="I1450" s="173"/>
      <c r="J1450" s="173"/>
      <c r="K1450" s="173"/>
      <c r="L1450" s="173"/>
      <c r="M1450" s="173"/>
      <c r="N1450" s="173"/>
      <c r="O1450" s="173"/>
      <c r="P1450" s="173"/>
      <c r="Q1450" s="173"/>
      <c r="R1450" s="173"/>
      <c r="S1450" s="173"/>
      <c r="T1450" s="173"/>
      <c r="U1450" s="173"/>
      <c r="V1450" s="173"/>
      <c r="W1450" s="173"/>
      <c r="X1450" s="173"/>
      <c r="Y1450" s="173"/>
      <c r="Z1450" s="173"/>
      <c r="AA1450" s="173"/>
      <c r="AB1450" s="173"/>
      <c r="AC1450" s="173"/>
      <c r="AD1450" s="173"/>
      <c r="AE1450" s="173"/>
      <c r="AF1450" s="173"/>
      <c r="AG1450" s="173"/>
      <c r="AH1450" s="173"/>
      <c r="AI1450" s="173"/>
      <c r="AJ1450" s="173"/>
      <c r="AK1450" s="173"/>
      <c r="AL1450" s="173"/>
    </row>
    <row r="1451" spans="1:38" s="123" customFormat="1" ht="14">
      <c r="A1451" s="173"/>
      <c r="B1451" s="173"/>
      <c r="C1451" s="173"/>
      <c r="D1451" s="173"/>
      <c r="E1451" s="173"/>
      <c r="F1451" s="173"/>
      <c r="G1451" s="173"/>
      <c r="H1451" s="173"/>
      <c r="I1451" s="173"/>
      <c r="J1451" s="173"/>
      <c r="K1451" s="173"/>
      <c r="L1451" s="173"/>
      <c r="M1451" s="173"/>
      <c r="N1451" s="173"/>
      <c r="O1451" s="173"/>
      <c r="P1451" s="173"/>
      <c r="Q1451" s="173"/>
      <c r="R1451" s="173"/>
      <c r="S1451" s="173"/>
      <c r="T1451" s="173"/>
      <c r="U1451" s="173"/>
      <c r="V1451" s="173"/>
      <c r="W1451" s="173"/>
      <c r="X1451" s="173"/>
      <c r="Y1451" s="173"/>
      <c r="Z1451" s="173"/>
      <c r="AA1451" s="173"/>
      <c r="AB1451" s="173"/>
      <c r="AC1451" s="173"/>
      <c r="AD1451" s="173"/>
      <c r="AE1451" s="173"/>
      <c r="AF1451" s="173"/>
      <c r="AG1451" s="173"/>
      <c r="AH1451" s="173"/>
      <c r="AI1451" s="173"/>
      <c r="AJ1451" s="173"/>
      <c r="AK1451" s="173"/>
      <c r="AL1451" s="173"/>
    </row>
    <row r="1452" spans="1:38" s="123" customFormat="1" ht="14">
      <c r="A1452" s="173"/>
      <c r="B1452" s="173"/>
      <c r="C1452" s="173"/>
      <c r="D1452" s="173"/>
      <c r="E1452" s="173"/>
      <c r="F1452" s="173"/>
      <c r="G1452" s="173"/>
      <c r="H1452" s="173"/>
      <c r="I1452" s="173"/>
      <c r="J1452" s="173"/>
      <c r="K1452" s="173"/>
      <c r="L1452" s="173"/>
      <c r="M1452" s="173"/>
      <c r="N1452" s="173"/>
      <c r="O1452" s="173"/>
      <c r="P1452" s="173"/>
      <c r="Q1452" s="173"/>
      <c r="R1452" s="173"/>
      <c r="S1452" s="173"/>
      <c r="T1452" s="173"/>
      <c r="U1452" s="173"/>
      <c r="V1452" s="173"/>
      <c r="W1452" s="173"/>
      <c r="X1452" s="173"/>
      <c r="Y1452" s="173"/>
      <c r="Z1452" s="173"/>
      <c r="AA1452" s="173"/>
      <c r="AB1452" s="173"/>
      <c r="AC1452" s="173"/>
      <c r="AD1452" s="173"/>
      <c r="AE1452" s="173"/>
      <c r="AF1452" s="173"/>
      <c r="AG1452" s="173"/>
      <c r="AH1452" s="173"/>
      <c r="AI1452" s="173"/>
      <c r="AJ1452" s="173"/>
      <c r="AK1452" s="173"/>
      <c r="AL1452" s="173"/>
    </row>
    <row r="1453" spans="1:38" s="123" customFormat="1" ht="14">
      <c r="A1453" s="173"/>
      <c r="B1453" s="173"/>
      <c r="C1453" s="173"/>
      <c r="D1453" s="173"/>
      <c r="E1453" s="173"/>
      <c r="F1453" s="173"/>
      <c r="G1453" s="173"/>
      <c r="H1453" s="173"/>
      <c r="I1453" s="173"/>
      <c r="J1453" s="173"/>
      <c r="K1453" s="173"/>
      <c r="L1453" s="173"/>
      <c r="M1453" s="173"/>
      <c r="N1453" s="173"/>
      <c r="O1453" s="173"/>
      <c r="P1453" s="173"/>
      <c r="Q1453" s="173"/>
      <c r="R1453" s="173"/>
      <c r="S1453" s="173"/>
      <c r="T1453" s="173"/>
      <c r="U1453" s="173"/>
      <c r="V1453" s="173"/>
      <c r="W1453" s="173"/>
      <c r="X1453" s="173"/>
      <c r="Y1453" s="173"/>
      <c r="Z1453" s="173"/>
      <c r="AA1453" s="173"/>
      <c r="AB1453" s="173"/>
      <c r="AC1453" s="173"/>
      <c r="AD1453" s="173"/>
      <c r="AE1453" s="173"/>
      <c r="AF1453" s="173"/>
      <c r="AG1453" s="173"/>
      <c r="AH1453" s="173"/>
      <c r="AI1453" s="173"/>
      <c r="AJ1453" s="173"/>
      <c r="AK1453" s="173"/>
      <c r="AL1453" s="173"/>
    </row>
    <row r="1454" spans="1:38" s="123" customFormat="1" ht="14">
      <c r="A1454" s="173"/>
      <c r="B1454" s="173"/>
      <c r="C1454" s="173"/>
      <c r="D1454" s="173"/>
      <c r="E1454" s="173"/>
      <c r="F1454" s="173"/>
      <c r="G1454" s="173"/>
      <c r="H1454" s="173"/>
      <c r="I1454" s="173"/>
      <c r="J1454" s="173"/>
      <c r="K1454" s="173"/>
      <c r="L1454" s="173"/>
      <c r="M1454" s="173"/>
      <c r="N1454" s="173"/>
      <c r="O1454" s="173"/>
      <c r="P1454" s="173"/>
      <c r="Q1454" s="173"/>
      <c r="R1454" s="173"/>
      <c r="S1454" s="173"/>
      <c r="T1454" s="173"/>
      <c r="U1454" s="173"/>
      <c r="V1454" s="173"/>
      <c r="W1454" s="173"/>
      <c r="X1454" s="173"/>
      <c r="Y1454" s="173"/>
      <c r="Z1454" s="173"/>
      <c r="AA1454" s="173"/>
      <c r="AB1454" s="173"/>
      <c r="AC1454" s="173"/>
      <c r="AD1454" s="173"/>
      <c r="AE1454" s="173"/>
      <c r="AF1454" s="173"/>
      <c r="AG1454" s="173"/>
      <c r="AH1454" s="173"/>
      <c r="AI1454" s="173"/>
      <c r="AJ1454" s="173"/>
      <c r="AK1454" s="173"/>
      <c r="AL1454" s="173"/>
    </row>
    <row r="1455" spans="1:38" s="123" customFormat="1" ht="14">
      <c r="A1455" s="173"/>
      <c r="B1455" s="173"/>
      <c r="C1455" s="173"/>
      <c r="D1455" s="173"/>
      <c r="E1455" s="173"/>
      <c r="F1455" s="173"/>
      <c r="G1455" s="173"/>
      <c r="H1455" s="173"/>
      <c r="I1455" s="173"/>
      <c r="J1455" s="173"/>
      <c r="K1455" s="173"/>
      <c r="L1455" s="173"/>
      <c r="M1455" s="173"/>
      <c r="N1455" s="173"/>
      <c r="O1455" s="173"/>
      <c r="P1455" s="173"/>
      <c r="Q1455" s="173"/>
      <c r="R1455" s="173"/>
      <c r="S1455" s="173"/>
      <c r="T1455" s="173"/>
      <c r="U1455" s="173"/>
      <c r="V1455" s="173"/>
      <c r="W1455" s="173"/>
      <c r="X1455" s="173"/>
      <c r="Y1455" s="173"/>
      <c r="Z1455" s="173"/>
      <c r="AA1455" s="173"/>
      <c r="AB1455" s="173"/>
      <c r="AC1455" s="173"/>
      <c r="AD1455" s="173"/>
      <c r="AE1455" s="173"/>
      <c r="AF1455" s="173"/>
      <c r="AG1455" s="173"/>
      <c r="AH1455" s="173"/>
      <c r="AI1455" s="173"/>
      <c r="AJ1455" s="173"/>
      <c r="AK1455" s="173"/>
      <c r="AL1455" s="173"/>
    </row>
    <row r="1456" spans="1:38" s="123" customFormat="1" ht="14">
      <c r="A1456" s="173"/>
      <c r="B1456" s="173"/>
      <c r="C1456" s="173"/>
      <c r="D1456" s="173"/>
      <c r="E1456" s="173"/>
      <c r="F1456" s="173"/>
      <c r="G1456" s="173"/>
      <c r="H1456" s="173"/>
      <c r="I1456" s="173"/>
      <c r="J1456" s="173"/>
      <c r="K1456" s="173"/>
      <c r="L1456" s="173"/>
      <c r="M1456" s="173"/>
      <c r="N1456" s="173"/>
      <c r="O1456" s="173"/>
      <c r="P1456" s="173"/>
      <c r="Q1456" s="173"/>
      <c r="R1456" s="173"/>
      <c r="S1456" s="173"/>
      <c r="T1456" s="173"/>
      <c r="U1456" s="173"/>
      <c r="V1456" s="173"/>
      <c r="W1456" s="173"/>
      <c r="X1456" s="173"/>
      <c r="Y1456" s="173"/>
      <c r="Z1456" s="173"/>
      <c r="AA1456" s="173"/>
      <c r="AB1456" s="173"/>
      <c r="AC1456" s="173"/>
      <c r="AD1456" s="173"/>
      <c r="AE1456" s="173"/>
      <c r="AF1456" s="173"/>
      <c r="AG1456" s="173"/>
      <c r="AH1456" s="173"/>
      <c r="AI1456" s="173"/>
      <c r="AJ1456" s="173"/>
      <c r="AK1456" s="173"/>
      <c r="AL1456" s="173"/>
    </row>
    <row r="1457" spans="1:38" s="123" customFormat="1" ht="14">
      <c r="A1457" s="173"/>
      <c r="B1457" s="173"/>
      <c r="C1457" s="173"/>
      <c r="D1457" s="173"/>
      <c r="E1457" s="173"/>
      <c r="F1457" s="173"/>
      <c r="G1457" s="173"/>
      <c r="H1457" s="173"/>
      <c r="I1457" s="173"/>
      <c r="J1457" s="173"/>
      <c r="K1457" s="173"/>
      <c r="L1457" s="173"/>
      <c r="M1457" s="173"/>
      <c r="N1457" s="173"/>
      <c r="O1457" s="173"/>
      <c r="P1457" s="173"/>
      <c r="Q1457" s="173"/>
      <c r="R1457" s="173"/>
      <c r="S1457" s="173"/>
      <c r="T1457" s="173"/>
      <c r="U1457" s="173"/>
      <c r="V1457" s="173"/>
      <c r="W1457" s="173"/>
      <c r="X1457" s="173"/>
      <c r="Y1457" s="173"/>
      <c r="Z1457" s="173"/>
      <c r="AA1457" s="173"/>
      <c r="AB1457" s="173"/>
      <c r="AC1457" s="173"/>
      <c r="AD1457" s="173"/>
      <c r="AE1457" s="173"/>
      <c r="AF1457" s="173"/>
      <c r="AG1457" s="173"/>
      <c r="AH1457" s="173"/>
      <c r="AI1457" s="173"/>
      <c r="AJ1457" s="173"/>
      <c r="AK1457" s="173"/>
      <c r="AL1457" s="173"/>
    </row>
    <row r="1458" spans="1:38" s="123" customFormat="1" ht="14">
      <c r="A1458" s="173"/>
      <c r="B1458" s="173"/>
      <c r="C1458" s="173"/>
      <c r="D1458" s="173"/>
      <c r="E1458" s="173"/>
      <c r="F1458" s="173"/>
      <c r="G1458" s="173"/>
      <c r="H1458" s="173"/>
      <c r="I1458" s="173"/>
      <c r="J1458" s="173"/>
      <c r="K1458" s="173"/>
      <c r="L1458" s="173"/>
      <c r="M1458" s="173"/>
      <c r="N1458" s="173"/>
      <c r="O1458" s="173"/>
      <c r="P1458" s="173"/>
      <c r="Q1458" s="173"/>
      <c r="R1458" s="173"/>
      <c r="S1458" s="173"/>
      <c r="T1458" s="173"/>
      <c r="U1458" s="173"/>
      <c r="V1458" s="173"/>
      <c r="W1458" s="173"/>
      <c r="X1458" s="173"/>
      <c r="Y1458" s="173"/>
      <c r="Z1458" s="173"/>
      <c r="AA1458" s="173"/>
      <c r="AB1458" s="173"/>
      <c r="AC1458" s="173"/>
      <c r="AD1458" s="173"/>
      <c r="AE1458" s="173"/>
      <c r="AF1458" s="173"/>
      <c r="AG1458" s="173"/>
      <c r="AH1458" s="173"/>
      <c r="AI1458" s="173"/>
      <c r="AJ1458" s="173"/>
      <c r="AK1458" s="173"/>
      <c r="AL1458" s="173"/>
    </row>
    <row r="1459" spans="1:38" s="123" customFormat="1" ht="14">
      <c r="A1459" s="173"/>
      <c r="B1459" s="173"/>
      <c r="C1459" s="173"/>
      <c r="D1459" s="173"/>
      <c r="E1459" s="173"/>
      <c r="F1459" s="173"/>
      <c r="G1459" s="173"/>
      <c r="H1459" s="173"/>
      <c r="I1459" s="173"/>
      <c r="J1459" s="173"/>
      <c r="K1459" s="173"/>
      <c r="L1459" s="173"/>
      <c r="M1459" s="173"/>
      <c r="N1459" s="173"/>
      <c r="O1459" s="173"/>
      <c r="P1459" s="173"/>
      <c r="Q1459" s="173"/>
      <c r="R1459" s="173"/>
      <c r="S1459" s="173"/>
      <c r="T1459" s="173"/>
      <c r="U1459" s="173"/>
      <c r="V1459" s="173"/>
      <c r="W1459" s="173"/>
      <c r="X1459" s="173"/>
      <c r="Y1459" s="173"/>
      <c r="Z1459" s="173"/>
      <c r="AA1459" s="173"/>
      <c r="AB1459" s="173"/>
      <c r="AC1459" s="173"/>
      <c r="AD1459" s="173"/>
      <c r="AE1459" s="173"/>
      <c r="AF1459" s="173"/>
      <c r="AG1459" s="173"/>
      <c r="AH1459" s="173"/>
      <c r="AI1459" s="173"/>
      <c r="AJ1459" s="173"/>
      <c r="AK1459" s="173"/>
      <c r="AL1459" s="173"/>
    </row>
    <row r="1460" spans="1:38" s="123" customFormat="1" ht="14">
      <c r="A1460" s="173"/>
      <c r="B1460" s="173"/>
      <c r="C1460" s="173"/>
      <c r="D1460" s="173"/>
      <c r="E1460" s="173"/>
      <c r="F1460" s="173"/>
      <c r="G1460" s="173"/>
      <c r="H1460" s="173"/>
      <c r="I1460" s="173"/>
      <c r="J1460" s="173"/>
      <c r="K1460" s="173"/>
      <c r="L1460" s="173"/>
      <c r="M1460" s="173"/>
      <c r="N1460" s="173"/>
      <c r="O1460" s="173"/>
      <c r="P1460" s="173"/>
      <c r="Q1460" s="173"/>
      <c r="R1460" s="173"/>
      <c r="S1460" s="173"/>
      <c r="T1460" s="173"/>
      <c r="U1460" s="173"/>
      <c r="V1460" s="173"/>
      <c r="W1460" s="173"/>
      <c r="X1460" s="173"/>
      <c r="Y1460" s="173"/>
      <c r="Z1460" s="173"/>
      <c r="AA1460" s="173"/>
      <c r="AB1460" s="173"/>
      <c r="AC1460" s="173"/>
      <c r="AD1460" s="173"/>
      <c r="AE1460" s="173"/>
      <c r="AF1460" s="173"/>
      <c r="AG1460" s="173"/>
      <c r="AH1460" s="173"/>
      <c r="AI1460" s="173"/>
      <c r="AJ1460" s="173"/>
      <c r="AK1460" s="173"/>
      <c r="AL1460" s="173"/>
    </row>
    <row r="1461" spans="1:38" s="123" customFormat="1" ht="14">
      <c r="A1461" s="173"/>
      <c r="B1461" s="173"/>
      <c r="C1461" s="173"/>
      <c r="D1461" s="173"/>
      <c r="E1461" s="173"/>
      <c r="F1461" s="173"/>
      <c r="G1461" s="173"/>
      <c r="H1461" s="173"/>
      <c r="I1461" s="173"/>
      <c r="J1461" s="173"/>
      <c r="K1461" s="173"/>
      <c r="L1461" s="173"/>
      <c r="M1461" s="173"/>
      <c r="N1461" s="173"/>
      <c r="O1461" s="173"/>
      <c r="P1461" s="173"/>
      <c r="Q1461" s="173"/>
      <c r="R1461" s="173"/>
      <c r="S1461" s="173"/>
      <c r="T1461" s="173"/>
      <c r="U1461" s="173"/>
      <c r="V1461" s="173"/>
      <c r="W1461" s="173"/>
      <c r="X1461" s="173"/>
      <c r="Y1461" s="173"/>
      <c r="Z1461" s="173"/>
      <c r="AA1461" s="173"/>
      <c r="AB1461" s="173"/>
      <c r="AC1461" s="173"/>
      <c r="AD1461" s="173"/>
      <c r="AE1461" s="173"/>
      <c r="AF1461" s="173"/>
      <c r="AG1461" s="173"/>
      <c r="AH1461" s="173"/>
      <c r="AI1461" s="173"/>
      <c r="AJ1461" s="173"/>
      <c r="AK1461" s="173"/>
      <c r="AL1461" s="173"/>
    </row>
    <row r="1462" spans="1:38" s="123" customFormat="1" ht="14">
      <c r="A1462" s="173"/>
      <c r="B1462" s="173"/>
      <c r="C1462" s="173"/>
      <c r="D1462" s="173"/>
      <c r="E1462" s="173"/>
      <c r="F1462" s="173"/>
      <c r="G1462" s="173"/>
      <c r="H1462" s="173"/>
      <c r="I1462" s="173"/>
      <c r="J1462" s="173"/>
      <c r="K1462" s="173"/>
      <c r="L1462" s="173"/>
      <c r="M1462" s="173"/>
      <c r="N1462" s="173"/>
      <c r="O1462" s="173"/>
      <c r="P1462" s="173"/>
      <c r="Q1462" s="173"/>
      <c r="R1462" s="173"/>
      <c r="S1462" s="173"/>
      <c r="T1462" s="173"/>
      <c r="U1462" s="173"/>
      <c r="V1462" s="173"/>
      <c r="W1462" s="173"/>
      <c r="X1462" s="173"/>
      <c r="Y1462" s="173"/>
      <c r="Z1462" s="173"/>
      <c r="AA1462" s="173"/>
      <c r="AB1462" s="173"/>
      <c r="AC1462" s="173"/>
      <c r="AD1462" s="173"/>
      <c r="AE1462" s="173"/>
      <c r="AF1462" s="173"/>
      <c r="AG1462" s="173"/>
      <c r="AH1462" s="173"/>
      <c r="AI1462" s="173"/>
      <c r="AJ1462" s="173"/>
      <c r="AK1462" s="173"/>
      <c r="AL1462" s="173"/>
    </row>
    <row r="1463" spans="1:38" s="123" customFormat="1" ht="14">
      <c r="A1463" s="173"/>
      <c r="B1463" s="173"/>
      <c r="C1463" s="173"/>
      <c r="D1463" s="173"/>
      <c r="E1463" s="173"/>
      <c r="F1463" s="173"/>
      <c r="G1463" s="173"/>
      <c r="H1463" s="173"/>
      <c r="I1463" s="173"/>
      <c r="J1463" s="173"/>
      <c r="K1463" s="173"/>
      <c r="L1463" s="173"/>
      <c r="M1463" s="173"/>
      <c r="N1463" s="173"/>
      <c r="O1463" s="173"/>
      <c r="P1463" s="173"/>
      <c r="Q1463" s="173"/>
      <c r="R1463" s="173"/>
      <c r="S1463" s="173"/>
      <c r="T1463" s="173"/>
      <c r="U1463" s="173"/>
      <c r="V1463" s="173"/>
      <c r="W1463" s="173"/>
      <c r="X1463" s="173"/>
      <c r="Y1463" s="173"/>
      <c r="Z1463" s="173"/>
      <c r="AA1463" s="173"/>
      <c r="AB1463" s="173"/>
      <c r="AC1463" s="173"/>
      <c r="AD1463" s="173"/>
      <c r="AE1463" s="173"/>
      <c r="AF1463" s="173"/>
      <c r="AG1463" s="173"/>
      <c r="AH1463" s="173"/>
      <c r="AI1463" s="173"/>
      <c r="AJ1463" s="173"/>
      <c r="AK1463" s="173"/>
      <c r="AL1463" s="173"/>
    </row>
    <row r="1464" spans="1:38" s="123" customFormat="1" ht="14">
      <c r="A1464" s="173"/>
      <c r="B1464" s="173"/>
      <c r="C1464" s="173"/>
      <c r="D1464" s="173"/>
      <c r="E1464" s="173"/>
      <c r="F1464" s="173"/>
      <c r="G1464" s="173"/>
      <c r="H1464" s="173"/>
      <c r="I1464" s="173"/>
      <c r="J1464" s="173"/>
      <c r="K1464" s="173"/>
      <c r="L1464" s="173"/>
      <c r="M1464" s="173"/>
      <c r="N1464" s="173"/>
      <c r="O1464" s="173"/>
      <c r="P1464" s="173"/>
      <c r="Q1464" s="173"/>
      <c r="R1464" s="173"/>
      <c r="S1464" s="173"/>
      <c r="T1464" s="173"/>
      <c r="U1464" s="173"/>
      <c r="V1464" s="173"/>
      <c r="W1464" s="173"/>
      <c r="X1464" s="173"/>
      <c r="Y1464" s="173"/>
      <c r="Z1464" s="173"/>
      <c r="AA1464" s="173"/>
      <c r="AB1464" s="173"/>
      <c r="AC1464" s="173"/>
      <c r="AD1464" s="173"/>
      <c r="AE1464" s="173"/>
      <c r="AF1464" s="173"/>
      <c r="AG1464" s="173"/>
      <c r="AH1464" s="173"/>
      <c r="AI1464" s="173"/>
      <c r="AJ1464" s="173"/>
      <c r="AK1464" s="173"/>
      <c r="AL1464" s="173"/>
    </row>
    <row r="1465" spans="1:38" s="123" customFormat="1" ht="14">
      <c r="A1465" s="173"/>
      <c r="B1465" s="173"/>
      <c r="C1465" s="173"/>
      <c r="D1465" s="173"/>
      <c r="E1465" s="173"/>
      <c r="F1465" s="173"/>
      <c r="G1465" s="173"/>
      <c r="H1465" s="173"/>
      <c r="I1465" s="173"/>
      <c r="J1465" s="173"/>
      <c r="K1465" s="173"/>
      <c r="L1465" s="173"/>
      <c r="M1465" s="173"/>
      <c r="N1465" s="173"/>
      <c r="O1465" s="173"/>
      <c r="P1465" s="173"/>
      <c r="Q1465" s="173"/>
      <c r="R1465" s="173"/>
      <c r="S1465" s="173"/>
      <c r="T1465" s="173"/>
      <c r="U1465" s="173"/>
      <c r="V1465" s="173"/>
      <c r="W1465" s="173"/>
      <c r="X1465" s="173"/>
      <c r="Y1465" s="173"/>
      <c r="Z1465" s="173"/>
      <c r="AA1465" s="173"/>
      <c r="AB1465" s="173"/>
      <c r="AC1465" s="173"/>
      <c r="AD1465" s="173"/>
      <c r="AE1465" s="173"/>
      <c r="AF1465" s="173"/>
      <c r="AG1465" s="173"/>
      <c r="AH1465" s="173"/>
      <c r="AI1465" s="173"/>
      <c r="AJ1465" s="173"/>
      <c r="AK1465" s="173"/>
      <c r="AL1465" s="173"/>
    </row>
    <row r="1466" spans="1:38" s="123" customFormat="1" ht="14">
      <c r="A1466" s="173"/>
      <c r="B1466" s="173"/>
      <c r="C1466" s="173"/>
      <c r="D1466" s="173"/>
      <c r="E1466" s="173"/>
      <c r="F1466" s="173"/>
      <c r="G1466" s="173"/>
      <c r="H1466" s="173"/>
      <c r="I1466" s="173"/>
      <c r="J1466" s="173"/>
      <c r="K1466" s="173"/>
      <c r="L1466" s="173"/>
      <c r="M1466" s="173"/>
      <c r="N1466" s="173"/>
      <c r="O1466" s="173"/>
      <c r="P1466" s="173"/>
      <c r="Q1466" s="173"/>
      <c r="R1466" s="173"/>
      <c r="S1466" s="173"/>
      <c r="T1466" s="173"/>
      <c r="U1466" s="173"/>
      <c r="V1466" s="173"/>
      <c r="W1466" s="173"/>
      <c r="X1466" s="173"/>
      <c r="Y1466" s="173"/>
      <c r="Z1466" s="173"/>
      <c r="AA1466" s="173"/>
      <c r="AB1466" s="173"/>
      <c r="AC1466" s="173"/>
      <c r="AD1466" s="173"/>
      <c r="AE1466" s="173"/>
      <c r="AF1466" s="173"/>
      <c r="AG1466" s="173"/>
      <c r="AH1466" s="173"/>
      <c r="AI1466" s="173"/>
      <c r="AJ1466" s="173"/>
      <c r="AK1466" s="173"/>
      <c r="AL1466" s="173"/>
    </row>
    <row r="1467" spans="1:38" s="123" customFormat="1" ht="14">
      <c r="A1467" s="173"/>
      <c r="B1467" s="173"/>
      <c r="C1467" s="173"/>
      <c r="D1467" s="173"/>
      <c r="E1467" s="173"/>
      <c r="F1467" s="173"/>
      <c r="G1467" s="173"/>
      <c r="H1467" s="173"/>
      <c r="I1467" s="173"/>
      <c r="J1467" s="173"/>
      <c r="K1467" s="173"/>
      <c r="L1467" s="173"/>
      <c r="M1467" s="173"/>
      <c r="N1467" s="173"/>
      <c r="O1467" s="173"/>
      <c r="P1467" s="173"/>
      <c r="Q1467" s="173"/>
      <c r="R1467" s="173"/>
      <c r="S1467" s="173"/>
      <c r="T1467" s="173"/>
      <c r="U1467" s="173"/>
      <c r="V1467" s="173"/>
      <c r="W1467" s="173"/>
      <c r="X1467" s="173"/>
      <c r="Y1467" s="173"/>
      <c r="Z1467" s="173"/>
      <c r="AA1467" s="173"/>
      <c r="AB1467" s="173"/>
      <c r="AC1467" s="173"/>
      <c r="AD1467" s="173"/>
      <c r="AE1467" s="173"/>
      <c r="AF1467" s="173"/>
      <c r="AG1467" s="173"/>
      <c r="AH1467" s="173"/>
      <c r="AI1467" s="173"/>
      <c r="AJ1467" s="173"/>
      <c r="AK1467" s="173"/>
      <c r="AL1467" s="173"/>
    </row>
    <row r="1468" spans="1:38" s="123" customFormat="1" ht="14">
      <c r="A1468" s="173"/>
      <c r="B1468" s="173"/>
      <c r="C1468" s="173"/>
      <c r="D1468" s="173"/>
      <c r="E1468" s="173"/>
      <c r="F1468" s="173"/>
      <c r="G1468" s="173"/>
      <c r="H1468" s="173"/>
      <c r="I1468" s="173"/>
      <c r="J1468" s="173"/>
      <c r="K1468" s="173"/>
      <c r="L1468" s="173"/>
      <c r="M1468" s="173"/>
      <c r="N1468" s="173"/>
      <c r="O1468" s="173"/>
      <c r="P1468" s="173"/>
      <c r="Q1468" s="173"/>
      <c r="R1468" s="173"/>
      <c r="S1468" s="173"/>
      <c r="T1468" s="173"/>
      <c r="U1468" s="173"/>
      <c r="V1468" s="173"/>
      <c r="W1468" s="173"/>
      <c r="X1468" s="173"/>
      <c r="Y1468" s="173"/>
      <c r="Z1468" s="173"/>
      <c r="AA1468" s="173"/>
      <c r="AB1468" s="173"/>
      <c r="AC1468" s="173"/>
      <c r="AD1468" s="173"/>
      <c r="AE1468" s="173"/>
      <c r="AF1468" s="173"/>
      <c r="AG1468" s="173"/>
      <c r="AH1468" s="173"/>
      <c r="AI1468" s="173"/>
      <c r="AJ1468" s="173"/>
      <c r="AK1468" s="173"/>
      <c r="AL1468" s="173"/>
    </row>
    <row r="1469" spans="1:38" s="123" customFormat="1" ht="14">
      <c r="A1469" s="173"/>
      <c r="B1469" s="173"/>
      <c r="C1469" s="173"/>
      <c r="D1469" s="173"/>
      <c r="E1469" s="173"/>
      <c r="F1469" s="173"/>
      <c r="G1469" s="173"/>
      <c r="H1469" s="173"/>
      <c r="I1469" s="173"/>
      <c r="J1469" s="173"/>
      <c r="K1469" s="173"/>
      <c r="L1469" s="173"/>
      <c r="M1469" s="173"/>
      <c r="N1469" s="173"/>
      <c r="O1469" s="173"/>
      <c r="P1469" s="173"/>
      <c r="Q1469" s="173"/>
      <c r="R1469" s="173"/>
      <c r="S1469" s="173"/>
      <c r="T1469" s="173"/>
      <c r="U1469" s="173"/>
      <c r="V1469" s="173"/>
      <c r="W1469" s="173"/>
      <c r="X1469" s="173"/>
      <c r="Y1469" s="173"/>
      <c r="Z1469" s="173"/>
      <c r="AA1469" s="173"/>
      <c r="AB1469" s="173"/>
      <c r="AC1469" s="173"/>
      <c r="AD1469" s="173"/>
      <c r="AE1469" s="173"/>
      <c r="AF1469" s="173"/>
      <c r="AG1469" s="173"/>
      <c r="AH1469" s="173"/>
      <c r="AI1469" s="173"/>
      <c r="AJ1469" s="173"/>
      <c r="AK1469" s="173"/>
      <c r="AL1469" s="173"/>
    </row>
    <row r="1470" spans="1:38" s="123" customFormat="1" ht="14">
      <c r="A1470" s="173"/>
      <c r="B1470" s="173"/>
      <c r="C1470" s="173"/>
      <c r="D1470" s="173"/>
      <c r="E1470" s="173"/>
      <c r="F1470" s="173"/>
      <c r="G1470" s="173"/>
      <c r="H1470" s="173"/>
      <c r="I1470" s="173"/>
      <c r="J1470" s="173"/>
      <c r="K1470" s="173"/>
      <c r="L1470" s="173"/>
      <c r="M1470" s="173"/>
      <c r="N1470" s="173"/>
      <c r="O1470" s="173"/>
      <c r="P1470" s="173"/>
      <c r="Q1470" s="173"/>
      <c r="R1470" s="173"/>
      <c r="S1470" s="173"/>
      <c r="T1470" s="173"/>
      <c r="U1470" s="173"/>
      <c r="V1470" s="173"/>
      <c r="W1470" s="173"/>
      <c r="X1470" s="173"/>
      <c r="Y1470" s="173"/>
      <c r="Z1470" s="173"/>
      <c r="AA1470" s="173"/>
      <c r="AB1470" s="173"/>
      <c r="AC1470" s="173"/>
      <c r="AD1470" s="173"/>
      <c r="AE1470" s="173"/>
      <c r="AF1470" s="173"/>
      <c r="AG1470" s="173"/>
      <c r="AH1470" s="173"/>
      <c r="AI1470" s="173"/>
      <c r="AJ1470" s="173"/>
      <c r="AK1470" s="173"/>
      <c r="AL1470" s="173"/>
    </row>
    <row r="1471" spans="1:38" s="123" customFormat="1" ht="14">
      <c r="A1471" s="173"/>
      <c r="B1471" s="173"/>
      <c r="C1471" s="173"/>
      <c r="D1471" s="173"/>
      <c r="E1471" s="173"/>
      <c r="F1471" s="173"/>
      <c r="G1471" s="173"/>
      <c r="H1471" s="173"/>
      <c r="I1471" s="173"/>
      <c r="J1471" s="173"/>
      <c r="K1471" s="173"/>
      <c r="L1471" s="173"/>
      <c r="M1471" s="173"/>
      <c r="N1471" s="173"/>
      <c r="O1471" s="173"/>
      <c r="P1471" s="173"/>
      <c r="Q1471" s="173"/>
      <c r="R1471" s="173"/>
      <c r="S1471" s="173"/>
      <c r="T1471" s="173"/>
      <c r="U1471" s="173"/>
      <c r="V1471" s="173"/>
      <c r="W1471" s="173"/>
      <c r="X1471" s="173"/>
      <c r="Y1471" s="173"/>
      <c r="Z1471" s="173"/>
      <c r="AA1471" s="173"/>
      <c r="AB1471" s="173"/>
      <c r="AC1471" s="173"/>
      <c r="AD1471" s="173"/>
      <c r="AE1471" s="173"/>
      <c r="AF1471" s="173"/>
      <c r="AG1471" s="173"/>
      <c r="AH1471" s="173"/>
      <c r="AI1471" s="173"/>
      <c r="AJ1471" s="173"/>
      <c r="AK1471" s="173"/>
      <c r="AL1471" s="173"/>
    </row>
    <row r="1472" spans="1:38" s="123" customFormat="1" ht="14">
      <c r="A1472" s="173"/>
      <c r="B1472" s="173"/>
      <c r="C1472" s="173"/>
      <c r="D1472" s="173"/>
      <c r="E1472" s="173"/>
      <c r="F1472" s="173"/>
      <c r="G1472" s="173"/>
      <c r="H1472" s="173"/>
      <c r="I1472" s="173"/>
      <c r="J1472" s="173"/>
      <c r="K1472" s="173"/>
      <c r="L1472" s="173"/>
      <c r="M1472" s="173"/>
      <c r="N1472" s="173"/>
      <c r="O1472" s="173"/>
      <c r="P1472" s="173"/>
      <c r="Q1472" s="173"/>
      <c r="R1472" s="173"/>
      <c r="S1472" s="173"/>
      <c r="T1472" s="173"/>
      <c r="U1472" s="173"/>
      <c r="V1472" s="173"/>
      <c r="W1472" s="173"/>
      <c r="X1472" s="173"/>
      <c r="Y1472" s="173"/>
      <c r="Z1472" s="173"/>
      <c r="AA1472" s="173"/>
      <c r="AB1472" s="173"/>
      <c r="AC1472" s="173"/>
      <c r="AD1472" s="173"/>
      <c r="AE1472" s="173"/>
      <c r="AF1472" s="173"/>
      <c r="AG1472" s="173"/>
      <c r="AH1472" s="173"/>
      <c r="AI1472" s="173"/>
      <c r="AJ1472" s="173"/>
      <c r="AK1472" s="173"/>
      <c r="AL1472" s="173"/>
    </row>
    <row r="1473" spans="1:38" s="123" customFormat="1" ht="14">
      <c r="A1473" s="173"/>
      <c r="B1473" s="173"/>
      <c r="C1473" s="173"/>
      <c r="D1473" s="173"/>
      <c r="E1473" s="173"/>
      <c r="F1473" s="173"/>
      <c r="G1473" s="173"/>
      <c r="H1473" s="173"/>
      <c r="I1473" s="173"/>
      <c r="J1473" s="173"/>
      <c r="K1473" s="173"/>
      <c r="L1473" s="173"/>
      <c r="M1473" s="173"/>
      <c r="N1473" s="173"/>
      <c r="O1473" s="173"/>
      <c r="P1473" s="173"/>
      <c r="Q1473" s="173"/>
      <c r="R1473" s="173"/>
      <c r="S1473" s="173"/>
      <c r="T1473" s="173"/>
      <c r="U1473" s="173"/>
      <c r="V1473" s="173"/>
      <c r="W1473" s="173"/>
      <c r="X1473" s="173"/>
      <c r="Y1473" s="173"/>
      <c r="Z1473" s="173"/>
      <c r="AA1473" s="173"/>
      <c r="AB1473" s="173"/>
      <c r="AC1473" s="173"/>
      <c r="AD1473" s="173"/>
      <c r="AE1473" s="173"/>
      <c r="AF1473" s="173"/>
      <c r="AG1473" s="173"/>
      <c r="AH1473" s="173"/>
      <c r="AI1473" s="173"/>
      <c r="AJ1473" s="173"/>
      <c r="AK1473" s="173"/>
      <c r="AL1473" s="173"/>
    </row>
    <row r="1474" spans="1:38" s="123" customFormat="1" ht="14">
      <c r="A1474" s="173"/>
      <c r="B1474" s="173"/>
      <c r="C1474" s="173"/>
      <c r="D1474" s="173"/>
      <c r="E1474" s="173"/>
      <c r="F1474" s="173"/>
      <c r="G1474" s="173"/>
      <c r="H1474" s="173"/>
      <c r="I1474" s="173"/>
      <c r="J1474" s="173"/>
      <c r="K1474" s="173"/>
      <c r="L1474" s="173"/>
      <c r="M1474" s="173"/>
      <c r="N1474" s="173"/>
      <c r="O1474" s="173"/>
      <c r="P1474" s="173"/>
      <c r="Q1474" s="173"/>
      <c r="R1474" s="173"/>
      <c r="S1474" s="173"/>
      <c r="T1474" s="173"/>
      <c r="U1474" s="173"/>
      <c r="V1474" s="173"/>
      <c r="W1474" s="173"/>
      <c r="X1474" s="173"/>
      <c r="Y1474" s="173"/>
      <c r="Z1474" s="173"/>
      <c r="AA1474" s="173"/>
      <c r="AB1474" s="173"/>
      <c r="AC1474" s="173"/>
      <c r="AD1474" s="173"/>
      <c r="AE1474" s="173"/>
      <c r="AF1474" s="173"/>
      <c r="AG1474" s="173"/>
      <c r="AH1474" s="173"/>
      <c r="AI1474" s="173"/>
      <c r="AJ1474" s="173"/>
      <c r="AK1474" s="173"/>
      <c r="AL1474" s="173"/>
    </row>
    <row r="1475" spans="1:38" s="123" customFormat="1" ht="14">
      <c r="A1475" s="173"/>
      <c r="B1475" s="173"/>
      <c r="C1475" s="173"/>
      <c r="D1475" s="173"/>
      <c r="E1475" s="173"/>
      <c r="F1475" s="173"/>
      <c r="G1475" s="173"/>
      <c r="H1475" s="173"/>
      <c r="I1475" s="173"/>
      <c r="J1475" s="173"/>
      <c r="K1475" s="173"/>
      <c r="L1475" s="173"/>
      <c r="M1475" s="173"/>
      <c r="N1475" s="173"/>
      <c r="O1475" s="173"/>
      <c r="P1475" s="173"/>
      <c r="Q1475" s="173"/>
      <c r="R1475" s="173"/>
      <c r="S1475" s="173"/>
      <c r="T1475" s="173"/>
      <c r="U1475" s="173"/>
      <c r="V1475" s="173"/>
      <c r="W1475" s="173"/>
      <c r="X1475" s="173"/>
      <c r="Y1475" s="173"/>
      <c r="Z1475" s="173"/>
      <c r="AA1475" s="173"/>
      <c r="AB1475" s="173"/>
      <c r="AC1475" s="173"/>
      <c r="AD1475" s="173"/>
      <c r="AE1475" s="173"/>
      <c r="AF1475" s="173"/>
      <c r="AG1475" s="173"/>
      <c r="AH1475" s="173"/>
      <c r="AI1475" s="173"/>
      <c r="AJ1475" s="173"/>
      <c r="AK1475" s="173"/>
      <c r="AL1475" s="173"/>
    </row>
    <row r="1476" spans="1:38" s="123" customFormat="1" ht="14">
      <c r="A1476" s="173"/>
      <c r="B1476" s="173"/>
      <c r="C1476" s="173"/>
      <c r="D1476" s="173"/>
      <c r="E1476" s="173"/>
      <c r="F1476" s="173"/>
      <c r="G1476" s="173"/>
      <c r="H1476" s="173"/>
      <c r="I1476" s="173"/>
      <c r="J1476" s="173"/>
      <c r="K1476" s="173"/>
      <c r="L1476" s="173"/>
      <c r="M1476" s="173"/>
      <c r="N1476" s="173"/>
      <c r="O1476" s="173"/>
      <c r="P1476" s="173"/>
      <c r="Q1476" s="173"/>
      <c r="R1476" s="173"/>
      <c r="S1476" s="173"/>
      <c r="T1476" s="173"/>
      <c r="U1476" s="173"/>
      <c r="V1476" s="173"/>
      <c r="W1476" s="173"/>
      <c r="X1476" s="173"/>
      <c r="Y1476" s="173"/>
      <c r="Z1476" s="173"/>
      <c r="AA1476" s="173"/>
      <c r="AB1476" s="173"/>
      <c r="AC1476" s="173"/>
      <c r="AD1476" s="173"/>
      <c r="AE1476" s="173"/>
      <c r="AF1476" s="173"/>
      <c r="AG1476" s="173"/>
      <c r="AH1476" s="173"/>
      <c r="AI1476" s="173"/>
      <c r="AJ1476" s="173"/>
      <c r="AK1476" s="173"/>
      <c r="AL1476" s="173"/>
    </row>
    <row r="1477" spans="1:38" s="123" customFormat="1" ht="14">
      <c r="A1477" s="173"/>
      <c r="B1477" s="173"/>
      <c r="C1477" s="173"/>
      <c r="D1477" s="173"/>
      <c r="E1477" s="173"/>
      <c r="F1477" s="173"/>
      <c r="G1477" s="173"/>
      <c r="H1477" s="173"/>
      <c r="I1477" s="173"/>
      <c r="J1477" s="173"/>
      <c r="K1477" s="173"/>
      <c r="L1477" s="173"/>
      <c r="M1477" s="173"/>
      <c r="N1477" s="173"/>
      <c r="O1477" s="173"/>
      <c r="P1477" s="173"/>
      <c r="Q1477" s="173"/>
      <c r="R1477" s="173"/>
      <c r="S1477" s="173"/>
      <c r="T1477" s="173"/>
      <c r="U1477" s="173"/>
      <c r="V1477" s="173"/>
      <c r="W1477" s="173"/>
      <c r="X1477" s="173"/>
      <c r="Y1477" s="173"/>
      <c r="Z1477" s="173"/>
      <c r="AA1477" s="173"/>
      <c r="AB1477" s="173"/>
      <c r="AC1477" s="173"/>
      <c r="AD1477" s="173"/>
      <c r="AE1477" s="173"/>
      <c r="AF1477" s="173"/>
      <c r="AG1477" s="173"/>
      <c r="AH1477" s="173"/>
      <c r="AI1477" s="173"/>
      <c r="AJ1477" s="173"/>
      <c r="AK1477" s="173"/>
      <c r="AL1477" s="173"/>
    </row>
    <row r="1478" spans="1:38" s="123" customFormat="1" ht="14">
      <c r="A1478" s="173"/>
      <c r="B1478" s="173"/>
      <c r="C1478" s="173"/>
      <c r="D1478" s="173"/>
      <c r="E1478" s="173"/>
      <c r="F1478" s="173"/>
      <c r="G1478" s="173"/>
      <c r="H1478" s="173"/>
      <c r="I1478" s="173"/>
      <c r="J1478" s="173"/>
      <c r="K1478" s="173"/>
      <c r="L1478" s="173"/>
      <c r="M1478" s="173"/>
      <c r="N1478" s="173"/>
      <c r="O1478" s="173"/>
      <c r="P1478" s="173"/>
      <c r="Q1478" s="173"/>
      <c r="R1478" s="173"/>
      <c r="S1478" s="173"/>
      <c r="T1478" s="173"/>
      <c r="U1478" s="173"/>
      <c r="V1478" s="173"/>
      <c r="W1478" s="173"/>
      <c r="X1478" s="173"/>
      <c r="Y1478" s="173"/>
      <c r="Z1478" s="173"/>
      <c r="AA1478" s="173"/>
      <c r="AB1478" s="173"/>
      <c r="AC1478" s="173"/>
      <c r="AD1478" s="173"/>
      <c r="AE1478" s="173"/>
      <c r="AF1478" s="173"/>
      <c r="AG1478" s="173"/>
      <c r="AH1478" s="173"/>
      <c r="AI1478" s="173"/>
      <c r="AJ1478" s="173"/>
      <c r="AK1478" s="173"/>
      <c r="AL1478" s="173"/>
    </row>
    <row r="1479" spans="1:38" s="123" customFormat="1" ht="14">
      <c r="A1479" s="173"/>
      <c r="B1479" s="173"/>
      <c r="C1479" s="173"/>
      <c r="D1479" s="173"/>
      <c r="E1479" s="173"/>
      <c r="F1479" s="173"/>
      <c r="G1479" s="173"/>
      <c r="H1479" s="173"/>
      <c r="I1479" s="173"/>
      <c r="J1479" s="173"/>
      <c r="K1479" s="173"/>
      <c r="L1479" s="173"/>
      <c r="M1479" s="173"/>
      <c r="N1479" s="173"/>
      <c r="O1479" s="173"/>
      <c r="P1479" s="173"/>
      <c r="Q1479" s="173"/>
      <c r="R1479" s="173"/>
      <c r="S1479" s="173"/>
      <c r="T1479" s="173"/>
      <c r="U1479" s="173"/>
      <c r="V1479" s="173"/>
      <c r="W1479" s="173"/>
      <c r="X1479" s="173"/>
      <c r="Y1479" s="173"/>
      <c r="Z1479" s="173"/>
      <c r="AA1479" s="173"/>
      <c r="AB1479" s="173"/>
      <c r="AC1479" s="173"/>
      <c r="AD1479" s="173"/>
      <c r="AE1479" s="173"/>
      <c r="AF1479" s="173"/>
      <c r="AG1479" s="173"/>
      <c r="AH1479" s="173"/>
      <c r="AI1479" s="173"/>
      <c r="AJ1479" s="173"/>
      <c r="AK1479" s="173"/>
      <c r="AL1479" s="173"/>
    </row>
    <row r="1480" spans="1:38" s="123" customFormat="1" ht="14">
      <c r="A1480" s="173"/>
      <c r="B1480" s="173"/>
      <c r="C1480" s="173"/>
      <c r="D1480" s="173"/>
      <c r="E1480" s="173"/>
      <c r="F1480" s="173"/>
      <c r="G1480" s="173"/>
      <c r="H1480" s="173"/>
      <c r="I1480" s="173"/>
      <c r="J1480" s="173"/>
      <c r="K1480" s="173"/>
      <c r="L1480" s="173"/>
      <c r="M1480" s="173"/>
      <c r="N1480" s="173"/>
      <c r="O1480" s="173"/>
      <c r="P1480" s="173"/>
      <c r="Q1480" s="173"/>
      <c r="R1480" s="173"/>
      <c r="S1480" s="173"/>
      <c r="T1480" s="173"/>
      <c r="U1480" s="173"/>
      <c r="V1480" s="173"/>
      <c r="W1480" s="173"/>
      <c r="X1480" s="173"/>
      <c r="Y1480" s="173"/>
      <c r="Z1480" s="173"/>
      <c r="AA1480" s="173"/>
      <c r="AB1480" s="173"/>
      <c r="AC1480" s="173"/>
      <c r="AD1480" s="173"/>
      <c r="AE1480" s="173"/>
      <c r="AF1480" s="173"/>
      <c r="AG1480" s="173"/>
      <c r="AH1480" s="173"/>
      <c r="AI1480" s="173"/>
      <c r="AJ1480" s="173"/>
      <c r="AK1480" s="173"/>
      <c r="AL1480" s="173"/>
    </row>
    <row r="1481" spans="1:38" s="123" customFormat="1" ht="14">
      <c r="A1481" s="173"/>
      <c r="B1481" s="173"/>
      <c r="C1481" s="173"/>
      <c r="D1481" s="173"/>
      <c r="E1481" s="173"/>
      <c r="F1481" s="173"/>
      <c r="G1481" s="173"/>
      <c r="H1481" s="173"/>
      <c r="I1481" s="173"/>
      <c r="J1481" s="173"/>
      <c r="K1481" s="173"/>
      <c r="L1481" s="173"/>
      <c r="M1481" s="173"/>
      <c r="N1481" s="173"/>
      <c r="O1481" s="173"/>
      <c r="P1481" s="173"/>
      <c r="Q1481" s="173"/>
      <c r="R1481" s="173"/>
      <c r="S1481" s="173"/>
      <c r="T1481" s="173"/>
      <c r="U1481" s="173"/>
      <c r="V1481" s="173"/>
      <c r="W1481" s="173"/>
      <c r="X1481" s="173"/>
      <c r="Y1481" s="173"/>
      <c r="Z1481" s="173"/>
      <c r="AA1481" s="173"/>
      <c r="AB1481" s="173"/>
      <c r="AC1481" s="173"/>
      <c r="AD1481" s="173"/>
      <c r="AE1481" s="173"/>
      <c r="AF1481" s="173"/>
      <c r="AG1481" s="173"/>
      <c r="AH1481" s="173"/>
      <c r="AI1481" s="173"/>
      <c r="AJ1481" s="173"/>
      <c r="AK1481" s="173"/>
      <c r="AL1481" s="173"/>
    </row>
    <row r="1482" spans="1:38" s="123" customFormat="1" ht="14">
      <c r="A1482" s="173"/>
      <c r="B1482" s="173"/>
      <c r="C1482" s="173"/>
      <c r="D1482" s="173"/>
      <c r="E1482" s="173"/>
      <c r="F1482" s="173"/>
      <c r="G1482" s="173"/>
      <c r="H1482" s="173"/>
      <c r="I1482" s="173"/>
      <c r="J1482" s="173"/>
      <c r="K1482" s="173"/>
      <c r="L1482" s="173"/>
      <c r="M1482" s="173"/>
      <c r="N1482" s="173"/>
      <c r="O1482" s="173"/>
      <c r="P1482" s="173"/>
      <c r="Q1482" s="173"/>
      <c r="R1482" s="173"/>
      <c r="S1482" s="173"/>
      <c r="T1482" s="173"/>
      <c r="U1482" s="173"/>
      <c r="V1482" s="173"/>
      <c r="W1482" s="173"/>
      <c r="X1482" s="173"/>
      <c r="Y1482" s="173"/>
      <c r="Z1482" s="173"/>
      <c r="AA1482" s="173"/>
      <c r="AB1482" s="173"/>
      <c r="AC1482" s="173"/>
      <c r="AD1482" s="173"/>
      <c r="AE1482" s="173"/>
      <c r="AF1482" s="173"/>
      <c r="AG1482" s="173"/>
      <c r="AH1482" s="173"/>
      <c r="AI1482" s="173"/>
      <c r="AJ1482" s="173"/>
      <c r="AK1482" s="173"/>
      <c r="AL1482" s="173"/>
    </row>
    <row r="1483" spans="1:38" s="123" customFormat="1" ht="14">
      <c r="A1483" s="173"/>
      <c r="B1483" s="173"/>
      <c r="C1483" s="173"/>
      <c r="D1483" s="173"/>
      <c r="E1483" s="173"/>
      <c r="F1483" s="173"/>
      <c r="G1483" s="173"/>
      <c r="H1483" s="173"/>
      <c r="I1483" s="173"/>
      <c r="J1483" s="173"/>
      <c r="K1483" s="173"/>
      <c r="L1483" s="173"/>
      <c r="M1483" s="173"/>
      <c r="N1483" s="173"/>
      <c r="O1483" s="173"/>
      <c r="P1483" s="173"/>
      <c r="Q1483" s="173"/>
      <c r="R1483" s="173"/>
      <c r="S1483" s="173"/>
      <c r="T1483" s="173"/>
      <c r="U1483" s="173"/>
      <c r="V1483" s="173"/>
      <c r="W1483" s="173"/>
      <c r="X1483" s="173"/>
      <c r="Y1483" s="173"/>
      <c r="Z1483" s="173"/>
      <c r="AA1483" s="173"/>
      <c r="AB1483" s="173"/>
      <c r="AC1483" s="173"/>
      <c r="AD1483" s="173"/>
      <c r="AE1483" s="173"/>
      <c r="AF1483" s="173"/>
      <c r="AG1483" s="173"/>
      <c r="AH1483" s="173"/>
      <c r="AI1483" s="173"/>
      <c r="AJ1483" s="173"/>
      <c r="AK1483" s="173"/>
      <c r="AL1483" s="173"/>
    </row>
    <row r="1484" spans="1:38" s="123" customFormat="1" ht="14">
      <c r="A1484" s="173"/>
      <c r="B1484" s="173"/>
      <c r="C1484" s="173"/>
      <c r="D1484" s="173"/>
      <c r="E1484" s="173"/>
      <c r="F1484" s="173"/>
      <c r="G1484" s="173"/>
      <c r="H1484" s="173"/>
      <c r="I1484" s="173"/>
      <c r="J1484" s="173"/>
      <c r="K1484" s="173"/>
      <c r="L1484" s="173"/>
      <c r="M1484" s="173"/>
      <c r="N1484" s="173"/>
      <c r="O1484" s="173"/>
      <c r="P1484" s="173"/>
      <c r="Q1484" s="173"/>
      <c r="R1484" s="173"/>
      <c r="S1484" s="173"/>
      <c r="T1484" s="173"/>
      <c r="U1484" s="173"/>
      <c r="V1484" s="173"/>
      <c r="W1484" s="173"/>
      <c r="X1484" s="173"/>
      <c r="Y1484" s="173"/>
      <c r="Z1484" s="173"/>
      <c r="AA1484" s="173"/>
      <c r="AB1484" s="173"/>
      <c r="AC1484" s="173"/>
      <c r="AD1484" s="173"/>
      <c r="AE1484" s="173"/>
      <c r="AF1484" s="173"/>
      <c r="AG1484" s="173"/>
      <c r="AH1484" s="173"/>
      <c r="AI1484" s="173"/>
      <c r="AJ1484" s="173"/>
      <c r="AK1484" s="173"/>
      <c r="AL1484" s="173"/>
    </row>
    <row r="1485" spans="1:38" s="123" customFormat="1" ht="14">
      <c r="A1485" s="173"/>
      <c r="B1485" s="173"/>
      <c r="C1485" s="173"/>
      <c r="D1485" s="173"/>
      <c r="E1485" s="173"/>
      <c r="F1485" s="173"/>
      <c r="G1485" s="173"/>
      <c r="H1485" s="173"/>
      <c r="I1485" s="173"/>
      <c r="J1485" s="173"/>
      <c r="K1485" s="173"/>
      <c r="L1485" s="173"/>
      <c r="M1485" s="173"/>
      <c r="N1485" s="173"/>
      <c r="O1485" s="173"/>
      <c r="P1485" s="173"/>
      <c r="Q1485" s="173"/>
      <c r="R1485" s="173"/>
      <c r="S1485" s="173"/>
      <c r="T1485" s="173"/>
      <c r="U1485" s="173"/>
      <c r="V1485" s="173"/>
      <c r="W1485" s="173"/>
      <c r="X1485" s="173"/>
      <c r="Y1485" s="173"/>
      <c r="Z1485" s="173"/>
      <c r="AA1485" s="173"/>
      <c r="AB1485" s="173"/>
      <c r="AC1485" s="173"/>
      <c r="AD1485" s="173"/>
      <c r="AE1485" s="173"/>
      <c r="AF1485" s="173"/>
      <c r="AG1485" s="173"/>
      <c r="AH1485" s="173"/>
      <c r="AI1485" s="173"/>
      <c r="AJ1485" s="173"/>
      <c r="AK1485" s="173"/>
      <c r="AL1485" s="173"/>
    </row>
    <row r="1486" spans="1:38" s="123" customFormat="1" ht="14">
      <c r="A1486" s="173"/>
      <c r="B1486" s="173"/>
      <c r="C1486" s="173"/>
      <c r="D1486" s="173"/>
      <c r="E1486" s="173"/>
      <c r="F1486" s="173"/>
      <c r="G1486" s="173"/>
      <c r="H1486" s="173"/>
      <c r="I1486" s="173"/>
      <c r="J1486" s="173"/>
      <c r="K1486" s="173"/>
      <c r="L1486" s="173"/>
      <c r="M1486" s="173"/>
      <c r="N1486" s="173"/>
      <c r="O1486" s="173"/>
      <c r="P1486" s="173"/>
      <c r="Q1486" s="173"/>
      <c r="R1486" s="173"/>
      <c r="S1486" s="173"/>
      <c r="T1486" s="173"/>
      <c r="U1486" s="173"/>
      <c r="V1486" s="173"/>
      <c r="W1486" s="173"/>
      <c r="X1486" s="173"/>
      <c r="Y1486" s="173"/>
      <c r="Z1486" s="173"/>
      <c r="AA1486" s="173"/>
      <c r="AB1486" s="173"/>
      <c r="AC1486" s="173"/>
      <c r="AD1486" s="173"/>
      <c r="AE1486" s="173"/>
      <c r="AF1486" s="173"/>
      <c r="AG1486" s="173"/>
      <c r="AH1486" s="173"/>
      <c r="AI1486" s="173"/>
      <c r="AJ1486" s="173"/>
      <c r="AK1486" s="173"/>
      <c r="AL1486" s="173"/>
    </row>
    <row r="1487" spans="1:38" s="123" customFormat="1" ht="14">
      <c r="A1487" s="173"/>
      <c r="B1487" s="173"/>
      <c r="C1487" s="173"/>
      <c r="D1487" s="173"/>
      <c r="E1487" s="173"/>
      <c r="F1487" s="173"/>
      <c r="G1487" s="173"/>
      <c r="H1487" s="173"/>
      <c r="I1487" s="173"/>
      <c r="J1487" s="173"/>
      <c r="K1487" s="173"/>
      <c r="L1487" s="173"/>
      <c r="M1487" s="173"/>
      <c r="N1487" s="173"/>
      <c r="O1487" s="173"/>
      <c r="P1487" s="173"/>
      <c r="Q1487" s="173"/>
      <c r="R1487" s="173"/>
      <c r="S1487" s="173"/>
      <c r="T1487" s="173"/>
      <c r="U1487" s="173"/>
      <c r="V1487" s="173"/>
      <c r="W1487" s="173"/>
      <c r="X1487" s="173"/>
      <c r="Y1487" s="173"/>
      <c r="Z1487" s="173"/>
      <c r="AA1487" s="173"/>
      <c r="AB1487" s="173"/>
      <c r="AC1487" s="173"/>
      <c r="AD1487" s="173"/>
      <c r="AE1487" s="173"/>
      <c r="AF1487" s="173"/>
      <c r="AG1487" s="173"/>
      <c r="AH1487" s="173"/>
      <c r="AI1487" s="173"/>
      <c r="AJ1487" s="173"/>
      <c r="AK1487" s="173"/>
      <c r="AL1487" s="173"/>
    </row>
    <row r="1488" spans="1:38" s="123" customFormat="1" ht="14">
      <c r="A1488" s="173"/>
      <c r="B1488" s="173"/>
      <c r="C1488" s="173"/>
      <c r="D1488" s="173"/>
      <c r="E1488" s="173"/>
      <c r="F1488" s="173"/>
      <c r="G1488" s="173"/>
      <c r="H1488" s="173"/>
      <c r="I1488" s="173"/>
      <c r="J1488" s="173"/>
      <c r="K1488" s="173"/>
      <c r="L1488" s="173"/>
      <c r="M1488" s="173"/>
      <c r="N1488" s="173"/>
      <c r="O1488" s="173"/>
      <c r="P1488" s="173"/>
      <c r="Q1488" s="173"/>
      <c r="R1488" s="173"/>
      <c r="S1488" s="173"/>
      <c r="T1488" s="173"/>
      <c r="U1488" s="173"/>
      <c r="V1488" s="173"/>
      <c r="W1488" s="173"/>
      <c r="X1488" s="173"/>
      <c r="Y1488" s="173"/>
      <c r="Z1488" s="173"/>
      <c r="AA1488" s="173"/>
      <c r="AB1488" s="173"/>
      <c r="AC1488" s="173"/>
      <c r="AD1488" s="173"/>
      <c r="AE1488" s="173"/>
      <c r="AF1488" s="173"/>
      <c r="AG1488" s="173"/>
      <c r="AH1488" s="173"/>
      <c r="AI1488" s="173"/>
      <c r="AJ1488" s="173"/>
      <c r="AK1488" s="173"/>
      <c r="AL1488" s="173"/>
    </row>
    <row r="1489" spans="1:38" s="123" customFormat="1" ht="14">
      <c r="A1489" s="173"/>
      <c r="B1489" s="173"/>
      <c r="C1489" s="173"/>
      <c r="D1489" s="173"/>
      <c r="E1489" s="173"/>
      <c r="F1489" s="173"/>
      <c r="G1489" s="173"/>
      <c r="H1489" s="173"/>
      <c r="I1489" s="173"/>
      <c r="J1489" s="173"/>
      <c r="K1489" s="173"/>
      <c r="L1489" s="173"/>
      <c r="M1489" s="173"/>
      <c r="N1489" s="173"/>
      <c r="O1489" s="173"/>
      <c r="P1489" s="173"/>
      <c r="Q1489" s="173"/>
      <c r="R1489" s="173"/>
      <c r="S1489" s="173"/>
      <c r="T1489" s="173"/>
      <c r="U1489" s="173"/>
      <c r="V1489" s="173"/>
      <c r="W1489" s="173"/>
      <c r="X1489" s="173"/>
      <c r="Y1489" s="173"/>
      <c r="Z1489" s="173"/>
      <c r="AA1489" s="173"/>
      <c r="AB1489" s="173"/>
      <c r="AC1489" s="173"/>
      <c r="AD1489" s="173"/>
      <c r="AE1489" s="173"/>
      <c r="AF1489" s="173"/>
      <c r="AG1489" s="173"/>
      <c r="AH1489" s="173"/>
      <c r="AI1489" s="173"/>
      <c r="AJ1489" s="173"/>
      <c r="AK1489" s="173"/>
      <c r="AL1489" s="173"/>
    </row>
    <row r="1490" spans="1:38" s="123" customFormat="1" ht="14">
      <c r="A1490" s="173"/>
      <c r="B1490" s="173"/>
      <c r="C1490" s="173"/>
      <c r="D1490" s="173"/>
      <c r="E1490" s="173"/>
      <c r="F1490" s="173"/>
      <c r="G1490" s="173"/>
      <c r="H1490" s="173"/>
      <c r="I1490" s="173"/>
      <c r="J1490" s="173"/>
      <c r="K1490" s="173"/>
      <c r="L1490" s="173"/>
      <c r="M1490" s="173"/>
      <c r="N1490" s="173"/>
      <c r="O1490" s="173"/>
      <c r="P1490" s="173"/>
      <c r="Q1490" s="173"/>
      <c r="R1490" s="173"/>
      <c r="S1490" s="173"/>
      <c r="T1490" s="173"/>
      <c r="U1490" s="173"/>
      <c r="V1490" s="173"/>
      <c r="W1490" s="173"/>
      <c r="X1490" s="173"/>
      <c r="Y1490" s="173"/>
      <c r="Z1490" s="173"/>
      <c r="AA1490" s="173"/>
      <c r="AB1490" s="173"/>
      <c r="AC1490" s="173"/>
      <c r="AD1490" s="173"/>
      <c r="AE1490" s="173"/>
      <c r="AF1490" s="173"/>
      <c r="AG1490" s="173"/>
      <c r="AH1490" s="173"/>
      <c r="AI1490" s="173"/>
      <c r="AJ1490" s="173"/>
      <c r="AK1490" s="173"/>
      <c r="AL1490" s="173"/>
    </row>
    <row r="1491" spans="1:38" s="123" customFormat="1" ht="14">
      <c r="A1491" s="173"/>
      <c r="B1491" s="173"/>
      <c r="C1491" s="173"/>
      <c r="D1491" s="173"/>
      <c r="E1491" s="173"/>
      <c r="F1491" s="173"/>
      <c r="G1491" s="173"/>
      <c r="H1491" s="173"/>
      <c r="I1491" s="173"/>
      <c r="J1491" s="173"/>
      <c r="K1491" s="173"/>
      <c r="L1491" s="173"/>
      <c r="M1491" s="173"/>
      <c r="N1491" s="173"/>
      <c r="O1491" s="173"/>
      <c r="P1491" s="173"/>
      <c r="Q1491" s="173"/>
      <c r="R1491" s="173"/>
      <c r="S1491" s="173"/>
      <c r="T1491" s="173"/>
      <c r="U1491" s="173"/>
      <c r="V1491" s="173"/>
      <c r="W1491" s="173"/>
      <c r="X1491" s="173"/>
      <c r="Y1491" s="173"/>
      <c r="Z1491" s="173"/>
      <c r="AA1491" s="173"/>
      <c r="AB1491" s="173"/>
      <c r="AC1491" s="173"/>
      <c r="AD1491" s="173"/>
      <c r="AE1491" s="173"/>
      <c r="AF1491" s="173"/>
      <c r="AG1491" s="173"/>
      <c r="AH1491" s="173"/>
      <c r="AI1491" s="173"/>
      <c r="AJ1491" s="173"/>
      <c r="AK1491" s="173"/>
      <c r="AL1491" s="173"/>
    </row>
    <row r="1492" spans="1:38" s="123" customFormat="1" ht="14">
      <c r="A1492" s="173"/>
      <c r="B1492" s="173"/>
      <c r="C1492" s="173"/>
      <c r="D1492" s="173"/>
      <c r="E1492" s="173"/>
      <c r="F1492" s="173"/>
      <c r="G1492" s="173"/>
      <c r="H1492" s="173"/>
      <c r="I1492" s="173"/>
      <c r="J1492" s="173"/>
      <c r="K1492" s="173"/>
      <c r="L1492" s="173"/>
      <c r="M1492" s="173"/>
      <c r="N1492" s="173"/>
      <c r="O1492" s="173"/>
      <c r="P1492" s="173"/>
      <c r="Q1492" s="173"/>
      <c r="R1492" s="173"/>
      <c r="S1492" s="173"/>
      <c r="T1492" s="173"/>
      <c r="U1492" s="173"/>
      <c r="V1492" s="173"/>
      <c r="W1492" s="173"/>
      <c r="X1492" s="173"/>
      <c r="Y1492" s="173"/>
      <c r="Z1492" s="173"/>
      <c r="AA1492" s="173"/>
      <c r="AB1492" s="173"/>
      <c r="AC1492" s="173"/>
      <c r="AD1492" s="173"/>
      <c r="AE1492" s="173"/>
      <c r="AF1492" s="173"/>
      <c r="AG1492" s="173"/>
      <c r="AH1492" s="173"/>
      <c r="AI1492" s="173"/>
      <c r="AJ1492" s="173"/>
      <c r="AK1492" s="173"/>
      <c r="AL1492" s="173"/>
    </row>
    <row r="1493" spans="1:38" s="123" customFormat="1" ht="14">
      <c r="A1493" s="173"/>
      <c r="B1493" s="173"/>
      <c r="C1493" s="173"/>
      <c r="D1493" s="173"/>
      <c r="E1493" s="173"/>
      <c r="F1493" s="173"/>
      <c r="G1493" s="173"/>
      <c r="H1493" s="173"/>
      <c r="I1493" s="173"/>
      <c r="J1493" s="173"/>
      <c r="K1493" s="173"/>
      <c r="L1493" s="173"/>
      <c r="M1493" s="173"/>
      <c r="N1493" s="173"/>
      <c r="O1493" s="173"/>
      <c r="P1493" s="173"/>
      <c r="Q1493" s="173"/>
      <c r="R1493" s="173"/>
      <c r="S1493" s="173"/>
      <c r="T1493" s="173"/>
      <c r="U1493" s="173"/>
      <c r="V1493" s="173"/>
      <c r="W1493" s="173"/>
      <c r="X1493" s="173"/>
      <c r="Y1493" s="173"/>
      <c r="Z1493" s="173"/>
      <c r="AA1493" s="173"/>
      <c r="AB1493" s="173"/>
      <c r="AC1493" s="173"/>
      <c r="AD1493" s="173"/>
      <c r="AE1493" s="173"/>
      <c r="AF1493" s="173"/>
      <c r="AG1493" s="173"/>
      <c r="AH1493" s="173"/>
      <c r="AI1493" s="173"/>
      <c r="AJ1493" s="173"/>
      <c r="AK1493" s="173"/>
      <c r="AL1493" s="173"/>
    </row>
    <row r="1494" spans="1:38" s="123" customFormat="1" ht="14">
      <c r="A1494" s="173"/>
      <c r="B1494" s="173"/>
      <c r="C1494" s="173"/>
      <c r="D1494" s="173"/>
      <c r="E1494" s="173"/>
      <c r="F1494" s="173"/>
      <c r="G1494" s="173"/>
      <c r="H1494" s="173"/>
      <c r="I1494" s="173"/>
      <c r="J1494" s="173"/>
      <c r="K1494" s="173"/>
      <c r="L1494" s="173"/>
      <c r="M1494" s="173"/>
      <c r="N1494" s="173"/>
      <c r="O1494" s="173"/>
      <c r="P1494" s="173"/>
      <c r="Q1494" s="173"/>
      <c r="R1494" s="173"/>
      <c r="S1494" s="173"/>
      <c r="T1494" s="173"/>
      <c r="U1494" s="173"/>
      <c r="V1494" s="173"/>
      <c r="W1494" s="173"/>
      <c r="X1494" s="173"/>
      <c r="Y1494" s="173"/>
      <c r="Z1494" s="173"/>
      <c r="AA1494" s="173"/>
      <c r="AB1494" s="173"/>
      <c r="AC1494" s="173"/>
      <c r="AD1494" s="173"/>
      <c r="AE1494" s="173"/>
      <c r="AF1494" s="173"/>
      <c r="AG1494" s="173"/>
      <c r="AH1494" s="173"/>
      <c r="AI1494" s="173"/>
      <c r="AJ1494" s="173"/>
      <c r="AK1494" s="173"/>
      <c r="AL1494" s="173"/>
    </row>
    <row r="1495" spans="1:38" s="123" customFormat="1" ht="14">
      <c r="A1495" s="173"/>
      <c r="B1495" s="173"/>
      <c r="C1495" s="173"/>
      <c r="D1495" s="173"/>
      <c r="E1495" s="173"/>
      <c r="F1495" s="173"/>
      <c r="G1495" s="173"/>
      <c r="H1495" s="173"/>
      <c r="I1495" s="173"/>
      <c r="J1495" s="173"/>
      <c r="K1495" s="173"/>
      <c r="L1495" s="173"/>
      <c r="M1495" s="173"/>
      <c r="N1495" s="173"/>
      <c r="O1495" s="173"/>
      <c r="P1495" s="173"/>
      <c r="Q1495" s="173"/>
      <c r="R1495" s="173"/>
      <c r="S1495" s="173"/>
      <c r="T1495" s="173"/>
      <c r="U1495" s="173"/>
      <c r="V1495" s="173"/>
      <c r="W1495" s="173"/>
      <c r="X1495" s="173"/>
      <c r="Y1495" s="173"/>
      <c r="Z1495" s="173"/>
      <c r="AA1495" s="173"/>
      <c r="AB1495" s="173"/>
      <c r="AC1495" s="173"/>
      <c r="AD1495" s="173"/>
      <c r="AE1495" s="173"/>
      <c r="AF1495" s="173"/>
      <c r="AG1495" s="173"/>
      <c r="AH1495" s="173"/>
      <c r="AI1495" s="173"/>
      <c r="AJ1495" s="173"/>
      <c r="AK1495" s="173"/>
      <c r="AL1495" s="173"/>
    </row>
    <row r="1496" spans="1:38" s="123" customFormat="1" ht="14">
      <c r="A1496" s="173"/>
      <c r="B1496" s="173"/>
      <c r="C1496" s="173"/>
      <c r="D1496" s="173"/>
      <c r="E1496" s="173"/>
      <c r="F1496" s="173"/>
      <c r="G1496" s="173"/>
      <c r="H1496" s="173"/>
      <c r="I1496" s="173"/>
      <c r="J1496" s="173"/>
      <c r="K1496" s="173"/>
      <c r="L1496" s="173"/>
      <c r="M1496" s="173"/>
      <c r="N1496" s="173"/>
      <c r="O1496" s="173"/>
      <c r="P1496" s="173"/>
      <c r="Q1496" s="173"/>
      <c r="R1496" s="173"/>
      <c r="S1496" s="173"/>
      <c r="T1496" s="173"/>
      <c r="U1496" s="173"/>
      <c r="V1496" s="173"/>
      <c r="W1496" s="173"/>
      <c r="X1496" s="173"/>
      <c r="Y1496" s="173"/>
      <c r="Z1496" s="173"/>
      <c r="AA1496" s="173"/>
      <c r="AB1496" s="173"/>
      <c r="AC1496" s="173"/>
      <c r="AD1496" s="173"/>
      <c r="AE1496" s="173"/>
      <c r="AF1496" s="173"/>
      <c r="AG1496" s="173"/>
      <c r="AH1496" s="173"/>
      <c r="AI1496" s="173"/>
      <c r="AJ1496" s="173"/>
      <c r="AK1496" s="173"/>
      <c r="AL1496" s="173"/>
    </row>
    <row r="1497" spans="1:38" s="123" customFormat="1" ht="14">
      <c r="A1497" s="173"/>
      <c r="B1497" s="173"/>
      <c r="C1497" s="173"/>
      <c r="D1497" s="173"/>
      <c r="E1497" s="173"/>
      <c r="F1497" s="173"/>
      <c r="G1497" s="173"/>
      <c r="H1497" s="173"/>
      <c r="I1497" s="173"/>
      <c r="J1497" s="173"/>
      <c r="K1497" s="173"/>
      <c r="L1497" s="173"/>
      <c r="M1497" s="173"/>
      <c r="N1497" s="173"/>
      <c r="O1497" s="173"/>
      <c r="P1497" s="173"/>
      <c r="Q1497" s="173"/>
      <c r="R1497" s="173"/>
      <c r="S1497" s="173"/>
      <c r="T1497" s="173"/>
      <c r="U1497" s="173"/>
      <c r="V1497" s="173"/>
      <c r="W1497" s="173"/>
      <c r="X1497" s="173"/>
      <c r="Y1497" s="173"/>
      <c r="Z1497" s="173"/>
      <c r="AA1497" s="173"/>
      <c r="AB1497" s="173"/>
      <c r="AC1497" s="173"/>
      <c r="AD1497" s="173"/>
      <c r="AE1497" s="173"/>
      <c r="AF1497" s="173"/>
      <c r="AG1497" s="173"/>
      <c r="AH1497" s="173"/>
      <c r="AI1497" s="173"/>
      <c r="AJ1497" s="173"/>
      <c r="AK1497" s="173"/>
      <c r="AL1497" s="173"/>
    </row>
    <row r="1498" spans="1:38" s="123" customFormat="1" ht="14">
      <c r="A1498" s="173"/>
      <c r="B1498" s="173"/>
      <c r="C1498" s="173"/>
      <c r="D1498" s="173"/>
      <c r="E1498" s="173"/>
      <c r="F1498" s="173"/>
      <c r="G1498" s="173"/>
      <c r="H1498" s="173"/>
      <c r="I1498" s="173"/>
      <c r="J1498" s="173"/>
      <c r="K1498" s="173"/>
      <c r="L1498" s="173"/>
      <c r="M1498" s="173"/>
      <c r="N1498" s="173"/>
      <c r="O1498" s="173"/>
      <c r="P1498" s="173"/>
      <c r="Q1498" s="173"/>
      <c r="R1498" s="173"/>
      <c r="S1498" s="173"/>
      <c r="T1498" s="173"/>
      <c r="U1498" s="173"/>
      <c r="V1498" s="173"/>
      <c r="W1498" s="173"/>
      <c r="X1498" s="173"/>
      <c r="Y1498" s="173"/>
      <c r="Z1498" s="173"/>
      <c r="AA1498" s="173"/>
      <c r="AB1498" s="173"/>
      <c r="AC1498" s="173"/>
      <c r="AD1498" s="173"/>
      <c r="AE1498" s="173"/>
      <c r="AF1498" s="173"/>
      <c r="AG1498" s="173"/>
      <c r="AH1498" s="173"/>
      <c r="AI1498" s="173"/>
      <c r="AJ1498" s="173"/>
      <c r="AK1498" s="173"/>
      <c r="AL1498" s="173"/>
    </row>
    <row r="1499" spans="1:38" s="123" customFormat="1" ht="14">
      <c r="A1499" s="173"/>
      <c r="B1499" s="173"/>
      <c r="C1499" s="173"/>
      <c r="D1499" s="173"/>
      <c r="E1499" s="173"/>
      <c r="F1499" s="173"/>
      <c r="G1499" s="173"/>
      <c r="H1499" s="173"/>
      <c r="I1499" s="173"/>
      <c r="J1499" s="173"/>
      <c r="K1499" s="173"/>
      <c r="L1499" s="173"/>
      <c r="M1499" s="173"/>
      <c r="N1499" s="173"/>
      <c r="O1499" s="173"/>
      <c r="P1499" s="173"/>
      <c r="Q1499" s="173"/>
      <c r="R1499" s="173"/>
      <c r="S1499" s="173"/>
      <c r="T1499" s="173"/>
      <c r="U1499" s="173"/>
      <c r="V1499" s="173"/>
      <c r="W1499" s="173"/>
      <c r="X1499" s="173"/>
      <c r="Y1499" s="173"/>
      <c r="Z1499" s="173"/>
      <c r="AA1499" s="173"/>
      <c r="AB1499" s="173"/>
      <c r="AC1499" s="173"/>
      <c r="AD1499" s="173"/>
      <c r="AE1499" s="173"/>
      <c r="AF1499" s="173"/>
      <c r="AG1499" s="173"/>
      <c r="AH1499" s="173"/>
      <c r="AI1499" s="173"/>
      <c r="AJ1499" s="173"/>
      <c r="AK1499" s="173"/>
      <c r="AL1499" s="173"/>
    </row>
    <row r="1500" spans="1:38" s="123" customFormat="1" ht="14">
      <c r="A1500" s="173"/>
      <c r="B1500" s="173"/>
      <c r="C1500" s="173"/>
      <c r="D1500" s="173"/>
      <c r="E1500" s="173"/>
      <c r="F1500" s="173"/>
      <c r="G1500" s="173"/>
      <c r="H1500" s="173"/>
      <c r="I1500" s="173"/>
      <c r="J1500" s="173"/>
      <c r="K1500" s="173"/>
      <c r="L1500" s="173"/>
      <c r="M1500" s="173"/>
      <c r="N1500" s="173"/>
      <c r="O1500" s="173"/>
      <c r="P1500" s="173"/>
      <c r="Q1500" s="173"/>
      <c r="R1500" s="173"/>
      <c r="S1500" s="173"/>
      <c r="T1500" s="173"/>
      <c r="U1500" s="173"/>
      <c r="V1500" s="173"/>
      <c r="W1500" s="173"/>
      <c r="X1500" s="173"/>
      <c r="Y1500" s="173"/>
      <c r="Z1500" s="173"/>
      <c r="AA1500" s="173"/>
      <c r="AB1500" s="173"/>
      <c r="AC1500" s="173"/>
      <c r="AD1500" s="173"/>
      <c r="AE1500" s="173"/>
      <c r="AF1500" s="173"/>
      <c r="AG1500" s="173"/>
      <c r="AH1500" s="173"/>
      <c r="AI1500" s="173"/>
      <c r="AJ1500" s="173"/>
      <c r="AK1500" s="173"/>
      <c r="AL1500" s="173"/>
    </row>
    <row r="1501" spans="1:38" s="123" customFormat="1" ht="14">
      <c r="A1501" s="173"/>
      <c r="B1501" s="173"/>
      <c r="C1501" s="173"/>
      <c r="D1501" s="173"/>
      <c r="E1501" s="173"/>
      <c r="F1501" s="173"/>
      <c r="G1501" s="173"/>
      <c r="H1501" s="173"/>
      <c r="I1501" s="173"/>
      <c r="J1501" s="173"/>
      <c r="K1501" s="173"/>
      <c r="L1501" s="173"/>
      <c r="M1501" s="173"/>
      <c r="N1501" s="173"/>
      <c r="O1501" s="173"/>
      <c r="P1501" s="173"/>
      <c r="Q1501" s="173"/>
      <c r="R1501" s="173"/>
      <c r="S1501" s="173"/>
      <c r="T1501" s="173"/>
      <c r="U1501" s="173"/>
      <c r="V1501" s="173"/>
      <c r="W1501" s="173"/>
      <c r="X1501" s="173"/>
      <c r="Y1501" s="173"/>
      <c r="Z1501" s="173"/>
      <c r="AA1501" s="173"/>
      <c r="AB1501" s="173"/>
      <c r="AC1501" s="173"/>
      <c r="AD1501" s="173"/>
      <c r="AE1501" s="173"/>
      <c r="AF1501" s="173"/>
      <c r="AG1501" s="173"/>
      <c r="AH1501" s="173"/>
      <c r="AI1501" s="173"/>
      <c r="AJ1501" s="173"/>
      <c r="AK1501" s="173"/>
      <c r="AL1501" s="173"/>
    </row>
    <row r="1502" spans="1:38" s="123" customFormat="1" ht="14">
      <c r="A1502" s="173"/>
      <c r="B1502" s="173"/>
      <c r="C1502" s="173"/>
      <c r="D1502" s="173"/>
      <c r="E1502" s="173"/>
      <c r="F1502" s="173"/>
      <c r="G1502" s="173"/>
      <c r="H1502" s="173"/>
      <c r="I1502" s="173"/>
      <c r="J1502" s="173"/>
      <c r="K1502" s="173"/>
      <c r="L1502" s="173"/>
      <c r="M1502" s="173"/>
      <c r="N1502" s="173"/>
      <c r="O1502" s="173"/>
      <c r="P1502" s="173"/>
      <c r="Q1502" s="173"/>
      <c r="R1502" s="173"/>
      <c r="S1502" s="173"/>
      <c r="T1502" s="173"/>
      <c r="U1502" s="173"/>
      <c r="V1502" s="173"/>
      <c r="W1502" s="173"/>
      <c r="X1502" s="173"/>
      <c r="Y1502" s="173"/>
      <c r="Z1502" s="173"/>
      <c r="AA1502" s="173"/>
      <c r="AB1502" s="173"/>
      <c r="AC1502" s="173"/>
      <c r="AD1502" s="173"/>
      <c r="AE1502" s="173"/>
      <c r="AF1502" s="173"/>
      <c r="AG1502" s="173"/>
      <c r="AH1502" s="173"/>
      <c r="AI1502" s="173"/>
      <c r="AJ1502" s="173"/>
      <c r="AK1502" s="173"/>
      <c r="AL1502" s="173"/>
    </row>
    <row r="1503" spans="1:38" s="123" customFormat="1" ht="14">
      <c r="A1503" s="173"/>
      <c r="B1503" s="173"/>
      <c r="C1503" s="173"/>
      <c r="D1503" s="173"/>
      <c r="E1503" s="173"/>
      <c r="F1503" s="173"/>
      <c r="G1503" s="173"/>
      <c r="H1503" s="173"/>
      <c r="I1503" s="173"/>
      <c r="J1503" s="173"/>
      <c r="K1503" s="173"/>
      <c r="L1503" s="173"/>
      <c r="M1503" s="173"/>
      <c r="N1503" s="173"/>
      <c r="O1503" s="173"/>
      <c r="P1503" s="173"/>
      <c r="Q1503" s="173"/>
      <c r="R1503" s="173"/>
      <c r="S1503" s="173"/>
      <c r="T1503" s="173"/>
      <c r="U1503" s="173"/>
      <c r="V1503" s="173"/>
      <c r="W1503" s="173"/>
      <c r="X1503" s="173"/>
      <c r="Y1503" s="173"/>
      <c r="Z1503" s="173"/>
      <c r="AA1503" s="173"/>
      <c r="AB1503" s="173"/>
      <c r="AC1503" s="173"/>
      <c r="AD1503" s="173"/>
      <c r="AE1503" s="173"/>
      <c r="AF1503" s="173"/>
      <c r="AG1503" s="173"/>
      <c r="AH1503" s="173"/>
      <c r="AI1503" s="173"/>
      <c r="AJ1503" s="173"/>
      <c r="AK1503" s="173"/>
      <c r="AL1503" s="173"/>
    </row>
    <row r="1504" spans="1:38" s="123" customFormat="1" ht="14">
      <c r="A1504" s="173"/>
      <c r="B1504" s="173"/>
      <c r="C1504" s="173"/>
      <c r="D1504" s="173"/>
      <c r="E1504" s="173"/>
      <c r="F1504" s="173"/>
      <c r="G1504" s="173"/>
      <c r="H1504" s="173"/>
      <c r="I1504" s="173"/>
      <c r="J1504" s="173"/>
      <c r="K1504" s="173"/>
      <c r="L1504" s="173"/>
      <c r="M1504" s="173"/>
      <c r="N1504" s="173"/>
      <c r="O1504" s="173"/>
      <c r="P1504" s="173"/>
      <c r="Q1504" s="173"/>
      <c r="R1504" s="173"/>
      <c r="S1504" s="173"/>
      <c r="T1504" s="173"/>
      <c r="U1504" s="173"/>
      <c r="V1504" s="173"/>
      <c r="W1504" s="173"/>
      <c r="X1504" s="173"/>
      <c r="Y1504" s="173"/>
      <c r="Z1504" s="173"/>
      <c r="AA1504" s="173"/>
      <c r="AB1504" s="173"/>
      <c r="AC1504" s="173"/>
      <c r="AD1504" s="173"/>
      <c r="AE1504" s="173"/>
      <c r="AF1504" s="173"/>
      <c r="AG1504" s="173"/>
      <c r="AH1504" s="173"/>
      <c r="AI1504" s="173"/>
      <c r="AJ1504" s="173"/>
      <c r="AK1504" s="173"/>
      <c r="AL1504" s="173"/>
    </row>
    <row r="1505" spans="1:38" s="123" customFormat="1" ht="14">
      <c r="A1505" s="173"/>
      <c r="B1505" s="173"/>
      <c r="C1505" s="173"/>
      <c r="D1505" s="173"/>
      <c r="E1505" s="173"/>
      <c r="F1505" s="173"/>
      <c r="G1505" s="173"/>
      <c r="H1505" s="173"/>
      <c r="I1505" s="173"/>
      <c r="J1505" s="173"/>
      <c r="K1505" s="173"/>
      <c r="L1505" s="173"/>
      <c r="M1505" s="173"/>
      <c r="N1505" s="173"/>
      <c r="O1505" s="173"/>
      <c r="P1505" s="173"/>
      <c r="Q1505" s="173"/>
      <c r="R1505" s="173"/>
      <c r="S1505" s="173"/>
      <c r="T1505" s="173"/>
      <c r="U1505" s="173"/>
      <c r="V1505" s="173"/>
      <c r="W1505" s="173"/>
      <c r="X1505" s="173"/>
      <c r="Y1505" s="173"/>
      <c r="Z1505" s="173"/>
      <c r="AA1505" s="173"/>
      <c r="AB1505" s="173"/>
      <c r="AC1505" s="173"/>
      <c r="AD1505" s="173"/>
      <c r="AE1505" s="173"/>
      <c r="AF1505" s="173"/>
      <c r="AG1505" s="173"/>
      <c r="AH1505" s="173"/>
      <c r="AI1505" s="173"/>
      <c r="AJ1505" s="173"/>
      <c r="AK1505" s="173"/>
      <c r="AL1505" s="173"/>
    </row>
    <row r="1506" spans="1:38" s="123" customFormat="1" ht="14">
      <c r="A1506" s="173"/>
      <c r="B1506" s="173"/>
      <c r="C1506" s="173"/>
      <c r="D1506" s="173"/>
      <c r="E1506" s="173"/>
      <c r="F1506" s="173"/>
      <c r="G1506" s="173"/>
      <c r="H1506" s="173"/>
      <c r="I1506" s="173"/>
      <c r="J1506" s="173"/>
      <c r="K1506" s="173"/>
      <c r="L1506" s="173"/>
      <c r="M1506" s="173"/>
      <c r="N1506" s="173"/>
      <c r="O1506" s="173"/>
      <c r="P1506" s="173"/>
      <c r="Q1506" s="173"/>
      <c r="R1506" s="173"/>
      <c r="S1506" s="173"/>
      <c r="T1506" s="173"/>
      <c r="U1506" s="173"/>
      <c r="V1506" s="173"/>
      <c r="W1506" s="173"/>
      <c r="X1506" s="173"/>
      <c r="Y1506" s="173"/>
      <c r="Z1506" s="173"/>
      <c r="AA1506" s="173"/>
      <c r="AB1506" s="173"/>
      <c r="AC1506" s="173"/>
      <c r="AD1506" s="173"/>
      <c r="AE1506" s="173"/>
      <c r="AF1506" s="173"/>
      <c r="AG1506" s="173"/>
      <c r="AH1506" s="173"/>
      <c r="AI1506" s="173"/>
      <c r="AJ1506" s="173"/>
      <c r="AK1506" s="173"/>
      <c r="AL1506" s="173"/>
    </row>
    <row r="1507" spans="1:38" s="123" customFormat="1" ht="14">
      <c r="A1507" s="173"/>
      <c r="B1507" s="173"/>
      <c r="C1507" s="173"/>
      <c r="D1507" s="173"/>
      <c r="E1507" s="173"/>
      <c r="F1507" s="173"/>
      <c r="G1507" s="173"/>
      <c r="H1507" s="173"/>
      <c r="I1507" s="173"/>
      <c r="J1507" s="173"/>
      <c r="K1507" s="173"/>
      <c r="L1507" s="173"/>
      <c r="M1507" s="173"/>
      <c r="N1507" s="173"/>
      <c r="O1507" s="173"/>
      <c r="P1507" s="173"/>
      <c r="Q1507" s="173"/>
      <c r="R1507" s="173"/>
      <c r="S1507" s="173"/>
      <c r="T1507" s="173"/>
      <c r="U1507" s="173"/>
      <c r="V1507" s="173"/>
      <c r="W1507" s="173"/>
      <c r="X1507" s="173"/>
      <c r="Y1507" s="173"/>
      <c r="Z1507" s="173"/>
      <c r="AA1507" s="173"/>
      <c r="AB1507" s="173"/>
      <c r="AC1507" s="173"/>
      <c r="AD1507" s="173"/>
      <c r="AE1507" s="173"/>
      <c r="AF1507" s="173"/>
      <c r="AG1507" s="173"/>
      <c r="AH1507" s="173"/>
      <c r="AI1507" s="173"/>
      <c r="AJ1507" s="173"/>
      <c r="AK1507" s="173"/>
      <c r="AL1507" s="173"/>
    </row>
    <row r="1508" spans="1:38" s="123" customFormat="1" ht="14">
      <c r="A1508" s="173"/>
      <c r="B1508" s="173"/>
      <c r="C1508" s="173"/>
      <c r="D1508" s="173"/>
      <c r="E1508" s="173"/>
      <c r="F1508" s="173"/>
      <c r="G1508" s="173"/>
      <c r="H1508" s="173"/>
      <c r="I1508" s="173"/>
      <c r="J1508" s="173"/>
      <c r="K1508" s="173"/>
      <c r="L1508" s="173"/>
      <c r="M1508" s="173"/>
      <c r="N1508" s="173"/>
      <c r="O1508" s="173"/>
      <c r="P1508" s="173"/>
      <c r="Q1508" s="173"/>
      <c r="R1508" s="173"/>
      <c r="S1508" s="173"/>
      <c r="T1508" s="173"/>
      <c r="U1508" s="173"/>
      <c r="V1508" s="173"/>
      <c r="W1508" s="173"/>
      <c r="X1508" s="173"/>
      <c r="Y1508" s="173"/>
      <c r="Z1508" s="173"/>
      <c r="AA1508" s="173"/>
      <c r="AB1508" s="173"/>
      <c r="AC1508" s="173"/>
      <c r="AD1508" s="173"/>
      <c r="AE1508" s="173"/>
      <c r="AF1508" s="173"/>
      <c r="AG1508" s="173"/>
      <c r="AH1508" s="173"/>
      <c r="AI1508" s="173"/>
      <c r="AJ1508" s="173"/>
      <c r="AK1508" s="173"/>
      <c r="AL1508" s="173"/>
    </row>
    <row r="1509" spans="1:38" s="123" customFormat="1" ht="14">
      <c r="A1509" s="173"/>
      <c r="B1509" s="173"/>
      <c r="C1509" s="173"/>
      <c r="D1509" s="173"/>
      <c r="E1509" s="173"/>
      <c r="F1509" s="173"/>
      <c r="G1509" s="173"/>
      <c r="H1509" s="173"/>
      <c r="I1509" s="173"/>
      <c r="J1509" s="173"/>
      <c r="K1509" s="173"/>
      <c r="L1509" s="173"/>
      <c r="M1509" s="173"/>
      <c r="N1509" s="173"/>
      <c r="O1509" s="173"/>
      <c r="P1509" s="173"/>
      <c r="Q1509" s="173"/>
      <c r="R1509" s="173"/>
      <c r="S1509" s="173"/>
      <c r="T1509" s="173"/>
      <c r="U1509" s="173"/>
      <c r="V1509" s="173"/>
      <c r="W1509" s="173"/>
      <c r="X1509" s="173"/>
      <c r="Y1509" s="173"/>
      <c r="Z1509" s="173"/>
      <c r="AA1509" s="173"/>
      <c r="AB1509" s="173"/>
      <c r="AC1509" s="173"/>
      <c r="AD1509" s="173"/>
      <c r="AE1509" s="173"/>
      <c r="AF1509" s="173"/>
      <c r="AG1509" s="173"/>
      <c r="AH1509" s="173"/>
      <c r="AI1509" s="173"/>
      <c r="AJ1509" s="173"/>
      <c r="AK1509" s="173"/>
      <c r="AL1509" s="173"/>
    </row>
    <row r="1510" spans="1:38" s="123" customFormat="1" ht="14">
      <c r="A1510" s="173"/>
      <c r="B1510" s="173"/>
      <c r="C1510" s="173"/>
      <c r="D1510" s="173"/>
      <c r="E1510" s="173"/>
      <c r="F1510" s="173"/>
      <c r="G1510" s="173"/>
      <c r="H1510" s="173"/>
      <c r="I1510" s="173"/>
      <c r="J1510" s="173"/>
      <c r="K1510" s="173"/>
      <c r="L1510" s="173"/>
      <c r="M1510" s="173"/>
      <c r="N1510" s="173"/>
      <c r="O1510" s="173"/>
      <c r="P1510" s="173"/>
      <c r="Q1510" s="173"/>
      <c r="R1510" s="173"/>
      <c r="S1510" s="173"/>
      <c r="T1510" s="173"/>
      <c r="U1510" s="173"/>
      <c r="V1510" s="173"/>
      <c r="W1510" s="173"/>
      <c r="X1510" s="173"/>
      <c r="Y1510" s="173"/>
      <c r="Z1510" s="173"/>
      <c r="AA1510" s="173"/>
      <c r="AB1510" s="173"/>
      <c r="AC1510" s="173"/>
      <c r="AD1510" s="173"/>
      <c r="AE1510" s="173"/>
      <c r="AF1510" s="173"/>
      <c r="AG1510" s="173"/>
      <c r="AH1510" s="173"/>
      <c r="AI1510" s="173"/>
      <c r="AJ1510" s="173"/>
      <c r="AK1510" s="173"/>
      <c r="AL1510" s="173"/>
    </row>
    <row r="1511" spans="1:38" s="123" customFormat="1" ht="14">
      <c r="A1511" s="173"/>
      <c r="B1511" s="173"/>
      <c r="C1511" s="173"/>
      <c r="D1511" s="173"/>
      <c r="E1511" s="173"/>
      <c r="F1511" s="173"/>
      <c r="G1511" s="173"/>
      <c r="H1511" s="173"/>
      <c r="I1511" s="173"/>
      <c r="J1511" s="173"/>
      <c r="K1511" s="173"/>
      <c r="L1511" s="173"/>
      <c r="M1511" s="173"/>
      <c r="N1511" s="173"/>
      <c r="O1511" s="173"/>
      <c r="P1511" s="173"/>
      <c r="Q1511" s="173"/>
      <c r="R1511" s="173"/>
      <c r="S1511" s="173"/>
      <c r="T1511" s="173"/>
      <c r="U1511" s="173"/>
      <c r="V1511" s="173"/>
      <c r="W1511" s="173"/>
      <c r="X1511" s="173"/>
      <c r="Y1511" s="173"/>
      <c r="Z1511" s="173"/>
      <c r="AA1511" s="173"/>
      <c r="AB1511" s="173"/>
      <c r="AC1511" s="173"/>
      <c r="AD1511" s="173"/>
      <c r="AE1511" s="173"/>
      <c r="AF1511" s="173"/>
      <c r="AG1511" s="173"/>
      <c r="AH1511" s="173"/>
      <c r="AI1511" s="173"/>
      <c r="AJ1511" s="173"/>
      <c r="AK1511" s="173"/>
      <c r="AL1511" s="173"/>
    </row>
    <row r="1512" spans="1:38" s="123" customFormat="1" ht="14">
      <c r="A1512" s="173"/>
      <c r="B1512" s="173"/>
      <c r="C1512" s="173"/>
      <c r="D1512" s="173"/>
      <c r="E1512" s="173"/>
      <c r="F1512" s="173"/>
      <c r="G1512" s="173"/>
      <c r="H1512" s="173"/>
      <c r="I1512" s="173"/>
      <c r="J1512" s="173"/>
      <c r="K1512" s="173"/>
      <c r="L1512" s="173"/>
      <c r="M1512" s="173"/>
      <c r="N1512" s="173"/>
      <c r="O1512" s="173"/>
      <c r="P1512" s="173"/>
      <c r="Q1512" s="173"/>
      <c r="R1512" s="173"/>
      <c r="S1512" s="173"/>
      <c r="T1512" s="173"/>
      <c r="U1512" s="173"/>
      <c r="V1512" s="173"/>
      <c r="W1512" s="173"/>
      <c r="X1512" s="173"/>
      <c r="Y1512" s="173"/>
      <c r="Z1512" s="173"/>
      <c r="AA1512" s="173"/>
      <c r="AB1512" s="173"/>
      <c r="AC1512" s="173"/>
      <c r="AD1512" s="173"/>
      <c r="AE1512" s="173"/>
      <c r="AF1512" s="173"/>
      <c r="AG1512" s="173"/>
      <c r="AH1512" s="173"/>
      <c r="AI1512" s="173"/>
      <c r="AJ1512" s="173"/>
      <c r="AK1512" s="173"/>
      <c r="AL1512" s="173"/>
    </row>
    <row r="1513" spans="1:38" s="123" customFormat="1" ht="14">
      <c r="A1513" s="173"/>
      <c r="B1513" s="173"/>
      <c r="C1513" s="173"/>
      <c r="D1513" s="173"/>
      <c r="E1513" s="173"/>
      <c r="F1513" s="173"/>
      <c r="G1513" s="173"/>
      <c r="H1513" s="173"/>
      <c r="I1513" s="173"/>
      <c r="J1513" s="173"/>
      <c r="K1513" s="173"/>
      <c r="L1513" s="173"/>
      <c r="M1513" s="173"/>
      <c r="N1513" s="173"/>
      <c r="O1513" s="173"/>
      <c r="P1513" s="173"/>
      <c r="Q1513" s="173"/>
      <c r="R1513" s="173"/>
      <c r="S1513" s="173"/>
      <c r="T1513" s="173"/>
      <c r="U1513" s="173"/>
      <c r="V1513" s="173"/>
      <c r="W1513" s="173"/>
      <c r="X1513" s="173"/>
      <c r="Y1513" s="173"/>
      <c r="Z1513" s="173"/>
      <c r="AA1513" s="173"/>
      <c r="AB1513" s="173"/>
      <c r="AC1513" s="173"/>
      <c r="AD1513" s="173"/>
      <c r="AE1513" s="173"/>
      <c r="AF1513" s="173"/>
      <c r="AG1513" s="173"/>
      <c r="AH1513" s="173"/>
      <c r="AI1513" s="173"/>
      <c r="AJ1513" s="173"/>
      <c r="AK1513" s="173"/>
      <c r="AL1513" s="173"/>
    </row>
    <row r="1514" spans="1:38" s="123" customFormat="1" ht="14">
      <c r="A1514" s="173"/>
      <c r="B1514" s="173"/>
      <c r="C1514" s="173"/>
      <c r="D1514" s="173"/>
      <c r="E1514" s="173"/>
      <c r="F1514" s="173"/>
      <c r="G1514" s="173"/>
      <c r="H1514" s="173"/>
      <c r="I1514" s="173"/>
      <c r="J1514" s="173"/>
      <c r="K1514" s="173"/>
      <c r="L1514" s="173"/>
      <c r="M1514" s="173"/>
      <c r="N1514" s="173"/>
      <c r="O1514" s="173"/>
      <c r="P1514" s="173"/>
      <c r="Q1514" s="173"/>
      <c r="R1514" s="173"/>
      <c r="S1514" s="173"/>
      <c r="T1514" s="173"/>
      <c r="U1514" s="173"/>
      <c r="V1514" s="173"/>
      <c r="W1514" s="173"/>
      <c r="X1514" s="173"/>
      <c r="Y1514" s="173"/>
      <c r="Z1514" s="173"/>
      <c r="AA1514" s="173"/>
      <c r="AB1514" s="173"/>
      <c r="AC1514" s="173"/>
      <c r="AD1514" s="173"/>
      <c r="AE1514" s="173"/>
      <c r="AF1514" s="173"/>
      <c r="AG1514" s="173"/>
      <c r="AH1514" s="173"/>
      <c r="AI1514" s="173"/>
      <c r="AJ1514" s="173"/>
      <c r="AK1514" s="173"/>
      <c r="AL1514" s="173"/>
    </row>
    <row r="1515" spans="1:38" s="123" customFormat="1" ht="14">
      <c r="A1515" s="173"/>
      <c r="B1515" s="173"/>
      <c r="C1515" s="173"/>
      <c r="D1515" s="173"/>
      <c r="E1515" s="173"/>
      <c r="F1515" s="173"/>
      <c r="G1515" s="173"/>
      <c r="H1515" s="173"/>
      <c r="I1515" s="173"/>
      <c r="J1515" s="173"/>
      <c r="K1515" s="173"/>
      <c r="L1515" s="173"/>
      <c r="M1515" s="173"/>
      <c r="N1515" s="173"/>
      <c r="O1515" s="173"/>
      <c r="P1515" s="173"/>
      <c r="Q1515" s="173"/>
      <c r="R1515" s="173"/>
      <c r="S1515" s="173"/>
      <c r="T1515" s="173"/>
      <c r="U1515" s="173"/>
      <c r="V1515" s="173"/>
      <c r="W1515" s="173"/>
      <c r="X1515" s="173"/>
      <c r="Y1515" s="173"/>
      <c r="Z1515" s="173"/>
      <c r="AA1515" s="173"/>
      <c r="AB1515" s="173"/>
      <c r="AC1515" s="173"/>
      <c r="AD1515" s="173"/>
      <c r="AE1515" s="173"/>
      <c r="AF1515" s="173"/>
      <c r="AG1515" s="173"/>
      <c r="AH1515" s="173"/>
      <c r="AI1515" s="173"/>
      <c r="AJ1515" s="173"/>
      <c r="AK1515" s="173"/>
      <c r="AL1515" s="173"/>
    </row>
    <row r="1516" spans="1:38" s="123" customFormat="1" ht="14">
      <c r="A1516" s="173"/>
      <c r="B1516" s="173"/>
      <c r="C1516" s="173"/>
      <c r="D1516" s="173"/>
      <c r="E1516" s="173"/>
      <c r="F1516" s="173"/>
      <c r="G1516" s="173"/>
      <c r="H1516" s="173"/>
      <c r="I1516" s="173"/>
      <c r="J1516" s="173"/>
      <c r="K1516" s="173"/>
      <c r="L1516" s="173"/>
      <c r="M1516" s="173"/>
      <c r="N1516" s="173"/>
      <c r="O1516" s="173"/>
      <c r="P1516" s="173"/>
      <c r="Q1516" s="173"/>
      <c r="R1516" s="173"/>
      <c r="S1516" s="173"/>
      <c r="T1516" s="173"/>
      <c r="U1516" s="173"/>
      <c r="V1516" s="173"/>
      <c r="W1516" s="173"/>
      <c r="X1516" s="173"/>
      <c r="Y1516" s="173"/>
      <c r="Z1516" s="173"/>
      <c r="AA1516" s="173"/>
      <c r="AB1516" s="173"/>
      <c r="AC1516" s="173"/>
      <c r="AD1516" s="173"/>
      <c r="AE1516" s="173"/>
      <c r="AF1516" s="173"/>
      <c r="AG1516" s="173"/>
      <c r="AH1516" s="173"/>
      <c r="AI1516" s="173"/>
      <c r="AJ1516" s="173"/>
      <c r="AK1516" s="173"/>
      <c r="AL1516" s="173"/>
    </row>
    <row r="1517" spans="1:38" s="123" customFormat="1" ht="14">
      <c r="A1517" s="173"/>
      <c r="B1517" s="173"/>
      <c r="C1517" s="173"/>
      <c r="D1517" s="173"/>
      <c r="E1517" s="173"/>
      <c r="F1517" s="173"/>
      <c r="G1517" s="173"/>
      <c r="H1517" s="173"/>
      <c r="I1517" s="173"/>
      <c r="J1517" s="173"/>
      <c r="K1517" s="173"/>
      <c r="L1517" s="173"/>
      <c r="M1517" s="173"/>
      <c r="N1517" s="173"/>
      <c r="O1517" s="173"/>
      <c r="P1517" s="173"/>
      <c r="Q1517" s="173"/>
      <c r="R1517" s="173"/>
      <c r="S1517" s="173"/>
      <c r="T1517" s="173"/>
      <c r="U1517" s="173"/>
      <c r="V1517" s="173"/>
      <c r="W1517" s="173"/>
      <c r="X1517" s="173"/>
      <c r="Y1517" s="173"/>
      <c r="Z1517" s="173"/>
      <c r="AA1517" s="173"/>
      <c r="AB1517" s="173"/>
      <c r="AC1517" s="173"/>
      <c r="AD1517" s="173"/>
      <c r="AE1517" s="173"/>
      <c r="AF1517" s="173"/>
      <c r="AG1517" s="173"/>
      <c r="AH1517" s="173"/>
      <c r="AI1517" s="173"/>
      <c r="AJ1517" s="173"/>
      <c r="AK1517" s="173"/>
      <c r="AL1517" s="173"/>
    </row>
    <row r="1518" spans="1:38" s="123" customFormat="1" ht="14">
      <c r="A1518" s="173"/>
      <c r="B1518" s="173"/>
      <c r="C1518" s="173"/>
      <c r="D1518" s="173"/>
      <c r="E1518" s="173"/>
      <c r="F1518" s="173"/>
      <c r="G1518" s="173"/>
      <c r="H1518" s="173"/>
      <c r="I1518" s="173"/>
      <c r="J1518" s="173"/>
      <c r="K1518" s="173"/>
      <c r="L1518" s="173"/>
      <c r="M1518" s="173"/>
      <c r="N1518" s="173"/>
      <c r="O1518" s="173"/>
      <c r="P1518" s="173"/>
      <c r="Q1518" s="173"/>
      <c r="R1518" s="173"/>
      <c r="S1518" s="173"/>
      <c r="T1518" s="173"/>
      <c r="U1518" s="173"/>
      <c r="V1518" s="173"/>
      <c r="W1518" s="173"/>
      <c r="X1518" s="173"/>
      <c r="Y1518" s="173"/>
      <c r="Z1518" s="173"/>
      <c r="AA1518" s="173"/>
      <c r="AB1518" s="173"/>
      <c r="AC1518" s="173"/>
      <c r="AD1518" s="173"/>
      <c r="AE1518" s="173"/>
      <c r="AF1518" s="173"/>
      <c r="AG1518" s="173"/>
      <c r="AH1518" s="173"/>
      <c r="AI1518" s="173"/>
      <c r="AJ1518" s="173"/>
      <c r="AK1518" s="173"/>
      <c r="AL1518" s="173"/>
    </row>
    <row r="1519" spans="1:38" s="123" customFormat="1" ht="14">
      <c r="A1519" s="173"/>
      <c r="B1519" s="173"/>
      <c r="C1519" s="173"/>
      <c r="D1519" s="173"/>
      <c r="E1519" s="173"/>
      <c r="F1519" s="173"/>
      <c r="G1519" s="173"/>
      <c r="H1519" s="173"/>
      <c r="I1519" s="173"/>
      <c r="J1519" s="173"/>
      <c r="K1519" s="173"/>
      <c r="L1519" s="173"/>
      <c r="M1519" s="173"/>
      <c r="N1519" s="173"/>
      <c r="O1519" s="173"/>
      <c r="P1519" s="173"/>
      <c r="Q1519" s="173"/>
      <c r="R1519" s="173"/>
      <c r="S1519" s="173"/>
      <c r="T1519" s="173"/>
      <c r="U1519" s="173"/>
      <c r="V1519" s="173"/>
      <c r="W1519" s="173"/>
      <c r="X1519" s="173"/>
      <c r="Y1519" s="173"/>
      <c r="Z1519" s="173"/>
      <c r="AA1519" s="173"/>
      <c r="AB1519" s="173"/>
      <c r="AC1519" s="173"/>
      <c r="AD1519" s="173"/>
      <c r="AE1519" s="173"/>
      <c r="AF1519" s="173"/>
      <c r="AG1519" s="173"/>
      <c r="AH1519" s="173"/>
      <c r="AI1519" s="173"/>
      <c r="AJ1519" s="173"/>
      <c r="AK1519" s="173"/>
      <c r="AL1519" s="173"/>
    </row>
    <row r="1520" spans="1:38" s="123" customFormat="1" ht="14">
      <c r="A1520" s="173"/>
      <c r="B1520" s="173"/>
      <c r="C1520" s="173"/>
      <c r="D1520" s="173"/>
      <c r="E1520" s="173"/>
      <c r="F1520" s="173"/>
      <c r="G1520" s="173"/>
      <c r="H1520" s="173"/>
      <c r="I1520" s="173"/>
      <c r="J1520" s="173"/>
      <c r="K1520" s="173"/>
      <c r="L1520" s="173"/>
      <c r="M1520" s="173"/>
      <c r="N1520" s="173"/>
      <c r="O1520" s="173"/>
      <c r="P1520" s="173"/>
      <c r="Q1520" s="173"/>
      <c r="R1520" s="173"/>
      <c r="S1520" s="173"/>
      <c r="T1520" s="173"/>
      <c r="U1520" s="173"/>
      <c r="V1520" s="173"/>
      <c r="W1520" s="173"/>
      <c r="X1520" s="173"/>
      <c r="Y1520" s="173"/>
      <c r="Z1520" s="173"/>
      <c r="AA1520" s="173"/>
      <c r="AB1520" s="173"/>
      <c r="AC1520" s="173"/>
      <c r="AD1520" s="173"/>
      <c r="AE1520" s="173"/>
      <c r="AF1520" s="173"/>
      <c r="AG1520" s="173"/>
      <c r="AH1520" s="173"/>
      <c r="AI1520" s="173"/>
      <c r="AJ1520" s="173"/>
      <c r="AK1520" s="173"/>
      <c r="AL1520" s="173"/>
    </row>
    <row r="1521" spans="1:38" s="123" customFormat="1" ht="14">
      <c r="A1521" s="173"/>
      <c r="B1521" s="173"/>
      <c r="C1521" s="173"/>
      <c r="D1521" s="173"/>
      <c r="E1521" s="173"/>
      <c r="F1521" s="173"/>
      <c r="G1521" s="173"/>
      <c r="H1521" s="173"/>
      <c r="I1521" s="173"/>
      <c r="J1521" s="173"/>
      <c r="K1521" s="173"/>
      <c r="L1521" s="173"/>
      <c r="M1521" s="173"/>
      <c r="N1521" s="173"/>
      <c r="O1521" s="173"/>
      <c r="P1521" s="173"/>
      <c r="Q1521" s="173"/>
      <c r="R1521" s="173"/>
      <c r="S1521" s="173"/>
      <c r="T1521" s="173"/>
      <c r="U1521" s="173"/>
      <c r="V1521" s="173"/>
      <c r="W1521" s="173"/>
      <c r="X1521" s="173"/>
      <c r="Y1521" s="173"/>
      <c r="Z1521" s="173"/>
      <c r="AA1521" s="173"/>
      <c r="AB1521" s="173"/>
      <c r="AC1521" s="173"/>
      <c r="AD1521" s="173"/>
      <c r="AE1521" s="173"/>
      <c r="AF1521" s="173"/>
      <c r="AG1521" s="173"/>
      <c r="AH1521" s="173"/>
      <c r="AI1521" s="173"/>
      <c r="AJ1521" s="173"/>
      <c r="AK1521" s="173"/>
      <c r="AL1521" s="173"/>
    </row>
    <row r="1522" spans="1:38" s="123" customFormat="1" ht="14">
      <c r="A1522" s="173"/>
      <c r="B1522" s="173"/>
      <c r="C1522" s="173"/>
      <c r="D1522" s="173"/>
      <c r="E1522" s="173"/>
      <c r="F1522" s="173"/>
      <c r="G1522" s="173"/>
      <c r="H1522" s="173"/>
      <c r="I1522" s="173"/>
      <c r="J1522" s="173"/>
      <c r="K1522" s="173"/>
      <c r="L1522" s="173"/>
      <c r="M1522" s="173"/>
      <c r="N1522" s="173"/>
      <c r="O1522" s="173"/>
      <c r="P1522" s="173"/>
      <c r="Q1522" s="173"/>
      <c r="R1522" s="173"/>
      <c r="S1522" s="173"/>
      <c r="T1522" s="173"/>
      <c r="U1522" s="173"/>
      <c r="V1522" s="173"/>
      <c r="W1522" s="173"/>
      <c r="X1522" s="173"/>
      <c r="Y1522" s="173"/>
      <c r="Z1522" s="173"/>
      <c r="AA1522" s="173"/>
      <c r="AB1522" s="173"/>
      <c r="AC1522" s="173"/>
      <c r="AD1522" s="173"/>
      <c r="AE1522" s="173"/>
      <c r="AF1522" s="173"/>
      <c r="AG1522" s="173"/>
      <c r="AH1522" s="173"/>
      <c r="AI1522" s="173"/>
      <c r="AJ1522" s="173"/>
      <c r="AK1522" s="173"/>
      <c r="AL1522" s="173"/>
    </row>
    <row r="1523" spans="1:38" s="123" customFormat="1" ht="14">
      <c r="A1523" s="173"/>
      <c r="B1523" s="173"/>
      <c r="C1523" s="173"/>
      <c r="D1523" s="173"/>
      <c r="E1523" s="173"/>
      <c r="F1523" s="173"/>
      <c r="G1523" s="173"/>
      <c r="H1523" s="173"/>
      <c r="I1523" s="173"/>
      <c r="J1523" s="173"/>
      <c r="K1523" s="173"/>
      <c r="L1523" s="173"/>
      <c r="M1523" s="173"/>
      <c r="N1523" s="173"/>
      <c r="O1523" s="173"/>
      <c r="P1523" s="173"/>
      <c r="Q1523" s="173"/>
      <c r="R1523" s="173"/>
      <c r="S1523" s="173"/>
      <c r="T1523" s="173"/>
      <c r="U1523" s="173"/>
      <c r="V1523" s="173"/>
      <c r="W1523" s="173"/>
      <c r="X1523" s="173"/>
      <c r="Y1523" s="173"/>
      <c r="Z1523" s="173"/>
      <c r="AA1523" s="173"/>
      <c r="AB1523" s="173"/>
      <c r="AC1523" s="173"/>
      <c r="AD1523" s="173"/>
      <c r="AE1523" s="173"/>
      <c r="AF1523" s="173"/>
      <c r="AG1523" s="173"/>
      <c r="AH1523" s="173"/>
      <c r="AI1523" s="173"/>
      <c r="AJ1523" s="173"/>
      <c r="AK1523" s="173"/>
      <c r="AL1523" s="173"/>
    </row>
    <row r="1524" spans="1:38" s="123" customFormat="1" ht="14">
      <c r="A1524" s="173"/>
      <c r="B1524" s="173"/>
      <c r="C1524" s="173"/>
      <c r="D1524" s="173"/>
      <c r="E1524" s="173"/>
      <c r="F1524" s="173"/>
      <c r="G1524" s="173"/>
      <c r="H1524" s="173"/>
      <c r="I1524" s="173"/>
      <c r="J1524" s="173"/>
      <c r="K1524" s="173"/>
      <c r="L1524" s="173"/>
      <c r="M1524" s="173"/>
      <c r="N1524" s="173"/>
      <c r="O1524" s="173"/>
      <c r="P1524" s="173"/>
      <c r="Q1524" s="173"/>
      <c r="R1524" s="173"/>
      <c r="S1524" s="173"/>
      <c r="T1524" s="173"/>
      <c r="U1524" s="173"/>
      <c r="V1524" s="173"/>
      <c r="W1524" s="173"/>
      <c r="X1524" s="173"/>
      <c r="Y1524" s="173"/>
      <c r="Z1524" s="173"/>
      <c r="AA1524" s="173"/>
      <c r="AB1524" s="173"/>
      <c r="AC1524" s="173"/>
      <c r="AD1524" s="173"/>
      <c r="AE1524" s="173"/>
      <c r="AF1524" s="173"/>
      <c r="AG1524" s="173"/>
      <c r="AH1524" s="173"/>
      <c r="AI1524" s="173"/>
      <c r="AJ1524" s="173"/>
      <c r="AK1524" s="173"/>
      <c r="AL1524" s="173"/>
    </row>
    <row r="1525" spans="1:38" s="123" customFormat="1" ht="14">
      <c r="A1525" s="173"/>
      <c r="B1525" s="173"/>
      <c r="C1525" s="173"/>
      <c r="D1525" s="173"/>
      <c r="E1525" s="173"/>
      <c r="F1525" s="173"/>
      <c r="G1525" s="173"/>
      <c r="H1525" s="173"/>
      <c r="I1525" s="173"/>
      <c r="J1525" s="173"/>
      <c r="K1525" s="173"/>
      <c r="L1525" s="173"/>
      <c r="M1525" s="173"/>
      <c r="N1525" s="173"/>
      <c r="O1525" s="173"/>
      <c r="P1525" s="173"/>
      <c r="Q1525" s="173"/>
      <c r="R1525" s="173"/>
      <c r="S1525" s="173"/>
      <c r="T1525" s="173"/>
      <c r="U1525" s="173"/>
      <c r="V1525" s="173"/>
      <c r="W1525" s="173"/>
      <c r="X1525" s="173"/>
      <c r="Y1525" s="173"/>
      <c r="Z1525" s="173"/>
      <c r="AA1525" s="173"/>
      <c r="AB1525" s="173"/>
      <c r="AC1525" s="173"/>
      <c r="AD1525" s="173"/>
      <c r="AE1525" s="173"/>
      <c r="AF1525" s="173"/>
      <c r="AG1525" s="173"/>
      <c r="AH1525" s="173"/>
      <c r="AI1525" s="173"/>
      <c r="AJ1525" s="173"/>
      <c r="AK1525" s="173"/>
      <c r="AL1525" s="173"/>
    </row>
    <row r="1526" spans="1:38" s="123" customFormat="1" ht="14">
      <c r="A1526" s="173"/>
      <c r="B1526" s="173"/>
      <c r="C1526" s="173"/>
      <c r="D1526" s="173"/>
      <c r="E1526" s="173"/>
      <c r="F1526" s="173"/>
      <c r="G1526" s="173"/>
      <c r="H1526" s="173"/>
      <c r="I1526" s="173"/>
      <c r="J1526" s="173"/>
      <c r="K1526" s="173"/>
      <c r="L1526" s="173"/>
      <c r="M1526" s="173"/>
      <c r="N1526" s="173"/>
      <c r="O1526" s="173"/>
      <c r="P1526" s="173"/>
      <c r="Q1526" s="173"/>
      <c r="R1526" s="173"/>
      <c r="S1526" s="173"/>
      <c r="T1526" s="173"/>
      <c r="U1526" s="173"/>
      <c r="V1526" s="173"/>
      <c r="W1526" s="173"/>
      <c r="X1526" s="173"/>
      <c r="Y1526" s="173"/>
      <c r="Z1526" s="173"/>
      <c r="AA1526" s="173"/>
      <c r="AB1526" s="173"/>
      <c r="AC1526" s="173"/>
      <c r="AD1526" s="173"/>
      <c r="AE1526" s="173"/>
      <c r="AF1526" s="173"/>
      <c r="AG1526" s="173"/>
      <c r="AH1526" s="173"/>
      <c r="AI1526" s="173"/>
      <c r="AJ1526" s="173"/>
      <c r="AK1526" s="173"/>
      <c r="AL1526" s="173"/>
    </row>
    <row r="1527" spans="1:38" s="123" customFormat="1" ht="14">
      <c r="A1527" s="173"/>
      <c r="B1527" s="173"/>
      <c r="C1527" s="173"/>
      <c r="D1527" s="173"/>
      <c r="E1527" s="173"/>
      <c r="F1527" s="173"/>
      <c r="G1527" s="173"/>
      <c r="H1527" s="173"/>
      <c r="I1527" s="173"/>
      <c r="J1527" s="173"/>
      <c r="K1527" s="173"/>
      <c r="L1527" s="173"/>
      <c r="M1527" s="173"/>
      <c r="N1527" s="173"/>
      <c r="O1527" s="173"/>
      <c r="P1527" s="173"/>
      <c r="Q1527" s="173"/>
      <c r="R1527" s="173"/>
      <c r="S1527" s="173"/>
      <c r="T1527" s="173"/>
      <c r="U1527" s="173"/>
      <c r="V1527" s="173"/>
      <c r="W1527" s="173"/>
      <c r="X1527" s="173"/>
      <c r="Y1527" s="173"/>
      <c r="Z1527" s="173"/>
      <c r="AA1527" s="173"/>
      <c r="AB1527" s="173"/>
      <c r="AC1527" s="173"/>
      <c r="AD1527" s="173"/>
      <c r="AE1527" s="173"/>
      <c r="AF1527" s="173"/>
      <c r="AG1527" s="173"/>
      <c r="AH1527" s="173"/>
      <c r="AI1527" s="173"/>
      <c r="AJ1527" s="173"/>
      <c r="AK1527" s="173"/>
      <c r="AL1527" s="173"/>
    </row>
    <row r="1528" spans="1:38" s="123" customFormat="1" ht="14">
      <c r="A1528" s="173"/>
      <c r="B1528" s="173"/>
      <c r="C1528" s="173"/>
      <c r="D1528" s="173"/>
      <c r="E1528" s="173"/>
      <c r="F1528" s="173"/>
      <c r="G1528" s="173"/>
      <c r="H1528" s="173"/>
      <c r="I1528" s="173"/>
      <c r="J1528" s="173"/>
      <c r="K1528" s="173"/>
      <c r="L1528" s="173"/>
      <c r="M1528" s="173"/>
      <c r="N1528" s="173"/>
      <c r="O1528" s="173"/>
      <c r="P1528" s="173"/>
      <c r="Q1528" s="173"/>
      <c r="R1528" s="173"/>
      <c r="S1528" s="173"/>
      <c r="T1528" s="173"/>
      <c r="U1528" s="173"/>
      <c r="V1528" s="173"/>
      <c r="W1528" s="173"/>
      <c r="X1528" s="173"/>
      <c r="Y1528" s="173"/>
      <c r="Z1528" s="173"/>
      <c r="AA1528" s="173"/>
      <c r="AB1528" s="173"/>
      <c r="AC1528" s="173"/>
      <c r="AD1528" s="173"/>
      <c r="AE1528" s="173"/>
      <c r="AF1528" s="173"/>
      <c r="AG1528" s="173"/>
      <c r="AH1528" s="173"/>
      <c r="AI1528" s="173"/>
      <c r="AJ1528" s="173"/>
      <c r="AK1528" s="173"/>
      <c r="AL1528" s="173"/>
    </row>
    <row r="1529" spans="1:38" s="123" customFormat="1" ht="14">
      <c r="A1529" s="173"/>
      <c r="B1529" s="173"/>
      <c r="C1529" s="173"/>
      <c r="D1529" s="173"/>
      <c r="E1529" s="173"/>
      <c r="F1529" s="173"/>
      <c r="G1529" s="173"/>
      <c r="H1529" s="173"/>
      <c r="I1529" s="173"/>
      <c r="J1529" s="173"/>
      <c r="K1529" s="173"/>
      <c r="L1529" s="173"/>
      <c r="M1529" s="173"/>
      <c r="N1529" s="173"/>
      <c r="O1529" s="173"/>
      <c r="P1529" s="173"/>
      <c r="Q1529" s="173"/>
      <c r="R1529" s="173"/>
      <c r="S1529" s="173"/>
      <c r="T1529" s="173"/>
      <c r="U1529" s="173"/>
      <c r="V1529" s="173"/>
      <c r="W1529" s="173"/>
      <c r="X1529" s="173"/>
      <c r="Y1529" s="173"/>
      <c r="Z1529" s="173"/>
      <c r="AA1529" s="173"/>
      <c r="AB1529" s="173"/>
      <c r="AC1529" s="173"/>
      <c r="AD1529" s="173"/>
      <c r="AE1529" s="173"/>
      <c r="AF1529" s="173"/>
      <c r="AG1529" s="173"/>
      <c r="AH1529" s="173"/>
      <c r="AI1529" s="173"/>
      <c r="AJ1529" s="173"/>
      <c r="AK1529" s="173"/>
      <c r="AL1529" s="173"/>
    </row>
    <row r="1530" spans="1:38" s="123" customFormat="1" ht="14">
      <c r="A1530" s="173"/>
      <c r="B1530" s="173"/>
      <c r="C1530" s="173"/>
      <c r="D1530" s="173"/>
      <c r="E1530" s="173"/>
      <c r="F1530" s="173"/>
      <c r="G1530" s="173"/>
      <c r="H1530" s="173"/>
      <c r="I1530" s="173"/>
      <c r="J1530" s="173"/>
      <c r="K1530" s="173"/>
      <c r="L1530" s="173"/>
      <c r="M1530" s="173"/>
      <c r="N1530" s="173"/>
      <c r="O1530" s="173"/>
      <c r="P1530" s="173"/>
      <c r="Q1530" s="173"/>
      <c r="R1530" s="173"/>
      <c r="S1530" s="173"/>
      <c r="T1530" s="173"/>
      <c r="U1530" s="173"/>
      <c r="V1530" s="173"/>
      <c r="W1530" s="173"/>
      <c r="X1530" s="173"/>
      <c r="Y1530" s="173"/>
      <c r="Z1530" s="173"/>
      <c r="AA1530" s="173"/>
      <c r="AB1530" s="173"/>
      <c r="AC1530" s="173"/>
      <c r="AD1530" s="173"/>
      <c r="AE1530" s="173"/>
      <c r="AF1530" s="173"/>
      <c r="AG1530" s="173"/>
      <c r="AH1530" s="173"/>
      <c r="AI1530" s="173"/>
      <c r="AJ1530" s="173"/>
      <c r="AK1530" s="173"/>
      <c r="AL1530" s="173"/>
    </row>
    <row r="1531" spans="1:38" s="123" customFormat="1" ht="14">
      <c r="A1531" s="173"/>
      <c r="B1531" s="173"/>
      <c r="C1531" s="173"/>
      <c r="D1531" s="173"/>
      <c r="E1531" s="173"/>
      <c r="F1531" s="173"/>
      <c r="G1531" s="173"/>
      <c r="H1531" s="173"/>
      <c r="I1531" s="173"/>
      <c r="J1531" s="173"/>
      <c r="K1531" s="173"/>
      <c r="L1531" s="173"/>
      <c r="M1531" s="173"/>
      <c r="N1531" s="173"/>
      <c r="O1531" s="173"/>
      <c r="P1531" s="173"/>
      <c r="Q1531" s="173"/>
      <c r="R1531" s="173"/>
      <c r="S1531" s="173"/>
      <c r="T1531" s="173"/>
      <c r="U1531" s="173"/>
      <c r="V1531" s="173"/>
      <c r="W1531" s="173"/>
      <c r="X1531" s="173"/>
      <c r="Y1531" s="173"/>
      <c r="Z1531" s="173"/>
      <c r="AA1531" s="173"/>
      <c r="AB1531" s="173"/>
      <c r="AC1531" s="173"/>
      <c r="AD1531" s="173"/>
      <c r="AE1531" s="173"/>
      <c r="AF1531" s="173"/>
      <c r="AG1531" s="173"/>
      <c r="AH1531" s="173"/>
      <c r="AI1531" s="173"/>
      <c r="AJ1531" s="173"/>
      <c r="AK1531" s="173"/>
      <c r="AL1531" s="173"/>
    </row>
    <row r="1532" spans="1:38" s="123" customFormat="1" ht="14">
      <c r="A1532" s="173"/>
      <c r="B1532" s="173"/>
      <c r="C1532" s="173"/>
      <c r="D1532" s="173"/>
      <c r="E1532" s="173"/>
      <c r="F1532" s="173"/>
      <c r="G1532" s="173"/>
      <c r="H1532" s="173"/>
      <c r="I1532" s="173"/>
      <c r="J1532" s="173"/>
      <c r="K1532" s="173"/>
      <c r="L1532" s="173"/>
      <c r="M1532" s="173"/>
      <c r="N1532" s="173"/>
      <c r="O1532" s="173"/>
      <c r="P1532" s="173"/>
      <c r="Q1532" s="173"/>
      <c r="R1532" s="173"/>
      <c r="S1532" s="173"/>
      <c r="T1532" s="173"/>
      <c r="U1532" s="173"/>
      <c r="V1532" s="173"/>
      <c r="W1532" s="173"/>
      <c r="X1532" s="173"/>
      <c r="Y1532" s="173"/>
      <c r="Z1532" s="173"/>
      <c r="AA1532" s="173"/>
      <c r="AB1532" s="173"/>
      <c r="AC1532" s="173"/>
      <c r="AD1532" s="173"/>
      <c r="AE1532" s="173"/>
      <c r="AF1532" s="173"/>
      <c r="AG1532" s="173"/>
      <c r="AH1532" s="173"/>
      <c r="AI1532" s="173"/>
      <c r="AJ1532" s="173"/>
      <c r="AK1532" s="173"/>
      <c r="AL1532" s="173"/>
    </row>
    <row r="1533" spans="1:38" s="123" customFormat="1" ht="14">
      <c r="A1533" s="173"/>
      <c r="B1533" s="173"/>
      <c r="C1533" s="173"/>
      <c r="D1533" s="173"/>
      <c r="E1533" s="173"/>
      <c r="F1533" s="173"/>
      <c r="G1533" s="173"/>
      <c r="H1533" s="173"/>
      <c r="I1533" s="173"/>
      <c r="J1533" s="173"/>
      <c r="K1533" s="173"/>
      <c r="L1533" s="173"/>
      <c r="M1533" s="173"/>
      <c r="N1533" s="173"/>
      <c r="O1533" s="173"/>
      <c r="P1533" s="173"/>
      <c r="Q1533" s="173"/>
      <c r="R1533" s="173"/>
      <c r="S1533" s="173"/>
      <c r="T1533" s="173"/>
      <c r="U1533" s="173"/>
      <c r="V1533" s="173"/>
      <c r="W1533" s="173"/>
      <c r="X1533" s="173"/>
      <c r="Y1533" s="173"/>
      <c r="Z1533" s="173"/>
      <c r="AA1533" s="173"/>
      <c r="AB1533" s="173"/>
      <c r="AC1533" s="173"/>
      <c r="AD1533" s="173"/>
      <c r="AE1533" s="173"/>
      <c r="AF1533" s="173"/>
      <c r="AG1533" s="173"/>
      <c r="AH1533" s="173"/>
      <c r="AI1533" s="173"/>
      <c r="AJ1533" s="173"/>
      <c r="AK1533" s="173"/>
      <c r="AL1533" s="173"/>
    </row>
    <row r="1534" spans="1:38" s="123" customFormat="1" ht="14">
      <c r="A1534" s="173"/>
      <c r="B1534" s="173"/>
      <c r="C1534" s="173"/>
      <c r="D1534" s="173"/>
      <c r="E1534" s="173"/>
      <c r="F1534" s="173"/>
      <c r="G1534" s="173"/>
      <c r="H1534" s="173"/>
      <c r="I1534" s="173"/>
      <c r="J1534" s="173"/>
      <c r="K1534" s="173"/>
      <c r="L1534" s="173"/>
      <c r="M1534" s="173"/>
      <c r="N1534" s="173"/>
      <c r="O1534" s="173"/>
      <c r="P1534" s="173"/>
      <c r="Q1534" s="173"/>
      <c r="R1534" s="173"/>
      <c r="S1534" s="173"/>
      <c r="T1534" s="173"/>
      <c r="U1534" s="173"/>
      <c r="V1534" s="173"/>
      <c r="W1534" s="173"/>
      <c r="X1534" s="173"/>
      <c r="Y1534" s="173"/>
      <c r="Z1534" s="173"/>
      <c r="AA1534" s="173"/>
      <c r="AB1534" s="173"/>
      <c r="AC1534" s="173"/>
      <c r="AD1534" s="173"/>
      <c r="AE1534" s="173"/>
      <c r="AF1534" s="173"/>
      <c r="AG1534" s="173"/>
      <c r="AH1534" s="173"/>
      <c r="AI1534" s="173"/>
      <c r="AJ1534" s="173"/>
      <c r="AK1534" s="173"/>
      <c r="AL1534" s="173"/>
    </row>
    <row r="1535" spans="1:38" s="123" customFormat="1" ht="14">
      <c r="A1535" s="173"/>
      <c r="B1535" s="173"/>
      <c r="C1535" s="173"/>
      <c r="D1535" s="173"/>
      <c r="E1535" s="173"/>
      <c r="F1535" s="173"/>
      <c r="G1535" s="173"/>
      <c r="H1535" s="173"/>
      <c r="I1535" s="173"/>
      <c r="J1535" s="173"/>
      <c r="K1535" s="173"/>
      <c r="L1535" s="173"/>
      <c r="M1535" s="173"/>
      <c r="N1535" s="173"/>
      <c r="O1535" s="173"/>
      <c r="P1535" s="173"/>
      <c r="Q1535" s="173"/>
      <c r="R1535" s="173"/>
      <c r="S1535" s="173"/>
      <c r="T1535" s="173"/>
      <c r="U1535" s="173"/>
      <c r="V1535" s="173"/>
      <c r="W1535" s="173"/>
      <c r="X1535" s="173"/>
      <c r="Y1535" s="173"/>
      <c r="Z1535" s="173"/>
      <c r="AA1535" s="173"/>
      <c r="AB1535" s="173"/>
      <c r="AC1535" s="173"/>
      <c r="AD1535" s="173"/>
      <c r="AE1535" s="173"/>
      <c r="AF1535" s="173"/>
      <c r="AG1535" s="173"/>
      <c r="AH1535" s="173"/>
      <c r="AI1535" s="173"/>
      <c r="AJ1535" s="173"/>
      <c r="AK1535" s="173"/>
      <c r="AL1535" s="173"/>
    </row>
    <row r="1536" spans="1:38" s="123" customFormat="1" ht="14">
      <c r="A1536" s="173"/>
      <c r="B1536" s="173"/>
      <c r="C1536" s="173"/>
      <c r="D1536" s="173"/>
      <c r="E1536" s="173"/>
      <c r="F1536" s="173"/>
      <c r="G1536" s="173"/>
      <c r="H1536" s="173"/>
      <c r="I1536" s="173"/>
      <c r="J1536" s="173"/>
      <c r="K1536" s="173"/>
      <c r="L1536" s="173"/>
      <c r="M1536" s="173"/>
      <c r="N1536" s="173"/>
      <c r="O1536" s="173"/>
      <c r="P1536" s="173"/>
      <c r="Q1536" s="173"/>
      <c r="R1536" s="173"/>
      <c r="S1536" s="173"/>
      <c r="T1536" s="173"/>
      <c r="U1536" s="173"/>
      <c r="V1536" s="173"/>
      <c r="W1536" s="173"/>
      <c r="X1536" s="173"/>
      <c r="Y1536" s="173"/>
      <c r="Z1536" s="173"/>
      <c r="AA1536" s="173"/>
      <c r="AB1536" s="173"/>
      <c r="AC1536" s="173"/>
      <c r="AD1536" s="173"/>
      <c r="AE1536" s="173"/>
      <c r="AF1536" s="173"/>
      <c r="AG1536" s="173"/>
      <c r="AH1536" s="173"/>
      <c r="AI1536" s="173"/>
      <c r="AJ1536" s="173"/>
      <c r="AK1536" s="173"/>
      <c r="AL1536" s="173"/>
    </row>
    <row r="1537" spans="1:38" s="123" customFormat="1" ht="14">
      <c r="A1537" s="173"/>
      <c r="B1537" s="173"/>
      <c r="C1537" s="173"/>
      <c r="D1537" s="173"/>
      <c r="E1537" s="173"/>
      <c r="F1537" s="173"/>
      <c r="G1537" s="173"/>
      <c r="H1537" s="173"/>
      <c r="I1537" s="173"/>
      <c r="J1537" s="173"/>
      <c r="K1537" s="173"/>
      <c r="L1537" s="173"/>
      <c r="M1537" s="173"/>
      <c r="N1537" s="173"/>
      <c r="O1537" s="173"/>
      <c r="P1537" s="173"/>
      <c r="Q1537" s="173"/>
      <c r="R1537" s="173"/>
      <c r="S1537" s="173"/>
      <c r="T1537" s="173"/>
      <c r="U1537" s="173"/>
      <c r="V1537" s="173"/>
      <c r="W1537" s="173"/>
      <c r="X1537" s="173"/>
      <c r="Y1537" s="173"/>
      <c r="Z1537" s="173"/>
      <c r="AA1537" s="173"/>
      <c r="AB1537" s="173"/>
      <c r="AC1537" s="173"/>
      <c r="AD1537" s="173"/>
      <c r="AE1537" s="173"/>
      <c r="AF1537" s="173"/>
      <c r="AG1537" s="173"/>
      <c r="AH1537" s="173"/>
      <c r="AI1537" s="173"/>
      <c r="AJ1537" s="173"/>
      <c r="AK1537" s="173"/>
      <c r="AL1537" s="173"/>
    </row>
    <row r="1538" spans="1:38" s="123" customFormat="1" ht="14">
      <c r="A1538" s="173"/>
      <c r="B1538" s="173"/>
      <c r="C1538" s="173"/>
      <c r="D1538" s="173"/>
      <c r="E1538" s="173"/>
      <c r="F1538" s="173"/>
      <c r="G1538" s="173"/>
      <c r="H1538" s="173"/>
      <c r="I1538" s="173"/>
      <c r="J1538" s="173"/>
      <c r="K1538" s="173"/>
      <c r="L1538" s="173"/>
      <c r="M1538" s="173"/>
      <c r="N1538" s="173"/>
      <c r="O1538" s="173"/>
      <c r="P1538" s="173"/>
      <c r="Q1538" s="173"/>
      <c r="R1538" s="173"/>
      <c r="S1538" s="173"/>
      <c r="T1538" s="173"/>
      <c r="U1538" s="173"/>
      <c r="V1538" s="173"/>
      <c r="W1538" s="173"/>
      <c r="X1538" s="173"/>
      <c r="Y1538" s="173"/>
      <c r="Z1538" s="173"/>
      <c r="AA1538" s="173"/>
      <c r="AB1538" s="173"/>
      <c r="AC1538" s="173"/>
      <c r="AD1538" s="173"/>
      <c r="AE1538" s="173"/>
      <c r="AF1538" s="173"/>
      <c r="AG1538" s="173"/>
      <c r="AH1538" s="173"/>
      <c r="AI1538" s="173"/>
      <c r="AJ1538" s="173"/>
      <c r="AK1538" s="173"/>
      <c r="AL1538" s="173"/>
    </row>
    <row r="1539" spans="1:38" s="123" customFormat="1" ht="14">
      <c r="A1539" s="173"/>
      <c r="B1539" s="173"/>
      <c r="C1539" s="173"/>
      <c r="D1539" s="173"/>
      <c r="E1539" s="173"/>
      <c r="F1539" s="173"/>
      <c r="G1539" s="173"/>
      <c r="H1539" s="173"/>
      <c r="I1539" s="173"/>
      <c r="J1539" s="173"/>
      <c r="K1539" s="173"/>
      <c r="L1539" s="173"/>
      <c r="M1539" s="173"/>
      <c r="N1539" s="173"/>
      <c r="O1539" s="173"/>
      <c r="P1539" s="173"/>
      <c r="Q1539" s="173"/>
      <c r="R1539" s="173"/>
      <c r="S1539" s="173"/>
      <c r="T1539" s="173"/>
      <c r="U1539" s="173"/>
      <c r="V1539" s="173"/>
      <c r="W1539" s="173"/>
      <c r="X1539" s="173"/>
      <c r="Y1539" s="173"/>
      <c r="Z1539" s="173"/>
      <c r="AA1539" s="173"/>
      <c r="AB1539" s="173"/>
      <c r="AC1539" s="173"/>
      <c r="AD1539" s="173"/>
      <c r="AE1539" s="173"/>
      <c r="AF1539" s="173"/>
      <c r="AG1539" s="173"/>
      <c r="AH1539" s="173"/>
      <c r="AI1539" s="173"/>
      <c r="AJ1539" s="173"/>
      <c r="AK1539" s="173"/>
      <c r="AL1539" s="173"/>
    </row>
    <row r="1540" spans="1:38" s="123" customFormat="1" ht="14">
      <c r="A1540" s="173"/>
      <c r="B1540" s="173"/>
      <c r="C1540" s="173"/>
      <c r="D1540" s="173"/>
      <c r="E1540" s="173"/>
      <c r="F1540" s="173"/>
      <c r="G1540" s="173"/>
      <c r="H1540" s="173"/>
      <c r="I1540" s="173"/>
      <c r="J1540" s="173"/>
      <c r="K1540" s="173"/>
      <c r="L1540" s="173"/>
      <c r="M1540" s="173"/>
      <c r="N1540" s="173"/>
      <c r="O1540" s="173"/>
      <c r="P1540" s="173"/>
      <c r="Q1540" s="173"/>
      <c r="R1540" s="173"/>
      <c r="S1540" s="173"/>
      <c r="T1540" s="173"/>
      <c r="U1540" s="173"/>
      <c r="V1540" s="173"/>
      <c r="W1540" s="173"/>
      <c r="X1540" s="173"/>
      <c r="Y1540" s="173"/>
      <c r="Z1540" s="173"/>
      <c r="AA1540" s="173"/>
      <c r="AB1540" s="173"/>
      <c r="AC1540" s="173"/>
      <c r="AD1540" s="173"/>
      <c r="AE1540" s="173"/>
      <c r="AF1540" s="173"/>
      <c r="AG1540" s="173"/>
      <c r="AH1540" s="173"/>
      <c r="AI1540" s="173"/>
      <c r="AJ1540" s="173"/>
      <c r="AK1540" s="173"/>
      <c r="AL1540" s="173"/>
    </row>
    <row r="1541" spans="1:38" s="123" customFormat="1" ht="14">
      <c r="A1541" s="173"/>
      <c r="B1541" s="173"/>
      <c r="C1541" s="173"/>
      <c r="D1541" s="173"/>
      <c r="E1541" s="173"/>
      <c r="F1541" s="173"/>
      <c r="G1541" s="173"/>
      <c r="H1541" s="173"/>
      <c r="I1541" s="173"/>
      <c r="J1541" s="173"/>
      <c r="K1541" s="173"/>
      <c r="L1541" s="173"/>
      <c r="M1541" s="173"/>
      <c r="N1541" s="173"/>
      <c r="O1541" s="173"/>
      <c r="P1541" s="173"/>
      <c r="Q1541" s="173"/>
      <c r="R1541" s="173"/>
      <c r="S1541" s="173"/>
      <c r="T1541" s="173"/>
      <c r="U1541" s="173"/>
      <c r="V1541" s="173"/>
      <c r="W1541" s="173"/>
      <c r="X1541" s="173"/>
      <c r="Y1541" s="173"/>
      <c r="Z1541" s="173"/>
      <c r="AA1541" s="173"/>
      <c r="AB1541" s="173"/>
      <c r="AC1541" s="173"/>
      <c r="AD1541" s="173"/>
      <c r="AE1541" s="173"/>
      <c r="AF1541" s="173"/>
      <c r="AG1541" s="173"/>
      <c r="AH1541" s="173"/>
      <c r="AI1541" s="173"/>
      <c r="AJ1541" s="173"/>
      <c r="AK1541" s="173"/>
      <c r="AL1541" s="173"/>
    </row>
    <row r="1542" spans="1:38" s="123" customFormat="1" ht="14">
      <c r="A1542" s="173"/>
      <c r="B1542" s="173"/>
      <c r="C1542" s="173"/>
      <c r="D1542" s="173"/>
      <c r="E1542" s="173"/>
      <c r="F1542" s="173"/>
      <c r="G1542" s="173"/>
      <c r="H1542" s="173"/>
      <c r="I1542" s="173"/>
      <c r="J1542" s="173"/>
      <c r="K1542" s="173"/>
      <c r="L1542" s="173"/>
      <c r="M1542" s="173"/>
      <c r="N1542" s="173"/>
      <c r="O1542" s="173"/>
      <c r="P1542" s="173"/>
      <c r="Q1542" s="173"/>
      <c r="R1542" s="173"/>
      <c r="S1542" s="173"/>
      <c r="T1542" s="173"/>
      <c r="U1542" s="173"/>
      <c r="V1542" s="173"/>
      <c r="W1542" s="173"/>
      <c r="X1542" s="173"/>
      <c r="Y1542" s="173"/>
      <c r="Z1542" s="173"/>
      <c r="AA1542" s="173"/>
      <c r="AB1542" s="173"/>
      <c r="AC1542" s="173"/>
      <c r="AD1542" s="173"/>
      <c r="AE1542" s="173"/>
      <c r="AF1542" s="173"/>
      <c r="AG1542" s="173"/>
      <c r="AH1542" s="173"/>
      <c r="AI1542" s="173"/>
      <c r="AJ1542" s="173"/>
      <c r="AK1542" s="173"/>
      <c r="AL1542" s="173"/>
    </row>
    <row r="1543" spans="1:38" s="123" customFormat="1" ht="14">
      <c r="A1543" s="173"/>
      <c r="B1543" s="173"/>
      <c r="C1543" s="173"/>
      <c r="D1543" s="173"/>
      <c r="E1543" s="173"/>
      <c r="F1543" s="173"/>
      <c r="G1543" s="173"/>
      <c r="H1543" s="173"/>
      <c r="I1543" s="173"/>
      <c r="J1543" s="173"/>
      <c r="K1543" s="173"/>
      <c r="L1543" s="173"/>
      <c r="M1543" s="173"/>
      <c r="N1543" s="173"/>
      <c r="O1543" s="173"/>
      <c r="P1543" s="173"/>
      <c r="Q1543" s="173"/>
      <c r="R1543" s="173"/>
      <c r="S1543" s="173"/>
      <c r="T1543" s="173"/>
      <c r="U1543" s="173"/>
      <c r="V1543" s="173"/>
      <c r="W1543" s="173"/>
      <c r="X1543" s="173"/>
      <c r="Y1543" s="173"/>
      <c r="Z1543" s="173"/>
      <c r="AA1543" s="173"/>
      <c r="AB1543" s="173"/>
      <c r="AC1543" s="173"/>
      <c r="AD1543" s="173"/>
      <c r="AE1543" s="173"/>
      <c r="AF1543" s="173"/>
      <c r="AG1543" s="173"/>
      <c r="AH1543" s="173"/>
      <c r="AI1543" s="173"/>
      <c r="AJ1543" s="173"/>
      <c r="AK1543" s="173"/>
      <c r="AL1543" s="173"/>
    </row>
    <row r="1544" spans="1:38" s="123" customFormat="1" ht="14">
      <c r="A1544" s="173"/>
      <c r="B1544" s="173"/>
      <c r="C1544" s="173"/>
      <c r="D1544" s="173"/>
      <c r="E1544" s="173"/>
      <c r="F1544" s="173"/>
      <c r="G1544" s="173"/>
      <c r="H1544" s="173"/>
      <c r="I1544" s="173"/>
      <c r="J1544" s="173"/>
      <c r="K1544" s="173"/>
      <c r="L1544" s="173"/>
      <c r="M1544" s="173"/>
      <c r="N1544" s="173"/>
      <c r="O1544" s="173"/>
      <c r="P1544" s="173"/>
      <c r="Q1544" s="173"/>
      <c r="R1544" s="173"/>
      <c r="S1544" s="173"/>
      <c r="T1544" s="173"/>
      <c r="U1544" s="173"/>
      <c r="V1544" s="173"/>
      <c r="W1544" s="173"/>
      <c r="X1544" s="173"/>
      <c r="Y1544" s="173"/>
      <c r="Z1544" s="173"/>
      <c r="AA1544" s="173"/>
      <c r="AB1544" s="173"/>
      <c r="AC1544" s="173"/>
      <c r="AD1544" s="173"/>
      <c r="AE1544" s="173"/>
      <c r="AF1544" s="173"/>
      <c r="AG1544" s="173"/>
      <c r="AH1544" s="173"/>
      <c r="AI1544" s="173"/>
      <c r="AJ1544" s="173"/>
      <c r="AK1544" s="173"/>
      <c r="AL1544" s="173"/>
    </row>
    <row r="1545" spans="1:38" s="123" customFormat="1" ht="14">
      <c r="A1545" s="173"/>
      <c r="B1545" s="173"/>
      <c r="C1545" s="173"/>
      <c r="D1545" s="173"/>
      <c r="E1545" s="173"/>
      <c r="F1545" s="173"/>
      <c r="G1545" s="173"/>
      <c r="H1545" s="173"/>
      <c r="I1545" s="173"/>
      <c r="J1545" s="173"/>
      <c r="K1545" s="173"/>
      <c r="L1545" s="173"/>
      <c r="M1545" s="173"/>
      <c r="N1545" s="173"/>
      <c r="O1545" s="173"/>
      <c r="P1545" s="173"/>
      <c r="Q1545" s="173"/>
      <c r="R1545" s="173"/>
      <c r="S1545" s="173"/>
      <c r="T1545" s="173"/>
      <c r="U1545" s="173"/>
      <c r="V1545" s="173"/>
      <c r="W1545" s="173"/>
      <c r="X1545" s="173"/>
      <c r="Y1545" s="173"/>
      <c r="Z1545" s="173"/>
      <c r="AA1545" s="173"/>
      <c r="AB1545" s="173"/>
      <c r="AC1545" s="173"/>
      <c r="AD1545" s="173"/>
      <c r="AE1545" s="173"/>
      <c r="AF1545" s="173"/>
      <c r="AG1545" s="173"/>
      <c r="AH1545" s="173"/>
      <c r="AI1545" s="173"/>
      <c r="AJ1545" s="173"/>
      <c r="AK1545" s="173"/>
      <c r="AL1545" s="173"/>
    </row>
    <row r="1546" spans="1:38" s="123" customFormat="1" ht="14">
      <c r="A1546" s="173"/>
      <c r="B1546" s="173"/>
      <c r="C1546" s="173"/>
      <c r="D1546" s="173"/>
      <c r="E1546" s="173"/>
      <c r="F1546" s="173"/>
      <c r="G1546" s="173"/>
      <c r="H1546" s="173"/>
      <c r="I1546" s="173"/>
      <c r="J1546" s="173"/>
      <c r="K1546" s="173"/>
      <c r="L1546" s="173"/>
      <c r="M1546" s="173"/>
      <c r="N1546" s="173"/>
      <c r="O1546" s="173"/>
      <c r="P1546" s="173"/>
      <c r="Q1546" s="173"/>
      <c r="R1546" s="173"/>
      <c r="S1546" s="173"/>
      <c r="T1546" s="173"/>
      <c r="U1546" s="173"/>
      <c r="V1546" s="173"/>
      <c r="W1546" s="173"/>
      <c r="X1546" s="173"/>
      <c r="Y1546" s="173"/>
      <c r="Z1546" s="173"/>
      <c r="AA1546" s="173"/>
      <c r="AB1546" s="173"/>
      <c r="AC1546" s="173"/>
      <c r="AD1546" s="173"/>
      <c r="AE1546" s="173"/>
      <c r="AF1546" s="173"/>
      <c r="AG1546" s="173"/>
      <c r="AH1546" s="173"/>
      <c r="AI1546" s="173"/>
      <c r="AJ1546" s="173"/>
      <c r="AK1546" s="173"/>
      <c r="AL1546" s="173"/>
    </row>
    <row r="1547" spans="1:38" s="123" customFormat="1" ht="14">
      <c r="A1547" s="173"/>
      <c r="B1547" s="173"/>
      <c r="C1547" s="173"/>
      <c r="D1547" s="173"/>
      <c r="E1547" s="173"/>
      <c r="F1547" s="173"/>
      <c r="G1547" s="173"/>
      <c r="H1547" s="173"/>
      <c r="I1547" s="173"/>
      <c r="J1547" s="173"/>
      <c r="K1547" s="173"/>
      <c r="L1547" s="173"/>
      <c r="M1547" s="173"/>
      <c r="N1547" s="173"/>
      <c r="O1547" s="173"/>
      <c r="P1547" s="173"/>
      <c r="Q1547" s="173"/>
      <c r="R1547" s="173"/>
      <c r="S1547" s="173"/>
      <c r="T1547" s="173"/>
      <c r="U1547" s="173"/>
      <c r="V1547" s="173"/>
      <c r="W1547" s="173"/>
      <c r="X1547" s="173"/>
      <c r="Y1547" s="173"/>
      <c r="Z1547" s="173"/>
      <c r="AA1547" s="173"/>
      <c r="AB1547" s="173"/>
      <c r="AC1547" s="173"/>
      <c r="AD1547" s="173"/>
      <c r="AE1547" s="173"/>
      <c r="AF1547" s="173"/>
      <c r="AG1547" s="173"/>
      <c r="AH1547" s="173"/>
      <c r="AI1547" s="173"/>
      <c r="AJ1547" s="173"/>
      <c r="AK1547" s="173"/>
      <c r="AL1547" s="173"/>
    </row>
    <row r="1548" spans="1:38" s="123" customFormat="1" ht="14">
      <c r="A1548" s="173"/>
      <c r="B1548" s="173"/>
      <c r="C1548" s="173"/>
      <c r="D1548" s="173"/>
      <c r="E1548" s="173"/>
      <c r="F1548" s="173"/>
      <c r="G1548" s="173"/>
      <c r="H1548" s="173"/>
      <c r="I1548" s="173"/>
      <c r="J1548" s="173"/>
      <c r="K1548" s="173"/>
      <c r="L1548" s="173"/>
      <c r="M1548" s="173"/>
      <c r="N1548" s="173"/>
      <c r="O1548" s="173"/>
      <c r="P1548" s="173"/>
      <c r="Q1548" s="173"/>
      <c r="R1548" s="173"/>
      <c r="S1548" s="173"/>
      <c r="T1548" s="173"/>
      <c r="U1548" s="173"/>
      <c r="V1548" s="173"/>
      <c r="W1548" s="173"/>
      <c r="X1548" s="173"/>
      <c r="Y1548" s="173"/>
      <c r="Z1548" s="173"/>
      <c r="AA1548" s="173"/>
      <c r="AB1548" s="173"/>
      <c r="AC1548" s="173"/>
      <c r="AD1548" s="173"/>
      <c r="AE1548" s="173"/>
      <c r="AF1548" s="173"/>
      <c r="AG1548" s="173"/>
      <c r="AH1548" s="173"/>
      <c r="AI1548" s="173"/>
      <c r="AJ1548" s="173"/>
      <c r="AK1548" s="173"/>
      <c r="AL1548" s="173"/>
    </row>
    <row r="1549" spans="1:38" s="123" customFormat="1" ht="14">
      <c r="A1549" s="173"/>
      <c r="B1549" s="173"/>
      <c r="C1549" s="173"/>
      <c r="D1549" s="173"/>
      <c r="E1549" s="173"/>
      <c r="F1549" s="173"/>
      <c r="G1549" s="173"/>
      <c r="H1549" s="173"/>
      <c r="I1549" s="173"/>
      <c r="J1549" s="173"/>
      <c r="K1549" s="173"/>
      <c r="L1549" s="173"/>
      <c r="M1549" s="173"/>
      <c r="N1549" s="173"/>
      <c r="O1549" s="173"/>
      <c r="P1549" s="173"/>
      <c r="Q1549" s="173"/>
      <c r="R1549" s="173"/>
      <c r="S1549" s="173"/>
      <c r="T1549" s="173"/>
      <c r="U1549" s="173"/>
      <c r="V1549" s="173"/>
      <c r="W1549" s="173"/>
      <c r="X1549" s="173"/>
      <c r="Y1549" s="173"/>
      <c r="Z1549" s="173"/>
      <c r="AA1549" s="173"/>
      <c r="AB1549" s="173"/>
      <c r="AC1549" s="173"/>
      <c r="AD1549" s="173"/>
      <c r="AE1549" s="173"/>
      <c r="AF1549" s="173"/>
      <c r="AG1549" s="173"/>
      <c r="AH1549" s="173"/>
      <c r="AI1549" s="173"/>
      <c r="AJ1549" s="173"/>
      <c r="AK1549" s="173"/>
      <c r="AL1549" s="173"/>
    </row>
    <row r="1550" spans="1:38" s="123" customFormat="1" ht="14">
      <c r="A1550" s="173"/>
      <c r="B1550" s="173"/>
      <c r="C1550" s="173"/>
      <c r="D1550" s="173"/>
      <c r="E1550" s="173"/>
      <c r="F1550" s="173"/>
      <c r="G1550" s="173"/>
      <c r="H1550" s="173"/>
      <c r="I1550" s="173"/>
      <c r="J1550" s="173"/>
      <c r="K1550" s="173"/>
      <c r="L1550" s="173"/>
      <c r="M1550" s="173"/>
      <c r="N1550" s="173"/>
      <c r="O1550" s="173"/>
      <c r="P1550" s="173"/>
      <c r="Q1550" s="173"/>
      <c r="R1550" s="173"/>
      <c r="S1550" s="173"/>
      <c r="T1550" s="173"/>
      <c r="U1550" s="173"/>
      <c r="V1550" s="173"/>
      <c r="W1550" s="173"/>
      <c r="X1550" s="173"/>
      <c r="Y1550" s="173"/>
      <c r="Z1550" s="173"/>
      <c r="AA1550" s="173"/>
      <c r="AB1550" s="173"/>
      <c r="AC1550" s="173"/>
      <c r="AD1550" s="173"/>
      <c r="AE1550" s="173"/>
      <c r="AF1550" s="173"/>
      <c r="AG1550" s="173"/>
      <c r="AH1550" s="173"/>
      <c r="AI1550" s="173"/>
      <c r="AJ1550" s="173"/>
      <c r="AK1550" s="173"/>
      <c r="AL1550" s="173"/>
    </row>
    <row r="1551" spans="1:38" s="123" customFormat="1" ht="14">
      <c r="A1551" s="173"/>
      <c r="B1551" s="173"/>
      <c r="C1551" s="173"/>
      <c r="D1551" s="173"/>
      <c r="E1551" s="173"/>
      <c r="F1551" s="173"/>
      <c r="G1551" s="173"/>
      <c r="H1551" s="173"/>
      <c r="I1551" s="173"/>
      <c r="J1551" s="173"/>
      <c r="K1551" s="173"/>
      <c r="L1551" s="173"/>
      <c r="M1551" s="173"/>
      <c r="N1551" s="173"/>
      <c r="O1551" s="173"/>
      <c r="P1551" s="173"/>
      <c r="Q1551" s="173"/>
      <c r="R1551" s="173"/>
      <c r="S1551" s="173"/>
      <c r="T1551" s="173"/>
      <c r="U1551" s="173"/>
      <c r="V1551" s="173"/>
      <c r="W1551" s="173"/>
      <c r="X1551" s="173"/>
      <c r="Y1551" s="173"/>
      <c r="Z1551" s="173"/>
      <c r="AA1551" s="173"/>
      <c r="AB1551" s="173"/>
      <c r="AC1551" s="173"/>
      <c r="AD1551" s="173"/>
      <c r="AE1551" s="173"/>
      <c r="AF1551" s="173"/>
      <c r="AG1551" s="173"/>
      <c r="AH1551" s="173"/>
      <c r="AI1551" s="173"/>
      <c r="AJ1551" s="173"/>
      <c r="AK1551" s="173"/>
      <c r="AL1551" s="173"/>
    </row>
    <row r="1552" spans="1:38" s="123" customFormat="1" ht="14">
      <c r="A1552" s="173"/>
      <c r="B1552" s="173"/>
      <c r="C1552" s="173"/>
      <c r="D1552" s="173"/>
      <c r="E1552" s="173"/>
      <c r="F1552" s="173"/>
      <c r="G1552" s="173"/>
      <c r="H1552" s="173"/>
      <c r="I1552" s="173"/>
      <c r="J1552" s="173"/>
      <c r="K1552" s="173"/>
      <c r="L1552" s="173"/>
      <c r="M1552" s="173"/>
      <c r="N1552" s="173"/>
      <c r="O1552" s="173"/>
      <c r="P1552" s="173"/>
      <c r="Q1552" s="173"/>
      <c r="R1552" s="173"/>
      <c r="S1552" s="173"/>
      <c r="T1552" s="173"/>
      <c r="U1552" s="173"/>
      <c r="V1552" s="173"/>
      <c r="W1552" s="173"/>
      <c r="X1552" s="173"/>
      <c r="Y1552" s="173"/>
      <c r="Z1552" s="173"/>
      <c r="AA1552" s="173"/>
      <c r="AB1552" s="173"/>
      <c r="AC1552" s="173"/>
      <c r="AD1552" s="173"/>
      <c r="AE1552" s="173"/>
      <c r="AF1552" s="173"/>
      <c r="AG1552" s="173"/>
      <c r="AH1552" s="173"/>
      <c r="AI1552" s="173"/>
      <c r="AJ1552" s="173"/>
      <c r="AK1552" s="173"/>
      <c r="AL1552" s="173"/>
    </row>
    <row r="1553" spans="1:38" s="123" customFormat="1" ht="14">
      <c r="A1553" s="173"/>
      <c r="B1553" s="173"/>
      <c r="C1553" s="173"/>
      <c r="D1553" s="173"/>
      <c r="E1553" s="173"/>
      <c r="F1553" s="173"/>
      <c r="G1553" s="173"/>
      <c r="H1553" s="173"/>
      <c r="I1553" s="173"/>
      <c r="J1553" s="173"/>
      <c r="K1553" s="173"/>
      <c r="L1553" s="173"/>
      <c r="M1553" s="173"/>
      <c r="N1553" s="173"/>
      <c r="O1553" s="173"/>
      <c r="P1553" s="173"/>
      <c r="Q1553" s="173"/>
      <c r="R1553" s="173"/>
      <c r="S1553" s="173"/>
      <c r="T1553" s="173"/>
      <c r="U1553" s="173"/>
      <c r="V1553" s="173"/>
      <c r="W1553" s="173"/>
      <c r="X1553" s="173"/>
      <c r="Y1553" s="173"/>
      <c r="Z1553" s="173"/>
      <c r="AA1553" s="173"/>
      <c r="AB1553" s="173"/>
      <c r="AC1553" s="173"/>
      <c r="AD1553" s="173"/>
      <c r="AE1553" s="173"/>
      <c r="AF1553" s="173"/>
      <c r="AG1553" s="173"/>
      <c r="AH1553" s="173"/>
      <c r="AI1553" s="173"/>
      <c r="AJ1553" s="173"/>
      <c r="AK1553" s="173"/>
      <c r="AL1553" s="173"/>
    </row>
    <row r="1554" spans="1:38" s="123" customFormat="1" ht="14">
      <c r="A1554" s="173"/>
      <c r="B1554" s="173"/>
      <c r="C1554" s="173"/>
      <c r="D1554" s="173"/>
      <c r="E1554" s="173"/>
      <c r="F1554" s="173"/>
      <c r="G1554" s="173"/>
      <c r="H1554" s="173"/>
      <c r="I1554" s="173"/>
      <c r="J1554" s="173"/>
      <c r="K1554" s="173"/>
      <c r="L1554" s="173"/>
      <c r="M1554" s="173"/>
      <c r="N1554" s="173"/>
      <c r="O1554" s="173"/>
      <c r="P1554" s="173"/>
      <c r="Q1554" s="173"/>
      <c r="R1554" s="173"/>
      <c r="S1554" s="173"/>
      <c r="T1554" s="173"/>
      <c r="U1554" s="173"/>
      <c r="V1554" s="173"/>
      <c r="W1554" s="173"/>
      <c r="X1554" s="173"/>
      <c r="Y1554" s="173"/>
      <c r="Z1554" s="173"/>
      <c r="AA1554" s="173"/>
      <c r="AB1554" s="173"/>
      <c r="AC1554" s="173"/>
      <c r="AD1554" s="173"/>
      <c r="AE1554" s="173"/>
      <c r="AF1554" s="173"/>
      <c r="AG1554" s="173"/>
      <c r="AH1554" s="173"/>
      <c r="AI1554" s="173"/>
      <c r="AJ1554" s="173"/>
      <c r="AK1554" s="173"/>
      <c r="AL1554" s="173"/>
    </row>
    <row r="1555" spans="1:38" s="123" customFormat="1" ht="14">
      <c r="A1555" s="173"/>
      <c r="B1555" s="173"/>
      <c r="C1555" s="173"/>
      <c r="D1555" s="173"/>
      <c r="E1555" s="173"/>
      <c r="F1555" s="173"/>
      <c r="G1555" s="173"/>
      <c r="H1555" s="173"/>
      <c r="I1555" s="173"/>
      <c r="J1555" s="173"/>
      <c r="K1555" s="173"/>
      <c r="L1555" s="173"/>
      <c r="M1555" s="173"/>
      <c r="N1555" s="173"/>
      <c r="O1555" s="173"/>
      <c r="P1555" s="173"/>
      <c r="Q1555" s="173"/>
      <c r="R1555" s="173"/>
      <c r="S1555" s="173"/>
      <c r="T1555" s="173"/>
      <c r="U1555" s="173"/>
      <c r="V1555" s="173"/>
      <c r="W1555" s="173"/>
      <c r="X1555" s="173"/>
      <c r="Y1555" s="173"/>
      <c r="Z1555" s="173"/>
      <c r="AA1555" s="173"/>
      <c r="AB1555" s="173"/>
      <c r="AC1555" s="173"/>
      <c r="AD1555" s="173"/>
      <c r="AE1555" s="173"/>
      <c r="AF1555" s="173"/>
      <c r="AG1555" s="173"/>
      <c r="AH1555" s="173"/>
      <c r="AI1555" s="173"/>
      <c r="AJ1555" s="173"/>
      <c r="AK1555" s="173"/>
      <c r="AL1555" s="173"/>
    </row>
    <row r="1556" spans="1:38" s="123" customFormat="1" ht="14">
      <c r="A1556" s="173"/>
      <c r="B1556" s="173"/>
      <c r="C1556" s="173"/>
      <c r="D1556" s="173"/>
      <c r="E1556" s="173"/>
      <c r="F1556" s="173"/>
      <c r="G1556" s="173"/>
      <c r="H1556" s="173"/>
      <c r="I1556" s="173"/>
      <c r="J1556" s="173"/>
      <c r="K1556" s="173"/>
      <c r="L1556" s="173"/>
      <c r="M1556" s="173"/>
      <c r="N1556" s="173"/>
      <c r="O1556" s="173"/>
      <c r="P1556" s="173"/>
      <c r="Q1556" s="173"/>
      <c r="R1556" s="173"/>
      <c r="S1556" s="173"/>
      <c r="T1556" s="173"/>
      <c r="U1556" s="173"/>
      <c r="V1556" s="173"/>
      <c r="W1556" s="173"/>
      <c r="X1556" s="173"/>
      <c r="Y1556" s="173"/>
      <c r="Z1556" s="173"/>
      <c r="AA1556" s="173"/>
      <c r="AB1556" s="173"/>
      <c r="AC1556" s="173"/>
      <c r="AD1556" s="173"/>
      <c r="AE1556" s="173"/>
      <c r="AF1556" s="173"/>
      <c r="AG1556" s="173"/>
      <c r="AH1556" s="173"/>
      <c r="AI1556" s="173"/>
      <c r="AJ1556" s="173"/>
      <c r="AK1556" s="173"/>
      <c r="AL1556" s="173"/>
    </row>
    <row r="1557" spans="1:38" s="123" customFormat="1" ht="14">
      <c r="A1557" s="173"/>
      <c r="B1557" s="173"/>
      <c r="C1557" s="173"/>
      <c r="D1557" s="173"/>
      <c r="E1557" s="173"/>
      <c r="F1557" s="173"/>
      <c r="G1557" s="173"/>
      <c r="H1557" s="173"/>
      <c r="I1557" s="173"/>
      <c r="J1557" s="173"/>
      <c r="K1557" s="173"/>
      <c r="L1557" s="173"/>
      <c r="M1557" s="173"/>
      <c r="N1557" s="173"/>
      <c r="O1557" s="173"/>
      <c r="P1557" s="173"/>
      <c r="Q1557" s="173"/>
      <c r="R1557" s="173"/>
      <c r="S1557" s="173"/>
      <c r="T1557" s="173"/>
      <c r="U1557" s="173"/>
      <c r="V1557" s="173"/>
      <c r="W1557" s="173"/>
      <c r="X1557" s="173"/>
      <c r="Y1557" s="173"/>
      <c r="Z1557" s="173"/>
      <c r="AA1557" s="173"/>
      <c r="AB1557" s="173"/>
      <c r="AC1557" s="173"/>
      <c r="AD1557" s="173"/>
      <c r="AE1557" s="173"/>
      <c r="AF1557" s="173"/>
      <c r="AG1557" s="173"/>
      <c r="AH1557" s="173"/>
      <c r="AI1557" s="173"/>
      <c r="AJ1557" s="173"/>
      <c r="AK1557" s="173"/>
      <c r="AL1557" s="173"/>
    </row>
    <row r="1558" spans="1:38" s="123" customFormat="1" ht="14">
      <c r="A1558" s="173"/>
      <c r="B1558" s="173"/>
      <c r="C1558" s="173"/>
      <c r="D1558" s="173"/>
      <c r="E1558" s="173"/>
      <c r="F1558" s="173"/>
      <c r="G1558" s="173"/>
      <c r="H1558" s="173"/>
      <c r="I1558" s="173"/>
      <c r="J1558" s="173"/>
      <c r="K1558" s="173"/>
      <c r="L1558" s="173"/>
      <c r="M1558" s="173"/>
      <c r="N1558" s="173"/>
      <c r="O1558" s="173"/>
      <c r="P1558" s="173"/>
      <c r="Q1558" s="173"/>
      <c r="R1558" s="173"/>
      <c r="S1558" s="173"/>
      <c r="T1558" s="173"/>
      <c r="U1558" s="173"/>
      <c r="V1558" s="173"/>
      <c r="W1558" s="173"/>
      <c r="X1558" s="173"/>
      <c r="Y1558" s="173"/>
      <c r="Z1558" s="173"/>
      <c r="AA1558" s="173"/>
      <c r="AB1558" s="173"/>
      <c r="AC1558" s="173"/>
      <c r="AD1558" s="173"/>
      <c r="AE1558" s="173"/>
      <c r="AF1558" s="173"/>
      <c r="AG1558" s="173"/>
      <c r="AH1558" s="173"/>
      <c r="AI1558" s="173"/>
      <c r="AJ1558" s="173"/>
      <c r="AK1558" s="173"/>
      <c r="AL1558" s="173"/>
    </row>
    <row r="1559" spans="1:38" s="123" customFormat="1" ht="14">
      <c r="A1559" s="173"/>
      <c r="B1559" s="173"/>
      <c r="C1559" s="173"/>
      <c r="D1559" s="173"/>
      <c r="E1559" s="173"/>
      <c r="F1559" s="173"/>
      <c r="G1559" s="173"/>
      <c r="H1559" s="173"/>
      <c r="I1559" s="173"/>
      <c r="J1559" s="173"/>
      <c r="K1559" s="173"/>
      <c r="L1559" s="173"/>
      <c r="M1559" s="173"/>
      <c r="N1559" s="173"/>
      <c r="O1559" s="173"/>
      <c r="P1559" s="173"/>
      <c r="Q1559" s="173"/>
      <c r="R1559" s="173"/>
      <c r="S1559" s="173"/>
      <c r="T1559" s="173"/>
      <c r="U1559" s="173"/>
      <c r="V1559" s="173"/>
      <c r="W1559" s="173"/>
      <c r="X1559" s="173"/>
      <c r="Y1559" s="173"/>
      <c r="Z1559" s="173"/>
      <c r="AA1559" s="173"/>
      <c r="AB1559" s="173"/>
      <c r="AC1559" s="173"/>
      <c r="AD1559" s="173"/>
      <c r="AE1559" s="173"/>
      <c r="AF1559" s="173"/>
      <c r="AG1559" s="173"/>
      <c r="AH1559" s="173"/>
      <c r="AI1559" s="173"/>
      <c r="AJ1559" s="173"/>
      <c r="AK1559" s="173"/>
      <c r="AL1559" s="173"/>
    </row>
    <row r="1560" spans="1:38" s="123" customFormat="1" ht="14">
      <c r="A1560" s="173"/>
      <c r="B1560" s="173"/>
      <c r="C1560" s="173"/>
      <c r="D1560" s="173"/>
      <c r="E1560" s="173"/>
      <c r="F1560" s="173"/>
      <c r="G1560" s="173"/>
      <c r="H1560" s="173"/>
      <c r="I1560" s="173"/>
      <c r="J1560" s="173"/>
      <c r="K1560" s="173"/>
      <c r="L1560" s="173"/>
      <c r="M1560" s="173"/>
      <c r="N1560" s="173"/>
      <c r="O1560" s="173"/>
      <c r="P1560" s="173"/>
      <c r="Q1560" s="173"/>
      <c r="R1560" s="173"/>
      <c r="S1560" s="173"/>
      <c r="T1560" s="173"/>
      <c r="U1560" s="173"/>
      <c r="V1560" s="173"/>
      <c r="W1560" s="173"/>
      <c r="X1560" s="173"/>
      <c r="Y1560" s="173"/>
      <c r="Z1560" s="173"/>
      <c r="AA1560" s="173"/>
      <c r="AB1560" s="173"/>
      <c r="AC1560" s="173"/>
      <c r="AD1560" s="173"/>
      <c r="AE1560" s="173"/>
      <c r="AF1560" s="173"/>
      <c r="AG1560" s="173"/>
      <c r="AH1560" s="173"/>
      <c r="AI1560" s="173"/>
      <c r="AJ1560" s="173"/>
      <c r="AK1560" s="173"/>
      <c r="AL1560" s="173"/>
    </row>
    <row r="1561" spans="1:38" s="123" customFormat="1" ht="14">
      <c r="A1561" s="173"/>
      <c r="B1561" s="173"/>
      <c r="C1561" s="173"/>
      <c r="D1561" s="173"/>
      <c r="E1561" s="173"/>
      <c r="F1561" s="173"/>
      <c r="G1561" s="173"/>
      <c r="H1561" s="173"/>
      <c r="I1561" s="173"/>
      <c r="J1561" s="173"/>
      <c r="K1561" s="173"/>
      <c r="L1561" s="173"/>
      <c r="M1561" s="173"/>
      <c r="N1561" s="173"/>
      <c r="O1561" s="173"/>
      <c r="P1561" s="173"/>
      <c r="Q1561" s="173"/>
      <c r="R1561" s="173"/>
      <c r="S1561" s="173"/>
      <c r="T1561" s="173"/>
      <c r="U1561" s="173"/>
      <c r="V1561" s="173"/>
      <c r="W1561" s="173"/>
      <c r="X1561" s="173"/>
      <c r="Y1561" s="173"/>
      <c r="Z1561" s="173"/>
      <c r="AA1561" s="173"/>
      <c r="AB1561" s="173"/>
      <c r="AC1561" s="173"/>
      <c r="AD1561" s="173"/>
      <c r="AE1561" s="173"/>
      <c r="AF1561" s="173"/>
      <c r="AG1561" s="173"/>
      <c r="AH1561" s="173"/>
      <c r="AI1561" s="173"/>
      <c r="AJ1561" s="173"/>
      <c r="AK1561" s="173"/>
      <c r="AL1561" s="173"/>
    </row>
    <row r="1562" spans="1:38" s="123" customFormat="1" ht="14">
      <c r="A1562" s="173"/>
      <c r="B1562" s="173"/>
      <c r="C1562" s="173"/>
      <c r="D1562" s="173"/>
      <c r="E1562" s="173"/>
      <c r="F1562" s="173"/>
      <c r="G1562" s="173"/>
      <c r="H1562" s="173"/>
      <c r="I1562" s="173"/>
      <c r="J1562" s="173"/>
      <c r="K1562" s="173"/>
      <c r="L1562" s="173"/>
      <c r="M1562" s="173"/>
      <c r="N1562" s="173"/>
      <c r="O1562" s="173"/>
      <c r="P1562" s="173"/>
      <c r="Q1562" s="173"/>
      <c r="R1562" s="173"/>
      <c r="S1562" s="173"/>
      <c r="T1562" s="173"/>
      <c r="U1562" s="173"/>
      <c r="V1562" s="173"/>
      <c r="W1562" s="173"/>
      <c r="X1562" s="173"/>
      <c r="Y1562" s="173"/>
      <c r="Z1562" s="173"/>
      <c r="AA1562" s="173"/>
      <c r="AB1562" s="173"/>
      <c r="AC1562" s="173"/>
      <c r="AD1562" s="173"/>
      <c r="AE1562" s="173"/>
      <c r="AF1562" s="173"/>
      <c r="AG1562" s="173"/>
      <c r="AH1562" s="173"/>
      <c r="AI1562" s="173"/>
      <c r="AJ1562" s="173"/>
      <c r="AK1562" s="173"/>
      <c r="AL1562" s="173"/>
    </row>
    <row r="1563" spans="1:38" s="123" customFormat="1" ht="14">
      <c r="A1563" s="173"/>
      <c r="B1563" s="173"/>
      <c r="C1563" s="173"/>
      <c r="D1563" s="173"/>
      <c r="E1563" s="173"/>
      <c r="F1563" s="173"/>
      <c r="G1563" s="173"/>
      <c r="H1563" s="173"/>
      <c r="I1563" s="173"/>
      <c r="J1563" s="173"/>
      <c r="K1563" s="173"/>
      <c r="L1563" s="173"/>
      <c r="M1563" s="173"/>
      <c r="N1563" s="173"/>
      <c r="O1563" s="173"/>
      <c r="P1563" s="173"/>
      <c r="Q1563" s="173"/>
      <c r="R1563" s="173"/>
      <c r="S1563" s="173"/>
      <c r="T1563" s="173"/>
      <c r="U1563" s="173"/>
      <c r="V1563" s="173"/>
      <c r="W1563" s="173"/>
      <c r="X1563" s="173"/>
      <c r="Y1563" s="173"/>
      <c r="Z1563" s="173"/>
      <c r="AA1563" s="173"/>
      <c r="AB1563" s="173"/>
      <c r="AC1563" s="173"/>
      <c r="AD1563" s="173"/>
      <c r="AE1563" s="173"/>
      <c r="AF1563" s="173"/>
      <c r="AG1563" s="173"/>
      <c r="AH1563" s="173"/>
      <c r="AI1563" s="173"/>
      <c r="AJ1563" s="173"/>
      <c r="AK1563" s="173"/>
      <c r="AL1563" s="173"/>
    </row>
    <row r="1564" spans="1:38" s="123" customFormat="1" ht="14">
      <c r="A1564" s="173"/>
      <c r="B1564" s="173"/>
      <c r="C1564" s="173"/>
      <c r="D1564" s="173"/>
      <c r="E1564" s="173"/>
      <c r="F1564" s="173"/>
      <c r="G1564" s="173"/>
      <c r="H1564" s="173"/>
      <c r="I1564" s="173"/>
      <c r="J1564" s="173"/>
      <c r="K1564" s="173"/>
      <c r="L1564" s="173"/>
      <c r="M1564" s="173"/>
      <c r="N1564" s="173"/>
      <c r="O1564" s="173"/>
      <c r="P1564" s="173"/>
      <c r="Q1564" s="173"/>
      <c r="R1564" s="173"/>
      <c r="S1564" s="173"/>
      <c r="T1564" s="173"/>
      <c r="U1564" s="173"/>
      <c r="V1564" s="173"/>
      <c r="W1564" s="173"/>
      <c r="X1564" s="173"/>
      <c r="Y1564" s="173"/>
      <c r="Z1564" s="173"/>
      <c r="AA1564" s="173"/>
      <c r="AB1564" s="173"/>
      <c r="AC1564" s="173"/>
      <c r="AD1564" s="173"/>
      <c r="AE1564" s="173"/>
      <c r="AF1564" s="173"/>
      <c r="AG1564" s="173"/>
      <c r="AH1564" s="173"/>
      <c r="AI1564" s="173"/>
      <c r="AJ1564" s="173"/>
      <c r="AK1564" s="173"/>
      <c r="AL1564" s="173"/>
    </row>
    <row r="1565" spans="1:38" s="123" customFormat="1" ht="14">
      <c r="A1565" s="173"/>
      <c r="B1565" s="173"/>
      <c r="C1565" s="173"/>
      <c r="D1565" s="173"/>
      <c r="E1565" s="173"/>
      <c r="F1565" s="173"/>
      <c r="G1565" s="173"/>
      <c r="H1565" s="173"/>
      <c r="I1565" s="173"/>
      <c r="J1565" s="173"/>
      <c r="K1565" s="173"/>
      <c r="L1565" s="173"/>
      <c r="M1565" s="173"/>
      <c r="N1565" s="173"/>
      <c r="O1565" s="173"/>
      <c r="P1565" s="173"/>
      <c r="Q1565" s="173"/>
      <c r="R1565" s="173"/>
      <c r="S1565" s="173"/>
      <c r="T1565" s="173"/>
      <c r="U1565" s="173"/>
      <c r="V1565" s="173"/>
      <c r="W1565" s="173"/>
      <c r="X1565" s="173"/>
      <c r="Y1565" s="173"/>
      <c r="Z1565" s="173"/>
      <c r="AA1565" s="173"/>
      <c r="AB1565" s="173"/>
      <c r="AC1565" s="173"/>
      <c r="AD1565" s="173"/>
      <c r="AE1565" s="173"/>
      <c r="AF1565" s="173"/>
      <c r="AG1565" s="173"/>
      <c r="AH1565" s="173"/>
      <c r="AI1565" s="173"/>
      <c r="AJ1565" s="173"/>
      <c r="AK1565" s="173"/>
      <c r="AL1565" s="173"/>
    </row>
    <row r="1566" spans="1:38" s="123" customFormat="1" ht="14">
      <c r="A1566" s="173"/>
      <c r="B1566" s="173"/>
      <c r="C1566" s="173"/>
      <c r="D1566" s="173"/>
      <c r="E1566" s="173"/>
      <c r="F1566" s="173"/>
      <c r="G1566" s="173"/>
      <c r="H1566" s="173"/>
      <c r="I1566" s="173"/>
      <c r="J1566" s="173"/>
      <c r="K1566" s="173"/>
      <c r="L1566" s="173"/>
      <c r="M1566" s="173"/>
      <c r="N1566" s="173"/>
      <c r="O1566" s="173"/>
      <c r="P1566" s="173"/>
      <c r="Q1566" s="173"/>
      <c r="R1566" s="173"/>
      <c r="S1566" s="173"/>
      <c r="T1566" s="173"/>
      <c r="U1566" s="173"/>
      <c r="V1566" s="173"/>
      <c r="W1566" s="173"/>
      <c r="X1566" s="173"/>
      <c r="Y1566" s="173"/>
      <c r="Z1566" s="173"/>
      <c r="AA1566" s="173"/>
      <c r="AB1566" s="173"/>
      <c r="AC1566" s="173"/>
      <c r="AD1566" s="173"/>
      <c r="AE1566" s="173"/>
      <c r="AF1566" s="173"/>
      <c r="AG1566" s="173"/>
      <c r="AH1566" s="173"/>
      <c r="AI1566" s="173"/>
      <c r="AJ1566" s="173"/>
      <c r="AK1566" s="173"/>
      <c r="AL1566" s="173"/>
    </row>
    <row r="1567" spans="1:38" s="123" customFormat="1" ht="14">
      <c r="A1567" s="173"/>
      <c r="B1567" s="173"/>
      <c r="C1567" s="173"/>
      <c r="D1567" s="173"/>
      <c r="E1567" s="173"/>
      <c r="F1567" s="173"/>
      <c r="G1567" s="173"/>
      <c r="H1567" s="173"/>
      <c r="I1567" s="173"/>
      <c r="J1567" s="173"/>
      <c r="K1567" s="173"/>
      <c r="L1567" s="173"/>
      <c r="M1567" s="173"/>
      <c r="N1567" s="173"/>
      <c r="O1567" s="173"/>
      <c r="P1567" s="173"/>
      <c r="Q1567" s="173"/>
      <c r="R1567" s="173"/>
      <c r="S1567" s="173"/>
      <c r="T1567" s="173"/>
      <c r="U1567" s="173"/>
      <c r="V1567" s="173"/>
      <c r="W1567" s="173"/>
      <c r="X1567" s="173"/>
      <c r="Y1567" s="173"/>
      <c r="Z1567" s="173"/>
      <c r="AA1567" s="173"/>
      <c r="AB1567" s="173"/>
      <c r="AC1567" s="173"/>
      <c r="AD1567" s="173"/>
      <c r="AE1567" s="173"/>
      <c r="AF1567" s="173"/>
      <c r="AG1567" s="173"/>
      <c r="AH1567" s="173"/>
      <c r="AI1567" s="173"/>
      <c r="AJ1567" s="173"/>
      <c r="AK1567" s="173"/>
      <c r="AL1567" s="173"/>
    </row>
    <row r="1568" spans="1:38" s="123" customFormat="1" ht="14">
      <c r="A1568" s="173"/>
      <c r="B1568" s="173"/>
      <c r="C1568" s="173"/>
      <c r="D1568" s="173"/>
      <c r="E1568" s="173"/>
      <c r="F1568" s="173"/>
      <c r="G1568" s="173"/>
      <c r="H1568" s="173"/>
      <c r="I1568" s="173"/>
      <c r="J1568" s="173"/>
      <c r="K1568" s="173"/>
      <c r="L1568" s="173"/>
      <c r="M1568" s="173"/>
      <c r="N1568" s="173"/>
      <c r="O1568" s="173"/>
      <c r="P1568" s="173"/>
      <c r="Q1568" s="173"/>
      <c r="R1568" s="173"/>
      <c r="S1568" s="173"/>
      <c r="T1568" s="173"/>
      <c r="U1568" s="173"/>
      <c r="V1568" s="173"/>
      <c r="W1568" s="173"/>
      <c r="X1568" s="173"/>
      <c r="Y1568" s="173"/>
      <c r="Z1568" s="173"/>
      <c r="AA1568" s="173"/>
      <c r="AB1568" s="173"/>
      <c r="AC1568" s="173"/>
      <c r="AD1568" s="173"/>
      <c r="AE1568" s="173"/>
      <c r="AF1568" s="173"/>
      <c r="AG1568" s="173"/>
      <c r="AH1568" s="173"/>
      <c r="AI1568" s="173"/>
      <c r="AJ1568" s="173"/>
      <c r="AK1568" s="173"/>
      <c r="AL1568" s="173"/>
    </row>
    <row r="1569" spans="1:38" s="123" customFormat="1" ht="14">
      <c r="A1569" s="173"/>
      <c r="B1569" s="173"/>
      <c r="C1569" s="173"/>
      <c r="D1569" s="173"/>
      <c r="E1569" s="173"/>
      <c r="F1569" s="173"/>
      <c r="G1569" s="173"/>
      <c r="H1569" s="173"/>
      <c r="I1569" s="173"/>
      <c r="J1569" s="173"/>
      <c r="K1569" s="173"/>
      <c r="L1569" s="173"/>
      <c r="M1569" s="173"/>
      <c r="N1569" s="173"/>
      <c r="O1569" s="173"/>
      <c r="P1569" s="173"/>
      <c r="Q1569" s="173"/>
      <c r="R1569" s="173"/>
      <c r="S1569" s="173"/>
      <c r="T1569" s="173"/>
      <c r="U1569" s="173"/>
      <c r="V1569" s="173"/>
      <c r="W1569" s="173"/>
      <c r="X1569" s="173"/>
      <c r="Y1569" s="173"/>
      <c r="Z1569" s="173"/>
      <c r="AA1569" s="173"/>
      <c r="AB1569" s="173"/>
      <c r="AC1569" s="173"/>
      <c r="AD1569" s="173"/>
      <c r="AE1569" s="173"/>
      <c r="AF1569" s="173"/>
      <c r="AG1569" s="173"/>
      <c r="AH1569" s="173"/>
      <c r="AI1569" s="173"/>
      <c r="AJ1569" s="173"/>
      <c r="AK1569" s="173"/>
      <c r="AL1569" s="173"/>
    </row>
    <row r="1570" spans="1:38" s="123" customFormat="1" ht="14">
      <c r="A1570" s="173"/>
      <c r="B1570" s="173"/>
      <c r="C1570" s="173"/>
      <c r="D1570" s="173"/>
      <c r="E1570" s="173"/>
      <c r="F1570" s="173"/>
      <c r="G1570" s="173"/>
      <c r="H1570" s="173"/>
      <c r="I1570" s="173"/>
      <c r="J1570" s="173"/>
      <c r="K1570" s="173"/>
      <c r="L1570" s="173"/>
      <c r="M1570" s="173"/>
      <c r="N1570" s="173"/>
      <c r="O1570" s="173"/>
      <c r="P1570" s="173"/>
      <c r="Q1570" s="173"/>
      <c r="R1570" s="173"/>
      <c r="S1570" s="173"/>
      <c r="T1570" s="173"/>
      <c r="U1570" s="173"/>
      <c r="V1570" s="173"/>
      <c r="W1570" s="173"/>
      <c r="X1570" s="173"/>
      <c r="Y1570" s="173"/>
      <c r="Z1570" s="173"/>
      <c r="AA1570" s="173"/>
      <c r="AB1570" s="173"/>
      <c r="AC1570" s="173"/>
      <c r="AD1570" s="173"/>
      <c r="AE1570" s="173"/>
      <c r="AF1570" s="173"/>
      <c r="AG1570" s="173"/>
      <c r="AH1570" s="173"/>
      <c r="AI1570" s="173"/>
      <c r="AJ1570" s="173"/>
      <c r="AK1570" s="173"/>
      <c r="AL1570" s="173"/>
    </row>
    <row r="1571" spans="1:38" s="123" customFormat="1" ht="14">
      <c r="A1571" s="173"/>
      <c r="B1571" s="173"/>
      <c r="C1571" s="173"/>
      <c r="D1571" s="173"/>
      <c r="E1571" s="173"/>
      <c r="F1571" s="173"/>
      <c r="G1571" s="173"/>
      <c r="H1571" s="173"/>
      <c r="I1571" s="173"/>
      <c r="J1571" s="173"/>
      <c r="K1571" s="173"/>
      <c r="L1571" s="173"/>
      <c r="M1571" s="173"/>
      <c r="N1571" s="173"/>
      <c r="O1571" s="173"/>
      <c r="P1571" s="173"/>
      <c r="Q1571" s="173"/>
      <c r="R1571" s="173"/>
      <c r="S1571" s="173"/>
      <c r="T1571" s="173"/>
      <c r="U1571" s="173"/>
      <c r="V1571" s="173"/>
      <c r="W1571" s="173"/>
      <c r="X1571" s="173"/>
      <c r="Y1571" s="173"/>
      <c r="Z1571" s="173"/>
      <c r="AA1571" s="173"/>
      <c r="AB1571" s="173"/>
      <c r="AC1571" s="173"/>
      <c r="AD1571" s="173"/>
      <c r="AE1571" s="173"/>
      <c r="AF1571" s="173"/>
      <c r="AG1571" s="173"/>
      <c r="AH1571" s="173"/>
      <c r="AI1571" s="173"/>
      <c r="AJ1571" s="173"/>
      <c r="AK1571" s="173"/>
      <c r="AL1571" s="173"/>
    </row>
    <row r="1572" spans="1:38" s="123" customFormat="1" ht="14">
      <c r="A1572" s="173"/>
      <c r="B1572" s="173"/>
      <c r="C1572" s="173"/>
      <c r="D1572" s="173"/>
      <c r="E1572" s="173"/>
      <c r="F1572" s="173"/>
      <c r="G1572" s="173"/>
      <c r="H1572" s="173"/>
      <c r="I1572" s="173"/>
      <c r="J1572" s="173"/>
      <c r="K1572" s="173"/>
      <c r="L1572" s="173"/>
      <c r="M1572" s="173"/>
      <c r="N1572" s="173"/>
      <c r="O1572" s="173"/>
      <c r="P1572" s="173"/>
      <c r="Q1572" s="173"/>
      <c r="R1572" s="173"/>
      <c r="S1572" s="173"/>
      <c r="T1572" s="173"/>
      <c r="U1572" s="173"/>
      <c r="V1572" s="173"/>
      <c r="W1572" s="173"/>
      <c r="X1572" s="173"/>
      <c r="Y1572" s="173"/>
      <c r="Z1572" s="173"/>
      <c r="AA1572" s="173"/>
      <c r="AB1572" s="173"/>
      <c r="AC1572" s="173"/>
      <c r="AD1572" s="173"/>
      <c r="AE1572" s="173"/>
      <c r="AF1572" s="173"/>
      <c r="AG1572" s="173"/>
      <c r="AH1572" s="173"/>
      <c r="AI1572" s="173"/>
      <c r="AJ1572" s="173"/>
      <c r="AK1572" s="173"/>
      <c r="AL1572" s="173"/>
    </row>
    <row r="1573" spans="1:38" s="123" customFormat="1" ht="14">
      <c r="A1573" s="173"/>
      <c r="B1573" s="173"/>
      <c r="C1573" s="173"/>
      <c r="D1573" s="173"/>
      <c r="E1573" s="173"/>
      <c r="F1573" s="173"/>
      <c r="G1573" s="173"/>
      <c r="H1573" s="173"/>
      <c r="I1573" s="173"/>
      <c r="J1573" s="173"/>
      <c r="K1573" s="173"/>
      <c r="L1573" s="173"/>
      <c r="M1573" s="173"/>
      <c r="N1573" s="173"/>
      <c r="O1573" s="173"/>
      <c r="P1573" s="173"/>
      <c r="Q1573" s="173"/>
      <c r="R1573" s="173"/>
      <c r="S1573" s="173"/>
      <c r="T1573" s="173"/>
      <c r="U1573" s="173"/>
      <c r="V1573" s="173"/>
      <c r="W1573" s="173"/>
      <c r="X1573" s="173"/>
      <c r="Y1573" s="173"/>
      <c r="Z1573" s="173"/>
      <c r="AA1573" s="173"/>
      <c r="AB1573" s="173"/>
      <c r="AC1573" s="173"/>
      <c r="AD1573" s="173"/>
      <c r="AE1573" s="173"/>
      <c r="AF1573" s="173"/>
      <c r="AG1573" s="173"/>
      <c r="AH1573" s="173"/>
      <c r="AI1573" s="173"/>
      <c r="AJ1573" s="173"/>
      <c r="AK1573" s="173"/>
      <c r="AL1573" s="173"/>
    </row>
    <row r="1574" spans="1:38" s="123" customFormat="1" ht="14">
      <c r="A1574" s="173"/>
      <c r="B1574" s="173"/>
      <c r="C1574" s="173"/>
      <c r="D1574" s="173"/>
      <c r="E1574" s="173"/>
      <c r="F1574" s="173"/>
      <c r="G1574" s="173"/>
      <c r="H1574" s="173"/>
      <c r="I1574" s="173"/>
      <c r="J1574" s="173"/>
      <c r="K1574" s="173"/>
      <c r="L1574" s="173"/>
      <c r="M1574" s="173"/>
      <c r="N1574" s="173"/>
      <c r="O1574" s="173"/>
      <c r="P1574" s="173"/>
      <c r="Q1574" s="173"/>
      <c r="R1574" s="173"/>
      <c r="S1574" s="173"/>
      <c r="T1574" s="173"/>
      <c r="U1574" s="173"/>
      <c r="V1574" s="173"/>
      <c r="W1574" s="173"/>
      <c r="X1574" s="173"/>
      <c r="Y1574" s="173"/>
      <c r="Z1574" s="173"/>
      <c r="AA1574" s="173"/>
      <c r="AB1574" s="173"/>
      <c r="AC1574" s="173"/>
      <c r="AD1574" s="173"/>
      <c r="AE1574" s="173"/>
      <c r="AF1574" s="173"/>
      <c r="AG1574" s="173"/>
      <c r="AH1574" s="173"/>
      <c r="AI1574" s="173"/>
      <c r="AJ1574" s="173"/>
      <c r="AK1574" s="173"/>
      <c r="AL1574" s="173"/>
    </row>
    <row r="1575" spans="1:38" s="123" customFormat="1" ht="14">
      <c r="A1575" s="173"/>
      <c r="B1575" s="173"/>
      <c r="C1575" s="173"/>
      <c r="D1575" s="173"/>
      <c r="E1575" s="173"/>
      <c r="F1575" s="173"/>
      <c r="G1575" s="173"/>
      <c r="H1575" s="173"/>
      <c r="I1575" s="173"/>
      <c r="J1575" s="173"/>
      <c r="K1575" s="173"/>
      <c r="L1575" s="173"/>
      <c r="M1575" s="173"/>
      <c r="N1575" s="173"/>
      <c r="O1575" s="173"/>
      <c r="P1575" s="173"/>
      <c r="Q1575" s="173"/>
      <c r="R1575" s="173"/>
      <c r="S1575" s="173"/>
      <c r="T1575" s="173"/>
      <c r="U1575" s="173"/>
      <c r="V1575" s="173"/>
      <c r="W1575" s="173"/>
      <c r="X1575" s="173"/>
      <c r="Y1575" s="173"/>
      <c r="Z1575" s="173"/>
      <c r="AA1575" s="173"/>
      <c r="AB1575" s="173"/>
      <c r="AC1575" s="173"/>
      <c r="AD1575" s="173"/>
      <c r="AE1575" s="173"/>
      <c r="AF1575" s="173"/>
      <c r="AG1575" s="173"/>
      <c r="AH1575" s="173"/>
      <c r="AI1575" s="173"/>
      <c r="AJ1575" s="173"/>
      <c r="AK1575" s="173"/>
      <c r="AL1575" s="173"/>
    </row>
    <row r="1576" spans="1:38" s="123" customFormat="1" ht="14">
      <c r="A1576" s="173"/>
      <c r="B1576" s="173"/>
      <c r="C1576" s="173"/>
      <c r="D1576" s="173"/>
      <c r="E1576" s="173"/>
      <c r="F1576" s="173"/>
      <c r="G1576" s="173"/>
      <c r="H1576" s="173"/>
      <c r="I1576" s="173"/>
      <c r="J1576" s="173"/>
      <c r="K1576" s="173"/>
      <c r="L1576" s="173"/>
      <c r="M1576" s="173"/>
      <c r="N1576" s="173"/>
      <c r="O1576" s="173"/>
      <c r="P1576" s="173"/>
      <c r="Q1576" s="173"/>
      <c r="R1576" s="173"/>
      <c r="S1576" s="173"/>
      <c r="T1576" s="173"/>
      <c r="U1576" s="173"/>
      <c r="V1576" s="173"/>
      <c r="W1576" s="173"/>
      <c r="X1576" s="173"/>
      <c r="Y1576" s="173"/>
      <c r="Z1576" s="173"/>
      <c r="AA1576" s="173"/>
      <c r="AB1576" s="173"/>
      <c r="AC1576" s="173"/>
      <c r="AD1576" s="173"/>
      <c r="AE1576" s="173"/>
      <c r="AF1576" s="173"/>
      <c r="AG1576" s="173"/>
      <c r="AH1576" s="173"/>
      <c r="AI1576" s="173"/>
      <c r="AJ1576" s="173"/>
      <c r="AK1576" s="173"/>
      <c r="AL1576" s="173"/>
    </row>
    <row r="1577" spans="1:38" s="123" customFormat="1" ht="14">
      <c r="A1577" s="173"/>
      <c r="B1577" s="173"/>
      <c r="C1577" s="173"/>
      <c r="D1577" s="173"/>
      <c r="E1577" s="173"/>
      <c r="F1577" s="173"/>
      <c r="G1577" s="173"/>
      <c r="H1577" s="173"/>
      <c r="I1577" s="173"/>
      <c r="J1577" s="173"/>
      <c r="K1577" s="173"/>
      <c r="L1577" s="173"/>
      <c r="M1577" s="173"/>
      <c r="N1577" s="173"/>
      <c r="O1577" s="173"/>
      <c r="P1577" s="173"/>
      <c r="Q1577" s="173"/>
      <c r="R1577" s="173"/>
      <c r="S1577" s="173"/>
      <c r="T1577" s="173"/>
      <c r="U1577" s="173"/>
      <c r="V1577" s="173"/>
      <c r="W1577" s="173"/>
      <c r="X1577" s="173"/>
      <c r="Y1577" s="173"/>
      <c r="Z1577" s="173"/>
      <c r="AA1577" s="173"/>
      <c r="AB1577" s="173"/>
      <c r="AC1577" s="173"/>
      <c r="AD1577" s="173"/>
      <c r="AE1577" s="173"/>
      <c r="AF1577" s="173"/>
      <c r="AG1577" s="173"/>
      <c r="AH1577" s="173"/>
      <c r="AI1577" s="173"/>
      <c r="AJ1577" s="173"/>
      <c r="AK1577" s="173"/>
      <c r="AL1577" s="173"/>
    </row>
    <row r="1578" spans="1:38" s="123" customFormat="1" ht="14">
      <c r="A1578" s="173"/>
      <c r="B1578" s="173"/>
      <c r="C1578" s="173"/>
      <c r="D1578" s="173"/>
      <c r="E1578" s="173"/>
      <c r="F1578" s="173"/>
      <c r="G1578" s="173"/>
      <c r="H1578" s="173"/>
      <c r="I1578" s="173"/>
      <c r="J1578" s="173"/>
      <c r="K1578" s="173"/>
      <c r="L1578" s="173"/>
      <c r="M1578" s="173"/>
      <c r="N1578" s="173"/>
      <c r="O1578" s="173"/>
      <c r="P1578" s="173"/>
      <c r="Q1578" s="173"/>
      <c r="R1578" s="173"/>
      <c r="S1578" s="173"/>
      <c r="T1578" s="173"/>
      <c r="U1578" s="173"/>
      <c r="V1578" s="173"/>
      <c r="W1578" s="173"/>
      <c r="X1578" s="173"/>
      <c r="Y1578" s="173"/>
      <c r="Z1578" s="173"/>
      <c r="AA1578" s="173"/>
      <c r="AB1578" s="173"/>
      <c r="AC1578" s="173"/>
      <c r="AD1578" s="173"/>
      <c r="AE1578" s="173"/>
      <c r="AF1578" s="173"/>
      <c r="AG1578" s="173"/>
      <c r="AH1578" s="173"/>
      <c r="AI1578" s="173"/>
      <c r="AJ1578" s="173"/>
      <c r="AK1578" s="173"/>
      <c r="AL1578" s="173"/>
    </row>
    <row r="1579" spans="1:38" s="123" customFormat="1" ht="14">
      <c r="A1579" s="173"/>
      <c r="B1579" s="173"/>
      <c r="C1579" s="173"/>
      <c r="D1579" s="173"/>
      <c r="E1579" s="173"/>
      <c r="F1579" s="173"/>
      <c r="G1579" s="173"/>
      <c r="H1579" s="173"/>
      <c r="I1579" s="173"/>
      <c r="J1579" s="173"/>
      <c r="K1579" s="173"/>
      <c r="L1579" s="173"/>
      <c r="M1579" s="173"/>
      <c r="N1579" s="173"/>
      <c r="O1579" s="173"/>
      <c r="P1579" s="173"/>
      <c r="Q1579" s="173"/>
      <c r="R1579" s="173"/>
      <c r="S1579" s="173"/>
      <c r="T1579" s="173"/>
      <c r="U1579" s="173"/>
      <c r="V1579" s="173"/>
      <c r="W1579" s="173"/>
      <c r="X1579" s="173"/>
      <c r="Y1579" s="173"/>
      <c r="Z1579" s="173"/>
      <c r="AA1579" s="173"/>
      <c r="AB1579" s="173"/>
      <c r="AC1579" s="173"/>
      <c r="AD1579" s="173"/>
      <c r="AE1579" s="173"/>
      <c r="AF1579" s="173"/>
      <c r="AG1579" s="173"/>
      <c r="AH1579" s="173"/>
      <c r="AI1579" s="173"/>
      <c r="AJ1579" s="173"/>
      <c r="AK1579" s="173"/>
      <c r="AL1579" s="173"/>
    </row>
    <row r="1580" spans="1:38" s="123" customFormat="1" ht="14">
      <c r="A1580" s="173"/>
      <c r="B1580" s="173"/>
      <c r="C1580" s="173"/>
      <c r="D1580" s="173"/>
      <c r="E1580" s="173"/>
      <c r="F1580" s="173"/>
      <c r="G1580" s="173"/>
      <c r="H1580" s="173"/>
      <c r="I1580" s="173"/>
      <c r="J1580" s="173"/>
      <c r="K1580" s="173"/>
      <c r="L1580" s="173"/>
      <c r="M1580" s="173"/>
      <c r="N1580" s="173"/>
      <c r="O1580" s="173"/>
      <c r="P1580" s="173"/>
      <c r="Q1580" s="173"/>
      <c r="R1580" s="173"/>
      <c r="S1580" s="173"/>
      <c r="T1580" s="173"/>
      <c r="U1580" s="173"/>
      <c r="V1580" s="173"/>
      <c r="W1580" s="173"/>
      <c r="X1580" s="173"/>
      <c r="Y1580" s="173"/>
      <c r="Z1580" s="173"/>
      <c r="AA1580" s="173"/>
      <c r="AB1580" s="173"/>
      <c r="AC1580" s="173"/>
      <c r="AD1580" s="173"/>
      <c r="AE1580" s="173"/>
      <c r="AF1580" s="173"/>
      <c r="AG1580" s="173"/>
      <c r="AH1580" s="173"/>
      <c r="AI1580" s="173"/>
      <c r="AJ1580" s="173"/>
      <c r="AK1580" s="173"/>
      <c r="AL1580" s="173"/>
    </row>
    <row r="1581" spans="1:38" s="123" customFormat="1" ht="14">
      <c r="A1581" s="173"/>
      <c r="B1581" s="173"/>
      <c r="C1581" s="173"/>
      <c r="D1581" s="173"/>
      <c r="E1581" s="173"/>
      <c r="F1581" s="173"/>
      <c r="G1581" s="173"/>
      <c r="H1581" s="173"/>
      <c r="I1581" s="173"/>
      <c r="J1581" s="173"/>
      <c r="K1581" s="173"/>
      <c r="L1581" s="173"/>
      <c r="M1581" s="173"/>
      <c r="N1581" s="173"/>
      <c r="O1581" s="173"/>
      <c r="P1581" s="173"/>
      <c r="Q1581" s="173"/>
      <c r="R1581" s="173"/>
      <c r="S1581" s="173"/>
      <c r="T1581" s="173"/>
      <c r="U1581" s="173"/>
      <c r="V1581" s="173"/>
      <c r="W1581" s="173"/>
      <c r="X1581" s="173"/>
      <c r="Y1581" s="173"/>
      <c r="Z1581" s="173"/>
      <c r="AA1581" s="173"/>
      <c r="AB1581" s="173"/>
      <c r="AC1581" s="173"/>
      <c r="AD1581" s="173"/>
      <c r="AE1581" s="173"/>
      <c r="AF1581" s="173"/>
      <c r="AG1581" s="173"/>
      <c r="AH1581" s="173"/>
      <c r="AI1581" s="173"/>
      <c r="AJ1581" s="173"/>
      <c r="AK1581" s="173"/>
      <c r="AL1581" s="173"/>
    </row>
    <row r="1582" spans="1:38" s="123" customFormat="1" ht="14">
      <c r="A1582" s="173"/>
      <c r="B1582" s="173"/>
      <c r="C1582" s="173"/>
      <c r="D1582" s="173"/>
      <c r="E1582" s="173"/>
      <c r="F1582" s="173"/>
      <c r="G1582" s="173"/>
      <c r="H1582" s="173"/>
      <c r="I1582" s="173"/>
      <c r="J1582" s="173"/>
      <c r="K1582" s="173"/>
      <c r="L1582" s="173"/>
      <c r="M1582" s="173"/>
      <c r="N1582" s="173"/>
      <c r="O1582" s="173"/>
      <c r="P1582" s="173"/>
      <c r="Q1582" s="173"/>
      <c r="R1582" s="173"/>
      <c r="S1582" s="173"/>
      <c r="T1582" s="173"/>
      <c r="U1582" s="173"/>
      <c r="V1582" s="173"/>
      <c r="W1582" s="173"/>
      <c r="X1582" s="173"/>
      <c r="Y1582" s="173"/>
      <c r="Z1582" s="173"/>
      <c r="AA1582" s="173"/>
      <c r="AB1582" s="173"/>
      <c r="AC1582" s="173"/>
      <c r="AD1582" s="173"/>
      <c r="AE1582" s="173"/>
      <c r="AF1582" s="173"/>
      <c r="AG1582" s="173"/>
      <c r="AH1582" s="173"/>
      <c r="AI1582" s="173"/>
      <c r="AJ1582" s="173"/>
      <c r="AK1582" s="173"/>
      <c r="AL1582" s="173"/>
    </row>
    <row r="1583" spans="1:38" s="123" customFormat="1" ht="14">
      <c r="A1583" s="173"/>
      <c r="B1583" s="173"/>
      <c r="C1583" s="173"/>
      <c r="D1583" s="173"/>
      <c r="E1583" s="173"/>
      <c r="F1583" s="173"/>
      <c r="G1583" s="173"/>
      <c r="H1583" s="173"/>
      <c r="I1583" s="173"/>
      <c r="J1583" s="173"/>
      <c r="K1583" s="173"/>
      <c r="L1583" s="173"/>
      <c r="M1583" s="173"/>
      <c r="N1583" s="173"/>
      <c r="O1583" s="173"/>
      <c r="P1583" s="173"/>
      <c r="Q1583" s="173"/>
      <c r="R1583" s="173"/>
      <c r="S1583" s="173"/>
      <c r="T1583" s="173"/>
      <c r="U1583" s="173"/>
      <c r="V1583" s="173"/>
      <c r="W1583" s="173"/>
      <c r="X1583" s="173"/>
      <c r="Y1583" s="173"/>
      <c r="Z1583" s="173"/>
      <c r="AA1583" s="173"/>
      <c r="AB1583" s="173"/>
      <c r="AC1583" s="173"/>
      <c r="AD1583" s="173"/>
      <c r="AE1583" s="173"/>
      <c r="AF1583" s="173"/>
      <c r="AG1583" s="173"/>
      <c r="AH1583" s="173"/>
      <c r="AI1583" s="173"/>
      <c r="AJ1583" s="173"/>
      <c r="AK1583" s="173"/>
      <c r="AL1583" s="173"/>
    </row>
    <row r="1584" spans="1:38" s="123" customFormat="1" ht="14">
      <c r="A1584" s="173"/>
      <c r="B1584" s="173"/>
      <c r="C1584" s="173"/>
      <c r="D1584" s="173"/>
      <c r="E1584" s="173"/>
      <c r="F1584" s="173"/>
      <c r="G1584" s="173"/>
      <c r="H1584" s="173"/>
      <c r="I1584" s="173"/>
      <c r="J1584" s="173"/>
      <c r="K1584" s="173"/>
      <c r="L1584" s="173"/>
      <c r="M1584" s="173"/>
      <c r="N1584" s="173"/>
      <c r="O1584" s="173"/>
      <c r="P1584" s="173"/>
      <c r="Q1584" s="173"/>
      <c r="R1584" s="173"/>
      <c r="S1584" s="173"/>
      <c r="T1584" s="173"/>
      <c r="U1584" s="173"/>
      <c r="V1584" s="173"/>
      <c r="W1584" s="173"/>
      <c r="X1584" s="173"/>
      <c r="Y1584" s="173"/>
      <c r="Z1584" s="173"/>
      <c r="AA1584" s="173"/>
      <c r="AB1584" s="173"/>
      <c r="AC1584" s="173"/>
      <c r="AD1584" s="173"/>
      <c r="AE1584" s="173"/>
      <c r="AF1584" s="173"/>
      <c r="AG1584" s="173"/>
      <c r="AH1584" s="173"/>
      <c r="AI1584" s="173"/>
      <c r="AJ1584" s="173"/>
      <c r="AK1584" s="173"/>
      <c r="AL1584" s="173"/>
    </row>
    <row r="1585" spans="1:38" s="123" customFormat="1" ht="14">
      <c r="A1585" s="173"/>
      <c r="B1585" s="173"/>
      <c r="C1585" s="173"/>
      <c r="D1585" s="173"/>
      <c r="E1585" s="173"/>
      <c r="F1585" s="173"/>
      <c r="G1585" s="173"/>
      <c r="H1585" s="173"/>
      <c r="I1585" s="173"/>
      <c r="J1585" s="173"/>
      <c r="K1585" s="173"/>
      <c r="L1585" s="173"/>
      <c r="M1585" s="173"/>
      <c r="N1585" s="173"/>
      <c r="O1585" s="173"/>
      <c r="P1585" s="173"/>
      <c r="Q1585" s="173"/>
      <c r="R1585" s="173"/>
      <c r="S1585" s="173"/>
      <c r="T1585" s="173"/>
      <c r="U1585" s="173"/>
      <c r="V1585" s="173"/>
      <c r="W1585" s="173"/>
      <c r="X1585" s="173"/>
      <c r="Y1585" s="173"/>
      <c r="Z1585" s="173"/>
      <c r="AA1585" s="173"/>
      <c r="AB1585" s="173"/>
      <c r="AC1585" s="173"/>
      <c r="AD1585" s="173"/>
      <c r="AE1585" s="173"/>
      <c r="AF1585" s="173"/>
      <c r="AG1585" s="173"/>
      <c r="AH1585" s="173"/>
      <c r="AI1585" s="173"/>
      <c r="AJ1585" s="173"/>
      <c r="AK1585" s="173"/>
      <c r="AL1585" s="173"/>
    </row>
    <row r="1586" spans="1:38" s="123" customFormat="1" ht="14">
      <c r="A1586" s="173"/>
      <c r="B1586" s="173"/>
      <c r="C1586" s="173"/>
      <c r="D1586" s="173"/>
      <c r="E1586" s="173"/>
      <c r="F1586" s="173"/>
      <c r="G1586" s="173"/>
      <c r="H1586" s="173"/>
      <c r="I1586" s="173"/>
      <c r="J1586" s="173"/>
      <c r="K1586" s="173"/>
      <c r="L1586" s="173"/>
      <c r="M1586" s="173"/>
      <c r="N1586" s="173"/>
      <c r="O1586" s="173"/>
      <c r="P1586" s="173"/>
      <c r="Q1586" s="173"/>
      <c r="R1586" s="173"/>
      <c r="S1586" s="173"/>
      <c r="T1586" s="173"/>
      <c r="U1586" s="173"/>
      <c r="V1586" s="173"/>
      <c r="W1586" s="173"/>
      <c r="X1586" s="173"/>
      <c r="Y1586" s="173"/>
      <c r="Z1586" s="173"/>
      <c r="AA1586" s="173"/>
      <c r="AB1586" s="173"/>
      <c r="AC1586" s="173"/>
      <c r="AD1586" s="173"/>
      <c r="AE1586" s="173"/>
      <c r="AF1586" s="173"/>
      <c r="AG1586" s="173"/>
      <c r="AH1586" s="173"/>
      <c r="AI1586" s="173"/>
      <c r="AJ1586" s="173"/>
      <c r="AK1586" s="173"/>
      <c r="AL1586" s="173"/>
    </row>
    <row r="1587" spans="1:38" s="123" customFormat="1" ht="14">
      <c r="A1587" s="173"/>
      <c r="B1587" s="173"/>
      <c r="C1587" s="173"/>
      <c r="D1587" s="173"/>
      <c r="E1587" s="173"/>
      <c r="F1587" s="173"/>
      <c r="G1587" s="173"/>
      <c r="H1587" s="173"/>
      <c r="I1587" s="173"/>
      <c r="J1587" s="173"/>
      <c r="K1587" s="173"/>
      <c r="L1587" s="173"/>
      <c r="M1587" s="173"/>
      <c r="N1587" s="173"/>
      <c r="O1587" s="173"/>
      <c r="P1587" s="173"/>
      <c r="Q1587" s="173"/>
      <c r="R1587" s="173"/>
      <c r="S1587" s="173"/>
      <c r="T1587" s="173"/>
      <c r="U1587" s="173"/>
      <c r="V1587" s="173"/>
      <c r="W1587" s="173"/>
      <c r="X1587" s="173"/>
      <c r="Y1587" s="173"/>
      <c r="Z1587" s="173"/>
      <c r="AA1587" s="173"/>
      <c r="AB1587" s="173"/>
      <c r="AC1587" s="173"/>
      <c r="AD1587" s="173"/>
      <c r="AE1587" s="173"/>
      <c r="AF1587" s="173"/>
      <c r="AG1587" s="173"/>
      <c r="AH1587" s="173"/>
      <c r="AI1587" s="173"/>
      <c r="AJ1587" s="173"/>
      <c r="AK1587" s="173"/>
      <c r="AL1587" s="173"/>
    </row>
    <row r="1588" spans="1:38" s="123" customFormat="1" ht="14">
      <c r="A1588" s="173"/>
      <c r="B1588" s="173"/>
      <c r="C1588" s="173"/>
      <c r="D1588" s="173"/>
      <c r="E1588" s="173"/>
      <c r="F1588" s="173"/>
      <c r="G1588" s="173"/>
      <c r="H1588" s="173"/>
      <c r="I1588" s="173"/>
      <c r="J1588" s="173"/>
      <c r="K1588" s="173"/>
      <c r="L1588" s="173"/>
      <c r="M1588" s="173"/>
      <c r="N1588" s="173"/>
      <c r="O1588" s="173"/>
      <c r="P1588" s="173"/>
      <c r="Q1588" s="173"/>
      <c r="R1588" s="173"/>
      <c r="S1588" s="173"/>
      <c r="T1588" s="173"/>
      <c r="U1588" s="173"/>
      <c r="V1588" s="173"/>
      <c r="W1588" s="173"/>
      <c r="X1588" s="173"/>
      <c r="Y1588" s="173"/>
      <c r="Z1588" s="173"/>
      <c r="AA1588" s="173"/>
      <c r="AB1588" s="173"/>
      <c r="AC1588" s="173"/>
      <c r="AD1588" s="173"/>
      <c r="AE1588" s="173"/>
      <c r="AF1588" s="173"/>
      <c r="AG1588" s="173"/>
      <c r="AH1588" s="173"/>
      <c r="AI1588" s="173"/>
      <c r="AJ1588" s="173"/>
      <c r="AK1588" s="173"/>
      <c r="AL1588" s="173"/>
    </row>
    <row r="1589" spans="1:38" s="123" customFormat="1" ht="14">
      <c r="A1589" s="173"/>
      <c r="B1589" s="173"/>
      <c r="C1589" s="173"/>
      <c r="D1589" s="173"/>
      <c r="E1589" s="173"/>
      <c r="F1589" s="173"/>
      <c r="G1589" s="173"/>
      <c r="H1589" s="173"/>
      <c r="I1589" s="173"/>
      <c r="J1589" s="173"/>
      <c r="K1589" s="173"/>
      <c r="L1589" s="173"/>
      <c r="M1589" s="173"/>
      <c r="N1589" s="173"/>
      <c r="O1589" s="173"/>
      <c r="P1589" s="173"/>
      <c r="Q1589" s="173"/>
      <c r="R1589" s="173"/>
      <c r="S1589" s="173"/>
      <c r="T1589" s="173"/>
      <c r="U1589" s="173"/>
      <c r="V1589" s="173"/>
      <c r="W1589" s="173"/>
      <c r="X1589" s="173"/>
      <c r="Y1589" s="173"/>
      <c r="Z1589" s="173"/>
      <c r="AA1589" s="173"/>
      <c r="AB1589" s="173"/>
      <c r="AC1589" s="173"/>
      <c r="AD1589" s="173"/>
      <c r="AE1589" s="173"/>
      <c r="AF1589" s="173"/>
      <c r="AG1589" s="173"/>
      <c r="AH1589" s="173"/>
      <c r="AI1589" s="173"/>
      <c r="AJ1589" s="173"/>
      <c r="AK1589" s="173"/>
      <c r="AL1589" s="173"/>
    </row>
    <row r="1590" spans="1:38" s="123" customFormat="1" ht="14">
      <c r="A1590" s="173"/>
      <c r="B1590" s="173"/>
      <c r="C1590" s="173"/>
      <c r="D1590" s="173"/>
      <c r="E1590" s="173"/>
      <c r="F1590" s="173"/>
      <c r="G1590" s="173"/>
      <c r="H1590" s="173"/>
      <c r="I1590" s="173"/>
      <c r="J1590" s="173"/>
      <c r="K1590" s="173"/>
      <c r="L1590" s="173"/>
      <c r="M1590" s="173"/>
      <c r="N1590" s="173"/>
      <c r="O1590" s="173"/>
      <c r="P1590" s="173"/>
      <c r="Q1590" s="173"/>
      <c r="R1590" s="173"/>
      <c r="S1590" s="173"/>
      <c r="T1590" s="173"/>
      <c r="U1590" s="173"/>
      <c r="V1590" s="173"/>
      <c r="W1590" s="173"/>
      <c r="X1590" s="173"/>
      <c r="Y1590" s="173"/>
      <c r="Z1590" s="173"/>
      <c r="AA1590" s="173"/>
      <c r="AB1590" s="173"/>
      <c r="AC1590" s="173"/>
      <c r="AD1590" s="173"/>
      <c r="AE1590" s="173"/>
      <c r="AF1590" s="173"/>
      <c r="AG1590" s="173"/>
      <c r="AH1590" s="173"/>
      <c r="AI1590" s="173"/>
      <c r="AJ1590" s="173"/>
      <c r="AK1590" s="173"/>
      <c r="AL1590" s="173"/>
    </row>
    <row r="1591" spans="1:38" s="123" customFormat="1" ht="14">
      <c r="A1591" s="173"/>
      <c r="B1591" s="173"/>
      <c r="C1591" s="173"/>
      <c r="D1591" s="173"/>
      <c r="E1591" s="173"/>
      <c r="F1591" s="173"/>
      <c r="G1591" s="173"/>
      <c r="H1591" s="173"/>
      <c r="I1591" s="173"/>
      <c r="J1591" s="173"/>
      <c r="K1591" s="173"/>
      <c r="L1591" s="173"/>
      <c r="M1591" s="173"/>
      <c r="N1591" s="173"/>
      <c r="O1591" s="173"/>
      <c r="P1591" s="173"/>
      <c r="Q1591" s="173"/>
      <c r="R1591" s="173"/>
      <c r="S1591" s="173"/>
      <c r="T1591" s="173"/>
      <c r="U1591" s="173"/>
      <c r="V1591" s="173"/>
      <c r="W1591" s="173"/>
      <c r="X1591" s="173"/>
      <c r="Y1591" s="173"/>
      <c r="Z1591" s="173"/>
      <c r="AA1591" s="173"/>
      <c r="AB1591" s="173"/>
      <c r="AC1591" s="173"/>
      <c r="AD1591" s="173"/>
      <c r="AE1591" s="173"/>
      <c r="AF1591" s="173"/>
      <c r="AG1591" s="173"/>
      <c r="AH1591" s="173"/>
      <c r="AI1591" s="173"/>
      <c r="AJ1591" s="173"/>
      <c r="AK1591" s="173"/>
      <c r="AL1591" s="173"/>
    </row>
    <row r="1592" spans="1:38" s="123" customFormat="1" ht="14">
      <c r="A1592" s="173"/>
      <c r="B1592" s="173"/>
      <c r="C1592" s="173"/>
      <c r="D1592" s="173"/>
      <c r="E1592" s="173"/>
      <c r="F1592" s="173"/>
      <c r="G1592" s="173"/>
      <c r="H1592" s="173"/>
      <c r="I1592" s="173"/>
      <c r="J1592" s="173"/>
      <c r="K1592" s="173"/>
      <c r="L1592" s="173"/>
      <c r="M1592" s="173"/>
      <c r="N1592" s="173"/>
      <c r="O1592" s="173"/>
      <c r="P1592" s="173"/>
      <c r="Q1592" s="173"/>
      <c r="R1592" s="173"/>
      <c r="S1592" s="173"/>
      <c r="T1592" s="173"/>
      <c r="U1592" s="173"/>
      <c r="V1592" s="173"/>
      <c r="W1592" s="173"/>
      <c r="X1592" s="173"/>
      <c r="Y1592" s="173"/>
      <c r="Z1592" s="173"/>
      <c r="AA1592" s="173"/>
      <c r="AB1592" s="173"/>
      <c r="AC1592" s="173"/>
      <c r="AD1592" s="173"/>
      <c r="AE1592" s="173"/>
      <c r="AF1592" s="173"/>
      <c r="AG1592" s="173"/>
      <c r="AH1592" s="173"/>
      <c r="AI1592" s="173"/>
      <c r="AJ1592" s="173"/>
      <c r="AK1592" s="173"/>
      <c r="AL1592" s="173"/>
    </row>
    <row r="1593" spans="1:38" s="123" customFormat="1" ht="14">
      <c r="A1593" s="173"/>
      <c r="B1593" s="173"/>
      <c r="C1593" s="173"/>
      <c r="D1593" s="173"/>
      <c r="E1593" s="173"/>
      <c r="F1593" s="173"/>
      <c r="G1593" s="173"/>
      <c r="H1593" s="173"/>
      <c r="I1593" s="173"/>
      <c r="J1593" s="173"/>
      <c r="K1593" s="173"/>
      <c r="L1593" s="173"/>
      <c r="M1593" s="173"/>
      <c r="N1593" s="173"/>
      <c r="O1593" s="173"/>
      <c r="P1593" s="173"/>
      <c r="Q1593" s="173"/>
      <c r="R1593" s="173"/>
      <c r="S1593" s="173"/>
      <c r="T1593" s="173"/>
      <c r="U1593" s="173"/>
      <c r="V1593" s="173"/>
      <c r="W1593" s="173"/>
      <c r="X1593" s="173"/>
      <c r="Y1593" s="173"/>
      <c r="Z1593" s="173"/>
      <c r="AA1593" s="173"/>
      <c r="AB1593" s="173"/>
      <c r="AC1593" s="173"/>
      <c r="AD1593" s="173"/>
      <c r="AE1593" s="173"/>
      <c r="AF1593" s="173"/>
      <c r="AG1593" s="173"/>
      <c r="AH1593" s="173"/>
      <c r="AI1593" s="173"/>
      <c r="AJ1593" s="173"/>
      <c r="AK1593" s="173"/>
      <c r="AL1593" s="173"/>
    </row>
    <row r="1594" spans="1:38" s="123" customFormat="1" ht="14">
      <c r="A1594" s="173"/>
      <c r="B1594" s="173"/>
      <c r="C1594" s="173"/>
      <c r="D1594" s="173"/>
      <c r="E1594" s="173"/>
      <c r="F1594" s="173"/>
      <c r="G1594" s="173"/>
      <c r="H1594" s="173"/>
      <c r="I1594" s="173"/>
      <c r="J1594" s="173"/>
      <c r="K1594" s="173"/>
      <c r="L1594" s="173"/>
      <c r="M1594" s="173"/>
      <c r="N1594" s="173"/>
      <c r="O1594" s="173"/>
      <c r="P1594" s="173"/>
      <c r="Q1594" s="173"/>
      <c r="R1594" s="173"/>
      <c r="S1594" s="173"/>
      <c r="T1594" s="173"/>
      <c r="U1594" s="173"/>
      <c r="V1594" s="173"/>
      <c r="W1594" s="173"/>
      <c r="X1594" s="173"/>
      <c r="Y1594" s="173"/>
      <c r="Z1594" s="173"/>
      <c r="AA1594" s="173"/>
      <c r="AB1594" s="173"/>
      <c r="AC1594" s="173"/>
      <c r="AD1594" s="173"/>
      <c r="AE1594" s="173"/>
      <c r="AF1594" s="173"/>
      <c r="AG1594" s="173"/>
      <c r="AH1594" s="173"/>
      <c r="AI1594" s="173"/>
      <c r="AJ1594" s="173"/>
      <c r="AK1594" s="173"/>
      <c r="AL1594" s="173"/>
    </row>
    <row r="1595" spans="1:38" s="123" customFormat="1" ht="14">
      <c r="A1595" s="173"/>
      <c r="B1595" s="173"/>
      <c r="C1595" s="173"/>
      <c r="D1595" s="173"/>
      <c r="E1595" s="173"/>
      <c r="F1595" s="173"/>
      <c r="G1595" s="173"/>
      <c r="H1595" s="173"/>
      <c r="I1595" s="173"/>
      <c r="J1595" s="173"/>
      <c r="K1595" s="173"/>
      <c r="L1595" s="173"/>
      <c r="M1595" s="173"/>
      <c r="N1595" s="173"/>
      <c r="O1595" s="173"/>
      <c r="P1595" s="173"/>
      <c r="Q1595" s="173"/>
      <c r="R1595" s="173"/>
      <c r="S1595" s="173"/>
      <c r="T1595" s="173"/>
      <c r="U1595" s="173"/>
      <c r="V1595" s="173"/>
      <c r="W1595" s="173"/>
      <c r="X1595" s="173"/>
      <c r="Y1595" s="173"/>
      <c r="Z1595" s="173"/>
      <c r="AA1595" s="173"/>
      <c r="AB1595" s="173"/>
      <c r="AC1595" s="173"/>
      <c r="AD1595" s="173"/>
      <c r="AE1595" s="173"/>
      <c r="AF1595" s="173"/>
      <c r="AG1595" s="173"/>
      <c r="AH1595" s="173"/>
      <c r="AI1595" s="173"/>
      <c r="AJ1595" s="173"/>
      <c r="AK1595" s="173"/>
      <c r="AL1595" s="173"/>
    </row>
    <row r="1596" spans="1:38" s="123" customFormat="1" ht="14">
      <c r="A1596" s="173"/>
      <c r="B1596" s="173"/>
      <c r="C1596" s="173"/>
      <c r="D1596" s="173"/>
      <c r="E1596" s="173"/>
      <c r="F1596" s="173"/>
      <c r="G1596" s="173"/>
      <c r="H1596" s="173"/>
      <c r="I1596" s="173"/>
      <c r="J1596" s="173"/>
      <c r="K1596" s="173"/>
      <c r="L1596" s="173"/>
      <c r="M1596" s="173"/>
      <c r="N1596" s="173"/>
      <c r="O1596" s="173"/>
      <c r="P1596" s="173"/>
      <c r="Q1596" s="173"/>
      <c r="R1596" s="173"/>
      <c r="S1596" s="173"/>
      <c r="T1596" s="173"/>
      <c r="U1596" s="173"/>
      <c r="V1596" s="173"/>
      <c r="W1596" s="173"/>
      <c r="X1596" s="173"/>
      <c r="Y1596" s="173"/>
      <c r="Z1596" s="173"/>
      <c r="AA1596" s="173"/>
      <c r="AB1596" s="173"/>
      <c r="AC1596" s="173"/>
      <c r="AD1596" s="173"/>
      <c r="AE1596" s="173"/>
      <c r="AF1596" s="173"/>
      <c r="AG1596" s="173"/>
      <c r="AH1596" s="173"/>
      <c r="AI1596" s="173"/>
      <c r="AJ1596" s="173"/>
      <c r="AK1596" s="173"/>
      <c r="AL1596" s="173"/>
    </row>
    <row r="1597" spans="1:38" s="123" customFormat="1" ht="14">
      <c r="A1597" s="173"/>
      <c r="B1597" s="173"/>
      <c r="C1597" s="173"/>
      <c r="D1597" s="173"/>
      <c r="E1597" s="173"/>
      <c r="F1597" s="173"/>
      <c r="G1597" s="173"/>
      <c r="H1597" s="173"/>
      <c r="I1597" s="173"/>
      <c r="J1597" s="173"/>
      <c r="K1597" s="173"/>
      <c r="L1597" s="173"/>
      <c r="M1597" s="173"/>
      <c r="N1597" s="173"/>
      <c r="O1597" s="173"/>
      <c r="P1597" s="173"/>
      <c r="Q1597" s="173"/>
      <c r="R1597" s="173"/>
      <c r="S1597" s="173"/>
      <c r="T1597" s="173"/>
      <c r="U1597" s="173"/>
      <c r="V1597" s="173"/>
      <c r="W1597" s="173"/>
      <c r="X1597" s="173"/>
      <c r="Y1597" s="173"/>
      <c r="Z1597" s="173"/>
      <c r="AA1597" s="173"/>
      <c r="AB1597" s="173"/>
      <c r="AC1597" s="173"/>
      <c r="AD1597" s="173"/>
      <c r="AE1597" s="173"/>
      <c r="AF1597" s="173"/>
      <c r="AG1597" s="173"/>
      <c r="AH1597" s="173"/>
      <c r="AI1597" s="173"/>
      <c r="AJ1597" s="173"/>
      <c r="AK1597" s="173"/>
      <c r="AL1597" s="173"/>
    </row>
    <row r="1598" spans="1:38" s="123" customFormat="1" ht="14">
      <c r="A1598" s="173"/>
      <c r="B1598" s="173"/>
      <c r="C1598" s="173"/>
      <c r="D1598" s="173"/>
      <c r="E1598" s="173"/>
      <c r="F1598" s="173"/>
      <c r="G1598" s="173"/>
      <c r="H1598" s="173"/>
      <c r="I1598" s="173"/>
      <c r="J1598" s="173"/>
      <c r="K1598" s="173"/>
      <c r="L1598" s="173"/>
      <c r="M1598" s="173"/>
      <c r="N1598" s="173"/>
      <c r="O1598" s="173"/>
      <c r="P1598" s="173"/>
      <c r="Q1598" s="173"/>
      <c r="R1598" s="173"/>
      <c r="S1598" s="173"/>
      <c r="T1598" s="173"/>
      <c r="U1598" s="173"/>
      <c r="V1598" s="173"/>
      <c r="W1598" s="173"/>
      <c r="X1598" s="173"/>
      <c r="Y1598" s="173"/>
      <c r="Z1598" s="173"/>
      <c r="AA1598" s="173"/>
      <c r="AB1598" s="173"/>
      <c r="AC1598" s="173"/>
      <c r="AD1598" s="173"/>
      <c r="AE1598" s="173"/>
      <c r="AF1598" s="173"/>
      <c r="AG1598" s="173"/>
      <c r="AH1598" s="173"/>
      <c r="AI1598" s="173"/>
      <c r="AJ1598" s="173"/>
      <c r="AK1598" s="173"/>
      <c r="AL1598" s="173"/>
    </row>
    <row r="1599" spans="1:38" s="123" customFormat="1" ht="14">
      <c r="A1599" s="173"/>
      <c r="B1599" s="173"/>
      <c r="C1599" s="173"/>
      <c r="D1599" s="173"/>
      <c r="E1599" s="173"/>
      <c r="F1599" s="173"/>
      <c r="G1599" s="173"/>
      <c r="H1599" s="173"/>
      <c r="I1599" s="173"/>
      <c r="J1599" s="173"/>
      <c r="K1599" s="173"/>
      <c r="L1599" s="173"/>
      <c r="M1599" s="173"/>
      <c r="N1599" s="173"/>
      <c r="O1599" s="173"/>
      <c r="P1599" s="173"/>
      <c r="Q1599" s="173"/>
      <c r="R1599" s="173"/>
      <c r="S1599" s="173"/>
      <c r="T1599" s="173"/>
      <c r="U1599" s="173"/>
      <c r="V1599" s="173"/>
      <c r="W1599" s="173"/>
      <c r="X1599" s="173"/>
      <c r="Y1599" s="173"/>
      <c r="Z1599" s="173"/>
      <c r="AA1599" s="173"/>
      <c r="AB1599" s="173"/>
      <c r="AC1599" s="173"/>
      <c r="AD1599" s="173"/>
      <c r="AE1599" s="173"/>
      <c r="AF1599" s="173"/>
      <c r="AG1599" s="173"/>
      <c r="AH1599" s="173"/>
      <c r="AI1599" s="173"/>
      <c r="AJ1599" s="173"/>
      <c r="AK1599" s="173"/>
      <c r="AL1599" s="173"/>
    </row>
    <row r="1600" spans="1:38" s="123" customFormat="1" ht="14">
      <c r="A1600" s="173"/>
      <c r="B1600" s="173"/>
      <c r="C1600" s="173"/>
      <c r="D1600" s="173"/>
      <c r="E1600" s="173"/>
      <c r="F1600" s="173"/>
      <c r="G1600" s="173"/>
      <c r="H1600" s="173"/>
      <c r="I1600" s="173"/>
      <c r="J1600" s="173"/>
      <c r="K1600" s="173"/>
      <c r="L1600" s="173"/>
      <c r="M1600" s="173"/>
      <c r="N1600" s="173"/>
      <c r="O1600" s="173"/>
      <c r="P1600" s="173"/>
      <c r="Q1600" s="173"/>
      <c r="R1600" s="173"/>
      <c r="S1600" s="173"/>
      <c r="T1600" s="173"/>
      <c r="U1600" s="173"/>
      <c r="V1600" s="173"/>
      <c r="W1600" s="173"/>
      <c r="X1600" s="173"/>
      <c r="Y1600" s="173"/>
      <c r="Z1600" s="173"/>
      <c r="AA1600" s="173"/>
      <c r="AB1600" s="173"/>
      <c r="AC1600" s="173"/>
      <c r="AD1600" s="173"/>
      <c r="AE1600" s="173"/>
      <c r="AF1600" s="173"/>
      <c r="AG1600" s="173"/>
      <c r="AH1600" s="173"/>
      <c r="AI1600" s="173"/>
      <c r="AJ1600" s="173"/>
      <c r="AK1600" s="173"/>
      <c r="AL1600" s="173"/>
    </row>
    <row r="1601" spans="1:38" s="123" customFormat="1" ht="14">
      <c r="A1601" s="173"/>
      <c r="B1601" s="173"/>
      <c r="C1601" s="173"/>
      <c r="D1601" s="173"/>
      <c r="E1601" s="173"/>
      <c r="F1601" s="173"/>
      <c r="G1601" s="173"/>
      <c r="H1601" s="173"/>
      <c r="I1601" s="173"/>
      <c r="J1601" s="173"/>
      <c r="K1601" s="173"/>
      <c r="L1601" s="173"/>
      <c r="M1601" s="173"/>
      <c r="N1601" s="173"/>
      <c r="O1601" s="173"/>
      <c r="P1601" s="173"/>
      <c r="Q1601" s="173"/>
      <c r="R1601" s="173"/>
      <c r="S1601" s="173"/>
      <c r="T1601" s="173"/>
      <c r="U1601" s="173"/>
      <c r="V1601" s="173"/>
      <c r="W1601" s="173"/>
      <c r="X1601" s="173"/>
      <c r="Y1601" s="173"/>
      <c r="Z1601" s="173"/>
      <c r="AA1601" s="173"/>
      <c r="AB1601" s="173"/>
      <c r="AC1601" s="173"/>
      <c r="AD1601" s="173"/>
      <c r="AE1601" s="173"/>
      <c r="AF1601" s="173"/>
      <c r="AG1601" s="173"/>
      <c r="AH1601" s="173"/>
      <c r="AI1601" s="173"/>
      <c r="AJ1601" s="173"/>
      <c r="AK1601" s="173"/>
      <c r="AL1601" s="173"/>
    </row>
    <row r="1602" spans="1:38" s="123" customFormat="1" ht="14">
      <c r="A1602" s="173"/>
      <c r="B1602" s="173"/>
      <c r="C1602" s="173"/>
      <c r="D1602" s="173"/>
      <c r="E1602" s="173"/>
      <c r="F1602" s="173"/>
      <c r="G1602" s="173"/>
      <c r="H1602" s="173"/>
      <c r="I1602" s="173"/>
      <c r="J1602" s="173"/>
      <c r="K1602" s="173"/>
      <c r="L1602" s="173"/>
      <c r="M1602" s="173"/>
      <c r="N1602" s="173"/>
      <c r="O1602" s="173"/>
      <c r="P1602" s="173"/>
      <c r="Q1602" s="173"/>
      <c r="R1602" s="173"/>
      <c r="S1602" s="173"/>
      <c r="T1602" s="173"/>
      <c r="U1602" s="173"/>
      <c r="V1602" s="173"/>
      <c r="W1602" s="173"/>
      <c r="X1602" s="173"/>
      <c r="Y1602" s="173"/>
      <c r="Z1602" s="173"/>
      <c r="AA1602" s="173"/>
      <c r="AB1602" s="173"/>
      <c r="AC1602" s="173"/>
      <c r="AD1602" s="173"/>
      <c r="AE1602" s="173"/>
      <c r="AF1602" s="173"/>
      <c r="AG1602" s="173"/>
      <c r="AH1602" s="173"/>
      <c r="AI1602" s="173"/>
      <c r="AJ1602" s="173"/>
      <c r="AK1602" s="173"/>
      <c r="AL1602" s="173"/>
    </row>
    <row r="1603" spans="1:38" s="123" customFormat="1" ht="14">
      <c r="A1603" s="173"/>
      <c r="B1603" s="173"/>
      <c r="C1603" s="173"/>
      <c r="D1603" s="173"/>
      <c r="E1603" s="173"/>
      <c r="F1603" s="173"/>
      <c r="G1603" s="173"/>
      <c r="H1603" s="173"/>
      <c r="I1603" s="173"/>
      <c r="J1603" s="173"/>
      <c r="K1603" s="173"/>
      <c r="L1603" s="173"/>
      <c r="M1603" s="173"/>
      <c r="N1603" s="173"/>
      <c r="O1603" s="173"/>
      <c r="P1603" s="173"/>
      <c r="Q1603" s="173"/>
      <c r="R1603" s="173"/>
      <c r="S1603" s="173"/>
      <c r="T1603" s="173"/>
      <c r="U1603" s="173"/>
      <c r="V1603" s="173"/>
      <c r="W1603" s="173"/>
      <c r="X1603" s="173"/>
      <c r="Y1603" s="173"/>
      <c r="Z1603" s="173"/>
      <c r="AA1603" s="173"/>
      <c r="AB1603" s="173"/>
      <c r="AC1603" s="173"/>
      <c r="AD1603" s="173"/>
      <c r="AE1603" s="173"/>
      <c r="AF1603" s="173"/>
      <c r="AG1603" s="173"/>
      <c r="AH1603" s="173"/>
      <c r="AI1603" s="173"/>
      <c r="AJ1603" s="173"/>
      <c r="AK1603" s="173"/>
      <c r="AL1603" s="173"/>
    </row>
    <row r="1604" spans="1:38" s="123" customFormat="1" ht="14">
      <c r="A1604" s="173"/>
      <c r="B1604" s="173"/>
      <c r="C1604" s="173"/>
      <c r="D1604" s="173"/>
      <c r="E1604" s="173"/>
      <c r="F1604" s="173"/>
      <c r="G1604" s="173"/>
      <c r="H1604" s="173"/>
      <c r="I1604" s="173"/>
      <c r="J1604" s="173"/>
      <c r="K1604" s="173"/>
      <c r="L1604" s="173"/>
      <c r="M1604" s="173"/>
      <c r="N1604" s="173"/>
      <c r="O1604" s="173"/>
      <c r="P1604" s="173"/>
      <c r="Q1604" s="173"/>
      <c r="R1604" s="173"/>
      <c r="S1604" s="173"/>
      <c r="T1604" s="173"/>
      <c r="U1604" s="173"/>
      <c r="V1604" s="173"/>
      <c r="W1604" s="173"/>
      <c r="X1604" s="173"/>
      <c r="Y1604" s="173"/>
      <c r="Z1604" s="173"/>
      <c r="AA1604" s="173"/>
      <c r="AB1604" s="173"/>
      <c r="AC1604" s="173"/>
      <c r="AD1604" s="173"/>
      <c r="AE1604" s="173"/>
      <c r="AF1604" s="173"/>
      <c r="AG1604" s="173"/>
      <c r="AH1604" s="173"/>
      <c r="AI1604" s="173"/>
      <c r="AJ1604" s="173"/>
      <c r="AK1604" s="173"/>
      <c r="AL1604" s="173"/>
    </row>
    <row r="1605" spans="1:38" s="123" customFormat="1" ht="14">
      <c r="A1605" s="173"/>
      <c r="B1605" s="173"/>
      <c r="C1605" s="173"/>
      <c r="D1605" s="173"/>
      <c r="E1605" s="173"/>
      <c r="F1605" s="173"/>
      <c r="G1605" s="173"/>
      <c r="H1605" s="173"/>
      <c r="I1605" s="173"/>
      <c r="J1605" s="173"/>
      <c r="K1605" s="173"/>
      <c r="L1605" s="173"/>
      <c r="M1605" s="173"/>
      <c r="N1605" s="173"/>
      <c r="O1605" s="173"/>
      <c r="P1605" s="173"/>
      <c r="Q1605" s="173"/>
      <c r="R1605" s="173"/>
      <c r="S1605" s="173"/>
      <c r="T1605" s="173"/>
      <c r="U1605" s="173"/>
      <c r="V1605" s="173"/>
      <c r="W1605" s="173"/>
      <c r="X1605" s="173"/>
      <c r="Y1605" s="173"/>
      <c r="Z1605" s="173"/>
      <c r="AA1605" s="173"/>
      <c r="AB1605" s="173"/>
      <c r="AC1605" s="173"/>
      <c r="AD1605" s="173"/>
      <c r="AE1605" s="173"/>
      <c r="AF1605" s="173"/>
      <c r="AG1605" s="173"/>
      <c r="AH1605" s="173"/>
      <c r="AI1605" s="173"/>
      <c r="AJ1605" s="173"/>
      <c r="AK1605" s="173"/>
      <c r="AL1605" s="173"/>
    </row>
    <row r="1606" spans="1:38" s="123" customFormat="1" ht="14">
      <c r="A1606" s="173"/>
      <c r="B1606" s="173"/>
      <c r="C1606" s="173"/>
      <c r="D1606" s="173"/>
      <c r="E1606" s="173"/>
      <c r="F1606" s="173"/>
      <c r="G1606" s="173"/>
      <c r="H1606" s="173"/>
      <c r="I1606" s="173"/>
      <c r="J1606" s="173"/>
      <c r="K1606" s="173"/>
      <c r="L1606" s="173"/>
      <c r="M1606" s="173"/>
      <c r="N1606" s="173"/>
      <c r="O1606" s="173"/>
      <c r="P1606" s="173"/>
      <c r="Q1606" s="173"/>
      <c r="R1606" s="173"/>
      <c r="S1606" s="173"/>
      <c r="T1606" s="173"/>
      <c r="U1606" s="173"/>
      <c r="V1606" s="173"/>
      <c r="W1606" s="173"/>
      <c r="X1606" s="173"/>
      <c r="Y1606" s="173"/>
      <c r="Z1606" s="173"/>
      <c r="AA1606" s="173"/>
      <c r="AB1606" s="173"/>
      <c r="AC1606" s="173"/>
      <c r="AD1606" s="173"/>
      <c r="AE1606" s="173"/>
      <c r="AF1606" s="173"/>
      <c r="AG1606" s="173"/>
      <c r="AH1606" s="173"/>
      <c r="AI1606" s="173"/>
      <c r="AJ1606" s="173"/>
      <c r="AK1606" s="173"/>
      <c r="AL1606" s="173"/>
    </row>
    <row r="1607" spans="1:38" s="123" customFormat="1" ht="14">
      <c r="A1607" s="173"/>
      <c r="B1607" s="173"/>
      <c r="C1607" s="173"/>
      <c r="D1607" s="173"/>
      <c r="E1607" s="173"/>
      <c r="F1607" s="173"/>
      <c r="G1607" s="173"/>
      <c r="H1607" s="173"/>
      <c r="I1607" s="173"/>
      <c r="J1607" s="173"/>
      <c r="K1607" s="173"/>
      <c r="L1607" s="173"/>
      <c r="M1607" s="173"/>
      <c r="N1607" s="173"/>
      <c r="O1607" s="173"/>
      <c r="P1607" s="173"/>
      <c r="Q1607" s="173"/>
      <c r="R1607" s="173"/>
      <c r="S1607" s="173"/>
      <c r="T1607" s="173"/>
      <c r="U1607" s="173"/>
      <c r="V1607" s="173"/>
      <c r="W1607" s="173"/>
      <c r="X1607" s="173"/>
      <c r="Y1607" s="173"/>
      <c r="Z1607" s="173"/>
      <c r="AA1607" s="173"/>
      <c r="AB1607" s="173"/>
      <c r="AC1607" s="173"/>
      <c r="AD1607" s="173"/>
      <c r="AE1607" s="173"/>
      <c r="AF1607" s="173"/>
      <c r="AG1607" s="173"/>
      <c r="AH1607" s="173"/>
      <c r="AI1607" s="173"/>
      <c r="AJ1607" s="173"/>
      <c r="AK1607" s="173"/>
      <c r="AL1607" s="173"/>
    </row>
    <row r="1608" spans="1:38" s="123" customFormat="1" ht="14">
      <c r="A1608" s="173"/>
      <c r="B1608" s="173"/>
      <c r="C1608" s="173"/>
      <c r="D1608" s="173"/>
      <c r="E1608" s="173"/>
      <c r="F1608" s="173"/>
      <c r="G1608" s="173"/>
      <c r="H1608" s="173"/>
      <c r="I1608" s="173"/>
      <c r="J1608" s="173"/>
      <c r="K1608" s="173"/>
      <c r="L1608" s="173"/>
      <c r="M1608" s="173"/>
      <c r="N1608" s="173"/>
      <c r="O1608" s="173"/>
      <c r="P1608" s="173"/>
      <c r="Q1608" s="173"/>
      <c r="R1608" s="173"/>
      <c r="S1608" s="173"/>
      <c r="T1608" s="173"/>
      <c r="U1608" s="173"/>
      <c r="V1608" s="173"/>
      <c r="W1608" s="173"/>
      <c r="X1608" s="173"/>
      <c r="Y1608" s="173"/>
      <c r="Z1608" s="173"/>
      <c r="AA1608" s="173"/>
      <c r="AB1608" s="173"/>
      <c r="AC1608" s="173"/>
      <c r="AD1608" s="173"/>
      <c r="AE1608" s="173"/>
      <c r="AF1608" s="173"/>
      <c r="AG1608" s="173"/>
      <c r="AH1608" s="173"/>
      <c r="AI1608" s="173"/>
      <c r="AJ1608" s="173"/>
      <c r="AK1608" s="173"/>
      <c r="AL1608" s="173"/>
    </row>
    <row r="1609" spans="1:38" s="123" customFormat="1" ht="14">
      <c r="A1609" s="173"/>
      <c r="B1609" s="173"/>
      <c r="C1609" s="173"/>
      <c r="D1609" s="173"/>
      <c r="E1609" s="173"/>
      <c r="F1609" s="173"/>
      <c r="G1609" s="173"/>
      <c r="H1609" s="173"/>
      <c r="I1609" s="173"/>
      <c r="J1609" s="173"/>
      <c r="K1609" s="173"/>
      <c r="L1609" s="173"/>
      <c r="M1609" s="173"/>
      <c r="N1609" s="173"/>
      <c r="O1609" s="173"/>
      <c r="P1609" s="173"/>
      <c r="Q1609" s="173"/>
      <c r="R1609" s="173"/>
      <c r="S1609" s="173"/>
      <c r="T1609" s="173"/>
      <c r="U1609" s="173"/>
      <c r="V1609" s="173"/>
      <c r="W1609" s="173"/>
      <c r="X1609" s="173"/>
      <c r="Y1609" s="173"/>
      <c r="Z1609" s="173"/>
      <c r="AA1609" s="173"/>
      <c r="AB1609" s="173"/>
      <c r="AC1609" s="173"/>
      <c r="AD1609" s="173"/>
      <c r="AE1609" s="173"/>
      <c r="AF1609" s="173"/>
      <c r="AG1609" s="173"/>
      <c r="AH1609" s="173"/>
      <c r="AI1609" s="173"/>
      <c r="AJ1609" s="173"/>
      <c r="AK1609" s="173"/>
      <c r="AL1609" s="173"/>
    </row>
    <row r="1610" spans="1:38" s="123" customFormat="1" ht="14">
      <c r="A1610" s="173"/>
      <c r="B1610" s="173"/>
      <c r="C1610" s="173"/>
      <c r="D1610" s="173"/>
      <c r="E1610" s="173"/>
      <c r="F1610" s="173"/>
      <c r="G1610" s="173"/>
      <c r="H1610" s="173"/>
      <c r="I1610" s="173"/>
      <c r="J1610" s="173"/>
      <c r="K1610" s="173"/>
      <c r="L1610" s="173"/>
      <c r="M1610" s="173"/>
      <c r="N1610" s="173"/>
      <c r="O1610" s="173"/>
      <c r="P1610" s="173"/>
      <c r="Q1610" s="173"/>
      <c r="R1610" s="173"/>
      <c r="S1610" s="173"/>
      <c r="T1610" s="173"/>
      <c r="U1610" s="173"/>
      <c r="V1610" s="173"/>
      <c r="W1610" s="173"/>
      <c r="X1610" s="173"/>
      <c r="Y1610" s="173"/>
      <c r="Z1610" s="173"/>
      <c r="AA1610" s="173"/>
      <c r="AB1610" s="173"/>
      <c r="AC1610" s="173"/>
      <c r="AD1610" s="173"/>
      <c r="AE1610" s="173"/>
      <c r="AF1610" s="173"/>
      <c r="AG1610" s="173"/>
      <c r="AH1610" s="173"/>
      <c r="AI1610" s="173"/>
      <c r="AJ1610" s="173"/>
      <c r="AK1610" s="173"/>
      <c r="AL1610" s="173"/>
    </row>
    <row r="1611" spans="1:38" s="123" customFormat="1" ht="14">
      <c r="A1611" s="173"/>
      <c r="B1611" s="173"/>
      <c r="C1611" s="173"/>
      <c r="D1611" s="173"/>
      <c r="E1611" s="173"/>
      <c r="F1611" s="173"/>
      <c r="G1611" s="173"/>
      <c r="H1611" s="173"/>
      <c r="I1611" s="173"/>
      <c r="J1611" s="173"/>
      <c r="K1611" s="173"/>
      <c r="L1611" s="173"/>
      <c r="M1611" s="173"/>
      <c r="N1611" s="173"/>
      <c r="O1611" s="173"/>
      <c r="P1611" s="173"/>
      <c r="Q1611" s="173"/>
      <c r="R1611" s="173"/>
      <c r="S1611" s="173"/>
      <c r="T1611" s="173"/>
      <c r="U1611" s="173"/>
      <c r="V1611" s="173"/>
      <c r="W1611" s="173"/>
      <c r="X1611" s="173"/>
      <c r="Y1611" s="173"/>
      <c r="Z1611" s="173"/>
      <c r="AA1611" s="173"/>
      <c r="AB1611" s="173"/>
      <c r="AC1611" s="173"/>
      <c r="AD1611" s="173"/>
      <c r="AE1611" s="173"/>
      <c r="AF1611" s="173"/>
      <c r="AG1611" s="173"/>
      <c r="AH1611" s="173"/>
      <c r="AI1611" s="173"/>
      <c r="AJ1611" s="173"/>
      <c r="AK1611" s="173"/>
      <c r="AL1611" s="173"/>
    </row>
    <row r="1612" spans="1:38" s="123" customFormat="1" ht="14">
      <c r="A1612" s="173"/>
      <c r="B1612" s="173"/>
      <c r="C1612" s="173"/>
      <c r="D1612" s="173"/>
      <c r="E1612" s="173"/>
      <c r="F1612" s="173"/>
      <c r="G1612" s="173"/>
      <c r="H1612" s="173"/>
      <c r="I1612" s="173"/>
      <c r="J1612" s="173"/>
      <c r="K1612" s="173"/>
      <c r="L1612" s="173"/>
      <c r="M1612" s="173"/>
      <c r="N1612" s="173"/>
      <c r="O1612" s="173"/>
      <c r="P1612" s="173"/>
      <c r="Q1612" s="173"/>
      <c r="R1612" s="173"/>
      <c r="S1612" s="173"/>
      <c r="T1612" s="173"/>
      <c r="U1612" s="173"/>
      <c r="V1612" s="173"/>
      <c r="W1612" s="173"/>
      <c r="X1612" s="173"/>
      <c r="Y1612" s="173"/>
      <c r="Z1612" s="173"/>
      <c r="AA1612" s="173"/>
      <c r="AB1612" s="173"/>
      <c r="AC1612" s="173"/>
      <c r="AD1612" s="173"/>
      <c r="AE1612" s="173"/>
      <c r="AF1612" s="173"/>
      <c r="AG1612" s="173"/>
      <c r="AH1612" s="173"/>
      <c r="AI1612" s="173"/>
      <c r="AJ1612" s="173"/>
      <c r="AK1612" s="173"/>
      <c r="AL1612" s="173"/>
    </row>
    <row r="1613" spans="1:38" s="123" customFormat="1" ht="14">
      <c r="A1613" s="173"/>
      <c r="B1613" s="173"/>
      <c r="C1613" s="173"/>
      <c r="D1613" s="173"/>
      <c r="E1613" s="173"/>
      <c r="F1613" s="173"/>
      <c r="G1613" s="173"/>
      <c r="H1613" s="173"/>
      <c r="I1613" s="173"/>
      <c r="J1613" s="173"/>
      <c r="K1613" s="173"/>
      <c r="L1613" s="173"/>
      <c r="M1613" s="173"/>
      <c r="N1613" s="173"/>
      <c r="O1613" s="173"/>
      <c r="P1613" s="173"/>
      <c r="Q1613" s="173"/>
      <c r="R1613" s="173"/>
      <c r="S1613" s="173"/>
      <c r="T1613" s="173"/>
      <c r="U1613" s="173"/>
      <c r="V1613" s="173"/>
      <c r="W1613" s="173"/>
      <c r="X1613" s="173"/>
      <c r="Y1613" s="173"/>
      <c r="Z1613" s="173"/>
      <c r="AA1613" s="173"/>
      <c r="AB1613" s="173"/>
      <c r="AC1613" s="173"/>
      <c r="AD1613" s="173"/>
      <c r="AE1613" s="173"/>
      <c r="AF1613" s="173"/>
      <c r="AG1613" s="173"/>
      <c r="AH1613" s="173"/>
      <c r="AI1613" s="173"/>
      <c r="AJ1613" s="173"/>
      <c r="AK1613" s="173"/>
      <c r="AL1613" s="173"/>
    </row>
    <row r="1614" spans="1:38" s="123" customFormat="1" ht="14">
      <c r="A1614" s="173"/>
      <c r="B1614" s="173"/>
      <c r="C1614" s="173"/>
      <c r="D1614" s="173"/>
      <c r="E1614" s="173"/>
      <c r="F1614" s="173"/>
      <c r="G1614" s="173"/>
      <c r="H1614" s="173"/>
      <c r="I1614" s="173"/>
      <c r="J1614" s="173"/>
      <c r="K1614" s="173"/>
      <c r="L1614" s="173"/>
      <c r="M1614" s="173"/>
      <c r="N1614" s="173"/>
      <c r="O1614" s="173"/>
      <c r="P1614" s="173"/>
      <c r="Q1614" s="173"/>
      <c r="R1614" s="173"/>
      <c r="S1614" s="173"/>
      <c r="T1614" s="173"/>
      <c r="U1614" s="173"/>
      <c r="V1614" s="173"/>
      <c r="W1614" s="173"/>
      <c r="X1614" s="173"/>
      <c r="Y1614" s="173"/>
      <c r="Z1614" s="173"/>
      <c r="AA1614" s="173"/>
      <c r="AB1614" s="173"/>
      <c r="AC1614" s="173"/>
      <c r="AD1614" s="173"/>
      <c r="AE1614" s="173"/>
      <c r="AF1614" s="173"/>
      <c r="AG1614" s="173"/>
      <c r="AH1614" s="173"/>
      <c r="AI1614" s="173"/>
      <c r="AJ1614" s="173"/>
      <c r="AK1614" s="173"/>
      <c r="AL1614" s="173"/>
    </row>
    <row r="1615" spans="1:38" s="123" customFormat="1" ht="14">
      <c r="A1615" s="173"/>
      <c r="B1615" s="173"/>
      <c r="C1615" s="173"/>
      <c r="D1615" s="173"/>
      <c r="E1615" s="173"/>
      <c r="F1615" s="173"/>
      <c r="G1615" s="173"/>
      <c r="H1615" s="173"/>
      <c r="I1615" s="173"/>
      <c r="J1615" s="173"/>
      <c r="K1615" s="173"/>
      <c r="L1615" s="173"/>
      <c r="M1615" s="173"/>
      <c r="N1615" s="173"/>
      <c r="O1615" s="173"/>
      <c r="P1615" s="173"/>
      <c r="Q1615" s="173"/>
      <c r="R1615" s="173"/>
      <c r="S1615" s="173"/>
      <c r="T1615" s="173"/>
      <c r="U1615" s="173"/>
      <c r="V1615" s="173"/>
      <c r="W1615" s="173"/>
      <c r="X1615" s="173"/>
      <c r="Y1615" s="173"/>
      <c r="Z1615" s="173"/>
      <c r="AA1615" s="173"/>
      <c r="AB1615" s="173"/>
      <c r="AC1615" s="173"/>
      <c r="AD1615" s="173"/>
      <c r="AE1615" s="173"/>
      <c r="AF1615" s="173"/>
      <c r="AG1615" s="173"/>
      <c r="AH1615" s="173"/>
      <c r="AI1615" s="173"/>
      <c r="AJ1615" s="173"/>
      <c r="AK1615" s="173"/>
      <c r="AL1615" s="173"/>
    </row>
    <row r="1616" spans="1:38" s="123" customFormat="1" ht="14">
      <c r="A1616" s="173"/>
      <c r="B1616" s="173"/>
      <c r="C1616" s="173"/>
      <c r="D1616" s="173"/>
      <c r="E1616" s="173"/>
      <c r="F1616" s="173"/>
      <c r="G1616" s="173"/>
      <c r="H1616" s="173"/>
      <c r="I1616" s="173"/>
      <c r="J1616" s="173"/>
      <c r="K1616" s="173"/>
      <c r="L1616" s="173"/>
      <c r="M1616" s="173"/>
      <c r="N1616" s="173"/>
      <c r="O1616" s="173"/>
      <c r="P1616" s="173"/>
      <c r="Q1616" s="173"/>
      <c r="R1616" s="173"/>
      <c r="S1616" s="173"/>
      <c r="T1616" s="173"/>
      <c r="U1616" s="173"/>
      <c r="V1616" s="173"/>
      <c r="W1616" s="173"/>
      <c r="X1616" s="173"/>
      <c r="Y1616" s="173"/>
      <c r="Z1616" s="173"/>
      <c r="AA1616" s="173"/>
      <c r="AB1616" s="173"/>
      <c r="AC1616" s="173"/>
      <c r="AD1616" s="173"/>
      <c r="AE1616" s="173"/>
      <c r="AF1616" s="173"/>
      <c r="AG1616" s="173"/>
      <c r="AH1616" s="173"/>
      <c r="AI1616" s="173"/>
      <c r="AJ1616" s="173"/>
      <c r="AK1616" s="173"/>
      <c r="AL1616" s="173"/>
    </row>
    <row r="1617" spans="1:38" s="123" customFormat="1" ht="14">
      <c r="A1617" s="173"/>
      <c r="B1617" s="173"/>
      <c r="C1617" s="173"/>
      <c r="D1617" s="173"/>
      <c r="E1617" s="173"/>
      <c r="F1617" s="173"/>
      <c r="G1617" s="173"/>
      <c r="H1617" s="173"/>
      <c r="I1617" s="173"/>
      <c r="J1617" s="173"/>
      <c r="K1617" s="173"/>
      <c r="L1617" s="173"/>
      <c r="M1617" s="173"/>
      <c r="N1617" s="173"/>
      <c r="O1617" s="173"/>
      <c r="P1617" s="173"/>
      <c r="Q1617" s="173"/>
      <c r="R1617" s="173"/>
      <c r="S1617" s="173"/>
      <c r="T1617" s="173"/>
      <c r="U1617" s="173"/>
      <c r="V1617" s="173"/>
      <c r="W1617" s="173"/>
      <c r="X1617" s="173"/>
      <c r="Y1617" s="173"/>
      <c r="Z1617" s="173"/>
      <c r="AA1617" s="173"/>
      <c r="AB1617" s="173"/>
      <c r="AC1617" s="173"/>
      <c r="AD1617" s="173"/>
      <c r="AE1617" s="173"/>
      <c r="AF1617" s="173"/>
      <c r="AG1617" s="173"/>
      <c r="AH1617" s="173"/>
      <c r="AI1617" s="173"/>
      <c r="AJ1617" s="173"/>
      <c r="AK1617" s="173"/>
      <c r="AL1617" s="173"/>
    </row>
    <row r="1618" spans="1:38" s="123" customFormat="1" ht="14">
      <c r="A1618" s="173"/>
      <c r="B1618" s="173"/>
      <c r="C1618" s="173"/>
      <c r="D1618" s="173"/>
      <c r="E1618" s="173"/>
      <c r="F1618" s="173"/>
      <c r="G1618" s="173"/>
      <c r="H1618" s="173"/>
      <c r="I1618" s="173"/>
      <c r="J1618" s="173"/>
      <c r="K1618" s="173"/>
      <c r="L1618" s="173"/>
      <c r="M1618" s="173"/>
      <c r="N1618" s="173"/>
      <c r="O1618" s="173"/>
      <c r="P1618" s="173"/>
      <c r="Q1618" s="173"/>
      <c r="R1618" s="173"/>
      <c r="S1618" s="173"/>
      <c r="T1618" s="173"/>
      <c r="U1618" s="173"/>
      <c r="V1618" s="173"/>
      <c r="W1618" s="173"/>
      <c r="X1618" s="173"/>
      <c r="Y1618" s="173"/>
      <c r="Z1618" s="173"/>
      <c r="AA1618" s="173"/>
      <c r="AB1618" s="173"/>
      <c r="AC1618" s="173"/>
      <c r="AD1618" s="173"/>
      <c r="AE1618" s="173"/>
      <c r="AF1618" s="173"/>
      <c r="AG1618" s="173"/>
      <c r="AH1618" s="173"/>
      <c r="AI1618" s="173"/>
      <c r="AJ1618" s="173"/>
      <c r="AK1618" s="173"/>
      <c r="AL1618" s="173"/>
    </row>
    <row r="1619" spans="1:38" s="123" customFormat="1" ht="14">
      <c r="A1619" s="173"/>
      <c r="B1619" s="173"/>
      <c r="C1619" s="173"/>
      <c r="D1619" s="173"/>
      <c r="E1619" s="173"/>
      <c r="F1619" s="173"/>
      <c r="G1619" s="173"/>
      <c r="H1619" s="173"/>
      <c r="I1619" s="173"/>
      <c r="J1619" s="173"/>
      <c r="K1619" s="173"/>
      <c r="L1619" s="173"/>
      <c r="M1619" s="173"/>
      <c r="N1619" s="173"/>
      <c r="O1619" s="173"/>
      <c r="P1619" s="173"/>
      <c r="Q1619" s="173"/>
      <c r="R1619" s="173"/>
      <c r="S1619" s="173"/>
      <c r="T1619" s="173"/>
      <c r="U1619" s="173"/>
      <c r="V1619" s="173"/>
      <c r="W1619" s="173"/>
      <c r="X1619" s="173"/>
      <c r="Y1619" s="173"/>
      <c r="Z1619" s="173"/>
      <c r="AA1619" s="173"/>
      <c r="AB1619" s="173"/>
      <c r="AC1619" s="173"/>
      <c r="AD1619" s="173"/>
      <c r="AE1619" s="173"/>
      <c r="AF1619" s="173"/>
      <c r="AG1619" s="173"/>
      <c r="AH1619" s="173"/>
      <c r="AI1619" s="173"/>
      <c r="AJ1619" s="173"/>
      <c r="AK1619" s="173"/>
      <c r="AL1619" s="173"/>
    </row>
    <row r="1620" spans="1:38" s="123" customFormat="1" ht="14">
      <c r="A1620" s="173"/>
      <c r="B1620" s="173"/>
      <c r="C1620" s="173"/>
      <c r="D1620" s="173"/>
      <c r="E1620" s="173"/>
      <c r="F1620" s="173"/>
      <c r="G1620" s="173"/>
      <c r="H1620" s="173"/>
      <c r="I1620" s="173"/>
      <c r="J1620" s="173"/>
      <c r="K1620" s="173"/>
      <c r="L1620" s="173"/>
      <c r="M1620" s="173"/>
      <c r="N1620" s="173"/>
      <c r="O1620" s="173"/>
      <c r="P1620" s="173"/>
      <c r="Q1620" s="173"/>
      <c r="R1620" s="173"/>
      <c r="S1620" s="173"/>
      <c r="T1620" s="173"/>
      <c r="U1620" s="173"/>
      <c r="V1620" s="173"/>
      <c r="W1620" s="173"/>
      <c r="X1620" s="173"/>
      <c r="Y1620" s="173"/>
      <c r="Z1620" s="173"/>
      <c r="AA1620" s="173"/>
      <c r="AB1620" s="173"/>
      <c r="AC1620" s="173"/>
      <c r="AD1620" s="173"/>
      <c r="AE1620" s="173"/>
      <c r="AF1620" s="173"/>
      <c r="AG1620" s="173"/>
      <c r="AH1620" s="173"/>
      <c r="AI1620" s="173"/>
      <c r="AJ1620" s="173"/>
      <c r="AK1620" s="173"/>
      <c r="AL1620" s="173"/>
    </row>
    <row r="1621" spans="1:38" s="123" customFormat="1" ht="14">
      <c r="A1621" s="173"/>
      <c r="B1621" s="173"/>
      <c r="C1621" s="173"/>
      <c r="D1621" s="173"/>
      <c r="E1621" s="173"/>
      <c r="F1621" s="173"/>
      <c r="G1621" s="173"/>
      <c r="H1621" s="173"/>
      <c r="I1621" s="173"/>
      <c r="J1621" s="173"/>
      <c r="K1621" s="173"/>
      <c r="L1621" s="173"/>
      <c r="M1621" s="173"/>
      <c r="N1621" s="173"/>
      <c r="O1621" s="173"/>
      <c r="P1621" s="173"/>
      <c r="Q1621" s="173"/>
      <c r="R1621" s="173"/>
      <c r="S1621" s="173"/>
      <c r="T1621" s="173"/>
      <c r="U1621" s="173"/>
      <c r="V1621" s="173"/>
      <c r="W1621" s="173"/>
      <c r="X1621" s="173"/>
      <c r="Y1621" s="173"/>
      <c r="Z1621" s="173"/>
      <c r="AA1621" s="173"/>
      <c r="AB1621" s="173"/>
      <c r="AC1621" s="173"/>
      <c r="AD1621" s="173"/>
      <c r="AE1621" s="173"/>
      <c r="AF1621" s="173"/>
      <c r="AG1621" s="173"/>
      <c r="AH1621" s="173"/>
      <c r="AI1621" s="173"/>
      <c r="AJ1621" s="173"/>
      <c r="AK1621" s="173"/>
      <c r="AL1621" s="173"/>
    </row>
    <row r="1622" spans="1:38" s="123" customFormat="1" ht="14">
      <c r="A1622" s="173"/>
      <c r="B1622" s="173"/>
      <c r="C1622" s="173"/>
      <c r="D1622" s="173"/>
      <c r="E1622" s="173"/>
      <c r="F1622" s="173"/>
      <c r="G1622" s="173"/>
      <c r="H1622" s="173"/>
      <c r="I1622" s="173"/>
      <c r="J1622" s="173"/>
      <c r="K1622" s="173"/>
      <c r="L1622" s="173"/>
      <c r="M1622" s="173"/>
      <c r="N1622" s="173"/>
      <c r="O1622" s="173"/>
      <c r="P1622" s="173"/>
      <c r="Q1622" s="173"/>
      <c r="R1622" s="173"/>
      <c r="S1622" s="173"/>
      <c r="T1622" s="173"/>
      <c r="U1622" s="173"/>
      <c r="V1622" s="173"/>
      <c r="W1622" s="173"/>
      <c r="X1622" s="173"/>
      <c r="Y1622" s="173"/>
      <c r="Z1622" s="173"/>
      <c r="AA1622" s="173"/>
      <c r="AB1622" s="173"/>
      <c r="AC1622" s="173"/>
      <c r="AD1622" s="173"/>
      <c r="AE1622" s="173"/>
      <c r="AF1622" s="173"/>
      <c r="AG1622" s="173"/>
      <c r="AH1622" s="173"/>
      <c r="AI1622" s="173"/>
      <c r="AJ1622" s="173"/>
      <c r="AK1622" s="173"/>
      <c r="AL1622" s="173"/>
    </row>
    <row r="1623" spans="1:38" s="123" customFormat="1" ht="14">
      <c r="A1623" s="173"/>
      <c r="B1623" s="173"/>
      <c r="C1623" s="173"/>
      <c r="D1623" s="173"/>
      <c r="E1623" s="173"/>
      <c r="F1623" s="173"/>
      <c r="G1623" s="173"/>
      <c r="H1623" s="173"/>
      <c r="I1623" s="173"/>
      <c r="J1623" s="173"/>
      <c r="K1623" s="173"/>
      <c r="L1623" s="173"/>
      <c r="M1623" s="173"/>
      <c r="N1623" s="173"/>
      <c r="O1623" s="173"/>
      <c r="P1623" s="173"/>
      <c r="Q1623" s="173"/>
      <c r="R1623" s="173"/>
      <c r="S1623" s="173"/>
      <c r="T1623" s="173"/>
      <c r="U1623" s="173"/>
      <c r="V1623" s="173"/>
      <c r="W1623" s="173"/>
      <c r="X1623" s="173"/>
      <c r="Y1623" s="173"/>
      <c r="Z1623" s="173"/>
      <c r="AA1623" s="173"/>
      <c r="AB1623" s="173"/>
      <c r="AC1623" s="173"/>
      <c r="AD1623" s="173"/>
      <c r="AE1623" s="173"/>
      <c r="AF1623" s="173"/>
      <c r="AG1623" s="173"/>
      <c r="AH1623" s="173"/>
      <c r="AI1623" s="173"/>
      <c r="AJ1623" s="173"/>
      <c r="AK1623" s="173"/>
      <c r="AL1623" s="173"/>
    </row>
    <row r="1624" spans="1:38" s="123" customFormat="1" ht="14">
      <c r="A1624" s="173"/>
      <c r="B1624" s="173"/>
      <c r="C1624" s="173"/>
      <c r="D1624" s="173"/>
      <c r="E1624" s="173"/>
      <c r="F1624" s="173"/>
      <c r="G1624" s="173"/>
      <c r="H1624" s="173"/>
      <c r="I1624" s="173"/>
      <c r="J1624" s="173"/>
      <c r="K1624" s="173"/>
      <c r="L1624" s="173"/>
      <c r="M1624" s="173"/>
      <c r="N1624" s="173"/>
      <c r="O1624" s="173"/>
      <c r="P1624" s="173"/>
      <c r="Q1624" s="173"/>
      <c r="R1624" s="173"/>
      <c r="S1624" s="173"/>
      <c r="T1624" s="173"/>
      <c r="U1624" s="173"/>
      <c r="V1624" s="173"/>
      <c r="W1624" s="173"/>
      <c r="X1624" s="173"/>
      <c r="Y1624" s="173"/>
      <c r="Z1624" s="173"/>
      <c r="AA1624" s="173"/>
      <c r="AB1624" s="173"/>
      <c r="AC1624" s="173"/>
      <c r="AD1624" s="173"/>
      <c r="AE1624" s="173"/>
      <c r="AF1624" s="173"/>
      <c r="AG1624" s="173"/>
      <c r="AH1624" s="173"/>
      <c r="AI1624" s="173"/>
      <c r="AJ1624" s="173"/>
      <c r="AK1624" s="173"/>
      <c r="AL1624" s="173"/>
    </row>
    <row r="1625" spans="1:38" s="123" customFormat="1" ht="14">
      <c r="A1625" s="173"/>
      <c r="B1625" s="173"/>
      <c r="C1625" s="173"/>
      <c r="D1625" s="173"/>
      <c r="E1625" s="173"/>
      <c r="F1625" s="173"/>
      <c r="G1625" s="173"/>
      <c r="H1625" s="173"/>
      <c r="I1625" s="173"/>
      <c r="J1625" s="173"/>
      <c r="K1625" s="173"/>
      <c r="L1625" s="173"/>
      <c r="M1625" s="173"/>
      <c r="N1625" s="173"/>
      <c r="O1625" s="173"/>
      <c r="P1625" s="173"/>
      <c r="Q1625" s="173"/>
      <c r="R1625" s="173"/>
      <c r="S1625" s="173"/>
      <c r="T1625" s="173"/>
      <c r="U1625" s="173"/>
      <c r="V1625" s="173"/>
      <c r="W1625" s="173"/>
      <c r="X1625" s="173"/>
      <c r="Y1625" s="173"/>
      <c r="Z1625" s="173"/>
      <c r="AA1625" s="173"/>
      <c r="AB1625" s="173"/>
      <c r="AC1625" s="173"/>
      <c r="AD1625" s="173"/>
      <c r="AE1625" s="173"/>
      <c r="AF1625" s="173"/>
      <c r="AG1625" s="173"/>
      <c r="AH1625" s="173"/>
      <c r="AI1625" s="173"/>
      <c r="AJ1625" s="173"/>
      <c r="AK1625" s="173"/>
      <c r="AL1625" s="173"/>
    </row>
    <row r="1626" spans="1:38" s="123" customFormat="1" ht="14">
      <c r="A1626" s="173"/>
      <c r="B1626" s="173"/>
      <c r="C1626" s="173"/>
      <c r="D1626" s="173"/>
      <c r="E1626" s="173"/>
      <c r="F1626" s="173"/>
      <c r="G1626" s="173"/>
      <c r="H1626" s="173"/>
      <c r="I1626" s="173"/>
      <c r="J1626" s="173"/>
      <c r="K1626" s="173"/>
      <c r="L1626" s="173"/>
      <c r="M1626" s="173"/>
      <c r="N1626" s="173"/>
      <c r="O1626" s="173"/>
      <c r="P1626" s="173"/>
      <c r="Q1626" s="173"/>
      <c r="R1626" s="173"/>
      <c r="S1626" s="173"/>
      <c r="T1626" s="173"/>
      <c r="U1626" s="173"/>
      <c r="V1626" s="173"/>
      <c r="W1626" s="173"/>
      <c r="X1626" s="173"/>
      <c r="Y1626" s="173"/>
      <c r="Z1626" s="173"/>
      <c r="AA1626" s="173"/>
      <c r="AB1626" s="173"/>
      <c r="AC1626" s="173"/>
      <c r="AD1626" s="173"/>
      <c r="AE1626" s="173"/>
      <c r="AF1626" s="173"/>
      <c r="AG1626" s="173"/>
      <c r="AH1626" s="173"/>
      <c r="AI1626" s="173"/>
      <c r="AJ1626" s="173"/>
      <c r="AK1626" s="173"/>
      <c r="AL1626" s="173"/>
    </row>
    <row r="1627" spans="1:38" s="123" customFormat="1" ht="14">
      <c r="A1627" s="173"/>
      <c r="B1627" s="173"/>
      <c r="C1627" s="173"/>
      <c r="D1627" s="173"/>
      <c r="E1627" s="173"/>
      <c r="F1627" s="173"/>
      <c r="G1627" s="173"/>
      <c r="H1627" s="173"/>
      <c r="I1627" s="173"/>
      <c r="J1627" s="173"/>
      <c r="K1627" s="173"/>
      <c r="L1627" s="173"/>
      <c r="M1627" s="173"/>
      <c r="N1627" s="173"/>
      <c r="O1627" s="173"/>
      <c r="P1627" s="173"/>
      <c r="Q1627" s="173"/>
      <c r="R1627" s="173"/>
      <c r="S1627" s="173"/>
      <c r="T1627" s="173"/>
      <c r="U1627" s="173"/>
      <c r="V1627" s="173"/>
      <c r="W1627" s="173"/>
      <c r="X1627" s="173"/>
      <c r="Y1627" s="173"/>
      <c r="Z1627" s="173"/>
      <c r="AA1627" s="173"/>
      <c r="AB1627" s="173"/>
      <c r="AC1627" s="173"/>
      <c r="AD1627" s="173"/>
      <c r="AE1627" s="173"/>
      <c r="AF1627" s="173"/>
      <c r="AG1627" s="173"/>
      <c r="AH1627" s="173"/>
      <c r="AI1627" s="173"/>
      <c r="AJ1627" s="173"/>
      <c r="AK1627" s="173"/>
      <c r="AL1627" s="173"/>
    </row>
    <row r="1628" spans="1:38" s="123" customFormat="1" ht="14">
      <c r="A1628" s="173"/>
      <c r="B1628" s="173"/>
      <c r="C1628" s="173"/>
      <c r="D1628" s="173"/>
      <c r="E1628" s="173"/>
      <c r="F1628" s="173"/>
      <c r="G1628" s="173"/>
      <c r="H1628" s="173"/>
      <c r="I1628" s="173"/>
      <c r="J1628" s="173"/>
      <c r="K1628" s="173"/>
      <c r="L1628" s="173"/>
      <c r="M1628" s="173"/>
      <c r="N1628" s="173"/>
      <c r="O1628" s="173"/>
      <c r="P1628" s="173"/>
      <c r="Q1628" s="173"/>
      <c r="R1628" s="173"/>
      <c r="S1628" s="173"/>
      <c r="T1628" s="173"/>
      <c r="U1628" s="173"/>
      <c r="V1628" s="173"/>
      <c r="W1628" s="173"/>
      <c r="X1628" s="173"/>
      <c r="Y1628" s="173"/>
      <c r="Z1628" s="173"/>
      <c r="AA1628" s="173"/>
      <c r="AB1628" s="173"/>
      <c r="AC1628" s="173"/>
      <c r="AD1628" s="173"/>
      <c r="AE1628" s="173"/>
      <c r="AF1628" s="173"/>
      <c r="AG1628" s="173"/>
      <c r="AH1628" s="173"/>
      <c r="AI1628" s="173"/>
      <c r="AJ1628" s="173"/>
      <c r="AK1628" s="173"/>
      <c r="AL1628" s="173"/>
    </row>
    <row r="1629" spans="1:38" s="123" customFormat="1" ht="14">
      <c r="A1629" s="173"/>
      <c r="B1629" s="173"/>
      <c r="C1629" s="173"/>
      <c r="D1629" s="173"/>
      <c r="E1629" s="173"/>
      <c r="F1629" s="173"/>
      <c r="G1629" s="173"/>
      <c r="H1629" s="173"/>
      <c r="I1629" s="173"/>
      <c r="J1629" s="173"/>
      <c r="K1629" s="173"/>
      <c r="L1629" s="173"/>
      <c r="M1629" s="173"/>
      <c r="N1629" s="173"/>
      <c r="O1629" s="173"/>
      <c r="P1629" s="173"/>
      <c r="Q1629" s="173"/>
      <c r="R1629" s="173"/>
      <c r="S1629" s="173"/>
      <c r="T1629" s="173"/>
      <c r="U1629" s="173"/>
      <c r="V1629" s="173"/>
      <c r="W1629" s="173"/>
      <c r="X1629" s="173"/>
      <c r="Y1629" s="173"/>
      <c r="Z1629" s="173"/>
      <c r="AA1629" s="173"/>
      <c r="AB1629" s="173"/>
      <c r="AC1629" s="173"/>
      <c r="AD1629" s="173"/>
      <c r="AE1629" s="173"/>
      <c r="AF1629" s="173"/>
      <c r="AG1629" s="173"/>
      <c r="AH1629" s="173"/>
      <c r="AI1629" s="173"/>
      <c r="AJ1629" s="173"/>
      <c r="AK1629" s="173"/>
      <c r="AL1629" s="173"/>
    </row>
    <row r="1630" spans="1:38" s="123" customFormat="1" ht="14">
      <c r="A1630" s="173"/>
      <c r="B1630" s="173"/>
      <c r="C1630" s="173"/>
      <c r="D1630" s="173"/>
      <c r="E1630" s="173"/>
      <c r="F1630" s="173"/>
      <c r="G1630" s="173"/>
      <c r="H1630" s="173"/>
      <c r="I1630" s="173"/>
      <c r="J1630" s="173"/>
      <c r="K1630" s="173"/>
      <c r="L1630" s="173"/>
      <c r="M1630" s="173"/>
      <c r="N1630" s="173"/>
      <c r="O1630" s="173"/>
      <c r="P1630" s="173"/>
      <c r="Q1630" s="173"/>
      <c r="R1630" s="173"/>
      <c r="S1630" s="173"/>
      <c r="T1630" s="173"/>
      <c r="U1630" s="173"/>
      <c r="V1630" s="173"/>
      <c r="W1630" s="173"/>
      <c r="X1630" s="173"/>
      <c r="Y1630" s="173"/>
      <c r="Z1630" s="173"/>
      <c r="AA1630" s="173"/>
      <c r="AB1630" s="173"/>
      <c r="AC1630" s="173"/>
      <c r="AD1630" s="173"/>
      <c r="AE1630" s="173"/>
      <c r="AF1630" s="173"/>
      <c r="AG1630" s="173"/>
      <c r="AH1630" s="173"/>
      <c r="AI1630" s="173"/>
      <c r="AJ1630" s="173"/>
      <c r="AK1630" s="173"/>
      <c r="AL1630" s="173"/>
    </row>
    <row r="1631" spans="1:38" s="123" customFormat="1" ht="14">
      <c r="A1631" s="173"/>
      <c r="B1631" s="173"/>
      <c r="C1631" s="173"/>
      <c r="D1631" s="173"/>
      <c r="E1631" s="173"/>
      <c r="F1631" s="173"/>
      <c r="G1631" s="173"/>
      <c r="H1631" s="173"/>
      <c r="I1631" s="173"/>
      <c r="J1631" s="173"/>
      <c r="K1631" s="173"/>
      <c r="L1631" s="173"/>
      <c r="M1631" s="173"/>
      <c r="N1631" s="173"/>
      <c r="O1631" s="173"/>
      <c r="P1631" s="173"/>
      <c r="Q1631" s="173"/>
      <c r="R1631" s="173"/>
      <c r="S1631" s="173"/>
      <c r="T1631" s="173"/>
      <c r="U1631" s="173"/>
      <c r="V1631" s="173"/>
      <c r="W1631" s="173"/>
      <c r="X1631" s="173"/>
      <c r="Y1631" s="173"/>
      <c r="Z1631" s="173"/>
      <c r="AA1631" s="173"/>
      <c r="AB1631" s="173"/>
      <c r="AC1631" s="173"/>
      <c r="AD1631" s="173"/>
      <c r="AE1631" s="173"/>
      <c r="AF1631" s="173"/>
      <c r="AG1631" s="173"/>
      <c r="AH1631" s="173"/>
      <c r="AI1631" s="173"/>
      <c r="AJ1631" s="173"/>
      <c r="AK1631" s="173"/>
      <c r="AL1631" s="173"/>
    </row>
    <row r="1632" spans="1:38" s="123" customFormat="1" ht="14">
      <c r="A1632" s="173"/>
      <c r="B1632" s="173"/>
      <c r="C1632" s="173"/>
      <c r="D1632" s="173"/>
      <c r="E1632" s="173"/>
      <c r="F1632" s="173"/>
      <c r="G1632" s="173"/>
      <c r="H1632" s="173"/>
      <c r="I1632" s="173"/>
      <c r="J1632" s="173"/>
      <c r="K1632" s="173"/>
      <c r="L1632" s="173"/>
      <c r="M1632" s="173"/>
      <c r="N1632" s="173"/>
      <c r="O1632" s="173"/>
      <c r="P1632" s="173"/>
      <c r="Q1632" s="173"/>
      <c r="R1632" s="173"/>
      <c r="S1632" s="173"/>
      <c r="T1632" s="173"/>
      <c r="U1632" s="173"/>
      <c r="V1632" s="173"/>
      <c r="W1632" s="173"/>
      <c r="X1632" s="173"/>
      <c r="Y1632" s="173"/>
      <c r="Z1632" s="173"/>
      <c r="AA1632" s="173"/>
      <c r="AB1632" s="173"/>
      <c r="AC1632" s="173"/>
      <c r="AD1632" s="173"/>
      <c r="AE1632" s="173"/>
      <c r="AF1632" s="173"/>
      <c r="AG1632" s="173"/>
      <c r="AH1632" s="173"/>
      <c r="AI1632" s="173"/>
      <c r="AJ1632" s="173"/>
      <c r="AK1632" s="173"/>
      <c r="AL1632" s="173"/>
    </row>
    <row r="1633" spans="1:38" s="123" customFormat="1" ht="14">
      <c r="A1633" s="173"/>
      <c r="B1633" s="173"/>
      <c r="C1633" s="173"/>
      <c r="D1633" s="173"/>
      <c r="E1633" s="173"/>
      <c r="F1633" s="173"/>
      <c r="G1633" s="173"/>
      <c r="H1633" s="173"/>
      <c r="I1633" s="173"/>
      <c r="J1633" s="173"/>
      <c r="K1633" s="173"/>
      <c r="L1633" s="173"/>
      <c r="M1633" s="173"/>
      <c r="N1633" s="173"/>
      <c r="O1633" s="173"/>
      <c r="P1633" s="173"/>
      <c r="Q1633" s="173"/>
      <c r="R1633" s="173"/>
      <c r="S1633" s="173"/>
      <c r="T1633" s="173"/>
      <c r="U1633" s="173"/>
      <c r="V1633" s="173"/>
      <c r="W1633" s="173"/>
      <c r="X1633" s="173"/>
      <c r="Y1633" s="173"/>
      <c r="Z1633" s="173"/>
      <c r="AA1633" s="173"/>
      <c r="AB1633" s="173"/>
      <c r="AC1633" s="173"/>
      <c r="AD1633" s="173"/>
      <c r="AE1633" s="173"/>
      <c r="AF1633" s="173"/>
      <c r="AG1633" s="173"/>
      <c r="AH1633" s="173"/>
      <c r="AI1633" s="173"/>
      <c r="AJ1633" s="173"/>
      <c r="AK1633" s="173"/>
      <c r="AL1633" s="173"/>
    </row>
    <row r="1634" spans="1:38" s="123" customFormat="1" ht="14">
      <c r="A1634" s="173"/>
      <c r="B1634" s="173"/>
      <c r="C1634" s="173"/>
      <c r="D1634" s="173"/>
      <c r="E1634" s="173"/>
      <c r="F1634" s="173"/>
      <c r="G1634" s="173"/>
      <c r="H1634" s="173"/>
      <c r="I1634" s="173"/>
      <c r="J1634" s="173"/>
      <c r="K1634" s="173"/>
      <c r="L1634" s="173"/>
      <c r="M1634" s="173"/>
      <c r="N1634" s="173"/>
      <c r="O1634" s="173"/>
      <c r="P1634" s="173"/>
      <c r="Q1634" s="173"/>
      <c r="R1634" s="173"/>
      <c r="S1634" s="173"/>
      <c r="T1634" s="173"/>
      <c r="U1634" s="173"/>
      <c r="V1634" s="173"/>
      <c r="W1634" s="173"/>
      <c r="X1634" s="173"/>
      <c r="Y1634" s="173"/>
      <c r="Z1634" s="173"/>
      <c r="AA1634" s="173"/>
      <c r="AB1634" s="173"/>
      <c r="AC1634" s="173"/>
      <c r="AD1634" s="173"/>
      <c r="AE1634" s="173"/>
      <c r="AF1634" s="173"/>
      <c r="AG1634" s="173"/>
      <c r="AH1634" s="173"/>
      <c r="AI1634" s="173"/>
      <c r="AJ1634" s="173"/>
      <c r="AK1634" s="173"/>
      <c r="AL1634" s="173"/>
    </row>
    <row r="1635" spans="1:38" s="123" customFormat="1" ht="14">
      <c r="A1635" s="173"/>
      <c r="B1635" s="173"/>
      <c r="C1635" s="173"/>
      <c r="D1635" s="173"/>
      <c r="E1635" s="173"/>
      <c r="F1635" s="173"/>
      <c r="G1635" s="173"/>
      <c r="H1635" s="173"/>
      <c r="I1635" s="173"/>
      <c r="J1635" s="173"/>
      <c r="K1635" s="173"/>
      <c r="L1635" s="173"/>
      <c r="M1635" s="173"/>
      <c r="N1635" s="173"/>
      <c r="O1635" s="173"/>
      <c r="P1635" s="173"/>
      <c r="Q1635" s="173"/>
      <c r="R1635" s="173"/>
      <c r="S1635" s="173"/>
      <c r="T1635" s="173"/>
      <c r="U1635" s="173"/>
      <c r="V1635" s="173"/>
      <c r="W1635" s="173"/>
      <c r="X1635" s="173"/>
      <c r="Y1635" s="173"/>
      <c r="Z1635" s="173"/>
      <c r="AA1635" s="173"/>
      <c r="AB1635" s="173"/>
      <c r="AC1635" s="173"/>
      <c r="AD1635" s="173"/>
      <c r="AE1635" s="173"/>
      <c r="AF1635" s="173"/>
      <c r="AG1635" s="173"/>
      <c r="AH1635" s="173"/>
      <c r="AI1635" s="173"/>
      <c r="AJ1635" s="173"/>
      <c r="AK1635" s="173"/>
      <c r="AL1635" s="173"/>
    </row>
    <row r="1636" spans="1:38" s="123" customFormat="1" ht="14">
      <c r="A1636" s="173"/>
      <c r="B1636" s="173"/>
      <c r="C1636" s="173"/>
      <c r="D1636" s="173"/>
      <c r="E1636" s="173"/>
      <c r="F1636" s="173"/>
      <c r="G1636" s="173"/>
      <c r="H1636" s="173"/>
      <c r="I1636" s="173"/>
      <c r="J1636" s="173"/>
      <c r="K1636" s="173"/>
      <c r="L1636" s="173"/>
      <c r="M1636" s="173"/>
      <c r="N1636" s="173"/>
      <c r="O1636" s="173"/>
      <c r="P1636" s="173"/>
      <c r="Q1636" s="173"/>
      <c r="R1636" s="173"/>
      <c r="S1636" s="173"/>
      <c r="T1636" s="173"/>
      <c r="U1636" s="173"/>
      <c r="V1636" s="173"/>
      <c r="W1636" s="173"/>
      <c r="X1636" s="173"/>
      <c r="Y1636" s="173"/>
      <c r="Z1636" s="173"/>
      <c r="AA1636" s="173"/>
      <c r="AB1636" s="173"/>
      <c r="AC1636" s="173"/>
      <c r="AD1636" s="173"/>
      <c r="AE1636" s="173"/>
      <c r="AF1636" s="173"/>
      <c r="AG1636" s="173"/>
      <c r="AH1636" s="173"/>
      <c r="AI1636" s="173"/>
      <c r="AJ1636" s="173"/>
      <c r="AK1636" s="173"/>
      <c r="AL1636" s="173"/>
    </row>
    <row r="1637" spans="1:38" s="123" customFormat="1" ht="14">
      <c r="A1637" s="173"/>
      <c r="B1637" s="173"/>
      <c r="C1637" s="173"/>
      <c r="D1637" s="173"/>
      <c r="E1637" s="173"/>
      <c r="F1637" s="173"/>
      <c r="G1637" s="173"/>
      <c r="H1637" s="173"/>
      <c r="I1637" s="173"/>
      <c r="J1637" s="173"/>
      <c r="K1637" s="173"/>
      <c r="L1637" s="173"/>
      <c r="M1637" s="173"/>
      <c r="N1637" s="173"/>
      <c r="O1637" s="173"/>
      <c r="P1637" s="173"/>
      <c r="Q1637" s="173"/>
      <c r="R1637" s="173"/>
      <c r="S1637" s="173"/>
      <c r="T1637" s="173"/>
      <c r="U1637" s="173"/>
      <c r="V1637" s="173"/>
      <c r="W1637" s="173"/>
      <c r="X1637" s="173"/>
      <c r="Y1637" s="173"/>
      <c r="Z1637" s="173"/>
      <c r="AA1637" s="173"/>
      <c r="AB1637" s="173"/>
      <c r="AC1637" s="173"/>
      <c r="AD1637" s="173"/>
      <c r="AE1637" s="173"/>
      <c r="AF1637" s="173"/>
      <c r="AG1637" s="173"/>
      <c r="AH1637" s="173"/>
      <c r="AI1637" s="173"/>
      <c r="AJ1637" s="173"/>
      <c r="AK1637" s="173"/>
      <c r="AL1637" s="173"/>
    </row>
    <row r="1638" spans="1:38" s="123" customFormat="1" ht="14">
      <c r="A1638" s="173"/>
      <c r="B1638" s="173"/>
      <c r="C1638" s="173"/>
      <c r="D1638" s="173"/>
      <c r="E1638" s="173"/>
      <c r="F1638" s="173"/>
      <c r="G1638" s="173"/>
      <c r="H1638" s="173"/>
      <c r="I1638" s="173"/>
      <c r="J1638" s="173"/>
      <c r="K1638" s="173"/>
      <c r="L1638" s="173"/>
      <c r="M1638" s="173"/>
      <c r="N1638" s="173"/>
      <c r="O1638" s="173"/>
      <c r="P1638" s="173"/>
      <c r="Q1638" s="173"/>
      <c r="R1638" s="173"/>
      <c r="S1638" s="173"/>
      <c r="T1638" s="173"/>
      <c r="U1638" s="173"/>
      <c r="V1638" s="173"/>
      <c r="W1638" s="173"/>
      <c r="X1638" s="173"/>
      <c r="Y1638" s="173"/>
      <c r="Z1638" s="173"/>
      <c r="AA1638" s="173"/>
      <c r="AB1638" s="173"/>
      <c r="AC1638" s="173"/>
      <c r="AD1638" s="173"/>
      <c r="AE1638" s="173"/>
      <c r="AF1638" s="173"/>
      <c r="AG1638" s="173"/>
      <c r="AH1638" s="173"/>
      <c r="AI1638" s="173"/>
      <c r="AJ1638" s="173"/>
      <c r="AK1638" s="173"/>
      <c r="AL1638" s="173"/>
    </row>
    <row r="1639" spans="1:38" s="123" customFormat="1" ht="14">
      <c r="A1639" s="173"/>
      <c r="B1639" s="173"/>
      <c r="C1639" s="173"/>
      <c r="D1639" s="173"/>
      <c r="E1639" s="173"/>
      <c r="F1639" s="173"/>
      <c r="G1639" s="173"/>
      <c r="H1639" s="173"/>
      <c r="I1639" s="173"/>
      <c r="J1639" s="173"/>
      <c r="K1639" s="173"/>
      <c r="L1639" s="173"/>
      <c r="M1639" s="173"/>
      <c r="N1639" s="173"/>
      <c r="O1639" s="173"/>
      <c r="P1639" s="173"/>
      <c r="Q1639" s="173"/>
      <c r="R1639" s="173"/>
      <c r="S1639" s="173"/>
      <c r="T1639" s="173"/>
      <c r="U1639" s="173"/>
      <c r="V1639" s="173"/>
      <c r="W1639" s="173"/>
      <c r="X1639" s="173"/>
      <c r="Y1639" s="173"/>
      <c r="Z1639" s="173"/>
      <c r="AA1639" s="173"/>
      <c r="AB1639" s="173"/>
      <c r="AC1639" s="173"/>
      <c r="AD1639" s="173"/>
      <c r="AE1639" s="173"/>
      <c r="AF1639" s="173"/>
      <c r="AG1639" s="173"/>
      <c r="AH1639" s="173"/>
      <c r="AI1639" s="173"/>
      <c r="AJ1639" s="173"/>
      <c r="AK1639" s="173"/>
      <c r="AL1639" s="173"/>
    </row>
    <row r="1640" spans="1:38" s="123" customFormat="1" ht="14">
      <c r="A1640" s="173"/>
      <c r="B1640" s="173"/>
      <c r="C1640" s="173"/>
      <c r="D1640" s="173"/>
      <c r="E1640" s="173"/>
      <c r="F1640" s="173"/>
      <c r="G1640" s="173"/>
      <c r="H1640" s="173"/>
      <c r="I1640" s="173"/>
      <c r="J1640" s="173"/>
      <c r="K1640" s="173"/>
      <c r="L1640" s="173"/>
      <c r="M1640" s="173"/>
      <c r="N1640" s="173"/>
      <c r="O1640" s="173"/>
      <c r="P1640" s="173"/>
      <c r="Q1640" s="173"/>
      <c r="R1640" s="173"/>
      <c r="S1640" s="173"/>
      <c r="T1640" s="173"/>
      <c r="U1640" s="173"/>
      <c r="V1640" s="173"/>
      <c r="W1640" s="173"/>
      <c r="X1640" s="173"/>
      <c r="Y1640" s="173"/>
      <c r="Z1640" s="173"/>
      <c r="AA1640" s="173"/>
      <c r="AB1640" s="173"/>
      <c r="AC1640" s="173"/>
      <c r="AD1640" s="173"/>
      <c r="AE1640" s="173"/>
      <c r="AF1640" s="173"/>
      <c r="AG1640" s="173"/>
      <c r="AH1640" s="173"/>
      <c r="AI1640" s="173"/>
      <c r="AJ1640" s="173"/>
      <c r="AK1640" s="173"/>
      <c r="AL1640" s="173"/>
    </row>
    <row r="1641" spans="1:38" s="123" customFormat="1" ht="14">
      <c r="A1641" s="173"/>
      <c r="B1641" s="173"/>
      <c r="C1641" s="173"/>
      <c r="D1641" s="173"/>
      <c r="E1641" s="173"/>
      <c r="F1641" s="173"/>
      <c r="G1641" s="173"/>
      <c r="H1641" s="173"/>
      <c r="I1641" s="173"/>
      <c r="J1641" s="173"/>
      <c r="K1641" s="173"/>
      <c r="L1641" s="173"/>
      <c r="M1641" s="173"/>
      <c r="N1641" s="173"/>
      <c r="O1641" s="173"/>
      <c r="P1641" s="173"/>
      <c r="Q1641" s="173"/>
      <c r="R1641" s="173"/>
      <c r="S1641" s="173"/>
      <c r="T1641" s="173"/>
      <c r="U1641" s="173"/>
      <c r="V1641" s="173"/>
      <c r="W1641" s="173"/>
      <c r="X1641" s="173"/>
      <c r="Y1641" s="173"/>
      <c r="Z1641" s="173"/>
      <c r="AA1641" s="173"/>
      <c r="AB1641" s="173"/>
      <c r="AC1641" s="173"/>
      <c r="AD1641" s="173"/>
      <c r="AE1641" s="173"/>
      <c r="AF1641" s="173"/>
      <c r="AG1641" s="173"/>
      <c r="AH1641" s="173"/>
      <c r="AI1641" s="173"/>
      <c r="AJ1641" s="173"/>
      <c r="AK1641" s="173"/>
      <c r="AL1641" s="173"/>
    </row>
    <row r="1642" spans="1:38" s="123" customFormat="1" ht="14">
      <c r="A1642" s="173"/>
      <c r="B1642" s="173"/>
      <c r="C1642" s="173"/>
      <c r="D1642" s="173"/>
      <c r="E1642" s="173"/>
      <c r="F1642" s="173"/>
      <c r="G1642" s="173"/>
      <c r="H1642" s="173"/>
      <c r="I1642" s="173"/>
      <c r="J1642" s="173"/>
      <c r="K1642" s="173"/>
      <c r="L1642" s="173"/>
      <c r="M1642" s="173"/>
      <c r="N1642" s="173"/>
      <c r="O1642" s="173"/>
      <c r="P1642" s="173"/>
      <c r="Q1642" s="173"/>
      <c r="R1642" s="173"/>
      <c r="S1642" s="173"/>
      <c r="T1642" s="173"/>
      <c r="U1642" s="173"/>
      <c r="V1642" s="173"/>
      <c r="W1642" s="173"/>
      <c r="X1642" s="173"/>
      <c r="Y1642" s="173"/>
      <c r="Z1642" s="173"/>
      <c r="AA1642" s="173"/>
      <c r="AB1642" s="173"/>
      <c r="AC1642" s="173"/>
      <c r="AD1642" s="173"/>
      <c r="AE1642" s="173"/>
      <c r="AF1642" s="173"/>
      <c r="AG1642" s="173"/>
      <c r="AH1642" s="173"/>
      <c r="AI1642" s="173"/>
      <c r="AJ1642" s="173"/>
      <c r="AK1642" s="173"/>
      <c r="AL1642" s="173"/>
    </row>
    <row r="1643" spans="1:38" s="123" customFormat="1" ht="14">
      <c r="A1643" s="173"/>
      <c r="B1643" s="173"/>
      <c r="C1643" s="173"/>
      <c r="D1643" s="173"/>
      <c r="E1643" s="173"/>
      <c r="F1643" s="173"/>
      <c r="G1643" s="173"/>
      <c r="H1643" s="173"/>
      <c r="I1643" s="173"/>
      <c r="J1643" s="173"/>
      <c r="K1643" s="173"/>
      <c r="L1643" s="173"/>
      <c r="M1643" s="173"/>
      <c r="N1643" s="173"/>
      <c r="O1643" s="173"/>
      <c r="P1643" s="173"/>
      <c r="Q1643" s="173"/>
      <c r="R1643" s="173"/>
      <c r="S1643" s="173"/>
      <c r="T1643" s="173"/>
      <c r="U1643" s="173"/>
      <c r="V1643" s="173"/>
      <c r="W1643" s="173"/>
      <c r="X1643" s="173"/>
      <c r="Y1643" s="173"/>
      <c r="Z1643" s="173"/>
      <c r="AA1643" s="173"/>
      <c r="AB1643" s="173"/>
      <c r="AC1643" s="173"/>
      <c r="AD1643" s="173"/>
      <c r="AE1643" s="173"/>
      <c r="AF1643" s="173"/>
      <c r="AG1643" s="173"/>
      <c r="AH1643" s="173"/>
      <c r="AI1643" s="173"/>
      <c r="AJ1643" s="173"/>
      <c r="AK1643" s="173"/>
      <c r="AL1643" s="173"/>
    </row>
    <row r="1644" spans="1:38" s="123" customFormat="1" ht="14">
      <c r="A1644" s="173"/>
      <c r="B1644" s="173"/>
      <c r="C1644" s="173"/>
      <c r="D1644" s="173"/>
      <c r="E1644" s="173"/>
      <c r="F1644" s="173"/>
      <c r="G1644" s="173"/>
      <c r="H1644" s="173"/>
      <c r="I1644" s="173"/>
      <c r="J1644" s="173"/>
      <c r="K1644" s="173"/>
      <c r="L1644" s="173"/>
      <c r="M1644" s="173"/>
      <c r="N1644" s="173"/>
      <c r="O1644" s="173"/>
      <c r="P1644" s="173"/>
      <c r="Q1644" s="173"/>
      <c r="R1644" s="173"/>
      <c r="S1644" s="173"/>
      <c r="T1644" s="173"/>
      <c r="U1644" s="173"/>
      <c r="V1644" s="173"/>
      <c r="W1644" s="173"/>
      <c r="X1644" s="173"/>
      <c r="Y1644" s="173"/>
      <c r="Z1644" s="173"/>
      <c r="AA1644" s="173"/>
      <c r="AB1644" s="173"/>
      <c r="AC1644" s="173"/>
      <c r="AD1644" s="173"/>
      <c r="AE1644" s="173"/>
      <c r="AF1644" s="173"/>
      <c r="AG1644" s="173"/>
      <c r="AH1644" s="173"/>
      <c r="AI1644" s="173"/>
      <c r="AJ1644" s="173"/>
      <c r="AK1644" s="173"/>
      <c r="AL1644" s="173"/>
    </row>
    <row r="1645" spans="1:38" s="123" customFormat="1" ht="14">
      <c r="A1645" s="173"/>
      <c r="B1645" s="173"/>
      <c r="C1645" s="173"/>
      <c r="D1645" s="173"/>
      <c r="E1645" s="173"/>
      <c r="F1645" s="173"/>
      <c r="G1645" s="173"/>
      <c r="H1645" s="173"/>
      <c r="I1645" s="173"/>
      <c r="J1645" s="173"/>
      <c r="K1645" s="173"/>
      <c r="L1645" s="173"/>
      <c r="M1645" s="173"/>
      <c r="N1645" s="173"/>
      <c r="O1645" s="173"/>
      <c r="P1645" s="173"/>
      <c r="Q1645" s="173"/>
      <c r="R1645" s="173"/>
      <c r="S1645" s="173"/>
      <c r="T1645" s="173"/>
      <c r="U1645" s="173"/>
      <c r="V1645" s="173"/>
      <c r="W1645" s="173"/>
      <c r="X1645" s="173"/>
      <c r="Y1645" s="173"/>
      <c r="Z1645" s="173"/>
      <c r="AA1645" s="173"/>
      <c r="AB1645" s="173"/>
      <c r="AC1645" s="173"/>
      <c r="AD1645" s="173"/>
      <c r="AE1645" s="173"/>
      <c r="AF1645" s="173"/>
      <c r="AG1645" s="173"/>
      <c r="AH1645" s="173"/>
      <c r="AI1645" s="173"/>
      <c r="AJ1645" s="173"/>
      <c r="AK1645" s="173"/>
      <c r="AL1645" s="173"/>
    </row>
    <row r="1646" spans="1:38" s="123" customFormat="1" ht="14">
      <c r="A1646" s="173"/>
      <c r="B1646" s="173"/>
      <c r="C1646" s="173"/>
      <c r="D1646" s="173"/>
      <c r="E1646" s="173"/>
      <c r="F1646" s="173"/>
      <c r="G1646" s="173"/>
      <c r="H1646" s="173"/>
      <c r="I1646" s="173"/>
      <c r="J1646" s="173"/>
      <c r="K1646" s="173"/>
      <c r="L1646" s="173"/>
      <c r="M1646" s="173"/>
      <c r="N1646" s="173"/>
      <c r="O1646" s="173"/>
      <c r="P1646" s="173"/>
      <c r="Q1646" s="173"/>
      <c r="R1646" s="173"/>
      <c r="S1646" s="173"/>
      <c r="T1646" s="173"/>
      <c r="U1646" s="173"/>
      <c r="V1646" s="173"/>
      <c r="W1646" s="173"/>
      <c r="X1646" s="173"/>
      <c r="Y1646" s="173"/>
      <c r="Z1646" s="173"/>
      <c r="AA1646" s="173"/>
      <c r="AB1646" s="173"/>
      <c r="AC1646" s="173"/>
      <c r="AD1646" s="173"/>
      <c r="AE1646" s="173"/>
      <c r="AF1646" s="173"/>
      <c r="AG1646" s="173"/>
      <c r="AH1646" s="173"/>
      <c r="AI1646" s="173"/>
      <c r="AJ1646" s="173"/>
      <c r="AK1646" s="173"/>
      <c r="AL1646" s="173"/>
    </row>
    <row r="1647" spans="1:38" s="123" customFormat="1" ht="14">
      <c r="A1647" s="173"/>
      <c r="B1647" s="173"/>
      <c r="C1647" s="173"/>
      <c r="D1647" s="173"/>
      <c r="E1647" s="173"/>
      <c r="F1647" s="173"/>
      <c r="G1647" s="173"/>
      <c r="H1647" s="173"/>
      <c r="I1647" s="173"/>
      <c r="J1647" s="173"/>
      <c r="K1647" s="173"/>
      <c r="L1647" s="173"/>
      <c r="M1647" s="173"/>
      <c r="N1647" s="173"/>
      <c r="O1647" s="173"/>
      <c r="P1647" s="173"/>
      <c r="Q1647" s="173"/>
      <c r="R1647" s="173"/>
      <c r="S1647" s="173"/>
      <c r="T1647" s="173"/>
      <c r="U1647" s="173"/>
      <c r="V1647" s="173"/>
      <c r="W1647" s="173"/>
      <c r="X1647" s="173"/>
      <c r="Y1647" s="173"/>
      <c r="Z1647" s="173"/>
      <c r="AA1647" s="173"/>
      <c r="AB1647" s="173"/>
      <c r="AC1647" s="173"/>
      <c r="AD1647" s="173"/>
      <c r="AE1647" s="173"/>
      <c r="AF1647" s="173"/>
      <c r="AG1647" s="173"/>
      <c r="AH1647" s="173"/>
      <c r="AI1647" s="173"/>
      <c r="AJ1647" s="173"/>
      <c r="AK1647" s="173"/>
      <c r="AL1647" s="173"/>
    </row>
    <row r="1648" spans="1:38" s="123" customFormat="1" ht="14">
      <c r="A1648" s="173"/>
      <c r="B1648" s="173"/>
      <c r="C1648" s="173"/>
      <c r="D1648" s="173"/>
      <c r="E1648" s="173"/>
      <c r="F1648" s="173"/>
      <c r="G1648" s="173"/>
      <c r="H1648" s="173"/>
      <c r="I1648" s="173"/>
      <c r="J1648" s="173"/>
      <c r="K1648" s="173"/>
      <c r="L1648" s="173"/>
      <c r="M1648" s="173"/>
      <c r="N1648" s="173"/>
      <c r="O1648" s="173"/>
      <c r="P1648" s="173"/>
      <c r="Q1648" s="173"/>
      <c r="R1648" s="173"/>
      <c r="S1648" s="173"/>
      <c r="T1648" s="173"/>
      <c r="U1648" s="173"/>
      <c r="V1648" s="173"/>
      <c r="W1648" s="173"/>
      <c r="X1648" s="173"/>
      <c r="Y1648" s="173"/>
      <c r="Z1648" s="173"/>
      <c r="AA1648" s="173"/>
      <c r="AB1648" s="173"/>
      <c r="AC1648" s="173"/>
      <c r="AD1648" s="173"/>
      <c r="AE1648" s="173"/>
      <c r="AF1648" s="173"/>
      <c r="AG1648" s="173"/>
      <c r="AH1648" s="173"/>
      <c r="AI1648" s="173"/>
      <c r="AJ1648" s="173"/>
      <c r="AK1648" s="173"/>
      <c r="AL1648" s="173"/>
    </row>
    <row r="1649" spans="1:38" s="123" customFormat="1" ht="14">
      <c r="A1649" s="173"/>
      <c r="B1649" s="173"/>
      <c r="C1649" s="173"/>
      <c r="D1649" s="173"/>
      <c r="E1649" s="173"/>
      <c r="F1649" s="173"/>
      <c r="G1649" s="173"/>
      <c r="H1649" s="173"/>
      <c r="I1649" s="173"/>
      <c r="J1649" s="173"/>
      <c r="K1649" s="173"/>
      <c r="L1649" s="173"/>
      <c r="M1649" s="173"/>
      <c r="N1649" s="173"/>
      <c r="O1649" s="173"/>
      <c r="P1649" s="173"/>
      <c r="Q1649" s="173"/>
      <c r="R1649" s="173"/>
      <c r="S1649" s="173"/>
      <c r="T1649" s="173"/>
      <c r="U1649" s="173"/>
      <c r="V1649" s="173"/>
      <c r="W1649" s="173"/>
      <c r="X1649" s="173"/>
      <c r="Y1649" s="173"/>
      <c r="Z1649" s="173"/>
      <c r="AA1649" s="173"/>
      <c r="AB1649" s="173"/>
      <c r="AC1649" s="173"/>
      <c r="AD1649" s="173"/>
      <c r="AE1649" s="173"/>
      <c r="AF1649" s="173"/>
      <c r="AG1649" s="173"/>
      <c r="AH1649" s="173"/>
      <c r="AI1649" s="173"/>
      <c r="AJ1649" s="173"/>
      <c r="AK1649" s="173"/>
      <c r="AL1649" s="173"/>
    </row>
    <row r="1650" spans="1:38" s="123" customFormat="1" ht="14">
      <c r="A1650" s="173"/>
      <c r="B1650" s="173"/>
      <c r="C1650" s="173"/>
      <c r="D1650" s="173"/>
      <c r="E1650" s="173"/>
      <c r="F1650" s="173"/>
      <c r="G1650" s="173"/>
      <c r="H1650" s="173"/>
      <c r="I1650" s="173"/>
      <c r="J1650" s="173"/>
      <c r="K1650" s="173"/>
      <c r="L1650" s="173"/>
      <c r="M1650" s="173"/>
      <c r="N1650" s="173"/>
      <c r="O1650" s="173"/>
      <c r="P1650" s="173"/>
      <c r="Q1650" s="173"/>
      <c r="R1650" s="173"/>
      <c r="S1650" s="173"/>
      <c r="T1650" s="173"/>
      <c r="U1650" s="173"/>
      <c r="V1650" s="173"/>
      <c r="W1650" s="173"/>
      <c r="X1650" s="173"/>
      <c r="Y1650" s="173"/>
      <c r="Z1650" s="173"/>
      <c r="AA1650" s="173"/>
      <c r="AB1650" s="173"/>
      <c r="AC1650" s="173"/>
      <c r="AD1650" s="173"/>
      <c r="AE1650" s="173"/>
      <c r="AF1650" s="173"/>
      <c r="AG1650" s="173"/>
      <c r="AH1650" s="173"/>
      <c r="AI1650" s="173"/>
      <c r="AJ1650" s="173"/>
      <c r="AK1650" s="173"/>
      <c r="AL1650" s="173"/>
    </row>
    <row r="1651" spans="1:38" s="123" customFormat="1" ht="14">
      <c r="A1651" s="173"/>
      <c r="B1651" s="173"/>
      <c r="C1651" s="173"/>
      <c r="D1651" s="173"/>
      <c r="E1651" s="173"/>
      <c r="F1651" s="173"/>
      <c r="G1651" s="173"/>
      <c r="H1651" s="173"/>
      <c r="I1651" s="173"/>
      <c r="J1651" s="173"/>
      <c r="K1651" s="173"/>
      <c r="L1651" s="173"/>
      <c r="M1651" s="173"/>
      <c r="N1651" s="173"/>
      <c r="O1651" s="173"/>
      <c r="P1651" s="173"/>
      <c r="Q1651" s="173"/>
      <c r="R1651" s="173"/>
      <c r="S1651" s="173"/>
      <c r="T1651" s="173"/>
      <c r="U1651" s="173"/>
      <c r="V1651" s="173"/>
      <c r="W1651" s="173"/>
      <c r="X1651" s="173"/>
      <c r="Y1651" s="173"/>
      <c r="Z1651" s="173"/>
      <c r="AA1651" s="173"/>
      <c r="AB1651" s="173"/>
      <c r="AC1651" s="173"/>
      <c r="AD1651" s="173"/>
      <c r="AE1651" s="173"/>
      <c r="AF1651" s="173"/>
      <c r="AG1651" s="173"/>
      <c r="AH1651" s="173"/>
      <c r="AI1651" s="173"/>
      <c r="AJ1651" s="173"/>
      <c r="AK1651" s="173"/>
      <c r="AL1651" s="173"/>
    </row>
    <row r="1652" spans="1:38" s="123" customFormat="1" ht="14">
      <c r="A1652" s="173"/>
      <c r="B1652" s="173"/>
      <c r="C1652" s="173"/>
      <c r="D1652" s="173"/>
      <c r="E1652" s="173"/>
      <c r="F1652" s="173"/>
      <c r="G1652" s="173"/>
      <c r="H1652" s="173"/>
      <c r="I1652" s="173"/>
      <c r="J1652" s="173"/>
      <c r="K1652" s="173"/>
      <c r="L1652" s="173"/>
      <c r="M1652" s="173"/>
      <c r="N1652" s="173"/>
      <c r="O1652" s="173"/>
      <c r="P1652" s="173"/>
      <c r="Q1652" s="173"/>
      <c r="R1652" s="173"/>
      <c r="S1652" s="173"/>
      <c r="T1652" s="173"/>
      <c r="U1652" s="173"/>
      <c r="V1652" s="173"/>
      <c r="W1652" s="173"/>
      <c r="X1652" s="173"/>
      <c r="Y1652" s="173"/>
      <c r="Z1652" s="173"/>
      <c r="AA1652" s="173"/>
      <c r="AB1652" s="173"/>
      <c r="AC1652" s="173"/>
      <c r="AD1652" s="173"/>
      <c r="AE1652" s="173"/>
      <c r="AF1652" s="173"/>
      <c r="AG1652" s="173"/>
      <c r="AH1652" s="173"/>
      <c r="AI1652" s="173"/>
      <c r="AJ1652" s="173"/>
      <c r="AK1652" s="173"/>
      <c r="AL1652" s="173"/>
    </row>
    <row r="1653" spans="1:38" s="123" customFormat="1" ht="14">
      <c r="A1653" s="173"/>
      <c r="B1653" s="173"/>
      <c r="C1653" s="173"/>
      <c r="D1653" s="173"/>
      <c r="E1653" s="173"/>
      <c r="F1653" s="173"/>
      <c r="G1653" s="173"/>
      <c r="H1653" s="173"/>
      <c r="I1653" s="173"/>
      <c r="J1653" s="173"/>
      <c r="K1653" s="173"/>
      <c r="L1653" s="173"/>
      <c r="M1653" s="173"/>
      <c r="N1653" s="173"/>
      <c r="O1653" s="173"/>
      <c r="P1653" s="173"/>
      <c r="Q1653" s="173"/>
      <c r="R1653" s="173"/>
      <c r="S1653" s="173"/>
      <c r="T1653" s="173"/>
      <c r="U1653" s="173"/>
      <c r="V1653" s="173"/>
      <c r="W1653" s="173"/>
      <c r="X1653" s="173"/>
      <c r="Y1653" s="173"/>
      <c r="Z1653" s="173"/>
      <c r="AA1653" s="173"/>
      <c r="AB1653" s="173"/>
      <c r="AC1653" s="173"/>
      <c r="AD1653" s="173"/>
      <c r="AE1653" s="173"/>
      <c r="AF1653" s="173"/>
      <c r="AG1653" s="173"/>
      <c r="AH1653" s="173"/>
      <c r="AI1653" s="173"/>
      <c r="AJ1653" s="173"/>
      <c r="AK1653" s="173"/>
      <c r="AL1653" s="173"/>
    </row>
    <row r="1654" spans="1:38" s="123" customFormat="1" ht="14">
      <c r="A1654" s="173"/>
      <c r="B1654" s="173"/>
      <c r="C1654" s="173"/>
      <c r="D1654" s="173"/>
      <c r="E1654" s="173"/>
      <c r="F1654" s="173"/>
      <c r="G1654" s="173"/>
      <c r="H1654" s="173"/>
      <c r="I1654" s="173"/>
      <c r="J1654" s="173"/>
      <c r="K1654" s="173"/>
      <c r="L1654" s="173"/>
      <c r="M1654" s="173"/>
      <c r="N1654" s="173"/>
      <c r="O1654" s="173"/>
      <c r="P1654" s="173"/>
      <c r="Q1654" s="173"/>
      <c r="R1654" s="173"/>
      <c r="S1654" s="173"/>
      <c r="T1654" s="173"/>
      <c r="U1654" s="173"/>
      <c r="V1654" s="173"/>
      <c r="W1654" s="173"/>
      <c r="X1654" s="173"/>
      <c r="Y1654" s="173"/>
      <c r="Z1654" s="173"/>
      <c r="AA1654" s="173"/>
      <c r="AB1654" s="173"/>
      <c r="AC1654" s="173"/>
      <c r="AD1654" s="173"/>
      <c r="AE1654" s="173"/>
      <c r="AF1654" s="173"/>
      <c r="AG1654" s="173"/>
      <c r="AH1654" s="173"/>
      <c r="AI1654" s="173"/>
      <c r="AJ1654" s="173"/>
      <c r="AK1654" s="173"/>
      <c r="AL1654" s="173"/>
    </row>
    <row r="1655" spans="1:38" s="123" customFormat="1" ht="14">
      <c r="A1655" s="173"/>
      <c r="B1655" s="173"/>
      <c r="C1655" s="173"/>
      <c r="D1655" s="173"/>
      <c r="E1655" s="173"/>
      <c r="F1655" s="173"/>
      <c r="G1655" s="173"/>
      <c r="H1655" s="173"/>
      <c r="I1655" s="173"/>
      <c r="J1655" s="173"/>
      <c r="K1655" s="173"/>
      <c r="L1655" s="173"/>
      <c r="M1655" s="173"/>
      <c r="N1655" s="173"/>
      <c r="O1655" s="173"/>
      <c r="P1655" s="173"/>
      <c r="Q1655" s="173"/>
      <c r="R1655" s="173"/>
      <c r="S1655" s="173"/>
      <c r="T1655" s="173"/>
      <c r="U1655" s="173"/>
      <c r="V1655" s="173"/>
      <c r="W1655" s="173"/>
      <c r="X1655" s="173"/>
      <c r="Y1655" s="173"/>
      <c r="Z1655" s="173"/>
      <c r="AA1655" s="173"/>
      <c r="AB1655" s="173"/>
      <c r="AC1655" s="173"/>
      <c r="AD1655" s="173"/>
      <c r="AE1655" s="173"/>
      <c r="AF1655" s="173"/>
      <c r="AG1655" s="173"/>
      <c r="AH1655" s="173"/>
      <c r="AI1655" s="173"/>
      <c r="AJ1655" s="173"/>
      <c r="AK1655" s="173"/>
      <c r="AL1655" s="173"/>
    </row>
    <row r="1656" spans="1:38" s="123" customFormat="1" ht="14">
      <c r="A1656" s="173"/>
      <c r="B1656" s="173"/>
      <c r="C1656" s="173"/>
      <c r="D1656" s="173"/>
      <c r="E1656" s="173"/>
      <c r="F1656" s="173"/>
      <c r="G1656" s="173"/>
      <c r="H1656" s="173"/>
      <c r="I1656" s="173"/>
      <c r="J1656" s="173"/>
      <c r="K1656" s="173"/>
      <c r="L1656" s="173"/>
      <c r="M1656" s="173"/>
      <c r="N1656" s="173"/>
      <c r="O1656" s="173"/>
      <c r="P1656" s="173"/>
      <c r="Q1656" s="173"/>
      <c r="R1656" s="173"/>
      <c r="S1656" s="173"/>
      <c r="T1656" s="173"/>
      <c r="U1656" s="173"/>
      <c r="V1656" s="173"/>
      <c r="W1656" s="173"/>
      <c r="X1656" s="173"/>
      <c r="Y1656" s="173"/>
      <c r="Z1656" s="173"/>
      <c r="AA1656" s="173"/>
      <c r="AB1656" s="173"/>
      <c r="AC1656" s="173"/>
      <c r="AD1656" s="173"/>
      <c r="AE1656" s="173"/>
      <c r="AF1656" s="173"/>
      <c r="AG1656" s="173"/>
      <c r="AH1656" s="173"/>
      <c r="AI1656" s="173"/>
      <c r="AJ1656" s="173"/>
      <c r="AK1656" s="173"/>
      <c r="AL1656" s="173"/>
    </row>
    <row r="1657" spans="1:38" s="123" customFormat="1" ht="14">
      <c r="A1657" s="173"/>
      <c r="B1657" s="173"/>
      <c r="C1657" s="173"/>
      <c r="D1657" s="173"/>
      <c r="E1657" s="173"/>
      <c r="F1657" s="173"/>
      <c r="G1657" s="173"/>
      <c r="H1657" s="173"/>
      <c r="I1657" s="173"/>
      <c r="J1657" s="173"/>
      <c r="K1657" s="173"/>
      <c r="L1657" s="173"/>
      <c r="M1657" s="173"/>
      <c r="N1657" s="173"/>
      <c r="O1657" s="173"/>
      <c r="P1657" s="173"/>
      <c r="Q1657" s="173"/>
      <c r="R1657" s="173"/>
      <c r="S1657" s="173"/>
      <c r="T1657" s="173"/>
      <c r="U1657" s="173"/>
      <c r="V1657" s="173"/>
      <c r="W1657" s="173"/>
      <c r="X1657" s="173"/>
      <c r="Y1657" s="173"/>
      <c r="Z1657" s="173"/>
      <c r="AA1657" s="173"/>
      <c r="AB1657" s="173"/>
      <c r="AC1657" s="173"/>
      <c r="AD1657" s="173"/>
      <c r="AE1657" s="173"/>
      <c r="AF1657" s="173"/>
      <c r="AG1657" s="173"/>
      <c r="AH1657" s="173"/>
      <c r="AI1657" s="173"/>
      <c r="AJ1657" s="173"/>
      <c r="AK1657" s="173"/>
      <c r="AL1657" s="173"/>
    </row>
    <row r="1658" spans="1:38" s="123" customFormat="1" ht="14">
      <c r="A1658" s="173"/>
      <c r="B1658" s="173"/>
      <c r="C1658" s="173"/>
      <c r="D1658" s="173"/>
      <c r="E1658" s="173"/>
      <c r="F1658" s="173"/>
      <c r="G1658" s="173"/>
      <c r="H1658" s="173"/>
      <c r="I1658" s="173"/>
      <c r="J1658" s="173"/>
      <c r="K1658" s="173"/>
      <c r="L1658" s="173"/>
      <c r="M1658" s="173"/>
      <c r="N1658" s="173"/>
      <c r="O1658" s="173"/>
      <c r="P1658" s="173"/>
      <c r="Q1658" s="173"/>
      <c r="R1658" s="173"/>
      <c r="S1658" s="173"/>
      <c r="T1658" s="173"/>
      <c r="U1658" s="173"/>
      <c r="V1658" s="173"/>
      <c r="W1658" s="173"/>
      <c r="X1658" s="173"/>
      <c r="Y1658" s="173"/>
      <c r="Z1658" s="173"/>
      <c r="AA1658" s="173"/>
      <c r="AB1658" s="173"/>
      <c r="AC1658" s="173"/>
      <c r="AD1658" s="173"/>
      <c r="AE1658" s="173"/>
      <c r="AF1658" s="173"/>
      <c r="AG1658" s="173"/>
      <c r="AH1658" s="173"/>
      <c r="AI1658" s="173"/>
      <c r="AJ1658" s="173"/>
      <c r="AK1658" s="173"/>
      <c r="AL1658" s="173"/>
    </row>
    <row r="1659" spans="1:38" s="123" customFormat="1" ht="14">
      <c r="A1659" s="173"/>
      <c r="B1659" s="173"/>
      <c r="C1659" s="173"/>
      <c r="D1659" s="173"/>
      <c r="E1659" s="173"/>
      <c r="F1659" s="173"/>
      <c r="G1659" s="173"/>
      <c r="H1659" s="173"/>
      <c r="I1659" s="173"/>
      <c r="J1659" s="173"/>
      <c r="K1659" s="173"/>
      <c r="L1659" s="173"/>
      <c r="M1659" s="173"/>
      <c r="N1659" s="173"/>
      <c r="O1659" s="173"/>
      <c r="P1659" s="173"/>
      <c r="Q1659" s="173"/>
      <c r="R1659" s="173"/>
      <c r="S1659" s="173"/>
      <c r="T1659" s="173"/>
      <c r="U1659" s="173"/>
      <c r="V1659" s="173"/>
      <c r="W1659" s="173"/>
      <c r="X1659" s="173"/>
      <c r="Y1659" s="173"/>
      <c r="Z1659" s="173"/>
      <c r="AA1659" s="173"/>
      <c r="AB1659" s="173"/>
      <c r="AC1659" s="173"/>
      <c r="AD1659" s="173"/>
      <c r="AE1659" s="173"/>
      <c r="AF1659" s="173"/>
      <c r="AG1659" s="173"/>
      <c r="AH1659" s="173"/>
      <c r="AI1659" s="173"/>
      <c r="AJ1659" s="173"/>
      <c r="AK1659" s="173"/>
      <c r="AL1659" s="173"/>
    </row>
    <row r="1660" spans="1:38" s="123" customFormat="1" ht="14">
      <c r="A1660" s="173"/>
      <c r="B1660" s="173"/>
      <c r="C1660" s="173"/>
      <c r="D1660" s="173"/>
      <c r="E1660" s="173"/>
      <c r="F1660" s="173"/>
      <c r="G1660" s="173"/>
      <c r="H1660" s="173"/>
      <c r="I1660" s="173"/>
      <c r="J1660" s="173"/>
      <c r="K1660" s="173"/>
      <c r="L1660" s="173"/>
      <c r="M1660" s="173"/>
      <c r="N1660" s="173"/>
      <c r="O1660" s="173"/>
      <c r="P1660" s="173"/>
      <c r="Q1660" s="173"/>
      <c r="R1660" s="173"/>
      <c r="S1660" s="173"/>
      <c r="T1660" s="173"/>
      <c r="U1660" s="173"/>
      <c r="V1660" s="173"/>
      <c r="W1660" s="173"/>
      <c r="X1660" s="173"/>
      <c r="Y1660" s="173"/>
      <c r="Z1660" s="173"/>
      <c r="AA1660" s="173"/>
      <c r="AB1660" s="173"/>
      <c r="AC1660" s="173"/>
      <c r="AD1660" s="173"/>
      <c r="AE1660" s="173"/>
      <c r="AF1660" s="173"/>
      <c r="AG1660" s="173"/>
      <c r="AH1660" s="173"/>
      <c r="AI1660" s="173"/>
      <c r="AJ1660" s="173"/>
      <c r="AK1660" s="173"/>
      <c r="AL1660" s="173"/>
    </row>
    <row r="1661" spans="1:38" s="123" customFormat="1" ht="14">
      <c r="A1661" s="173"/>
      <c r="B1661" s="173"/>
      <c r="C1661" s="173"/>
      <c r="D1661" s="173"/>
      <c r="E1661" s="173"/>
      <c r="F1661" s="173"/>
      <c r="G1661" s="173"/>
      <c r="H1661" s="173"/>
      <c r="I1661" s="173"/>
      <c r="J1661" s="173"/>
      <c r="K1661" s="173"/>
      <c r="L1661" s="173"/>
      <c r="M1661" s="173"/>
      <c r="N1661" s="173"/>
      <c r="O1661" s="173"/>
      <c r="P1661" s="173"/>
      <c r="Q1661" s="173"/>
      <c r="R1661" s="173"/>
      <c r="S1661" s="173"/>
      <c r="T1661" s="173"/>
      <c r="U1661" s="173"/>
      <c r="V1661" s="173"/>
      <c r="W1661" s="173"/>
      <c r="X1661" s="173"/>
      <c r="Y1661" s="173"/>
      <c r="Z1661" s="173"/>
      <c r="AA1661" s="173"/>
      <c r="AB1661" s="173"/>
      <c r="AC1661" s="173"/>
      <c r="AD1661" s="173"/>
      <c r="AE1661" s="173"/>
      <c r="AF1661" s="173"/>
      <c r="AG1661" s="173"/>
      <c r="AH1661" s="173"/>
      <c r="AI1661" s="173"/>
      <c r="AJ1661" s="173"/>
      <c r="AK1661" s="173"/>
      <c r="AL1661" s="173"/>
    </row>
    <row r="1662" spans="1:38" s="123" customFormat="1" ht="14">
      <c r="A1662" s="173"/>
      <c r="B1662" s="173"/>
      <c r="C1662" s="173"/>
      <c r="D1662" s="173"/>
      <c r="E1662" s="173"/>
      <c r="F1662" s="173"/>
      <c r="G1662" s="173"/>
      <c r="H1662" s="173"/>
      <c r="I1662" s="173"/>
      <c r="J1662" s="173"/>
      <c r="K1662" s="173"/>
      <c r="L1662" s="173"/>
      <c r="M1662" s="173"/>
      <c r="N1662" s="173"/>
      <c r="O1662" s="173"/>
      <c r="P1662" s="173"/>
      <c r="Q1662" s="173"/>
      <c r="R1662" s="173"/>
      <c r="S1662" s="173"/>
      <c r="T1662" s="173"/>
      <c r="U1662" s="173"/>
      <c r="V1662" s="173"/>
      <c r="W1662" s="173"/>
      <c r="X1662" s="173"/>
      <c r="Y1662" s="173"/>
      <c r="Z1662" s="173"/>
      <c r="AA1662" s="173"/>
      <c r="AB1662" s="173"/>
      <c r="AC1662" s="173"/>
      <c r="AD1662" s="173"/>
      <c r="AE1662" s="173"/>
      <c r="AF1662" s="173"/>
      <c r="AG1662" s="173"/>
      <c r="AH1662" s="173"/>
      <c r="AI1662" s="173"/>
      <c r="AJ1662" s="173"/>
      <c r="AK1662" s="173"/>
      <c r="AL1662" s="173"/>
    </row>
    <row r="1663" spans="1:38" s="123" customFormat="1" ht="14">
      <c r="A1663" s="173"/>
      <c r="B1663" s="173"/>
      <c r="C1663" s="173"/>
      <c r="D1663" s="173"/>
      <c r="E1663" s="173"/>
      <c r="F1663" s="173"/>
      <c r="G1663" s="173"/>
      <c r="H1663" s="173"/>
      <c r="I1663" s="173"/>
      <c r="J1663" s="173"/>
      <c r="K1663" s="173"/>
      <c r="L1663" s="173"/>
      <c r="M1663" s="173"/>
      <c r="N1663" s="173"/>
      <c r="O1663" s="173"/>
      <c r="P1663" s="173"/>
      <c r="Q1663" s="173"/>
      <c r="R1663" s="173"/>
      <c r="S1663" s="173"/>
      <c r="T1663" s="173"/>
      <c r="U1663" s="173"/>
      <c r="V1663" s="173"/>
      <c r="W1663" s="173"/>
      <c r="X1663" s="173"/>
      <c r="Y1663" s="173"/>
      <c r="Z1663" s="173"/>
      <c r="AA1663" s="173"/>
      <c r="AB1663" s="173"/>
      <c r="AC1663" s="173"/>
      <c r="AD1663" s="173"/>
      <c r="AE1663" s="173"/>
      <c r="AF1663" s="173"/>
      <c r="AG1663" s="173"/>
      <c r="AH1663" s="173"/>
      <c r="AI1663" s="173"/>
      <c r="AJ1663" s="173"/>
      <c r="AK1663" s="173"/>
      <c r="AL1663" s="173"/>
    </row>
    <row r="1664" spans="1:38" s="123" customFormat="1" ht="14">
      <c r="A1664" s="173"/>
      <c r="B1664" s="173"/>
      <c r="C1664" s="173"/>
      <c r="D1664" s="173"/>
      <c r="E1664" s="173"/>
      <c r="F1664" s="173"/>
      <c r="G1664" s="173"/>
      <c r="H1664" s="173"/>
      <c r="I1664" s="173"/>
      <c r="J1664" s="173"/>
      <c r="K1664" s="173"/>
      <c r="L1664" s="173"/>
      <c r="M1664" s="173"/>
      <c r="N1664" s="173"/>
      <c r="O1664" s="173"/>
      <c r="P1664" s="173"/>
      <c r="Q1664" s="173"/>
      <c r="R1664" s="173"/>
      <c r="S1664" s="173"/>
      <c r="T1664" s="173"/>
      <c r="U1664" s="173"/>
      <c r="V1664" s="173"/>
      <c r="W1664" s="173"/>
      <c r="X1664" s="173"/>
      <c r="Y1664" s="173"/>
      <c r="Z1664" s="173"/>
      <c r="AA1664" s="173"/>
      <c r="AB1664" s="173"/>
      <c r="AC1664" s="173"/>
      <c r="AD1664" s="173"/>
      <c r="AE1664" s="173"/>
      <c r="AF1664" s="173"/>
      <c r="AG1664" s="173"/>
      <c r="AH1664" s="173"/>
      <c r="AI1664" s="173"/>
      <c r="AJ1664" s="173"/>
      <c r="AK1664" s="173"/>
      <c r="AL1664" s="173"/>
    </row>
    <row r="1665" spans="1:38" s="123" customFormat="1" ht="14">
      <c r="A1665" s="173"/>
      <c r="B1665" s="173"/>
      <c r="C1665" s="173"/>
      <c r="D1665" s="173"/>
      <c r="E1665" s="173"/>
      <c r="F1665" s="173"/>
      <c r="G1665" s="173"/>
      <c r="H1665" s="173"/>
      <c r="I1665" s="173"/>
      <c r="J1665" s="173"/>
      <c r="K1665" s="173"/>
      <c r="L1665" s="173"/>
      <c r="M1665" s="173"/>
      <c r="N1665" s="173"/>
      <c r="O1665" s="173"/>
      <c r="P1665" s="173"/>
      <c r="Q1665" s="173"/>
      <c r="R1665" s="173"/>
      <c r="S1665" s="173"/>
      <c r="T1665" s="173"/>
      <c r="U1665" s="173"/>
      <c r="V1665" s="173"/>
      <c r="W1665" s="173"/>
      <c r="X1665" s="173"/>
      <c r="Y1665" s="173"/>
      <c r="Z1665" s="173"/>
      <c r="AA1665" s="173"/>
      <c r="AB1665" s="173"/>
      <c r="AC1665" s="173"/>
      <c r="AD1665" s="173"/>
      <c r="AE1665" s="173"/>
      <c r="AF1665" s="173"/>
      <c r="AG1665" s="173"/>
      <c r="AH1665" s="173"/>
      <c r="AI1665" s="173"/>
      <c r="AJ1665" s="173"/>
      <c r="AK1665" s="173"/>
      <c r="AL1665" s="173"/>
    </row>
    <row r="1666" spans="1:38" s="123" customFormat="1" ht="14">
      <c r="A1666" s="173"/>
      <c r="B1666" s="173"/>
      <c r="C1666" s="173"/>
      <c r="D1666" s="173"/>
      <c r="E1666" s="173"/>
      <c r="F1666" s="173"/>
      <c r="G1666" s="173"/>
      <c r="H1666" s="173"/>
      <c r="I1666" s="173"/>
      <c r="J1666" s="173"/>
      <c r="K1666" s="173"/>
      <c r="L1666" s="173"/>
      <c r="M1666" s="173"/>
      <c r="N1666" s="173"/>
      <c r="O1666" s="173"/>
      <c r="P1666" s="173"/>
      <c r="Q1666" s="173"/>
      <c r="R1666" s="173"/>
      <c r="S1666" s="173"/>
      <c r="T1666" s="173"/>
      <c r="U1666" s="173"/>
      <c r="V1666" s="173"/>
      <c r="W1666" s="173"/>
      <c r="X1666" s="173"/>
      <c r="Y1666" s="173"/>
      <c r="Z1666" s="173"/>
      <c r="AA1666" s="173"/>
      <c r="AB1666" s="173"/>
      <c r="AC1666" s="173"/>
      <c r="AD1666" s="173"/>
      <c r="AE1666" s="173"/>
      <c r="AF1666" s="173"/>
      <c r="AG1666" s="173"/>
      <c r="AH1666" s="173"/>
      <c r="AI1666" s="173"/>
      <c r="AJ1666" s="173"/>
      <c r="AK1666" s="173"/>
      <c r="AL1666" s="173"/>
    </row>
    <row r="1667" spans="1:38" s="123" customFormat="1" ht="14">
      <c r="A1667" s="173"/>
      <c r="B1667" s="173"/>
      <c r="C1667" s="173"/>
      <c r="D1667" s="173"/>
      <c r="E1667" s="173"/>
      <c r="F1667" s="173"/>
      <c r="G1667" s="173"/>
      <c r="H1667" s="173"/>
      <c r="I1667" s="173"/>
      <c r="J1667" s="173"/>
      <c r="K1667" s="173"/>
      <c r="L1667" s="173"/>
      <c r="M1667" s="173"/>
      <c r="N1667" s="173"/>
      <c r="O1667" s="173"/>
      <c r="P1667" s="173"/>
      <c r="Q1667" s="173"/>
      <c r="R1667" s="173"/>
      <c r="S1667" s="173"/>
      <c r="T1667" s="173"/>
      <c r="U1667" s="173"/>
      <c r="V1667" s="173"/>
      <c r="W1667" s="173"/>
      <c r="X1667" s="173"/>
      <c r="Y1667" s="173"/>
      <c r="Z1667" s="173"/>
      <c r="AA1667" s="173"/>
      <c r="AB1667" s="173"/>
      <c r="AC1667" s="173"/>
      <c r="AD1667" s="173"/>
      <c r="AE1667" s="173"/>
      <c r="AF1667" s="173"/>
      <c r="AG1667" s="173"/>
      <c r="AH1667" s="173"/>
      <c r="AI1667" s="173"/>
      <c r="AJ1667" s="173"/>
      <c r="AK1667" s="173"/>
      <c r="AL1667" s="173"/>
    </row>
    <row r="1668" spans="1:38" s="123" customFormat="1" ht="14">
      <c r="A1668" s="173"/>
      <c r="B1668" s="173"/>
      <c r="C1668" s="173"/>
      <c r="D1668" s="173"/>
      <c r="E1668" s="173"/>
      <c r="F1668" s="173"/>
      <c r="G1668" s="173"/>
      <c r="H1668" s="173"/>
      <c r="I1668" s="173"/>
      <c r="J1668" s="173"/>
      <c r="K1668" s="173"/>
      <c r="L1668" s="173"/>
      <c r="M1668" s="173"/>
      <c r="N1668" s="173"/>
      <c r="O1668" s="173"/>
      <c r="P1668" s="173"/>
      <c r="Q1668" s="173"/>
      <c r="R1668" s="173"/>
      <c r="S1668" s="173"/>
      <c r="T1668" s="173"/>
      <c r="U1668" s="173"/>
      <c r="V1668" s="173"/>
      <c r="W1668" s="173"/>
      <c r="X1668" s="173"/>
      <c r="Y1668" s="173"/>
      <c r="Z1668" s="173"/>
      <c r="AA1668" s="173"/>
      <c r="AB1668" s="173"/>
      <c r="AC1668" s="173"/>
      <c r="AD1668" s="173"/>
      <c r="AE1668" s="173"/>
      <c r="AF1668" s="173"/>
      <c r="AG1668" s="173"/>
      <c r="AH1668" s="173"/>
      <c r="AI1668" s="173"/>
      <c r="AJ1668" s="173"/>
      <c r="AK1668" s="173"/>
      <c r="AL1668" s="173"/>
    </row>
    <row r="1669" spans="1:38" s="123" customFormat="1" ht="14">
      <c r="A1669" s="173"/>
      <c r="B1669" s="173"/>
      <c r="C1669" s="173"/>
      <c r="D1669" s="173"/>
      <c r="E1669" s="173"/>
      <c r="F1669" s="173"/>
      <c r="G1669" s="173"/>
      <c r="H1669" s="173"/>
      <c r="I1669" s="173"/>
      <c r="J1669" s="173"/>
      <c r="K1669" s="173"/>
      <c r="L1669" s="173"/>
      <c r="M1669" s="173"/>
      <c r="N1669" s="173"/>
      <c r="O1669" s="173"/>
      <c r="P1669" s="173"/>
      <c r="Q1669" s="173"/>
      <c r="R1669" s="173"/>
      <c r="S1669" s="173"/>
      <c r="T1669" s="173"/>
      <c r="U1669" s="173"/>
      <c r="V1669" s="173"/>
      <c r="W1669" s="173"/>
      <c r="X1669" s="173"/>
      <c r="Y1669" s="173"/>
      <c r="Z1669" s="173"/>
      <c r="AA1669" s="173"/>
      <c r="AB1669" s="173"/>
      <c r="AC1669" s="173"/>
      <c r="AD1669" s="173"/>
      <c r="AE1669" s="173"/>
      <c r="AF1669" s="173"/>
      <c r="AG1669" s="173"/>
      <c r="AH1669" s="173"/>
      <c r="AI1669" s="173"/>
      <c r="AJ1669" s="173"/>
      <c r="AK1669" s="173"/>
      <c r="AL1669" s="173"/>
    </row>
    <row r="1670" spans="1:38" s="123" customFormat="1" ht="14">
      <c r="A1670" s="173"/>
      <c r="B1670" s="173"/>
      <c r="C1670" s="173"/>
      <c r="D1670" s="173"/>
      <c r="E1670" s="173"/>
      <c r="F1670" s="173"/>
      <c r="G1670" s="173"/>
      <c r="H1670" s="173"/>
      <c r="I1670" s="173"/>
      <c r="J1670" s="173"/>
      <c r="K1670" s="173"/>
      <c r="L1670" s="173"/>
      <c r="M1670" s="173"/>
      <c r="N1670" s="173"/>
      <c r="O1670" s="173"/>
      <c r="P1670" s="173"/>
      <c r="Q1670" s="173"/>
      <c r="R1670" s="173"/>
      <c r="S1670" s="173"/>
      <c r="T1670" s="173"/>
      <c r="U1670" s="173"/>
      <c r="V1670" s="173"/>
      <c r="W1670" s="173"/>
      <c r="X1670" s="173"/>
      <c r="Y1670" s="173"/>
      <c r="Z1670" s="173"/>
      <c r="AA1670" s="173"/>
      <c r="AB1670" s="173"/>
      <c r="AC1670" s="173"/>
      <c r="AD1670" s="173"/>
      <c r="AE1670" s="173"/>
      <c r="AF1670" s="173"/>
      <c r="AG1670" s="173"/>
      <c r="AH1670" s="173"/>
      <c r="AI1670" s="173"/>
      <c r="AJ1670" s="173"/>
      <c r="AK1670" s="173"/>
      <c r="AL1670" s="173"/>
    </row>
    <row r="1671" spans="1:38" s="123" customFormat="1" ht="14">
      <c r="A1671" s="173"/>
      <c r="B1671" s="173"/>
      <c r="C1671" s="173"/>
      <c r="D1671" s="173"/>
      <c r="E1671" s="173"/>
      <c r="F1671" s="173"/>
      <c r="G1671" s="173"/>
      <c r="H1671" s="173"/>
      <c r="I1671" s="173"/>
      <c r="J1671" s="173"/>
      <c r="K1671" s="173"/>
      <c r="L1671" s="173"/>
      <c r="M1671" s="173"/>
      <c r="N1671" s="173"/>
      <c r="O1671" s="173"/>
      <c r="P1671" s="173"/>
      <c r="Q1671" s="173"/>
      <c r="R1671" s="173"/>
      <c r="S1671" s="173"/>
      <c r="T1671" s="173"/>
      <c r="U1671" s="173"/>
      <c r="V1671" s="173"/>
      <c r="W1671" s="173"/>
      <c r="X1671" s="173"/>
      <c r="Y1671" s="173"/>
      <c r="Z1671" s="173"/>
      <c r="AA1671" s="173"/>
      <c r="AB1671" s="173"/>
      <c r="AC1671" s="173"/>
      <c r="AD1671" s="173"/>
      <c r="AE1671" s="173"/>
      <c r="AF1671" s="173"/>
      <c r="AG1671" s="173"/>
      <c r="AH1671" s="173"/>
      <c r="AI1671" s="173"/>
      <c r="AJ1671" s="173"/>
      <c r="AK1671" s="173"/>
      <c r="AL1671" s="173"/>
    </row>
    <row r="1672" spans="1:38" s="123" customFormat="1" ht="14">
      <c r="A1672" s="173"/>
      <c r="B1672" s="173"/>
      <c r="C1672" s="173"/>
      <c r="D1672" s="173"/>
      <c r="E1672" s="173"/>
      <c r="F1672" s="173"/>
      <c r="G1672" s="173"/>
      <c r="H1672" s="173"/>
      <c r="I1672" s="173"/>
      <c r="J1672" s="173"/>
      <c r="K1672" s="173"/>
      <c r="L1672" s="173"/>
      <c r="M1672" s="173"/>
      <c r="N1672" s="173"/>
      <c r="O1672" s="173"/>
      <c r="P1672" s="173"/>
      <c r="Q1672" s="173"/>
      <c r="R1672" s="173"/>
      <c r="S1672" s="173"/>
      <c r="T1672" s="173"/>
      <c r="U1672" s="173"/>
      <c r="V1672" s="173"/>
      <c r="W1672" s="173"/>
      <c r="X1672" s="173"/>
      <c r="Y1672" s="173"/>
      <c r="Z1672" s="173"/>
      <c r="AA1672" s="173"/>
      <c r="AB1672" s="173"/>
      <c r="AC1672" s="173"/>
      <c r="AD1672" s="173"/>
      <c r="AE1672" s="173"/>
      <c r="AF1672" s="173"/>
      <c r="AG1672" s="173"/>
      <c r="AH1672" s="173"/>
      <c r="AI1672" s="173"/>
      <c r="AJ1672" s="173"/>
      <c r="AK1672" s="173"/>
      <c r="AL1672" s="173"/>
    </row>
    <row r="1673" spans="1:38" s="123" customFormat="1" ht="14">
      <c r="A1673" s="173"/>
      <c r="B1673" s="173"/>
      <c r="C1673" s="173"/>
      <c r="D1673" s="173"/>
      <c r="E1673" s="173"/>
      <c r="F1673" s="173"/>
      <c r="G1673" s="173"/>
      <c r="H1673" s="173"/>
      <c r="I1673" s="173"/>
      <c r="J1673" s="173"/>
      <c r="K1673" s="173"/>
      <c r="L1673" s="173"/>
      <c r="M1673" s="173"/>
      <c r="N1673" s="173"/>
      <c r="O1673" s="173"/>
      <c r="P1673" s="173"/>
      <c r="Q1673" s="173"/>
      <c r="R1673" s="173"/>
      <c r="S1673" s="173"/>
      <c r="T1673" s="173"/>
      <c r="U1673" s="173"/>
      <c r="V1673" s="173"/>
      <c r="W1673" s="173"/>
      <c r="X1673" s="173"/>
      <c r="Y1673" s="173"/>
      <c r="Z1673" s="173"/>
      <c r="AA1673" s="173"/>
      <c r="AB1673" s="173"/>
      <c r="AC1673" s="173"/>
      <c r="AD1673" s="173"/>
      <c r="AE1673" s="173"/>
      <c r="AF1673" s="173"/>
      <c r="AG1673" s="173"/>
      <c r="AH1673" s="173"/>
      <c r="AI1673" s="173"/>
      <c r="AJ1673" s="173"/>
      <c r="AK1673" s="173"/>
      <c r="AL1673" s="173"/>
    </row>
    <row r="1674" spans="1:38" s="123" customFormat="1" ht="14">
      <c r="A1674" s="173"/>
      <c r="B1674" s="173"/>
      <c r="C1674" s="173"/>
      <c r="D1674" s="173"/>
      <c r="E1674" s="173"/>
      <c r="F1674" s="173"/>
      <c r="G1674" s="173"/>
      <c r="H1674" s="173"/>
      <c r="I1674" s="173"/>
      <c r="J1674" s="173"/>
      <c r="K1674" s="173"/>
      <c r="L1674" s="173"/>
      <c r="M1674" s="173"/>
      <c r="N1674" s="173"/>
      <c r="O1674" s="173"/>
      <c r="P1674" s="173"/>
      <c r="Q1674" s="173"/>
      <c r="R1674" s="173"/>
      <c r="S1674" s="173"/>
      <c r="T1674" s="173"/>
      <c r="U1674" s="173"/>
      <c r="V1674" s="173"/>
      <c r="W1674" s="173"/>
      <c r="X1674" s="173"/>
      <c r="Y1674" s="173"/>
      <c r="Z1674" s="173"/>
      <c r="AA1674" s="173"/>
      <c r="AB1674" s="173"/>
      <c r="AC1674" s="173"/>
      <c r="AD1674" s="173"/>
      <c r="AE1674" s="173"/>
      <c r="AF1674" s="173"/>
      <c r="AG1674" s="173"/>
      <c r="AH1674" s="173"/>
      <c r="AI1674" s="173"/>
      <c r="AJ1674" s="173"/>
      <c r="AK1674" s="173"/>
      <c r="AL1674" s="173"/>
    </row>
    <row r="1675" spans="1:38" s="123" customFormat="1" ht="14">
      <c r="A1675" s="173"/>
      <c r="B1675" s="173"/>
      <c r="C1675" s="173"/>
      <c r="D1675" s="173"/>
      <c r="E1675" s="173"/>
      <c r="F1675" s="173"/>
      <c r="G1675" s="173"/>
      <c r="H1675" s="173"/>
      <c r="I1675" s="173"/>
      <c r="J1675" s="173"/>
      <c r="K1675" s="173"/>
      <c r="L1675" s="173"/>
      <c r="M1675" s="173"/>
      <c r="N1675" s="173"/>
      <c r="O1675" s="173"/>
      <c r="P1675" s="173"/>
      <c r="Q1675" s="173"/>
      <c r="R1675" s="173"/>
      <c r="S1675" s="173"/>
      <c r="T1675" s="173"/>
      <c r="U1675" s="173"/>
      <c r="V1675" s="173"/>
      <c r="W1675" s="173"/>
      <c r="X1675" s="173"/>
      <c r="Y1675" s="173"/>
      <c r="Z1675" s="173"/>
      <c r="AA1675" s="173"/>
      <c r="AB1675" s="173"/>
      <c r="AC1675" s="173"/>
      <c r="AD1675" s="173"/>
      <c r="AE1675" s="173"/>
      <c r="AF1675" s="173"/>
      <c r="AG1675" s="173"/>
      <c r="AH1675" s="173"/>
      <c r="AI1675" s="173"/>
      <c r="AJ1675" s="173"/>
      <c r="AK1675" s="173"/>
      <c r="AL1675" s="173"/>
    </row>
    <row r="1676" spans="1:38" s="123" customFormat="1" ht="14">
      <c r="A1676" s="173"/>
      <c r="B1676" s="173"/>
      <c r="C1676" s="173"/>
      <c r="D1676" s="173"/>
      <c r="E1676" s="173"/>
      <c r="F1676" s="173"/>
      <c r="G1676" s="173"/>
      <c r="H1676" s="173"/>
      <c r="I1676" s="173"/>
      <c r="J1676" s="173"/>
      <c r="K1676" s="173"/>
      <c r="L1676" s="173"/>
      <c r="M1676" s="173"/>
      <c r="N1676" s="173"/>
      <c r="O1676" s="173"/>
      <c r="P1676" s="173"/>
      <c r="Q1676" s="173"/>
      <c r="R1676" s="173"/>
      <c r="S1676" s="173"/>
      <c r="T1676" s="173"/>
      <c r="U1676" s="173"/>
      <c r="V1676" s="173"/>
      <c r="W1676" s="173"/>
      <c r="X1676" s="173"/>
      <c r="Y1676" s="173"/>
      <c r="Z1676" s="173"/>
      <c r="AA1676" s="173"/>
      <c r="AB1676" s="173"/>
      <c r="AC1676" s="173"/>
      <c r="AD1676" s="173"/>
      <c r="AE1676" s="173"/>
      <c r="AF1676" s="173"/>
      <c r="AG1676" s="173"/>
      <c r="AH1676" s="173"/>
      <c r="AI1676" s="173"/>
      <c r="AJ1676" s="173"/>
      <c r="AK1676" s="173"/>
      <c r="AL1676" s="173"/>
    </row>
    <row r="1677" spans="1:38" s="123" customFormat="1" ht="14">
      <c r="A1677" s="173"/>
      <c r="B1677" s="173"/>
      <c r="C1677" s="173"/>
      <c r="D1677" s="173"/>
      <c r="E1677" s="173"/>
      <c r="F1677" s="173"/>
      <c r="G1677" s="173"/>
      <c r="H1677" s="173"/>
      <c r="I1677" s="173"/>
      <c r="J1677" s="173"/>
      <c r="K1677" s="173"/>
      <c r="L1677" s="173"/>
      <c r="M1677" s="173"/>
      <c r="N1677" s="173"/>
      <c r="O1677" s="173"/>
      <c r="P1677" s="173"/>
      <c r="Q1677" s="173"/>
      <c r="R1677" s="173"/>
      <c r="S1677" s="173"/>
      <c r="T1677" s="173"/>
      <c r="U1677" s="173"/>
      <c r="V1677" s="173"/>
      <c r="W1677" s="173"/>
      <c r="X1677" s="173"/>
      <c r="Y1677" s="173"/>
      <c r="Z1677" s="173"/>
      <c r="AA1677" s="173"/>
      <c r="AB1677" s="173"/>
      <c r="AC1677" s="173"/>
      <c r="AD1677" s="173"/>
      <c r="AE1677" s="173"/>
      <c r="AF1677" s="173"/>
      <c r="AG1677" s="173"/>
      <c r="AH1677" s="173"/>
      <c r="AI1677" s="173"/>
      <c r="AJ1677" s="173"/>
      <c r="AK1677" s="173"/>
      <c r="AL1677" s="173"/>
    </row>
    <row r="1678" spans="1:38" s="123" customFormat="1" ht="14">
      <c r="A1678" s="173"/>
      <c r="B1678" s="173"/>
      <c r="C1678" s="173"/>
      <c r="D1678" s="173"/>
      <c r="E1678" s="173"/>
      <c r="F1678" s="173"/>
      <c r="G1678" s="173"/>
      <c r="H1678" s="173"/>
      <c r="I1678" s="173"/>
      <c r="J1678" s="173"/>
      <c r="K1678" s="173"/>
      <c r="L1678" s="173"/>
      <c r="M1678" s="173"/>
      <c r="N1678" s="173"/>
      <c r="O1678" s="173"/>
      <c r="P1678" s="173"/>
      <c r="Q1678" s="173"/>
      <c r="R1678" s="173"/>
      <c r="S1678" s="173"/>
      <c r="T1678" s="173"/>
      <c r="U1678" s="173"/>
      <c r="V1678" s="173"/>
      <c r="W1678" s="173"/>
      <c r="X1678" s="173"/>
      <c r="Y1678" s="173"/>
      <c r="Z1678" s="173"/>
      <c r="AA1678" s="173"/>
      <c r="AB1678" s="173"/>
      <c r="AC1678" s="173"/>
      <c r="AD1678" s="173"/>
      <c r="AE1678" s="173"/>
      <c r="AF1678" s="173"/>
      <c r="AG1678" s="173"/>
      <c r="AH1678" s="173"/>
      <c r="AI1678" s="173"/>
      <c r="AJ1678" s="173"/>
      <c r="AK1678" s="173"/>
      <c r="AL1678" s="173"/>
    </row>
    <row r="1679" spans="1:38" s="123" customFormat="1" ht="14">
      <c r="A1679" s="173"/>
      <c r="B1679" s="173"/>
      <c r="C1679" s="173"/>
      <c r="D1679" s="173"/>
      <c r="E1679" s="173"/>
      <c r="F1679" s="173"/>
      <c r="G1679" s="173"/>
      <c r="H1679" s="173"/>
      <c r="I1679" s="173"/>
      <c r="J1679" s="173"/>
      <c r="K1679" s="173"/>
      <c r="L1679" s="173"/>
      <c r="M1679" s="173"/>
      <c r="N1679" s="173"/>
      <c r="O1679" s="173"/>
      <c r="P1679" s="173"/>
      <c r="Q1679" s="173"/>
      <c r="R1679" s="173"/>
      <c r="S1679" s="173"/>
      <c r="T1679" s="173"/>
      <c r="U1679" s="173"/>
      <c r="V1679" s="173"/>
      <c r="W1679" s="173"/>
      <c r="X1679" s="173"/>
      <c r="Y1679" s="173"/>
      <c r="Z1679" s="173"/>
      <c r="AA1679" s="173"/>
      <c r="AB1679" s="173"/>
      <c r="AC1679" s="173"/>
      <c r="AD1679" s="173"/>
      <c r="AE1679" s="173"/>
      <c r="AF1679" s="173"/>
      <c r="AG1679" s="173"/>
      <c r="AH1679" s="173"/>
      <c r="AI1679" s="173"/>
      <c r="AJ1679" s="173"/>
      <c r="AK1679" s="173"/>
      <c r="AL1679" s="173"/>
    </row>
    <row r="1680" spans="1:38" s="123" customFormat="1" ht="14">
      <c r="A1680" s="173"/>
      <c r="B1680" s="173"/>
      <c r="C1680" s="173"/>
      <c r="D1680" s="173"/>
      <c r="E1680" s="173"/>
      <c r="F1680" s="173"/>
      <c r="G1680" s="173"/>
      <c r="H1680" s="173"/>
      <c r="I1680" s="173"/>
      <c r="J1680" s="173"/>
      <c r="K1680" s="173"/>
      <c r="L1680" s="173"/>
      <c r="M1680" s="173"/>
      <c r="N1680" s="173"/>
      <c r="O1680" s="173"/>
      <c r="P1680" s="173"/>
      <c r="Q1680" s="173"/>
      <c r="R1680" s="173"/>
      <c r="S1680" s="173"/>
      <c r="T1680" s="173"/>
      <c r="U1680" s="173"/>
      <c r="V1680" s="173"/>
      <c r="W1680" s="173"/>
      <c r="X1680" s="173"/>
      <c r="Y1680" s="173"/>
      <c r="Z1680" s="173"/>
      <c r="AA1680" s="173"/>
      <c r="AB1680" s="173"/>
      <c r="AC1680" s="173"/>
      <c r="AD1680" s="173"/>
      <c r="AE1680" s="173"/>
      <c r="AF1680" s="173"/>
      <c r="AG1680" s="173"/>
      <c r="AH1680" s="173"/>
      <c r="AI1680" s="173"/>
      <c r="AJ1680" s="173"/>
      <c r="AK1680" s="173"/>
      <c r="AL1680" s="173"/>
    </row>
    <row r="1681" spans="1:38" s="123" customFormat="1" ht="14">
      <c r="A1681" s="173"/>
      <c r="B1681" s="173"/>
      <c r="C1681" s="173"/>
      <c r="D1681" s="173"/>
      <c r="E1681" s="173"/>
      <c r="F1681" s="173"/>
      <c r="G1681" s="173"/>
      <c r="H1681" s="173"/>
      <c r="I1681" s="173"/>
      <c r="J1681" s="173"/>
      <c r="K1681" s="173"/>
      <c r="L1681" s="173"/>
      <c r="M1681" s="173"/>
      <c r="N1681" s="173"/>
      <c r="O1681" s="173"/>
      <c r="P1681" s="173"/>
      <c r="Q1681" s="173"/>
      <c r="R1681" s="173"/>
      <c r="S1681" s="173"/>
      <c r="T1681" s="173"/>
      <c r="U1681" s="173"/>
      <c r="V1681" s="173"/>
      <c r="W1681" s="173"/>
      <c r="X1681" s="173"/>
      <c r="Y1681" s="173"/>
      <c r="Z1681" s="173"/>
      <c r="AA1681" s="173"/>
      <c r="AB1681" s="173"/>
      <c r="AC1681" s="173"/>
      <c r="AD1681" s="173"/>
      <c r="AE1681" s="173"/>
      <c r="AF1681" s="173"/>
      <c r="AG1681" s="173"/>
      <c r="AH1681" s="173"/>
      <c r="AI1681" s="173"/>
      <c r="AJ1681" s="173"/>
      <c r="AK1681" s="173"/>
      <c r="AL1681" s="173"/>
    </row>
    <row r="1682" spans="1:38" s="123" customFormat="1" ht="14">
      <c r="A1682" s="173"/>
      <c r="B1682" s="173"/>
      <c r="C1682" s="173"/>
      <c r="D1682" s="173"/>
      <c r="E1682" s="173"/>
      <c r="F1682" s="173"/>
      <c r="G1682" s="173"/>
      <c r="H1682" s="173"/>
      <c r="I1682" s="173"/>
      <c r="J1682" s="173"/>
      <c r="K1682" s="173"/>
      <c r="L1682" s="173"/>
      <c r="M1682" s="173"/>
      <c r="N1682" s="173"/>
      <c r="O1682" s="173"/>
      <c r="P1682" s="173"/>
      <c r="Q1682" s="173"/>
      <c r="R1682" s="173"/>
      <c r="S1682" s="173"/>
      <c r="T1682" s="173"/>
      <c r="U1682" s="173"/>
      <c r="V1682" s="173"/>
      <c r="W1682" s="173"/>
      <c r="X1682" s="173"/>
      <c r="Y1682" s="173"/>
      <c r="Z1682" s="173"/>
      <c r="AA1682" s="173"/>
      <c r="AB1682" s="173"/>
      <c r="AC1682" s="173"/>
      <c r="AD1682" s="173"/>
      <c r="AE1682" s="173"/>
      <c r="AF1682" s="173"/>
      <c r="AG1682" s="173"/>
      <c r="AH1682" s="173"/>
      <c r="AI1682" s="173"/>
      <c r="AJ1682" s="173"/>
      <c r="AK1682" s="173"/>
      <c r="AL1682" s="173"/>
    </row>
    <row r="1683" spans="1:38" s="123" customFormat="1" ht="14">
      <c r="A1683" s="173"/>
      <c r="B1683" s="173"/>
      <c r="C1683" s="173"/>
      <c r="D1683" s="173"/>
      <c r="E1683" s="173"/>
      <c r="F1683" s="173"/>
      <c r="G1683" s="173"/>
      <c r="H1683" s="173"/>
      <c r="I1683" s="173"/>
      <c r="J1683" s="173"/>
      <c r="K1683" s="173"/>
      <c r="L1683" s="173"/>
      <c r="M1683" s="173"/>
      <c r="N1683" s="173"/>
      <c r="O1683" s="173"/>
      <c r="P1683" s="173"/>
      <c r="Q1683" s="173"/>
      <c r="R1683" s="173"/>
      <c r="S1683" s="173"/>
      <c r="T1683" s="173"/>
      <c r="U1683" s="173"/>
      <c r="V1683" s="173"/>
      <c r="W1683" s="173"/>
      <c r="X1683" s="173"/>
      <c r="Y1683" s="173"/>
      <c r="Z1683" s="173"/>
      <c r="AA1683" s="173"/>
      <c r="AB1683" s="173"/>
      <c r="AC1683" s="173"/>
      <c r="AD1683" s="173"/>
      <c r="AE1683" s="173"/>
      <c r="AF1683" s="173"/>
      <c r="AG1683" s="173"/>
      <c r="AH1683" s="173"/>
      <c r="AI1683" s="173"/>
      <c r="AJ1683" s="173"/>
      <c r="AK1683" s="173"/>
      <c r="AL1683" s="173"/>
    </row>
    <row r="1684" spans="1:38" s="123" customFormat="1" ht="14">
      <c r="A1684" s="173"/>
      <c r="B1684" s="173"/>
      <c r="C1684" s="173"/>
      <c r="D1684" s="173"/>
      <c r="E1684" s="173"/>
      <c r="F1684" s="173"/>
      <c r="G1684" s="173"/>
      <c r="H1684" s="173"/>
      <c r="I1684" s="173"/>
      <c r="J1684" s="173"/>
      <c r="K1684" s="173"/>
      <c r="L1684" s="173"/>
      <c r="M1684" s="173"/>
      <c r="N1684" s="173"/>
      <c r="O1684" s="173"/>
      <c r="P1684" s="173"/>
      <c r="Q1684" s="173"/>
      <c r="R1684" s="173"/>
      <c r="S1684" s="173"/>
      <c r="T1684" s="173"/>
      <c r="U1684" s="173"/>
      <c r="V1684" s="173"/>
      <c r="W1684" s="173"/>
      <c r="X1684" s="173"/>
      <c r="Y1684" s="173"/>
      <c r="Z1684" s="173"/>
      <c r="AA1684" s="173"/>
      <c r="AB1684" s="173"/>
      <c r="AC1684" s="173"/>
      <c r="AD1684" s="173"/>
      <c r="AE1684" s="173"/>
      <c r="AF1684" s="173"/>
      <c r="AG1684" s="173"/>
      <c r="AH1684" s="173"/>
      <c r="AI1684" s="173"/>
      <c r="AJ1684" s="173"/>
      <c r="AK1684" s="173"/>
      <c r="AL1684" s="173"/>
    </row>
    <row r="1685" spans="1:38" s="123" customFormat="1" ht="14">
      <c r="A1685" s="173"/>
      <c r="B1685" s="173"/>
      <c r="C1685" s="173"/>
      <c r="D1685" s="173"/>
      <c r="E1685" s="173"/>
      <c r="F1685" s="173"/>
      <c r="G1685" s="173"/>
      <c r="H1685" s="173"/>
      <c r="I1685" s="173"/>
      <c r="J1685" s="173"/>
      <c r="K1685" s="173"/>
      <c r="L1685" s="173"/>
      <c r="M1685" s="173"/>
      <c r="N1685" s="173"/>
      <c r="O1685" s="173"/>
      <c r="P1685" s="173"/>
      <c r="Q1685" s="173"/>
      <c r="R1685" s="173"/>
      <c r="S1685" s="173"/>
      <c r="T1685" s="173"/>
      <c r="U1685" s="173"/>
      <c r="V1685" s="173"/>
      <c r="W1685" s="173"/>
      <c r="X1685" s="173"/>
      <c r="Y1685" s="173"/>
      <c r="Z1685" s="173"/>
      <c r="AA1685" s="173"/>
      <c r="AB1685" s="173"/>
      <c r="AC1685" s="173"/>
      <c r="AD1685" s="173"/>
      <c r="AE1685" s="173"/>
      <c r="AF1685" s="173"/>
      <c r="AG1685" s="173"/>
      <c r="AH1685" s="173"/>
      <c r="AI1685" s="173"/>
      <c r="AJ1685" s="173"/>
      <c r="AK1685" s="173"/>
      <c r="AL1685" s="173"/>
    </row>
    <row r="1686" spans="1:38" s="123" customFormat="1" ht="14">
      <c r="A1686" s="173"/>
      <c r="B1686" s="173"/>
      <c r="C1686" s="173"/>
      <c r="D1686" s="173"/>
      <c r="E1686" s="173"/>
      <c r="F1686" s="173"/>
      <c r="G1686" s="173"/>
      <c r="H1686" s="173"/>
      <c r="I1686" s="173"/>
      <c r="J1686" s="173"/>
      <c r="K1686" s="173"/>
      <c r="L1686" s="173"/>
      <c r="M1686" s="173"/>
      <c r="N1686" s="173"/>
      <c r="O1686" s="173"/>
      <c r="P1686" s="173"/>
      <c r="Q1686" s="173"/>
      <c r="R1686" s="173"/>
      <c r="S1686" s="173"/>
      <c r="T1686" s="173"/>
      <c r="U1686" s="173"/>
      <c r="V1686" s="173"/>
      <c r="W1686" s="173"/>
      <c r="X1686" s="173"/>
      <c r="Y1686" s="173"/>
      <c r="Z1686" s="173"/>
      <c r="AA1686" s="173"/>
      <c r="AB1686" s="173"/>
      <c r="AC1686" s="173"/>
      <c r="AD1686" s="173"/>
      <c r="AE1686" s="173"/>
      <c r="AF1686" s="173"/>
      <c r="AG1686" s="173"/>
      <c r="AH1686" s="173"/>
      <c r="AI1686" s="173"/>
      <c r="AJ1686" s="173"/>
      <c r="AK1686" s="173"/>
      <c r="AL1686" s="173"/>
    </row>
    <row r="1687" spans="1:38" s="123" customFormat="1" ht="14">
      <c r="A1687" s="173"/>
      <c r="B1687" s="173"/>
      <c r="C1687" s="173"/>
      <c r="D1687" s="173"/>
      <c r="E1687" s="173"/>
      <c r="F1687" s="173"/>
      <c r="G1687" s="173"/>
      <c r="H1687" s="173"/>
      <c r="I1687" s="173"/>
      <c r="J1687" s="173"/>
      <c r="K1687" s="173"/>
      <c r="L1687" s="173"/>
      <c r="M1687" s="173"/>
      <c r="N1687" s="173"/>
      <c r="O1687" s="173"/>
      <c r="P1687" s="173"/>
      <c r="Q1687" s="173"/>
      <c r="R1687" s="173"/>
      <c r="S1687" s="173"/>
      <c r="T1687" s="173"/>
      <c r="U1687" s="173"/>
      <c r="V1687" s="173"/>
      <c r="W1687" s="173"/>
      <c r="X1687" s="173"/>
      <c r="Y1687" s="173"/>
      <c r="Z1687" s="173"/>
      <c r="AA1687" s="173"/>
      <c r="AB1687" s="173"/>
      <c r="AC1687" s="173"/>
      <c r="AD1687" s="173"/>
      <c r="AE1687" s="173"/>
      <c r="AF1687" s="173"/>
      <c r="AG1687" s="173"/>
      <c r="AH1687" s="173"/>
      <c r="AI1687" s="173"/>
      <c r="AJ1687" s="173"/>
      <c r="AK1687" s="173"/>
      <c r="AL1687" s="173"/>
    </row>
    <row r="1688" spans="1:38" s="123" customFormat="1" ht="14">
      <c r="A1688" s="173"/>
      <c r="B1688" s="173"/>
      <c r="C1688" s="173"/>
      <c r="D1688" s="173"/>
      <c r="E1688" s="173"/>
      <c r="F1688" s="173"/>
      <c r="G1688" s="173"/>
      <c r="H1688" s="173"/>
      <c r="I1688" s="173"/>
      <c r="J1688" s="173"/>
      <c r="K1688" s="173"/>
      <c r="L1688" s="173"/>
      <c r="M1688" s="173"/>
      <c r="N1688" s="173"/>
      <c r="O1688" s="173"/>
      <c r="P1688" s="173"/>
      <c r="Q1688" s="173"/>
      <c r="R1688" s="173"/>
      <c r="S1688" s="173"/>
      <c r="T1688" s="173"/>
      <c r="U1688" s="173"/>
      <c r="V1688" s="173"/>
      <c r="W1688" s="173"/>
      <c r="X1688" s="173"/>
      <c r="Y1688" s="173"/>
      <c r="Z1688" s="173"/>
      <c r="AA1688" s="173"/>
      <c r="AB1688" s="173"/>
      <c r="AC1688" s="173"/>
      <c r="AD1688" s="173"/>
      <c r="AE1688" s="173"/>
      <c r="AF1688" s="173"/>
      <c r="AG1688" s="173"/>
      <c r="AH1688" s="173"/>
      <c r="AI1688" s="173"/>
      <c r="AJ1688" s="173"/>
      <c r="AK1688" s="173"/>
      <c r="AL1688" s="173"/>
    </row>
    <row r="1689" spans="1:38" s="123" customFormat="1" ht="14">
      <c r="A1689" s="173"/>
      <c r="B1689" s="173"/>
      <c r="C1689" s="173"/>
      <c r="D1689" s="173"/>
      <c r="E1689" s="173"/>
      <c r="F1689" s="173"/>
      <c r="G1689" s="173"/>
      <c r="H1689" s="173"/>
      <c r="I1689" s="173"/>
      <c r="J1689" s="173"/>
      <c r="K1689" s="173"/>
      <c r="L1689" s="173"/>
      <c r="M1689" s="173"/>
      <c r="N1689" s="173"/>
      <c r="O1689" s="173"/>
      <c r="P1689" s="173"/>
      <c r="Q1689" s="173"/>
      <c r="R1689" s="173"/>
      <c r="S1689" s="173"/>
      <c r="T1689" s="173"/>
      <c r="U1689" s="173"/>
      <c r="V1689" s="173"/>
      <c r="W1689" s="173"/>
      <c r="X1689" s="173"/>
      <c r="Y1689" s="173"/>
      <c r="Z1689" s="173"/>
      <c r="AA1689" s="173"/>
      <c r="AB1689" s="173"/>
      <c r="AC1689" s="173"/>
      <c r="AD1689" s="173"/>
      <c r="AE1689" s="173"/>
      <c r="AF1689" s="173"/>
      <c r="AG1689" s="173"/>
      <c r="AH1689" s="173"/>
      <c r="AI1689" s="173"/>
      <c r="AJ1689" s="173"/>
      <c r="AK1689" s="173"/>
      <c r="AL1689" s="173"/>
    </row>
    <row r="1690" spans="1:38" s="123" customFormat="1" ht="14">
      <c r="A1690" s="173"/>
      <c r="B1690" s="173"/>
      <c r="C1690" s="173"/>
      <c r="D1690" s="173"/>
      <c r="E1690" s="173"/>
      <c r="F1690" s="173"/>
      <c r="G1690" s="173"/>
      <c r="H1690" s="173"/>
      <c r="I1690" s="173"/>
      <c r="J1690" s="173"/>
      <c r="K1690" s="173"/>
      <c r="L1690" s="173"/>
      <c r="M1690" s="173"/>
      <c r="N1690" s="173"/>
      <c r="O1690" s="173"/>
      <c r="P1690" s="173"/>
      <c r="Q1690" s="173"/>
      <c r="R1690" s="173"/>
      <c r="S1690" s="173"/>
      <c r="T1690" s="173"/>
      <c r="U1690" s="173"/>
      <c r="V1690" s="173"/>
      <c r="W1690" s="173"/>
      <c r="X1690" s="173"/>
      <c r="Y1690" s="173"/>
      <c r="Z1690" s="173"/>
      <c r="AA1690" s="173"/>
      <c r="AB1690" s="173"/>
      <c r="AC1690" s="173"/>
      <c r="AD1690" s="173"/>
      <c r="AE1690" s="173"/>
      <c r="AF1690" s="173"/>
      <c r="AG1690" s="173"/>
      <c r="AH1690" s="173"/>
      <c r="AI1690" s="173"/>
      <c r="AJ1690" s="173"/>
      <c r="AK1690" s="173"/>
      <c r="AL1690" s="173"/>
    </row>
    <row r="1691" spans="1:38" s="123" customFormat="1" ht="14">
      <c r="A1691" s="173"/>
      <c r="B1691" s="173"/>
      <c r="C1691" s="173"/>
      <c r="D1691" s="173"/>
      <c r="E1691" s="173"/>
      <c r="F1691" s="173"/>
      <c r="G1691" s="173"/>
      <c r="H1691" s="173"/>
      <c r="I1691" s="173"/>
      <c r="J1691" s="173"/>
      <c r="K1691" s="173"/>
      <c r="L1691" s="173"/>
      <c r="M1691" s="173"/>
      <c r="N1691" s="173"/>
      <c r="O1691" s="173"/>
      <c r="P1691" s="173"/>
      <c r="Q1691" s="173"/>
      <c r="R1691" s="173"/>
      <c r="S1691" s="173"/>
      <c r="T1691" s="173"/>
      <c r="U1691" s="173"/>
      <c r="V1691" s="173"/>
      <c r="W1691" s="173"/>
      <c r="X1691" s="173"/>
      <c r="Y1691" s="173"/>
      <c r="Z1691" s="173"/>
      <c r="AA1691" s="173"/>
      <c r="AB1691" s="173"/>
      <c r="AC1691" s="173"/>
      <c r="AD1691" s="173"/>
      <c r="AE1691" s="173"/>
      <c r="AF1691" s="173"/>
      <c r="AG1691" s="173"/>
      <c r="AH1691" s="173"/>
      <c r="AI1691" s="173"/>
      <c r="AJ1691" s="173"/>
      <c r="AK1691" s="173"/>
      <c r="AL1691" s="173"/>
    </row>
    <row r="1692" spans="1:38" s="123" customFormat="1" ht="14">
      <c r="A1692" s="173"/>
      <c r="B1692" s="173"/>
      <c r="C1692" s="173"/>
      <c r="D1692" s="173"/>
      <c r="E1692" s="173"/>
      <c r="F1692" s="173"/>
      <c r="G1692" s="173"/>
      <c r="H1692" s="173"/>
      <c r="I1692" s="173"/>
      <c r="J1692" s="173"/>
      <c r="K1692" s="173"/>
      <c r="L1692" s="173"/>
      <c r="M1692" s="173"/>
      <c r="N1692" s="173"/>
      <c r="O1692" s="173"/>
      <c r="P1692" s="173"/>
      <c r="Q1692" s="173"/>
      <c r="R1692" s="173"/>
      <c r="S1692" s="173"/>
      <c r="T1692" s="173"/>
      <c r="U1692" s="173"/>
      <c r="V1692" s="173"/>
      <c r="W1692" s="173"/>
      <c r="X1692" s="173"/>
      <c r="Y1692" s="173"/>
      <c r="Z1692" s="173"/>
      <c r="AA1692" s="173"/>
      <c r="AB1692" s="173"/>
      <c r="AC1692" s="173"/>
      <c r="AD1692" s="173"/>
      <c r="AE1692" s="173"/>
      <c r="AF1692" s="173"/>
      <c r="AG1692" s="173"/>
      <c r="AH1692" s="173"/>
      <c r="AI1692" s="173"/>
      <c r="AJ1692" s="173"/>
      <c r="AK1692" s="173"/>
      <c r="AL1692" s="173"/>
    </row>
    <row r="1693" spans="1:38" s="123" customFormat="1" ht="14">
      <c r="A1693" s="173"/>
      <c r="B1693" s="173"/>
      <c r="C1693" s="173"/>
      <c r="D1693" s="173"/>
      <c r="E1693" s="173"/>
      <c r="F1693" s="173"/>
      <c r="G1693" s="173"/>
      <c r="H1693" s="173"/>
      <c r="I1693" s="173"/>
      <c r="J1693" s="173"/>
      <c r="K1693" s="173"/>
      <c r="L1693" s="173"/>
      <c r="M1693" s="173"/>
      <c r="N1693" s="173"/>
      <c r="O1693" s="173"/>
      <c r="P1693" s="173"/>
      <c r="Q1693" s="173"/>
      <c r="R1693" s="173"/>
      <c r="S1693" s="173"/>
      <c r="T1693" s="173"/>
      <c r="U1693" s="173"/>
      <c r="V1693" s="173"/>
      <c r="W1693" s="173"/>
      <c r="X1693" s="173"/>
      <c r="Y1693" s="173"/>
      <c r="Z1693" s="173"/>
      <c r="AA1693" s="173"/>
      <c r="AB1693" s="173"/>
      <c r="AC1693" s="173"/>
      <c r="AD1693" s="173"/>
      <c r="AE1693" s="173"/>
      <c r="AF1693" s="173"/>
      <c r="AG1693" s="173"/>
      <c r="AH1693" s="173"/>
      <c r="AI1693" s="173"/>
      <c r="AJ1693" s="173"/>
      <c r="AK1693" s="173"/>
      <c r="AL1693" s="173"/>
    </row>
    <row r="1694" spans="1:38" s="123" customFormat="1" ht="14">
      <c r="A1694" s="173"/>
      <c r="B1694" s="173"/>
      <c r="C1694" s="173"/>
      <c r="D1694" s="173"/>
      <c r="E1694" s="173"/>
      <c r="F1694" s="173"/>
      <c r="G1694" s="173"/>
      <c r="H1694" s="173"/>
      <c r="I1694" s="173"/>
      <c r="J1694" s="173"/>
      <c r="K1694" s="173"/>
      <c r="L1694" s="173"/>
      <c r="M1694" s="173"/>
      <c r="N1694" s="173"/>
      <c r="O1694" s="173"/>
      <c r="P1694" s="173"/>
      <c r="Q1694" s="173"/>
      <c r="R1694" s="173"/>
      <c r="S1694" s="173"/>
      <c r="T1694" s="173"/>
      <c r="U1694" s="173"/>
      <c r="V1694" s="173"/>
      <c r="W1694" s="173"/>
      <c r="X1694" s="173"/>
      <c r="Y1694" s="173"/>
      <c r="Z1694" s="173"/>
      <c r="AA1694" s="173"/>
      <c r="AB1694" s="173"/>
      <c r="AC1694" s="173"/>
      <c r="AD1694" s="173"/>
      <c r="AE1694" s="173"/>
      <c r="AF1694" s="173"/>
      <c r="AG1694" s="173"/>
      <c r="AH1694" s="173"/>
      <c r="AI1694" s="173"/>
      <c r="AJ1694" s="173"/>
      <c r="AK1694" s="173"/>
      <c r="AL1694" s="173"/>
    </row>
    <row r="1695" spans="1:38" s="123" customFormat="1" ht="14">
      <c r="A1695" s="173"/>
      <c r="B1695" s="173"/>
      <c r="C1695" s="173"/>
      <c r="D1695" s="173"/>
      <c r="E1695" s="173"/>
      <c r="F1695" s="173"/>
      <c r="G1695" s="173"/>
      <c r="H1695" s="173"/>
      <c r="I1695" s="173"/>
      <c r="J1695" s="173"/>
      <c r="K1695" s="173"/>
      <c r="L1695" s="173"/>
      <c r="M1695" s="173"/>
      <c r="N1695" s="173"/>
      <c r="O1695" s="173"/>
      <c r="P1695" s="173"/>
      <c r="Q1695" s="173"/>
      <c r="R1695" s="173"/>
      <c r="S1695" s="173"/>
      <c r="T1695" s="173"/>
      <c r="U1695" s="173"/>
      <c r="V1695" s="173"/>
      <c r="W1695" s="173"/>
      <c r="X1695" s="173"/>
      <c r="Y1695" s="173"/>
      <c r="Z1695" s="173"/>
      <c r="AA1695" s="173"/>
      <c r="AB1695" s="173"/>
      <c r="AC1695" s="173"/>
      <c r="AD1695" s="173"/>
      <c r="AE1695" s="173"/>
      <c r="AF1695" s="173"/>
      <c r="AG1695" s="173"/>
      <c r="AH1695" s="173"/>
      <c r="AI1695" s="173"/>
      <c r="AJ1695" s="173"/>
      <c r="AK1695" s="173"/>
      <c r="AL1695" s="173"/>
    </row>
    <row r="1696" spans="1:38" s="123" customFormat="1" ht="14">
      <c r="A1696" s="173"/>
      <c r="B1696" s="173"/>
      <c r="C1696" s="173"/>
      <c r="D1696" s="173"/>
      <c r="E1696" s="173"/>
      <c r="F1696" s="173"/>
      <c r="G1696" s="173"/>
      <c r="H1696" s="173"/>
      <c r="I1696" s="173"/>
      <c r="J1696" s="173"/>
      <c r="K1696" s="173"/>
      <c r="L1696" s="173"/>
      <c r="M1696" s="173"/>
      <c r="N1696" s="173"/>
      <c r="O1696" s="173"/>
      <c r="P1696" s="173"/>
      <c r="Q1696" s="173"/>
      <c r="R1696" s="173"/>
      <c r="S1696" s="173"/>
      <c r="T1696" s="173"/>
      <c r="U1696" s="173"/>
      <c r="V1696" s="173"/>
      <c r="W1696" s="173"/>
      <c r="X1696" s="173"/>
      <c r="Y1696" s="173"/>
      <c r="Z1696" s="173"/>
      <c r="AA1696" s="173"/>
      <c r="AB1696" s="173"/>
      <c r="AC1696" s="173"/>
      <c r="AD1696" s="173"/>
      <c r="AE1696" s="173"/>
      <c r="AF1696" s="173"/>
      <c r="AG1696" s="173"/>
      <c r="AH1696" s="173"/>
      <c r="AI1696" s="173"/>
      <c r="AJ1696" s="173"/>
      <c r="AK1696" s="173"/>
      <c r="AL1696" s="173"/>
    </row>
    <row r="1697" spans="1:38" s="123" customFormat="1" ht="14">
      <c r="A1697" s="173"/>
      <c r="B1697" s="173"/>
      <c r="C1697" s="173"/>
      <c r="D1697" s="173"/>
      <c r="E1697" s="173"/>
      <c r="F1697" s="173"/>
      <c r="G1697" s="173"/>
      <c r="H1697" s="173"/>
      <c r="I1697" s="173"/>
      <c r="J1697" s="173"/>
      <c r="K1697" s="173"/>
      <c r="L1697" s="173"/>
      <c r="M1697" s="173"/>
      <c r="N1697" s="173"/>
      <c r="O1697" s="173"/>
      <c r="P1697" s="173"/>
      <c r="Q1697" s="173"/>
      <c r="R1697" s="173"/>
      <c r="S1697" s="173"/>
      <c r="T1697" s="173"/>
      <c r="U1697" s="173"/>
      <c r="V1697" s="173"/>
      <c r="W1697" s="173"/>
      <c r="X1697" s="173"/>
      <c r="Y1697" s="173"/>
      <c r="Z1697" s="173"/>
      <c r="AA1697" s="173"/>
      <c r="AB1697" s="173"/>
      <c r="AC1697" s="173"/>
      <c r="AD1697" s="173"/>
      <c r="AE1697" s="173"/>
      <c r="AF1697" s="173"/>
      <c r="AG1697" s="173"/>
      <c r="AH1697" s="173"/>
      <c r="AI1697" s="173"/>
      <c r="AJ1697" s="173"/>
      <c r="AK1697" s="173"/>
      <c r="AL1697" s="173"/>
    </row>
    <row r="1698" spans="1:38" s="123" customFormat="1" ht="14">
      <c r="A1698" s="173"/>
      <c r="B1698" s="173"/>
      <c r="C1698" s="173"/>
      <c r="D1698" s="173"/>
      <c r="E1698" s="173"/>
      <c r="F1698" s="173"/>
      <c r="G1698" s="173"/>
      <c r="H1698" s="173"/>
      <c r="I1698" s="173"/>
      <c r="J1698" s="173"/>
      <c r="K1698" s="173"/>
      <c r="L1698" s="173"/>
      <c r="M1698" s="173"/>
      <c r="N1698" s="173"/>
      <c r="O1698" s="173"/>
      <c r="P1698" s="173"/>
      <c r="Q1698" s="173"/>
      <c r="R1698" s="173"/>
      <c r="S1698" s="173"/>
      <c r="T1698" s="173"/>
      <c r="U1698" s="173"/>
      <c r="V1698" s="173"/>
      <c r="W1698" s="173"/>
      <c r="X1698" s="173"/>
      <c r="Y1698" s="173"/>
      <c r="Z1698" s="173"/>
      <c r="AA1698" s="173"/>
      <c r="AB1698" s="173"/>
      <c r="AC1698" s="173"/>
      <c r="AD1698" s="173"/>
      <c r="AE1698" s="173"/>
      <c r="AF1698" s="173"/>
      <c r="AG1698" s="173"/>
      <c r="AH1698" s="173"/>
      <c r="AI1698" s="173"/>
      <c r="AJ1698" s="173"/>
      <c r="AK1698" s="173"/>
      <c r="AL1698" s="173"/>
    </row>
    <row r="1699" spans="1:38" s="123" customFormat="1" ht="14">
      <c r="A1699" s="173"/>
      <c r="B1699" s="173"/>
      <c r="C1699" s="173"/>
      <c r="D1699" s="173"/>
      <c r="E1699" s="173"/>
      <c r="F1699" s="173"/>
      <c r="G1699" s="173"/>
      <c r="H1699" s="173"/>
      <c r="I1699" s="173"/>
      <c r="J1699" s="173"/>
      <c r="K1699" s="173"/>
      <c r="L1699" s="173"/>
      <c r="M1699" s="173"/>
      <c r="N1699" s="173"/>
      <c r="O1699" s="173"/>
      <c r="P1699" s="173"/>
      <c r="Q1699" s="173"/>
      <c r="R1699" s="173"/>
      <c r="S1699" s="173"/>
      <c r="T1699" s="173"/>
      <c r="U1699" s="173"/>
      <c r="V1699" s="173"/>
      <c r="W1699" s="173"/>
      <c r="X1699" s="173"/>
      <c r="Y1699" s="173"/>
      <c r="Z1699" s="173"/>
      <c r="AA1699" s="173"/>
      <c r="AB1699" s="173"/>
      <c r="AC1699" s="173"/>
      <c r="AD1699" s="173"/>
      <c r="AE1699" s="173"/>
      <c r="AF1699" s="173"/>
      <c r="AG1699" s="173"/>
      <c r="AH1699" s="173"/>
      <c r="AI1699" s="173"/>
      <c r="AJ1699" s="173"/>
      <c r="AK1699" s="173"/>
      <c r="AL1699" s="173"/>
    </row>
    <row r="1700" spans="1:38" s="123" customFormat="1" ht="14">
      <c r="A1700" s="173"/>
      <c r="B1700" s="173"/>
      <c r="C1700" s="173"/>
      <c r="D1700" s="173"/>
      <c r="E1700" s="173"/>
      <c r="F1700" s="173"/>
      <c r="G1700" s="173"/>
      <c r="H1700" s="173"/>
      <c r="I1700" s="173"/>
      <c r="J1700" s="173"/>
      <c r="K1700" s="173"/>
      <c r="L1700" s="173"/>
      <c r="M1700" s="173"/>
      <c r="N1700" s="173"/>
      <c r="O1700" s="173"/>
      <c r="P1700" s="173"/>
      <c r="Q1700" s="173"/>
      <c r="R1700" s="173"/>
      <c r="S1700" s="173"/>
      <c r="T1700" s="173"/>
      <c r="U1700" s="173"/>
      <c r="V1700" s="173"/>
      <c r="W1700" s="173"/>
      <c r="X1700" s="173"/>
      <c r="Y1700" s="173"/>
      <c r="Z1700" s="173"/>
      <c r="AA1700" s="173"/>
      <c r="AB1700" s="173"/>
      <c r="AC1700" s="173"/>
      <c r="AD1700" s="173"/>
      <c r="AE1700" s="173"/>
      <c r="AF1700" s="173"/>
      <c r="AG1700" s="173"/>
      <c r="AH1700" s="173"/>
      <c r="AI1700" s="173"/>
      <c r="AJ1700" s="173"/>
      <c r="AK1700" s="173"/>
      <c r="AL1700" s="173"/>
    </row>
    <row r="1701" spans="1:38" s="123" customFormat="1" ht="14">
      <c r="A1701" s="173"/>
      <c r="B1701" s="173"/>
      <c r="C1701" s="173"/>
      <c r="D1701" s="173"/>
      <c r="E1701" s="173"/>
      <c r="F1701" s="173"/>
      <c r="G1701" s="173"/>
      <c r="H1701" s="173"/>
      <c r="I1701" s="173"/>
      <c r="J1701" s="173"/>
      <c r="K1701" s="173"/>
      <c r="L1701" s="173"/>
      <c r="M1701" s="173"/>
      <c r="N1701" s="173"/>
      <c r="O1701" s="173"/>
      <c r="P1701" s="173"/>
      <c r="Q1701" s="173"/>
      <c r="R1701" s="173"/>
      <c r="S1701" s="173"/>
      <c r="T1701" s="173"/>
      <c r="U1701" s="173"/>
      <c r="V1701" s="173"/>
      <c r="W1701" s="173"/>
      <c r="X1701" s="173"/>
      <c r="Y1701" s="173"/>
      <c r="Z1701" s="173"/>
      <c r="AA1701" s="173"/>
      <c r="AB1701" s="173"/>
      <c r="AC1701" s="173"/>
      <c r="AD1701" s="173"/>
      <c r="AE1701" s="173"/>
      <c r="AF1701" s="173"/>
      <c r="AG1701" s="173"/>
      <c r="AH1701" s="173"/>
      <c r="AI1701" s="173"/>
      <c r="AJ1701" s="173"/>
      <c r="AK1701" s="173"/>
      <c r="AL1701" s="173"/>
    </row>
    <row r="1702" spans="1:38" s="123" customFormat="1" ht="14">
      <c r="A1702" s="173"/>
      <c r="B1702" s="173"/>
      <c r="C1702" s="173"/>
      <c r="D1702" s="173"/>
      <c r="E1702" s="173"/>
      <c r="F1702" s="173"/>
      <c r="G1702" s="173"/>
      <c r="H1702" s="173"/>
      <c r="I1702" s="173"/>
      <c r="J1702" s="173"/>
      <c r="K1702" s="173"/>
      <c r="L1702" s="173"/>
      <c r="M1702" s="173"/>
      <c r="N1702" s="173"/>
      <c r="O1702" s="173"/>
      <c r="P1702" s="173"/>
      <c r="Q1702" s="173"/>
      <c r="R1702" s="173"/>
      <c r="S1702" s="173"/>
      <c r="T1702" s="173"/>
      <c r="U1702" s="173"/>
      <c r="V1702" s="173"/>
      <c r="W1702" s="173"/>
      <c r="X1702" s="173"/>
      <c r="Y1702" s="173"/>
      <c r="Z1702" s="173"/>
      <c r="AA1702" s="173"/>
      <c r="AB1702" s="173"/>
      <c r="AC1702" s="173"/>
      <c r="AD1702" s="173"/>
      <c r="AE1702" s="173"/>
      <c r="AF1702" s="173"/>
      <c r="AG1702" s="173"/>
      <c r="AH1702" s="173"/>
      <c r="AI1702" s="173"/>
      <c r="AJ1702" s="173"/>
      <c r="AK1702" s="173"/>
      <c r="AL1702" s="173"/>
    </row>
    <row r="1703" spans="1:38" s="123" customFormat="1" ht="14">
      <c r="A1703" s="173"/>
      <c r="B1703" s="173"/>
      <c r="C1703" s="173"/>
      <c r="D1703" s="173"/>
      <c r="E1703" s="173"/>
      <c r="F1703" s="173"/>
      <c r="G1703" s="173"/>
      <c r="H1703" s="173"/>
      <c r="I1703" s="173"/>
      <c r="J1703" s="173"/>
      <c r="K1703" s="173"/>
      <c r="L1703" s="173"/>
      <c r="M1703" s="173"/>
      <c r="N1703" s="173"/>
      <c r="O1703" s="173"/>
      <c r="P1703" s="173"/>
      <c r="Q1703" s="173"/>
      <c r="R1703" s="173"/>
      <c r="S1703" s="173"/>
      <c r="T1703" s="173"/>
      <c r="U1703" s="173"/>
      <c r="V1703" s="173"/>
      <c r="W1703" s="173"/>
      <c r="X1703" s="173"/>
      <c r="Y1703" s="173"/>
      <c r="Z1703" s="173"/>
      <c r="AA1703" s="173"/>
      <c r="AB1703" s="173"/>
      <c r="AC1703" s="173"/>
      <c r="AD1703" s="173"/>
      <c r="AE1703" s="173"/>
      <c r="AF1703" s="173"/>
      <c r="AG1703" s="173"/>
      <c r="AH1703" s="173"/>
      <c r="AI1703" s="173"/>
      <c r="AJ1703" s="173"/>
      <c r="AK1703" s="173"/>
      <c r="AL1703" s="173"/>
    </row>
    <row r="1704" spans="1:38" s="123" customFormat="1" ht="14">
      <c r="A1704" s="173"/>
      <c r="B1704" s="173"/>
      <c r="C1704" s="173"/>
      <c r="D1704" s="173"/>
      <c r="E1704" s="173"/>
      <c r="F1704" s="173"/>
      <c r="G1704" s="173"/>
      <c r="H1704" s="173"/>
      <c r="I1704" s="173"/>
      <c r="J1704" s="173"/>
      <c r="K1704" s="173"/>
      <c r="L1704" s="173"/>
      <c r="M1704" s="173"/>
      <c r="N1704" s="173"/>
      <c r="O1704" s="173"/>
      <c r="P1704" s="173"/>
      <c r="Q1704" s="173"/>
      <c r="R1704" s="173"/>
      <c r="S1704" s="173"/>
      <c r="T1704" s="173"/>
      <c r="U1704" s="173"/>
      <c r="V1704" s="173"/>
      <c r="W1704" s="173"/>
      <c r="X1704" s="173"/>
      <c r="Y1704" s="173"/>
      <c r="Z1704" s="173"/>
      <c r="AA1704" s="173"/>
      <c r="AB1704" s="173"/>
      <c r="AC1704" s="173"/>
      <c r="AD1704" s="173"/>
      <c r="AE1704" s="173"/>
      <c r="AF1704" s="173"/>
      <c r="AG1704" s="173"/>
      <c r="AH1704" s="173"/>
      <c r="AI1704" s="173"/>
      <c r="AJ1704" s="173"/>
      <c r="AK1704" s="173"/>
      <c r="AL1704" s="173"/>
    </row>
    <row r="1705" spans="1:38" s="123" customFormat="1" ht="14">
      <c r="A1705" s="173"/>
      <c r="B1705" s="173"/>
      <c r="C1705" s="173"/>
      <c r="D1705" s="173"/>
      <c r="E1705" s="173"/>
      <c r="F1705" s="173"/>
      <c r="G1705" s="173"/>
      <c r="H1705" s="173"/>
      <c r="I1705" s="173"/>
      <c r="J1705" s="173"/>
      <c r="K1705" s="173"/>
      <c r="L1705" s="173"/>
      <c r="M1705" s="173"/>
      <c r="N1705" s="173"/>
      <c r="O1705" s="173"/>
      <c r="P1705" s="173"/>
      <c r="Q1705" s="173"/>
      <c r="R1705" s="173"/>
      <c r="S1705" s="173"/>
      <c r="T1705" s="173"/>
      <c r="U1705" s="173"/>
      <c r="V1705" s="173"/>
      <c r="W1705" s="173"/>
      <c r="X1705" s="173"/>
      <c r="Y1705" s="173"/>
      <c r="Z1705" s="173"/>
      <c r="AA1705" s="173"/>
      <c r="AB1705" s="173"/>
      <c r="AC1705" s="173"/>
      <c r="AD1705" s="173"/>
      <c r="AE1705" s="173"/>
      <c r="AF1705" s="173"/>
      <c r="AG1705" s="173"/>
      <c r="AH1705" s="173"/>
      <c r="AI1705" s="173"/>
      <c r="AJ1705" s="173"/>
      <c r="AK1705" s="173"/>
      <c r="AL1705" s="173"/>
    </row>
    <row r="1706" spans="1:38" s="123" customFormat="1" ht="14">
      <c r="A1706" s="173"/>
      <c r="B1706" s="173"/>
      <c r="C1706" s="173"/>
      <c r="D1706" s="173"/>
      <c r="E1706" s="173"/>
      <c r="F1706" s="173"/>
      <c r="G1706" s="173"/>
      <c r="H1706" s="173"/>
      <c r="I1706" s="173"/>
      <c r="J1706" s="173"/>
      <c r="K1706" s="173"/>
      <c r="L1706" s="173"/>
      <c r="M1706" s="173"/>
      <c r="N1706" s="173"/>
      <c r="O1706" s="173"/>
      <c r="P1706" s="173"/>
      <c r="Q1706" s="173"/>
      <c r="R1706" s="173"/>
      <c r="S1706" s="173"/>
      <c r="T1706" s="173"/>
      <c r="U1706" s="173"/>
      <c r="V1706" s="173"/>
      <c r="W1706" s="173"/>
      <c r="X1706" s="173"/>
      <c r="Y1706" s="173"/>
      <c r="Z1706" s="173"/>
      <c r="AA1706" s="173"/>
      <c r="AB1706" s="173"/>
      <c r="AC1706" s="173"/>
      <c r="AD1706" s="173"/>
      <c r="AE1706" s="173"/>
      <c r="AF1706" s="173"/>
      <c r="AG1706" s="173"/>
      <c r="AH1706" s="173"/>
      <c r="AI1706" s="173"/>
      <c r="AJ1706" s="173"/>
      <c r="AK1706" s="173"/>
      <c r="AL1706" s="173"/>
    </row>
    <row r="1707" spans="1:38" s="123" customFormat="1" ht="14">
      <c r="A1707" s="173"/>
      <c r="B1707" s="173"/>
      <c r="C1707" s="173"/>
      <c r="D1707" s="173"/>
      <c r="E1707" s="173"/>
      <c r="F1707" s="173"/>
      <c r="G1707" s="173"/>
      <c r="H1707" s="173"/>
      <c r="I1707" s="173"/>
      <c r="J1707" s="173"/>
      <c r="K1707" s="173"/>
      <c r="L1707" s="173"/>
      <c r="M1707" s="173"/>
      <c r="N1707" s="173"/>
      <c r="O1707" s="173"/>
      <c r="P1707" s="173"/>
      <c r="Q1707" s="173"/>
      <c r="R1707" s="173"/>
      <c r="S1707" s="173"/>
      <c r="T1707" s="173"/>
      <c r="U1707" s="173"/>
      <c r="V1707" s="173"/>
      <c r="W1707" s="173"/>
      <c r="X1707" s="173"/>
      <c r="Y1707" s="173"/>
      <c r="Z1707" s="173"/>
      <c r="AA1707" s="173"/>
      <c r="AB1707" s="173"/>
      <c r="AC1707" s="173"/>
      <c r="AD1707" s="173"/>
      <c r="AE1707" s="173"/>
      <c r="AF1707" s="173"/>
      <c r="AG1707" s="173"/>
      <c r="AH1707" s="173"/>
      <c r="AI1707" s="173"/>
      <c r="AJ1707" s="173"/>
      <c r="AK1707" s="173"/>
      <c r="AL1707" s="173"/>
    </row>
    <row r="1708" spans="1:38" s="123" customFormat="1" ht="14">
      <c r="A1708" s="173"/>
      <c r="B1708" s="173"/>
      <c r="C1708" s="173"/>
      <c r="D1708" s="173"/>
      <c r="E1708" s="173"/>
      <c r="F1708" s="173"/>
      <c r="G1708" s="173"/>
      <c r="H1708" s="173"/>
      <c r="I1708" s="173"/>
      <c r="J1708" s="173"/>
      <c r="K1708" s="173"/>
      <c r="L1708" s="173"/>
      <c r="M1708" s="173"/>
      <c r="N1708" s="173"/>
      <c r="O1708" s="173"/>
      <c r="P1708" s="173"/>
      <c r="Q1708" s="173"/>
      <c r="R1708" s="173"/>
      <c r="S1708" s="173"/>
      <c r="T1708" s="173"/>
      <c r="U1708" s="173"/>
      <c r="V1708" s="173"/>
      <c r="W1708" s="173"/>
      <c r="X1708" s="173"/>
      <c r="Y1708" s="173"/>
      <c r="Z1708" s="173"/>
      <c r="AA1708" s="173"/>
      <c r="AB1708" s="173"/>
      <c r="AC1708" s="173"/>
      <c r="AD1708" s="173"/>
      <c r="AE1708" s="173"/>
      <c r="AF1708" s="173"/>
      <c r="AG1708" s="173"/>
      <c r="AH1708" s="173"/>
      <c r="AI1708" s="173"/>
      <c r="AJ1708" s="173"/>
      <c r="AK1708" s="173"/>
      <c r="AL1708" s="173"/>
    </row>
    <row r="1709" spans="1:38" s="123" customFormat="1" ht="14">
      <c r="A1709" s="173"/>
      <c r="B1709" s="173"/>
      <c r="C1709" s="173"/>
      <c r="D1709" s="173"/>
      <c r="E1709" s="173"/>
      <c r="F1709" s="173"/>
      <c r="G1709" s="173"/>
      <c r="H1709" s="173"/>
      <c r="I1709" s="173"/>
      <c r="J1709" s="173"/>
      <c r="K1709" s="173"/>
      <c r="L1709" s="173"/>
      <c r="M1709" s="173"/>
      <c r="N1709" s="173"/>
      <c r="O1709" s="173"/>
      <c r="P1709" s="173"/>
      <c r="Q1709" s="173"/>
      <c r="R1709" s="173"/>
      <c r="S1709" s="173"/>
      <c r="T1709" s="173"/>
      <c r="U1709" s="173"/>
      <c r="V1709" s="173"/>
      <c r="W1709" s="173"/>
      <c r="X1709" s="173"/>
      <c r="Y1709" s="173"/>
      <c r="Z1709" s="173"/>
      <c r="AA1709" s="173"/>
      <c r="AB1709" s="173"/>
      <c r="AC1709" s="173"/>
      <c r="AD1709" s="173"/>
      <c r="AE1709" s="173"/>
      <c r="AF1709" s="173"/>
      <c r="AG1709" s="173"/>
      <c r="AH1709" s="173"/>
      <c r="AI1709" s="173"/>
      <c r="AJ1709" s="173"/>
      <c r="AK1709" s="173"/>
      <c r="AL1709" s="173"/>
    </row>
    <row r="1710" spans="1:38" s="123" customFormat="1" ht="14">
      <c r="A1710" s="173"/>
      <c r="B1710" s="173"/>
      <c r="C1710" s="173"/>
      <c r="D1710" s="173"/>
      <c r="E1710" s="173"/>
      <c r="F1710" s="173"/>
      <c r="G1710" s="173"/>
      <c r="H1710" s="173"/>
      <c r="I1710" s="173"/>
      <c r="J1710" s="173"/>
      <c r="K1710" s="173"/>
      <c r="L1710" s="173"/>
      <c r="M1710" s="173"/>
      <c r="N1710" s="173"/>
      <c r="O1710" s="173"/>
      <c r="P1710" s="173"/>
      <c r="Q1710" s="173"/>
      <c r="R1710" s="173"/>
      <c r="S1710" s="173"/>
      <c r="T1710" s="173"/>
      <c r="U1710" s="173"/>
      <c r="V1710" s="173"/>
      <c r="W1710" s="173"/>
      <c r="X1710" s="173"/>
      <c r="Y1710" s="173"/>
      <c r="Z1710" s="173"/>
      <c r="AA1710" s="173"/>
      <c r="AB1710" s="173"/>
      <c r="AC1710" s="173"/>
      <c r="AD1710" s="173"/>
      <c r="AE1710" s="173"/>
      <c r="AF1710" s="173"/>
      <c r="AG1710" s="173"/>
      <c r="AH1710" s="173"/>
      <c r="AI1710" s="173"/>
      <c r="AJ1710" s="173"/>
      <c r="AK1710" s="173"/>
      <c r="AL1710" s="173"/>
    </row>
    <row r="1711" spans="1:38" s="123" customFormat="1" ht="14">
      <c r="A1711" s="173"/>
      <c r="B1711" s="173"/>
      <c r="C1711" s="173"/>
      <c r="D1711" s="173"/>
      <c r="E1711" s="173"/>
      <c r="F1711" s="173"/>
      <c r="G1711" s="173"/>
      <c r="H1711" s="173"/>
      <c r="I1711" s="173"/>
      <c r="J1711" s="173"/>
      <c r="K1711" s="173"/>
      <c r="L1711" s="173"/>
      <c r="M1711" s="173"/>
      <c r="N1711" s="173"/>
      <c r="O1711" s="173"/>
      <c r="P1711" s="173"/>
      <c r="Q1711" s="173"/>
      <c r="R1711" s="173"/>
      <c r="S1711" s="173"/>
      <c r="T1711" s="173"/>
      <c r="U1711" s="173"/>
      <c r="V1711" s="173"/>
      <c r="W1711" s="173"/>
      <c r="X1711" s="173"/>
      <c r="Y1711" s="173"/>
      <c r="Z1711" s="173"/>
      <c r="AA1711" s="173"/>
      <c r="AB1711" s="173"/>
      <c r="AC1711" s="173"/>
      <c r="AD1711" s="173"/>
      <c r="AE1711" s="173"/>
      <c r="AF1711" s="173"/>
      <c r="AG1711" s="173"/>
      <c r="AH1711" s="173"/>
      <c r="AI1711" s="173"/>
      <c r="AJ1711" s="173"/>
      <c r="AK1711" s="173"/>
      <c r="AL1711" s="173"/>
    </row>
    <row r="1712" spans="1:38" s="123" customFormat="1" ht="14">
      <c r="A1712" s="173"/>
      <c r="B1712" s="173"/>
      <c r="C1712" s="173"/>
      <c r="D1712" s="173"/>
      <c r="E1712" s="173"/>
      <c r="F1712" s="173"/>
      <c r="G1712" s="173"/>
      <c r="H1712" s="173"/>
      <c r="I1712" s="173"/>
      <c r="J1712" s="173"/>
      <c r="K1712" s="173"/>
      <c r="L1712" s="173"/>
      <c r="M1712" s="173"/>
      <c r="N1712" s="173"/>
      <c r="O1712" s="173"/>
      <c r="P1712" s="173"/>
      <c r="Q1712" s="173"/>
      <c r="R1712" s="173"/>
      <c r="S1712" s="173"/>
      <c r="T1712" s="173"/>
      <c r="U1712" s="173"/>
      <c r="V1712" s="173"/>
      <c r="W1712" s="173"/>
      <c r="X1712" s="173"/>
      <c r="Y1712" s="173"/>
      <c r="Z1712" s="173"/>
      <c r="AA1712" s="173"/>
      <c r="AB1712" s="173"/>
      <c r="AC1712" s="173"/>
      <c r="AD1712" s="173"/>
      <c r="AE1712" s="173"/>
      <c r="AF1712" s="173"/>
      <c r="AG1712" s="173"/>
      <c r="AH1712" s="173"/>
      <c r="AI1712" s="173"/>
      <c r="AJ1712" s="173"/>
      <c r="AK1712" s="173"/>
      <c r="AL1712" s="173"/>
    </row>
    <row r="1713" spans="1:38" s="123" customFormat="1" ht="14">
      <c r="A1713" s="173"/>
      <c r="B1713" s="173"/>
      <c r="C1713" s="173"/>
      <c r="D1713" s="173"/>
      <c r="E1713" s="173"/>
      <c r="F1713" s="173"/>
      <c r="G1713" s="173"/>
      <c r="H1713" s="173"/>
      <c r="I1713" s="173"/>
      <c r="J1713" s="173"/>
      <c r="K1713" s="173"/>
      <c r="L1713" s="173"/>
      <c r="M1713" s="173"/>
      <c r="N1713" s="173"/>
      <c r="O1713" s="173"/>
      <c r="P1713" s="173"/>
      <c r="Q1713" s="173"/>
      <c r="R1713" s="173"/>
      <c r="S1713" s="173"/>
      <c r="T1713" s="173"/>
      <c r="U1713" s="173"/>
      <c r="V1713" s="173"/>
      <c r="W1713" s="173"/>
      <c r="X1713" s="173"/>
      <c r="Y1713" s="173"/>
      <c r="Z1713" s="173"/>
      <c r="AA1713" s="173"/>
      <c r="AB1713" s="173"/>
      <c r="AC1713" s="173"/>
      <c r="AD1713" s="173"/>
      <c r="AE1713" s="173"/>
      <c r="AF1713" s="173"/>
      <c r="AG1713" s="173"/>
      <c r="AH1713" s="173"/>
      <c r="AI1713" s="173"/>
      <c r="AJ1713" s="173"/>
      <c r="AK1713" s="173"/>
      <c r="AL1713" s="173"/>
    </row>
    <row r="1714" spans="1:38" s="123" customFormat="1" ht="14">
      <c r="A1714" s="173"/>
      <c r="B1714" s="173"/>
      <c r="C1714" s="173"/>
      <c r="D1714" s="173"/>
      <c r="E1714" s="173"/>
      <c r="F1714" s="173"/>
      <c r="G1714" s="173"/>
      <c r="H1714" s="173"/>
      <c r="I1714" s="173"/>
      <c r="J1714" s="173"/>
      <c r="K1714" s="173"/>
      <c r="L1714" s="173"/>
      <c r="M1714" s="173"/>
      <c r="N1714" s="173"/>
      <c r="O1714" s="173"/>
      <c r="P1714" s="173"/>
      <c r="Q1714" s="173"/>
      <c r="R1714" s="173"/>
      <c r="S1714" s="173"/>
      <c r="T1714" s="173"/>
      <c r="U1714" s="173"/>
      <c r="V1714" s="173"/>
      <c r="W1714" s="173"/>
      <c r="X1714" s="173"/>
      <c r="Y1714" s="173"/>
      <c r="Z1714" s="173"/>
      <c r="AA1714" s="173"/>
      <c r="AB1714" s="173"/>
      <c r="AC1714" s="173"/>
      <c r="AD1714" s="173"/>
      <c r="AE1714" s="173"/>
      <c r="AF1714" s="173"/>
      <c r="AG1714" s="173"/>
      <c r="AH1714" s="173"/>
      <c r="AI1714" s="173"/>
      <c r="AJ1714" s="173"/>
      <c r="AK1714" s="173"/>
      <c r="AL1714" s="173"/>
    </row>
    <row r="1715" spans="1:38" s="123" customFormat="1" ht="14">
      <c r="A1715" s="173"/>
      <c r="B1715" s="173"/>
      <c r="C1715" s="173"/>
      <c r="D1715" s="173"/>
      <c r="E1715" s="173"/>
      <c r="F1715" s="173"/>
      <c r="G1715" s="173"/>
      <c r="H1715" s="173"/>
      <c r="I1715" s="173"/>
      <c r="J1715" s="173"/>
      <c r="K1715" s="173"/>
      <c r="L1715" s="173"/>
      <c r="M1715" s="173"/>
      <c r="N1715" s="173"/>
      <c r="O1715" s="173"/>
      <c r="P1715" s="173"/>
      <c r="Q1715" s="173"/>
      <c r="R1715" s="173"/>
      <c r="S1715" s="173"/>
      <c r="T1715" s="173"/>
      <c r="U1715" s="173"/>
      <c r="V1715" s="173"/>
      <c r="W1715" s="173"/>
      <c r="X1715" s="173"/>
      <c r="Y1715" s="173"/>
      <c r="Z1715" s="173"/>
      <c r="AA1715" s="173"/>
      <c r="AB1715" s="173"/>
      <c r="AC1715" s="173"/>
      <c r="AD1715" s="173"/>
      <c r="AE1715" s="173"/>
      <c r="AF1715" s="173"/>
      <c r="AG1715" s="173"/>
      <c r="AH1715" s="173"/>
      <c r="AI1715" s="173"/>
      <c r="AJ1715" s="173"/>
      <c r="AK1715" s="173"/>
      <c r="AL1715" s="173"/>
    </row>
    <row r="1716" spans="1:38" s="123" customFormat="1" ht="14">
      <c r="A1716" s="173"/>
      <c r="B1716" s="173"/>
      <c r="C1716" s="173"/>
      <c r="D1716" s="173"/>
      <c r="E1716" s="173"/>
      <c r="F1716" s="173"/>
      <c r="G1716" s="173"/>
      <c r="H1716" s="173"/>
      <c r="I1716" s="173"/>
      <c r="J1716" s="173"/>
      <c r="K1716" s="173"/>
      <c r="L1716" s="173"/>
      <c r="M1716" s="173"/>
      <c r="N1716" s="173"/>
      <c r="O1716" s="173"/>
      <c r="P1716" s="173"/>
      <c r="Q1716" s="173"/>
      <c r="R1716" s="173"/>
      <c r="S1716" s="173"/>
      <c r="T1716" s="173"/>
      <c r="U1716" s="173"/>
      <c r="V1716" s="173"/>
      <c r="W1716" s="173"/>
      <c r="X1716" s="173"/>
      <c r="Y1716" s="173"/>
      <c r="Z1716" s="173"/>
      <c r="AA1716" s="173"/>
      <c r="AB1716" s="173"/>
      <c r="AC1716" s="173"/>
      <c r="AD1716" s="173"/>
      <c r="AE1716" s="173"/>
      <c r="AF1716" s="173"/>
      <c r="AG1716" s="173"/>
      <c r="AH1716" s="173"/>
      <c r="AI1716" s="173"/>
      <c r="AJ1716" s="173"/>
      <c r="AK1716" s="173"/>
      <c r="AL1716" s="173"/>
    </row>
    <row r="1717" spans="1:38" s="123" customFormat="1" ht="14">
      <c r="A1717" s="173"/>
      <c r="B1717" s="173"/>
      <c r="C1717" s="173"/>
      <c r="D1717" s="173"/>
      <c r="E1717" s="173"/>
      <c r="F1717" s="173"/>
      <c r="G1717" s="173"/>
      <c r="H1717" s="173"/>
      <c r="I1717" s="173"/>
      <c r="J1717" s="173"/>
      <c r="K1717" s="173"/>
      <c r="L1717" s="173"/>
      <c r="M1717" s="173"/>
      <c r="N1717" s="173"/>
      <c r="O1717" s="173"/>
      <c r="P1717" s="173"/>
      <c r="Q1717" s="173"/>
      <c r="R1717" s="173"/>
      <c r="S1717" s="173"/>
      <c r="T1717" s="173"/>
      <c r="U1717" s="173"/>
      <c r="V1717" s="173"/>
      <c r="W1717" s="173"/>
      <c r="X1717" s="173"/>
      <c r="Y1717" s="173"/>
      <c r="Z1717" s="173"/>
      <c r="AA1717" s="173"/>
      <c r="AB1717" s="173"/>
      <c r="AC1717" s="173"/>
      <c r="AD1717" s="173"/>
      <c r="AE1717" s="173"/>
      <c r="AF1717" s="173"/>
      <c r="AG1717" s="173"/>
      <c r="AH1717" s="173"/>
      <c r="AI1717" s="173"/>
      <c r="AJ1717" s="173"/>
      <c r="AK1717" s="173"/>
      <c r="AL1717" s="173"/>
    </row>
    <row r="1718" spans="1:38" s="123" customFormat="1" ht="14">
      <c r="A1718" s="173"/>
      <c r="B1718" s="173"/>
      <c r="C1718" s="173"/>
      <c r="D1718" s="173"/>
      <c r="E1718" s="173"/>
      <c r="F1718" s="173"/>
      <c r="G1718" s="173"/>
      <c r="H1718" s="173"/>
      <c r="I1718" s="173"/>
      <c r="J1718" s="173"/>
      <c r="K1718" s="173"/>
      <c r="L1718" s="173"/>
      <c r="M1718" s="173"/>
      <c r="N1718" s="173"/>
      <c r="O1718" s="173"/>
      <c r="P1718" s="173"/>
      <c r="Q1718" s="173"/>
      <c r="R1718" s="173"/>
      <c r="S1718" s="173"/>
      <c r="T1718" s="173"/>
      <c r="U1718" s="173"/>
      <c r="V1718" s="173"/>
      <c r="W1718" s="173"/>
      <c r="X1718" s="173"/>
      <c r="Y1718" s="173"/>
      <c r="Z1718" s="173"/>
      <c r="AA1718" s="173"/>
      <c r="AB1718" s="173"/>
      <c r="AC1718" s="173"/>
      <c r="AD1718" s="173"/>
      <c r="AE1718" s="173"/>
      <c r="AF1718" s="173"/>
      <c r="AG1718" s="173"/>
      <c r="AH1718" s="173"/>
      <c r="AI1718" s="173"/>
      <c r="AJ1718" s="173"/>
      <c r="AK1718" s="173"/>
      <c r="AL1718" s="173"/>
    </row>
    <row r="1719" spans="1:38" s="123" customFormat="1" ht="14">
      <c r="A1719" s="173"/>
      <c r="B1719" s="173"/>
      <c r="C1719" s="173"/>
      <c r="D1719" s="173"/>
      <c r="E1719" s="173"/>
      <c r="F1719" s="173"/>
      <c r="G1719" s="173"/>
      <c r="H1719" s="173"/>
      <c r="I1719" s="173"/>
      <c r="J1719" s="173"/>
      <c r="K1719" s="173"/>
      <c r="L1719" s="173"/>
      <c r="M1719" s="173"/>
      <c r="N1719" s="173"/>
      <c r="O1719" s="173"/>
      <c r="P1719" s="173"/>
      <c r="Q1719" s="173"/>
      <c r="R1719" s="173"/>
      <c r="S1719" s="173"/>
      <c r="T1719" s="173"/>
      <c r="U1719" s="173"/>
      <c r="V1719" s="173"/>
      <c r="W1719" s="173"/>
      <c r="X1719" s="173"/>
      <c r="Y1719" s="173"/>
      <c r="Z1719" s="173"/>
      <c r="AA1719" s="173"/>
      <c r="AB1719" s="173"/>
      <c r="AC1719" s="173"/>
      <c r="AD1719" s="173"/>
      <c r="AE1719" s="173"/>
      <c r="AF1719" s="173"/>
      <c r="AG1719" s="173"/>
      <c r="AH1719" s="173"/>
      <c r="AI1719" s="173"/>
      <c r="AJ1719" s="173"/>
      <c r="AK1719" s="173"/>
      <c r="AL1719" s="173"/>
    </row>
    <row r="1720" spans="1:38" s="123" customFormat="1" ht="14">
      <c r="A1720" s="173"/>
      <c r="B1720" s="173"/>
      <c r="C1720" s="173"/>
      <c r="D1720" s="173"/>
      <c r="E1720" s="173"/>
      <c r="F1720" s="173"/>
      <c r="G1720" s="173"/>
      <c r="H1720" s="173"/>
      <c r="I1720" s="173"/>
      <c r="J1720" s="173"/>
      <c r="K1720" s="173"/>
      <c r="L1720" s="173"/>
      <c r="M1720" s="173"/>
      <c r="N1720" s="173"/>
      <c r="O1720" s="173"/>
      <c r="P1720" s="173"/>
      <c r="Q1720" s="173"/>
      <c r="R1720" s="173"/>
      <c r="S1720" s="173"/>
      <c r="T1720" s="173"/>
      <c r="U1720" s="173"/>
      <c r="V1720" s="173"/>
      <c r="W1720" s="173"/>
      <c r="X1720" s="173"/>
      <c r="Y1720" s="173"/>
      <c r="Z1720" s="173"/>
      <c r="AA1720" s="173"/>
      <c r="AB1720" s="173"/>
      <c r="AC1720" s="173"/>
      <c r="AD1720" s="173"/>
      <c r="AE1720" s="173"/>
      <c r="AF1720" s="173"/>
      <c r="AG1720" s="173"/>
      <c r="AH1720" s="173"/>
      <c r="AI1720" s="173"/>
      <c r="AJ1720" s="173"/>
      <c r="AK1720" s="173"/>
      <c r="AL1720" s="173"/>
    </row>
    <row r="1721" spans="1:38" s="123" customFormat="1" ht="14">
      <c r="A1721" s="173"/>
      <c r="B1721" s="173"/>
      <c r="C1721" s="173"/>
      <c r="D1721" s="173"/>
      <c r="E1721" s="173"/>
      <c r="F1721" s="173"/>
      <c r="G1721" s="173"/>
      <c r="H1721" s="173"/>
      <c r="I1721" s="173"/>
      <c r="J1721" s="173"/>
      <c r="K1721" s="173"/>
      <c r="L1721" s="173"/>
      <c r="M1721" s="173"/>
      <c r="N1721" s="173"/>
      <c r="O1721" s="173"/>
      <c r="P1721" s="173"/>
      <c r="Q1721" s="173"/>
      <c r="R1721" s="173"/>
      <c r="S1721" s="173"/>
      <c r="T1721" s="173"/>
      <c r="U1721" s="173"/>
      <c r="V1721" s="173"/>
      <c r="W1721" s="173"/>
      <c r="X1721" s="173"/>
      <c r="Y1721" s="173"/>
      <c r="Z1721" s="173"/>
      <c r="AA1721" s="173"/>
      <c r="AB1721" s="173"/>
      <c r="AC1721" s="173"/>
      <c r="AD1721" s="173"/>
      <c r="AE1721" s="173"/>
      <c r="AF1721" s="173"/>
      <c r="AG1721" s="173"/>
      <c r="AH1721" s="173"/>
      <c r="AI1721" s="173"/>
      <c r="AJ1721" s="173"/>
      <c r="AK1721" s="173"/>
      <c r="AL1721" s="173"/>
    </row>
    <row r="1722" spans="1:38" s="123" customFormat="1" ht="14">
      <c r="A1722" s="173"/>
      <c r="B1722" s="173"/>
      <c r="C1722" s="173"/>
      <c r="D1722" s="173"/>
      <c r="E1722" s="173"/>
      <c r="F1722" s="173"/>
      <c r="G1722" s="173"/>
      <c r="H1722" s="173"/>
      <c r="I1722" s="173"/>
      <c r="J1722" s="173"/>
      <c r="K1722" s="173"/>
      <c r="L1722" s="173"/>
      <c r="M1722" s="173"/>
      <c r="N1722" s="173"/>
      <c r="O1722" s="173"/>
      <c r="P1722" s="173"/>
      <c r="Q1722" s="173"/>
      <c r="R1722" s="173"/>
      <c r="S1722" s="173"/>
      <c r="T1722" s="173"/>
      <c r="U1722" s="173"/>
      <c r="V1722" s="173"/>
      <c r="W1722" s="173"/>
      <c r="X1722" s="173"/>
      <c r="Y1722" s="173"/>
      <c r="Z1722" s="173"/>
      <c r="AA1722" s="173"/>
      <c r="AB1722" s="173"/>
      <c r="AC1722" s="173"/>
      <c r="AD1722" s="173"/>
      <c r="AE1722" s="173"/>
      <c r="AF1722" s="173"/>
      <c r="AG1722" s="173"/>
      <c r="AH1722" s="173"/>
      <c r="AI1722" s="173"/>
      <c r="AJ1722" s="173"/>
      <c r="AK1722" s="173"/>
      <c r="AL1722" s="173"/>
    </row>
    <row r="1723" spans="1:38" s="123" customFormat="1" ht="14">
      <c r="A1723" s="173"/>
      <c r="B1723" s="173"/>
      <c r="C1723" s="173"/>
      <c r="D1723" s="173"/>
      <c r="E1723" s="173"/>
      <c r="F1723" s="173"/>
      <c r="G1723" s="173"/>
      <c r="H1723" s="173"/>
      <c r="I1723" s="173"/>
      <c r="J1723" s="173"/>
      <c r="K1723" s="173"/>
      <c r="L1723" s="173"/>
      <c r="M1723" s="173"/>
      <c r="N1723" s="173"/>
      <c r="O1723" s="173"/>
      <c r="P1723" s="173"/>
      <c r="Q1723" s="173"/>
      <c r="R1723" s="173"/>
      <c r="S1723" s="173"/>
      <c r="T1723" s="173"/>
      <c r="U1723" s="173"/>
      <c r="V1723" s="173"/>
      <c r="W1723" s="173"/>
      <c r="X1723" s="173"/>
      <c r="Y1723" s="173"/>
      <c r="Z1723" s="173"/>
      <c r="AA1723" s="173"/>
      <c r="AB1723" s="173"/>
      <c r="AC1723" s="173"/>
      <c r="AD1723" s="173"/>
      <c r="AE1723" s="173"/>
      <c r="AF1723" s="173"/>
      <c r="AG1723" s="173"/>
      <c r="AH1723" s="173"/>
      <c r="AI1723" s="173"/>
      <c r="AJ1723" s="173"/>
      <c r="AK1723" s="173"/>
      <c r="AL1723" s="173"/>
    </row>
    <row r="1724" spans="1:38" s="123" customFormat="1" ht="14">
      <c r="A1724" s="173"/>
      <c r="B1724" s="173"/>
      <c r="C1724" s="173"/>
      <c r="D1724" s="173"/>
      <c r="E1724" s="173"/>
      <c r="F1724" s="173"/>
      <c r="G1724" s="173"/>
      <c r="H1724" s="173"/>
      <c r="I1724" s="173"/>
      <c r="J1724" s="173"/>
      <c r="K1724" s="173"/>
      <c r="L1724" s="173"/>
      <c r="M1724" s="173"/>
      <c r="N1724" s="173"/>
      <c r="O1724" s="173"/>
      <c r="P1724" s="173"/>
      <c r="Q1724" s="173"/>
      <c r="R1724" s="173"/>
      <c r="S1724" s="173"/>
      <c r="T1724" s="173"/>
      <c r="U1724" s="173"/>
      <c r="V1724" s="173"/>
      <c r="W1724" s="173"/>
      <c r="X1724" s="173"/>
      <c r="Y1724" s="173"/>
      <c r="Z1724" s="173"/>
      <c r="AA1724" s="173"/>
      <c r="AB1724" s="173"/>
      <c r="AC1724" s="173"/>
      <c r="AD1724" s="173"/>
      <c r="AE1724" s="173"/>
      <c r="AF1724" s="173"/>
      <c r="AG1724" s="173"/>
      <c r="AH1724" s="173"/>
      <c r="AI1724" s="173"/>
      <c r="AJ1724" s="173"/>
      <c r="AK1724" s="173"/>
      <c r="AL1724" s="173"/>
    </row>
    <row r="1725" spans="1:38" s="123" customFormat="1" ht="14">
      <c r="A1725" s="173"/>
      <c r="B1725" s="173"/>
      <c r="C1725" s="173"/>
      <c r="D1725" s="173"/>
      <c r="E1725" s="173"/>
      <c r="F1725" s="173"/>
      <c r="G1725" s="173"/>
      <c r="H1725" s="173"/>
      <c r="I1725" s="173"/>
      <c r="J1725" s="173"/>
      <c r="K1725" s="173"/>
      <c r="L1725" s="173"/>
      <c r="M1725" s="173"/>
      <c r="N1725" s="173"/>
      <c r="O1725" s="173"/>
      <c r="P1725" s="173"/>
      <c r="Q1725" s="173"/>
      <c r="R1725" s="173"/>
      <c r="S1725" s="173"/>
      <c r="T1725" s="173"/>
      <c r="U1725" s="173"/>
      <c r="V1725" s="173"/>
      <c r="W1725" s="173"/>
      <c r="X1725" s="173"/>
      <c r="Y1725" s="173"/>
      <c r="Z1725" s="173"/>
      <c r="AA1725" s="173"/>
      <c r="AB1725" s="173"/>
      <c r="AC1725" s="173"/>
      <c r="AD1725" s="173"/>
      <c r="AE1725" s="173"/>
      <c r="AF1725" s="173"/>
      <c r="AG1725" s="173"/>
      <c r="AH1725" s="173"/>
      <c r="AI1725" s="173"/>
      <c r="AJ1725" s="173"/>
      <c r="AK1725" s="173"/>
      <c r="AL1725" s="173"/>
    </row>
    <row r="1726" spans="1:38" s="123" customFormat="1" ht="14">
      <c r="A1726" s="173"/>
      <c r="B1726" s="173"/>
      <c r="C1726" s="173"/>
      <c r="D1726" s="173"/>
      <c r="E1726" s="173"/>
      <c r="F1726" s="173"/>
      <c r="G1726" s="173"/>
      <c r="H1726" s="173"/>
      <c r="I1726" s="173"/>
      <c r="J1726" s="173"/>
      <c r="K1726" s="173"/>
      <c r="L1726" s="173"/>
      <c r="M1726" s="173"/>
      <c r="N1726" s="173"/>
      <c r="O1726" s="173"/>
      <c r="P1726" s="173"/>
      <c r="Q1726" s="173"/>
      <c r="R1726" s="173"/>
      <c r="S1726" s="173"/>
      <c r="T1726" s="173"/>
      <c r="U1726" s="173"/>
      <c r="V1726" s="173"/>
      <c r="W1726" s="173"/>
      <c r="X1726" s="173"/>
      <c r="Y1726" s="173"/>
      <c r="Z1726" s="173"/>
      <c r="AA1726" s="173"/>
      <c r="AB1726" s="173"/>
      <c r="AC1726" s="173"/>
      <c r="AD1726" s="173"/>
      <c r="AE1726" s="173"/>
      <c r="AF1726" s="173"/>
      <c r="AG1726" s="173"/>
      <c r="AH1726" s="173"/>
      <c r="AI1726" s="173"/>
      <c r="AJ1726" s="173"/>
      <c r="AK1726" s="173"/>
      <c r="AL1726" s="173"/>
    </row>
    <row r="1727" spans="1:38" s="123" customFormat="1" ht="14">
      <c r="A1727" s="173"/>
      <c r="B1727" s="173"/>
      <c r="C1727" s="173"/>
      <c r="D1727" s="173"/>
      <c r="E1727" s="173"/>
      <c r="F1727" s="173"/>
      <c r="G1727" s="173"/>
      <c r="H1727" s="173"/>
      <c r="I1727" s="173"/>
      <c r="J1727" s="173"/>
      <c r="K1727" s="173"/>
      <c r="L1727" s="173"/>
      <c r="M1727" s="173"/>
      <c r="N1727" s="173"/>
      <c r="O1727" s="173"/>
      <c r="P1727" s="173"/>
      <c r="Q1727" s="173"/>
      <c r="R1727" s="173"/>
      <c r="S1727" s="173"/>
      <c r="T1727" s="173"/>
      <c r="U1727" s="173"/>
      <c r="V1727" s="173"/>
      <c r="W1727" s="173"/>
      <c r="X1727" s="173"/>
      <c r="Y1727" s="173"/>
      <c r="Z1727" s="173"/>
      <c r="AA1727" s="173"/>
      <c r="AB1727" s="173"/>
      <c r="AC1727" s="173"/>
      <c r="AD1727" s="173"/>
      <c r="AE1727" s="173"/>
      <c r="AF1727" s="173"/>
      <c r="AG1727" s="173"/>
      <c r="AH1727" s="173"/>
      <c r="AI1727" s="173"/>
      <c r="AJ1727" s="173"/>
      <c r="AK1727" s="173"/>
      <c r="AL1727" s="173"/>
    </row>
    <row r="1728" spans="1:38" s="123" customFormat="1" ht="14">
      <c r="A1728" s="173"/>
      <c r="B1728" s="173"/>
      <c r="C1728" s="173"/>
      <c r="D1728" s="173"/>
      <c r="E1728" s="173"/>
      <c r="F1728" s="173"/>
      <c r="G1728" s="173"/>
      <c r="H1728" s="173"/>
      <c r="I1728" s="173"/>
      <c r="J1728" s="173"/>
      <c r="K1728" s="173"/>
      <c r="L1728" s="173"/>
      <c r="M1728" s="173"/>
      <c r="N1728" s="173"/>
      <c r="O1728" s="173"/>
      <c r="P1728" s="173"/>
      <c r="Q1728" s="173"/>
      <c r="R1728" s="173"/>
      <c r="S1728" s="173"/>
      <c r="T1728" s="173"/>
      <c r="U1728" s="173"/>
      <c r="V1728" s="173"/>
      <c r="W1728" s="173"/>
      <c r="X1728" s="173"/>
      <c r="Y1728" s="173"/>
      <c r="Z1728" s="173"/>
      <c r="AA1728" s="173"/>
      <c r="AB1728" s="173"/>
      <c r="AC1728" s="173"/>
      <c r="AD1728" s="173"/>
      <c r="AE1728" s="173"/>
      <c r="AF1728" s="173"/>
      <c r="AG1728" s="173"/>
      <c r="AH1728" s="173"/>
      <c r="AI1728" s="173"/>
      <c r="AJ1728" s="173"/>
      <c r="AK1728" s="173"/>
      <c r="AL1728" s="173"/>
    </row>
    <row r="1729" spans="1:38" s="123" customFormat="1" ht="14">
      <c r="A1729" s="173"/>
      <c r="B1729" s="173"/>
      <c r="C1729" s="173"/>
      <c r="D1729" s="173"/>
      <c r="E1729" s="173"/>
      <c r="F1729" s="173"/>
      <c r="G1729" s="173"/>
      <c r="H1729" s="173"/>
      <c r="I1729" s="173"/>
      <c r="J1729" s="173"/>
      <c r="K1729" s="173"/>
      <c r="L1729" s="173"/>
      <c r="M1729" s="173"/>
      <c r="N1729" s="173"/>
      <c r="O1729" s="173"/>
      <c r="P1729" s="173"/>
      <c r="Q1729" s="173"/>
      <c r="R1729" s="173"/>
      <c r="S1729" s="173"/>
      <c r="T1729" s="173"/>
      <c r="U1729" s="173"/>
      <c r="V1729" s="173"/>
      <c r="W1729" s="173"/>
      <c r="X1729" s="173"/>
      <c r="Y1729" s="173"/>
      <c r="Z1729" s="173"/>
      <c r="AA1729" s="173"/>
      <c r="AB1729" s="173"/>
      <c r="AC1729" s="173"/>
      <c r="AD1729" s="173"/>
      <c r="AE1729" s="173"/>
      <c r="AF1729" s="173"/>
      <c r="AG1729" s="173"/>
      <c r="AH1729" s="173"/>
      <c r="AI1729" s="173"/>
      <c r="AJ1729" s="173"/>
      <c r="AK1729" s="173"/>
      <c r="AL1729" s="173"/>
    </row>
    <row r="1730" spans="1:38" s="123" customFormat="1" ht="14">
      <c r="A1730" s="173"/>
      <c r="B1730" s="173"/>
      <c r="C1730" s="173"/>
      <c r="D1730" s="173"/>
      <c r="E1730" s="173"/>
      <c r="F1730" s="173"/>
      <c r="G1730" s="173"/>
      <c r="H1730" s="173"/>
      <c r="I1730" s="173"/>
      <c r="J1730" s="173"/>
      <c r="K1730" s="173"/>
      <c r="L1730" s="173"/>
      <c r="M1730" s="173"/>
      <c r="N1730" s="173"/>
      <c r="O1730" s="173"/>
      <c r="P1730" s="173"/>
      <c r="Q1730" s="173"/>
      <c r="R1730" s="173"/>
      <c r="S1730" s="173"/>
      <c r="T1730" s="173"/>
      <c r="U1730" s="173"/>
      <c r="V1730" s="173"/>
      <c r="W1730" s="173"/>
      <c r="X1730" s="173"/>
      <c r="Y1730" s="173"/>
      <c r="Z1730" s="173"/>
      <c r="AA1730" s="173"/>
      <c r="AB1730" s="173"/>
      <c r="AC1730" s="173"/>
      <c r="AD1730" s="173"/>
      <c r="AE1730" s="173"/>
      <c r="AF1730" s="173"/>
      <c r="AG1730" s="173"/>
      <c r="AH1730" s="173"/>
      <c r="AI1730" s="173"/>
      <c r="AJ1730" s="173"/>
      <c r="AK1730" s="173"/>
      <c r="AL1730" s="173"/>
    </row>
    <row r="1731" spans="1:38" s="123" customFormat="1" ht="14">
      <c r="A1731" s="173"/>
      <c r="B1731" s="173"/>
      <c r="C1731" s="173"/>
      <c r="D1731" s="173"/>
      <c r="E1731" s="173"/>
      <c r="F1731" s="173"/>
      <c r="G1731" s="173"/>
      <c r="H1731" s="173"/>
      <c r="I1731" s="173"/>
      <c r="J1731" s="173"/>
      <c r="K1731" s="173"/>
      <c r="L1731" s="173"/>
      <c r="M1731" s="173"/>
      <c r="N1731" s="173"/>
      <c r="O1731" s="173"/>
      <c r="P1731" s="173"/>
      <c r="Q1731" s="173"/>
      <c r="R1731" s="173"/>
      <c r="S1731" s="173"/>
      <c r="T1731" s="173"/>
      <c r="U1731" s="173"/>
      <c r="V1731" s="173"/>
      <c r="W1731" s="173"/>
      <c r="X1731" s="173"/>
      <c r="Y1731" s="173"/>
      <c r="Z1731" s="173"/>
      <c r="AA1731" s="173"/>
      <c r="AB1731" s="173"/>
      <c r="AC1731" s="173"/>
      <c r="AD1731" s="173"/>
      <c r="AE1731" s="173"/>
      <c r="AF1731" s="173"/>
      <c r="AG1731" s="173"/>
      <c r="AH1731" s="173"/>
      <c r="AI1731" s="173"/>
      <c r="AJ1731" s="173"/>
      <c r="AK1731" s="173"/>
      <c r="AL1731" s="173"/>
    </row>
    <row r="1732" spans="1:38" s="123" customFormat="1" ht="14">
      <c r="A1732" s="173"/>
      <c r="B1732" s="173"/>
      <c r="C1732" s="173"/>
      <c r="D1732" s="173"/>
      <c r="E1732" s="173"/>
      <c r="F1732" s="173"/>
      <c r="G1732" s="173"/>
      <c r="H1732" s="173"/>
      <c r="I1732" s="173"/>
      <c r="J1732" s="173"/>
      <c r="K1732" s="173"/>
      <c r="L1732" s="173"/>
      <c r="M1732" s="173"/>
      <c r="N1732" s="173"/>
      <c r="O1732" s="173"/>
      <c r="P1732" s="173"/>
      <c r="Q1732" s="173"/>
      <c r="R1732" s="173"/>
      <c r="S1732" s="173"/>
      <c r="T1732" s="173"/>
      <c r="U1732" s="173"/>
      <c r="V1732" s="173"/>
      <c r="W1732" s="173"/>
      <c r="X1732" s="173"/>
      <c r="Y1732" s="173"/>
      <c r="Z1732" s="173"/>
      <c r="AA1732" s="173"/>
      <c r="AB1732" s="173"/>
      <c r="AC1732" s="173"/>
      <c r="AD1732" s="173"/>
      <c r="AE1732" s="173"/>
      <c r="AF1732" s="173"/>
      <c r="AG1732" s="173"/>
      <c r="AH1732" s="173"/>
      <c r="AI1732" s="173"/>
      <c r="AJ1732" s="173"/>
      <c r="AK1732" s="173"/>
      <c r="AL1732" s="173"/>
    </row>
    <row r="1733" spans="1:38" s="123" customFormat="1" ht="14">
      <c r="A1733" s="173"/>
      <c r="B1733" s="173"/>
      <c r="C1733" s="173"/>
      <c r="D1733" s="173"/>
      <c r="E1733" s="173"/>
      <c r="F1733" s="173"/>
      <c r="G1733" s="173"/>
      <c r="H1733" s="173"/>
      <c r="I1733" s="173"/>
      <c r="J1733" s="173"/>
      <c r="K1733" s="173"/>
      <c r="L1733" s="173"/>
      <c r="M1733" s="173"/>
      <c r="N1733" s="173"/>
      <c r="O1733" s="173"/>
      <c r="P1733" s="173"/>
      <c r="Q1733" s="173"/>
      <c r="R1733" s="173"/>
      <c r="S1733" s="173"/>
      <c r="T1733" s="173"/>
      <c r="U1733" s="173"/>
      <c r="V1733" s="173"/>
      <c r="W1733" s="173"/>
      <c r="X1733" s="173"/>
      <c r="Y1733" s="173"/>
      <c r="Z1733" s="173"/>
      <c r="AA1733" s="173"/>
      <c r="AB1733" s="173"/>
      <c r="AC1733" s="173"/>
      <c r="AD1733" s="173"/>
      <c r="AE1733" s="173"/>
      <c r="AF1733" s="173"/>
      <c r="AG1733" s="173"/>
      <c r="AH1733" s="173"/>
      <c r="AI1733" s="173"/>
      <c r="AJ1733" s="173"/>
      <c r="AK1733" s="173"/>
      <c r="AL1733" s="173"/>
    </row>
    <row r="1734" spans="1:38" s="123" customFormat="1" ht="14">
      <c r="A1734" s="173"/>
      <c r="B1734" s="173"/>
      <c r="C1734" s="173"/>
      <c r="D1734" s="173"/>
      <c r="E1734" s="173"/>
      <c r="F1734" s="173"/>
      <c r="G1734" s="173"/>
      <c r="H1734" s="173"/>
      <c r="I1734" s="173"/>
      <c r="J1734" s="173"/>
      <c r="K1734" s="173"/>
      <c r="L1734" s="173"/>
      <c r="M1734" s="173"/>
      <c r="N1734" s="173"/>
      <c r="O1734" s="173"/>
      <c r="P1734" s="173"/>
      <c r="Q1734" s="173"/>
      <c r="R1734" s="173"/>
      <c r="S1734" s="173"/>
      <c r="T1734" s="173"/>
      <c r="U1734" s="173"/>
      <c r="V1734" s="173"/>
      <c r="W1734" s="173"/>
      <c r="X1734" s="173"/>
      <c r="Y1734" s="173"/>
      <c r="Z1734" s="173"/>
      <c r="AA1734" s="173"/>
      <c r="AB1734" s="173"/>
      <c r="AC1734" s="173"/>
      <c r="AD1734" s="173"/>
      <c r="AE1734" s="173"/>
      <c r="AF1734" s="173"/>
      <c r="AG1734" s="173"/>
      <c r="AH1734" s="173"/>
      <c r="AI1734" s="173"/>
      <c r="AJ1734" s="173"/>
      <c r="AK1734" s="173"/>
      <c r="AL1734" s="173"/>
    </row>
    <row r="1735" spans="1:38" s="123" customFormat="1" ht="14">
      <c r="A1735" s="173"/>
      <c r="B1735" s="173"/>
      <c r="C1735" s="173"/>
      <c r="D1735" s="173"/>
      <c r="E1735" s="173"/>
      <c r="F1735" s="173"/>
      <c r="G1735" s="173"/>
      <c r="H1735" s="173"/>
      <c r="I1735" s="173"/>
      <c r="J1735" s="173"/>
      <c r="K1735" s="173"/>
      <c r="L1735" s="173"/>
      <c r="M1735" s="173"/>
      <c r="N1735" s="173"/>
      <c r="O1735" s="173"/>
      <c r="P1735" s="173"/>
      <c r="Q1735" s="173"/>
      <c r="R1735" s="173"/>
      <c r="S1735" s="173"/>
      <c r="T1735" s="173"/>
      <c r="U1735" s="173"/>
      <c r="V1735" s="173"/>
      <c r="W1735" s="173"/>
      <c r="X1735" s="173"/>
      <c r="Y1735" s="173"/>
      <c r="Z1735" s="173"/>
      <c r="AA1735" s="173"/>
      <c r="AB1735" s="173"/>
      <c r="AC1735" s="173"/>
      <c r="AD1735" s="173"/>
      <c r="AE1735" s="173"/>
      <c r="AF1735" s="173"/>
      <c r="AG1735" s="173"/>
      <c r="AH1735" s="173"/>
      <c r="AI1735" s="173"/>
      <c r="AJ1735" s="173"/>
      <c r="AK1735" s="173"/>
      <c r="AL1735" s="173"/>
    </row>
    <row r="1736" spans="1:38" s="123" customFormat="1" ht="14">
      <c r="A1736" s="173"/>
      <c r="B1736" s="173"/>
      <c r="C1736" s="173"/>
      <c r="D1736" s="173"/>
      <c r="E1736" s="173"/>
      <c r="F1736" s="173"/>
      <c r="G1736" s="173"/>
      <c r="H1736" s="173"/>
      <c r="I1736" s="173"/>
      <c r="J1736" s="173"/>
      <c r="K1736" s="173"/>
      <c r="L1736" s="173"/>
      <c r="M1736" s="173"/>
      <c r="N1736" s="173"/>
      <c r="O1736" s="173"/>
      <c r="P1736" s="173"/>
      <c r="Q1736" s="173"/>
      <c r="R1736" s="173"/>
      <c r="S1736" s="173"/>
      <c r="T1736" s="173"/>
      <c r="U1736" s="173"/>
      <c r="V1736" s="173"/>
      <c r="W1736" s="173"/>
      <c r="X1736" s="173"/>
      <c r="Y1736" s="173"/>
      <c r="Z1736" s="173"/>
      <c r="AA1736" s="173"/>
      <c r="AB1736" s="173"/>
      <c r="AC1736" s="173"/>
      <c r="AD1736" s="173"/>
      <c r="AE1736" s="173"/>
      <c r="AF1736" s="173"/>
      <c r="AG1736" s="173"/>
      <c r="AH1736" s="173"/>
      <c r="AI1736" s="173"/>
      <c r="AJ1736" s="173"/>
      <c r="AK1736" s="173"/>
      <c r="AL1736" s="173"/>
    </row>
    <row r="1737" spans="1:38" s="123" customFormat="1" ht="14">
      <c r="A1737" s="173"/>
      <c r="B1737" s="173"/>
      <c r="C1737" s="173"/>
      <c r="D1737" s="173"/>
      <c r="E1737" s="173"/>
      <c r="F1737" s="173"/>
      <c r="G1737" s="173"/>
      <c r="H1737" s="173"/>
      <c r="I1737" s="173"/>
      <c r="J1737" s="173"/>
      <c r="K1737" s="173"/>
      <c r="L1737" s="173"/>
      <c r="M1737" s="173"/>
      <c r="N1737" s="173"/>
      <c r="O1737" s="173"/>
      <c r="P1737" s="173"/>
      <c r="Q1737" s="173"/>
      <c r="R1737" s="173"/>
      <c r="S1737" s="173"/>
      <c r="T1737" s="173"/>
      <c r="U1737" s="173"/>
      <c r="V1737" s="173"/>
      <c r="W1737" s="173"/>
      <c r="X1737" s="173"/>
      <c r="Y1737" s="173"/>
      <c r="Z1737" s="173"/>
      <c r="AA1737" s="173"/>
      <c r="AB1737" s="173"/>
      <c r="AC1737" s="173"/>
      <c r="AD1737" s="173"/>
      <c r="AE1737" s="173"/>
      <c r="AF1737" s="173"/>
      <c r="AG1737" s="173"/>
      <c r="AH1737" s="173"/>
      <c r="AI1737" s="173"/>
      <c r="AJ1737" s="173"/>
      <c r="AK1737" s="173"/>
      <c r="AL1737" s="173"/>
    </row>
    <row r="1738" spans="1:38" s="123" customFormat="1" ht="14">
      <c r="A1738" s="173"/>
      <c r="B1738" s="173"/>
      <c r="C1738" s="173"/>
      <c r="D1738" s="173"/>
      <c r="E1738" s="173"/>
      <c r="F1738" s="173"/>
      <c r="G1738" s="173"/>
      <c r="H1738" s="173"/>
      <c r="I1738" s="173"/>
      <c r="J1738" s="173"/>
      <c r="K1738" s="173"/>
      <c r="L1738" s="173"/>
      <c r="M1738" s="173"/>
      <c r="N1738" s="173"/>
      <c r="O1738" s="173"/>
      <c r="P1738" s="173"/>
      <c r="Q1738" s="173"/>
      <c r="R1738" s="173"/>
      <c r="S1738" s="173"/>
      <c r="T1738" s="173"/>
      <c r="U1738" s="173"/>
      <c r="V1738" s="173"/>
      <c r="W1738" s="173"/>
      <c r="X1738" s="173"/>
      <c r="Y1738" s="173"/>
      <c r="Z1738" s="173"/>
      <c r="AA1738" s="173"/>
      <c r="AB1738" s="173"/>
      <c r="AC1738" s="173"/>
      <c r="AD1738" s="173"/>
      <c r="AE1738" s="173"/>
      <c r="AF1738" s="173"/>
      <c r="AG1738" s="173"/>
      <c r="AH1738" s="173"/>
      <c r="AI1738" s="173"/>
      <c r="AJ1738" s="173"/>
      <c r="AK1738" s="173"/>
      <c r="AL1738" s="173"/>
    </row>
    <row r="1739" spans="1:38" s="123" customFormat="1" ht="14">
      <c r="A1739" s="173"/>
      <c r="B1739" s="173"/>
      <c r="C1739" s="173"/>
      <c r="D1739" s="173"/>
      <c r="E1739" s="173"/>
      <c r="F1739" s="173"/>
      <c r="G1739" s="173"/>
      <c r="H1739" s="173"/>
      <c r="I1739" s="173"/>
      <c r="J1739" s="173"/>
      <c r="K1739" s="173"/>
      <c r="L1739" s="173"/>
      <c r="M1739" s="173"/>
      <c r="N1739" s="173"/>
      <c r="O1739" s="173"/>
      <c r="P1739" s="173"/>
      <c r="Q1739" s="173"/>
      <c r="R1739" s="173"/>
      <c r="S1739" s="173"/>
      <c r="T1739" s="173"/>
      <c r="U1739" s="173"/>
      <c r="V1739" s="173"/>
      <c r="W1739" s="173"/>
      <c r="X1739" s="173"/>
      <c r="Y1739" s="173"/>
      <c r="Z1739" s="173"/>
      <c r="AA1739" s="173"/>
      <c r="AB1739" s="173"/>
      <c r="AC1739" s="173"/>
      <c r="AD1739" s="173"/>
      <c r="AE1739" s="173"/>
      <c r="AF1739" s="173"/>
      <c r="AG1739" s="173"/>
      <c r="AH1739" s="173"/>
      <c r="AI1739" s="173"/>
      <c r="AJ1739" s="173"/>
      <c r="AK1739" s="173"/>
      <c r="AL1739" s="173"/>
    </row>
    <row r="1740" spans="1:38" s="123" customFormat="1" ht="14">
      <c r="A1740" s="173"/>
      <c r="B1740" s="173"/>
      <c r="C1740" s="173"/>
      <c r="D1740" s="173"/>
      <c r="E1740" s="173"/>
      <c r="F1740" s="173"/>
      <c r="G1740" s="173"/>
      <c r="H1740" s="173"/>
      <c r="I1740" s="173"/>
      <c r="J1740" s="173"/>
      <c r="K1740" s="173"/>
      <c r="L1740" s="173"/>
      <c r="M1740" s="173"/>
      <c r="N1740" s="173"/>
      <c r="O1740" s="173"/>
      <c r="P1740" s="173"/>
      <c r="Q1740" s="173"/>
      <c r="R1740" s="173"/>
      <c r="S1740" s="173"/>
      <c r="T1740" s="173"/>
      <c r="U1740" s="173"/>
      <c r="V1740" s="173"/>
      <c r="W1740" s="173"/>
      <c r="X1740" s="173"/>
      <c r="Y1740" s="173"/>
      <c r="Z1740" s="173"/>
      <c r="AA1740" s="173"/>
      <c r="AB1740" s="173"/>
      <c r="AC1740" s="173"/>
      <c r="AD1740" s="173"/>
      <c r="AE1740" s="173"/>
      <c r="AF1740" s="173"/>
      <c r="AG1740" s="173"/>
      <c r="AH1740" s="173"/>
      <c r="AI1740" s="173"/>
      <c r="AJ1740" s="173"/>
      <c r="AK1740" s="173"/>
      <c r="AL1740" s="173"/>
    </row>
    <row r="1741" spans="1:38" s="123" customFormat="1" ht="14">
      <c r="A1741" s="173"/>
      <c r="B1741" s="173"/>
      <c r="C1741" s="173"/>
      <c r="D1741" s="173"/>
      <c r="E1741" s="173"/>
      <c r="F1741" s="173"/>
      <c r="G1741" s="173"/>
      <c r="H1741" s="173"/>
      <c r="I1741" s="173"/>
      <c r="J1741" s="173"/>
      <c r="K1741" s="173"/>
      <c r="L1741" s="173"/>
      <c r="M1741" s="173"/>
      <c r="N1741" s="173"/>
      <c r="O1741" s="173"/>
      <c r="P1741" s="173"/>
      <c r="Q1741" s="173"/>
      <c r="R1741" s="173"/>
      <c r="S1741" s="173"/>
      <c r="T1741" s="173"/>
      <c r="U1741" s="173"/>
      <c r="V1741" s="173"/>
      <c r="W1741" s="173"/>
      <c r="X1741" s="173"/>
      <c r="Y1741" s="173"/>
      <c r="Z1741" s="173"/>
      <c r="AA1741" s="173"/>
      <c r="AB1741" s="173"/>
      <c r="AC1741" s="173"/>
      <c r="AD1741" s="173"/>
      <c r="AE1741" s="173"/>
      <c r="AF1741" s="173"/>
      <c r="AG1741" s="173"/>
      <c r="AH1741" s="173"/>
      <c r="AI1741" s="173"/>
      <c r="AJ1741" s="173"/>
      <c r="AK1741" s="173"/>
      <c r="AL1741" s="173"/>
    </row>
    <row r="1742" spans="1:38" s="123" customFormat="1" ht="14">
      <c r="A1742" s="173"/>
      <c r="B1742" s="173"/>
      <c r="C1742" s="173"/>
      <c r="D1742" s="173"/>
      <c r="E1742" s="173"/>
      <c r="F1742" s="173"/>
      <c r="G1742" s="173"/>
      <c r="H1742" s="173"/>
      <c r="I1742" s="173"/>
      <c r="J1742" s="173"/>
      <c r="K1742" s="173"/>
      <c r="L1742" s="173"/>
      <c r="M1742" s="173"/>
      <c r="N1742" s="173"/>
      <c r="O1742" s="173"/>
      <c r="P1742" s="173"/>
      <c r="Q1742" s="173"/>
      <c r="R1742" s="173"/>
      <c r="S1742" s="173"/>
      <c r="T1742" s="173"/>
      <c r="U1742" s="173"/>
      <c r="V1742" s="173"/>
      <c r="W1742" s="173"/>
      <c r="X1742" s="173"/>
      <c r="Y1742" s="173"/>
      <c r="Z1742" s="173"/>
      <c r="AA1742" s="173"/>
      <c r="AB1742" s="173"/>
      <c r="AC1742" s="173"/>
      <c r="AD1742" s="173"/>
      <c r="AE1742" s="173"/>
      <c r="AF1742" s="173"/>
      <c r="AG1742" s="173"/>
      <c r="AH1742" s="173"/>
      <c r="AI1742" s="173"/>
      <c r="AJ1742" s="173"/>
      <c r="AK1742" s="173"/>
      <c r="AL1742" s="173"/>
    </row>
    <row r="1743" spans="1:38" s="123" customFormat="1" ht="14">
      <c r="A1743" s="173"/>
      <c r="B1743" s="173"/>
      <c r="C1743" s="173"/>
      <c r="D1743" s="173"/>
      <c r="E1743" s="173"/>
      <c r="F1743" s="173"/>
      <c r="G1743" s="173"/>
      <c r="H1743" s="173"/>
      <c r="I1743" s="173"/>
      <c r="J1743" s="173"/>
      <c r="K1743" s="173"/>
      <c r="L1743" s="173"/>
      <c r="M1743" s="173"/>
      <c r="N1743" s="173"/>
      <c r="O1743" s="173"/>
      <c r="P1743" s="173"/>
      <c r="Q1743" s="173"/>
      <c r="R1743" s="173"/>
      <c r="S1743" s="173"/>
      <c r="T1743" s="173"/>
      <c r="U1743" s="173"/>
      <c r="V1743" s="173"/>
      <c r="W1743" s="173"/>
      <c r="X1743" s="173"/>
      <c r="Y1743" s="173"/>
      <c r="Z1743" s="173"/>
      <c r="AA1743" s="173"/>
      <c r="AB1743" s="173"/>
      <c r="AC1743" s="173"/>
      <c r="AD1743" s="173"/>
      <c r="AE1743" s="173"/>
      <c r="AF1743" s="173"/>
      <c r="AG1743" s="173"/>
      <c r="AH1743" s="173"/>
      <c r="AI1743" s="173"/>
      <c r="AJ1743" s="173"/>
      <c r="AK1743" s="173"/>
      <c r="AL1743" s="173"/>
    </row>
    <row r="1744" spans="1:38" s="123" customFormat="1" ht="14">
      <c r="A1744" s="173"/>
      <c r="B1744" s="173"/>
      <c r="C1744" s="173"/>
      <c r="D1744" s="173"/>
      <c r="E1744" s="173"/>
      <c r="F1744" s="173"/>
      <c r="G1744" s="173"/>
      <c r="H1744" s="173"/>
      <c r="I1744" s="173"/>
      <c r="J1744" s="173"/>
      <c r="K1744" s="173"/>
      <c r="L1744" s="173"/>
      <c r="M1744" s="173"/>
      <c r="N1744" s="173"/>
      <c r="O1744" s="173"/>
      <c r="P1744" s="173"/>
      <c r="Q1744" s="173"/>
      <c r="R1744" s="173"/>
      <c r="S1744" s="173"/>
      <c r="T1744" s="173"/>
      <c r="U1744" s="173"/>
      <c r="V1744" s="173"/>
      <c r="W1744" s="173"/>
      <c r="X1744" s="173"/>
      <c r="Y1744" s="173"/>
      <c r="Z1744" s="173"/>
      <c r="AA1744" s="173"/>
      <c r="AB1744" s="173"/>
      <c r="AC1744" s="173"/>
      <c r="AD1744" s="173"/>
      <c r="AE1744" s="173"/>
      <c r="AF1744" s="173"/>
      <c r="AG1744" s="173"/>
      <c r="AH1744" s="173"/>
      <c r="AI1744" s="173"/>
      <c r="AJ1744" s="173"/>
      <c r="AK1744" s="173"/>
      <c r="AL1744" s="173"/>
    </row>
    <row r="1745" spans="1:38" s="123" customFormat="1" ht="14">
      <c r="A1745" s="173"/>
      <c r="B1745" s="173"/>
      <c r="C1745" s="173"/>
      <c r="D1745" s="173"/>
      <c r="E1745" s="173"/>
      <c r="F1745" s="173"/>
      <c r="G1745" s="173"/>
      <c r="H1745" s="173"/>
      <c r="I1745" s="173"/>
      <c r="J1745" s="173"/>
      <c r="K1745" s="173"/>
      <c r="L1745" s="173"/>
      <c r="M1745" s="173"/>
      <c r="N1745" s="173"/>
      <c r="O1745" s="173"/>
      <c r="P1745" s="173"/>
      <c r="Q1745" s="173"/>
      <c r="R1745" s="173"/>
      <c r="S1745" s="173"/>
      <c r="T1745" s="173"/>
      <c r="U1745" s="173"/>
      <c r="V1745" s="173"/>
      <c r="W1745" s="173"/>
      <c r="X1745" s="173"/>
      <c r="Y1745" s="173"/>
      <c r="Z1745" s="173"/>
      <c r="AA1745" s="173"/>
      <c r="AB1745" s="173"/>
      <c r="AC1745" s="173"/>
      <c r="AD1745" s="173"/>
      <c r="AE1745" s="173"/>
      <c r="AF1745" s="173"/>
      <c r="AG1745" s="173"/>
      <c r="AH1745" s="173"/>
      <c r="AI1745" s="173"/>
      <c r="AJ1745" s="173"/>
      <c r="AK1745" s="173"/>
      <c r="AL1745" s="173"/>
    </row>
    <row r="1746" spans="1:38" s="123" customFormat="1" ht="14">
      <c r="A1746" s="173"/>
      <c r="B1746" s="173"/>
      <c r="C1746" s="173"/>
      <c r="D1746" s="173"/>
      <c r="E1746" s="173"/>
      <c r="F1746" s="173"/>
      <c r="G1746" s="173"/>
      <c r="H1746" s="173"/>
      <c r="I1746" s="173"/>
      <c r="J1746" s="173"/>
      <c r="K1746" s="173"/>
      <c r="L1746" s="173"/>
      <c r="M1746" s="173"/>
      <c r="N1746" s="173"/>
      <c r="O1746" s="173"/>
      <c r="P1746" s="173"/>
      <c r="Q1746" s="173"/>
      <c r="R1746" s="173"/>
      <c r="S1746" s="173"/>
      <c r="T1746" s="173"/>
      <c r="U1746" s="173"/>
      <c r="V1746" s="173"/>
      <c r="W1746" s="173"/>
      <c r="X1746" s="173"/>
      <c r="Y1746" s="173"/>
      <c r="Z1746" s="173"/>
      <c r="AA1746" s="173"/>
      <c r="AB1746" s="173"/>
      <c r="AC1746" s="173"/>
      <c r="AD1746" s="173"/>
      <c r="AE1746" s="173"/>
      <c r="AF1746" s="173"/>
      <c r="AG1746" s="173"/>
      <c r="AH1746" s="173"/>
      <c r="AI1746" s="173"/>
      <c r="AJ1746" s="173"/>
      <c r="AK1746" s="173"/>
      <c r="AL1746" s="173"/>
    </row>
    <row r="1747" spans="1:38" s="123" customFormat="1" ht="14">
      <c r="A1747" s="173"/>
      <c r="B1747" s="173"/>
      <c r="C1747" s="173"/>
      <c r="D1747" s="173"/>
      <c r="E1747" s="173"/>
      <c r="F1747" s="173"/>
      <c r="G1747" s="173"/>
      <c r="H1747" s="173"/>
      <c r="I1747" s="173"/>
      <c r="J1747" s="173"/>
      <c r="K1747" s="173"/>
      <c r="L1747" s="173"/>
      <c r="M1747" s="173"/>
      <c r="N1747" s="173"/>
      <c r="O1747" s="173"/>
      <c r="P1747" s="173"/>
      <c r="Q1747" s="173"/>
      <c r="R1747" s="173"/>
      <c r="S1747" s="173"/>
      <c r="T1747" s="173"/>
      <c r="U1747" s="173"/>
      <c r="V1747" s="173"/>
      <c r="W1747" s="173"/>
      <c r="X1747" s="173"/>
      <c r="Y1747" s="173"/>
      <c r="Z1747" s="173"/>
      <c r="AA1747" s="173"/>
      <c r="AB1747" s="173"/>
      <c r="AC1747" s="173"/>
      <c r="AD1747" s="173"/>
      <c r="AE1747" s="173"/>
      <c r="AF1747" s="173"/>
      <c r="AG1747" s="173"/>
      <c r="AH1747" s="173"/>
      <c r="AI1747" s="173"/>
      <c r="AJ1747" s="173"/>
      <c r="AK1747" s="173"/>
      <c r="AL1747" s="173"/>
    </row>
    <row r="1748" spans="1:38" s="123" customFormat="1" ht="14">
      <c r="A1748" s="173"/>
      <c r="B1748" s="173"/>
      <c r="C1748" s="173"/>
      <c r="D1748" s="173"/>
      <c r="E1748" s="173"/>
      <c r="F1748" s="173"/>
      <c r="G1748" s="173"/>
      <c r="H1748" s="173"/>
      <c r="I1748" s="173"/>
      <c r="J1748" s="173"/>
      <c r="K1748" s="173"/>
      <c r="L1748" s="173"/>
      <c r="M1748" s="173"/>
      <c r="N1748" s="173"/>
      <c r="O1748" s="173"/>
      <c r="P1748" s="173"/>
      <c r="Q1748" s="173"/>
      <c r="R1748" s="173"/>
      <c r="S1748" s="173"/>
      <c r="T1748" s="173"/>
      <c r="U1748" s="173"/>
      <c r="V1748" s="173"/>
      <c r="W1748" s="173"/>
      <c r="X1748" s="173"/>
      <c r="Y1748" s="173"/>
      <c r="Z1748" s="173"/>
      <c r="AA1748" s="173"/>
      <c r="AB1748" s="173"/>
      <c r="AC1748" s="173"/>
      <c r="AD1748" s="173"/>
      <c r="AE1748" s="173"/>
      <c r="AF1748" s="173"/>
      <c r="AG1748" s="173"/>
      <c r="AH1748" s="173"/>
      <c r="AI1748" s="173"/>
      <c r="AJ1748" s="173"/>
      <c r="AK1748" s="173"/>
      <c r="AL1748" s="173"/>
    </row>
    <row r="1749" spans="1:38" s="123" customFormat="1" ht="14">
      <c r="A1749" s="173"/>
      <c r="B1749" s="173"/>
      <c r="C1749" s="173"/>
      <c r="D1749" s="173"/>
      <c r="E1749" s="173"/>
      <c r="F1749" s="173"/>
      <c r="G1749" s="173"/>
      <c r="H1749" s="173"/>
      <c r="I1749" s="173"/>
      <c r="J1749" s="173"/>
      <c r="K1749" s="173"/>
      <c r="L1749" s="173"/>
      <c r="M1749" s="173"/>
      <c r="N1749" s="173"/>
      <c r="O1749" s="173"/>
      <c r="P1749" s="173"/>
      <c r="Q1749" s="173"/>
      <c r="R1749" s="173"/>
      <c r="S1749" s="173"/>
      <c r="T1749" s="173"/>
      <c r="U1749" s="173"/>
      <c r="V1749" s="173"/>
      <c r="W1749" s="173"/>
      <c r="X1749" s="173"/>
      <c r="Y1749" s="173"/>
      <c r="Z1749" s="173"/>
      <c r="AA1749" s="173"/>
      <c r="AB1749" s="173"/>
      <c r="AC1749" s="173"/>
      <c r="AD1749" s="173"/>
      <c r="AE1749" s="173"/>
      <c r="AF1749" s="173"/>
      <c r="AG1749" s="173"/>
      <c r="AH1749" s="173"/>
      <c r="AI1749" s="173"/>
      <c r="AJ1749" s="173"/>
      <c r="AK1749" s="173"/>
      <c r="AL1749" s="173"/>
    </row>
    <row r="1750" spans="1:38" s="123" customFormat="1" ht="14">
      <c r="A1750" s="173"/>
      <c r="B1750" s="173"/>
      <c r="C1750" s="173"/>
      <c r="D1750" s="173"/>
      <c r="E1750" s="173"/>
      <c r="F1750" s="173"/>
      <c r="G1750" s="173"/>
      <c r="H1750" s="173"/>
      <c r="I1750" s="173"/>
      <c r="J1750" s="173"/>
      <c r="K1750" s="173"/>
      <c r="L1750" s="173"/>
      <c r="M1750" s="173"/>
      <c r="N1750" s="173"/>
      <c r="O1750" s="173"/>
      <c r="P1750" s="173"/>
      <c r="Q1750" s="173"/>
      <c r="R1750" s="173"/>
      <c r="S1750" s="173"/>
      <c r="T1750" s="173"/>
      <c r="U1750" s="173"/>
      <c r="V1750" s="173"/>
      <c r="W1750" s="173"/>
      <c r="X1750" s="173"/>
      <c r="Y1750" s="173"/>
      <c r="Z1750" s="173"/>
      <c r="AA1750" s="173"/>
      <c r="AB1750" s="173"/>
      <c r="AC1750" s="173"/>
      <c r="AD1750" s="173"/>
      <c r="AE1750" s="173"/>
      <c r="AF1750" s="173"/>
      <c r="AG1750" s="173"/>
      <c r="AH1750" s="173"/>
      <c r="AI1750" s="173"/>
      <c r="AJ1750" s="173"/>
      <c r="AK1750" s="173"/>
      <c r="AL1750" s="173"/>
    </row>
    <row r="1751" spans="1:38" s="123" customFormat="1" ht="14">
      <c r="A1751" s="173"/>
      <c r="B1751" s="173"/>
      <c r="C1751" s="173"/>
      <c r="D1751" s="173"/>
      <c r="E1751" s="173"/>
      <c r="F1751" s="173"/>
      <c r="G1751" s="173"/>
      <c r="H1751" s="173"/>
      <c r="I1751" s="173"/>
      <c r="J1751" s="173"/>
      <c r="K1751" s="173"/>
      <c r="L1751" s="173"/>
      <c r="M1751" s="173"/>
      <c r="N1751" s="173"/>
      <c r="O1751" s="173"/>
      <c r="P1751" s="173"/>
      <c r="Q1751" s="173"/>
      <c r="R1751" s="173"/>
      <c r="S1751" s="173"/>
      <c r="T1751" s="173"/>
      <c r="U1751" s="173"/>
      <c r="V1751" s="173"/>
      <c r="W1751" s="173"/>
      <c r="X1751" s="173"/>
      <c r="Y1751" s="173"/>
      <c r="Z1751" s="173"/>
      <c r="AA1751" s="173"/>
      <c r="AB1751" s="173"/>
      <c r="AC1751" s="173"/>
      <c r="AD1751" s="173"/>
      <c r="AE1751" s="173"/>
      <c r="AF1751" s="173"/>
      <c r="AG1751" s="173"/>
      <c r="AH1751" s="173"/>
      <c r="AI1751" s="173"/>
      <c r="AJ1751" s="173"/>
      <c r="AK1751" s="173"/>
      <c r="AL1751" s="173"/>
    </row>
    <row r="1752" spans="1:38" s="123" customFormat="1" ht="14">
      <c r="A1752" s="173"/>
      <c r="B1752" s="173"/>
      <c r="C1752" s="173"/>
      <c r="D1752" s="173"/>
      <c r="E1752" s="173"/>
      <c r="F1752" s="173"/>
      <c r="G1752" s="173"/>
      <c r="H1752" s="173"/>
      <c r="I1752" s="173"/>
      <c r="J1752" s="173"/>
      <c r="K1752" s="173"/>
      <c r="L1752" s="173"/>
      <c r="M1752" s="173"/>
      <c r="N1752" s="173"/>
      <c r="O1752" s="173"/>
      <c r="P1752" s="173"/>
      <c r="Q1752" s="173"/>
      <c r="R1752" s="173"/>
      <c r="S1752" s="173"/>
      <c r="T1752" s="173"/>
      <c r="U1752" s="173"/>
      <c r="V1752" s="173"/>
      <c r="W1752" s="173"/>
      <c r="X1752" s="173"/>
      <c r="Y1752" s="173"/>
      <c r="Z1752" s="173"/>
      <c r="AA1752" s="173"/>
      <c r="AB1752" s="173"/>
      <c r="AC1752" s="173"/>
      <c r="AD1752" s="173"/>
      <c r="AE1752" s="173"/>
      <c r="AF1752" s="173"/>
      <c r="AG1752" s="173"/>
      <c r="AH1752" s="173"/>
      <c r="AI1752" s="173"/>
      <c r="AJ1752" s="173"/>
      <c r="AK1752" s="173"/>
      <c r="AL1752" s="173"/>
    </row>
    <row r="1753" spans="1:38" s="123" customFormat="1" ht="14">
      <c r="A1753" s="173"/>
      <c r="B1753" s="173"/>
      <c r="C1753" s="173"/>
      <c r="D1753" s="173"/>
      <c r="E1753" s="173"/>
      <c r="F1753" s="173"/>
      <c r="G1753" s="173"/>
      <c r="H1753" s="173"/>
      <c r="I1753" s="173"/>
      <c r="J1753" s="173"/>
      <c r="K1753" s="173"/>
      <c r="L1753" s="173"/>
      <c r="M1753" s="173"/>
      <c r="N1753" s="173"/>
      <c r="O1753" s="173"/>
      <c r="P1753" s="173"/>
      <c r="Q1753" s="173"/>
      <c r="R1753" s="173"/>
      <c r="S1753" s="173"/>
      <c r="T1753" s="173"/>
      <c r="U1753" s="173"/>
      <c r="V1753" s="173"/>
      <c r="W1753" s="173"/>
      <c r="X1753" s="173"/>
      <c r="Y1753" s="173"/>
      <c r="Z1753" s="173"/>
      <c r="AA1753" s="173"/>
      <c r="AB1753" s="173"/>
      <c r="AC1753" s="173"/>
      <c r="AD1753" s="173"/>
      <c r="AE1753" s="173"/>
      <c r="AF1753" s="173"/>
      <c r="AG1753" s="173"/>
      <c r="AH1753" s="173"/>
      <c r="AI1753" s="173"/>
      <c r="AJ1753" s="173"/>
      <c r="AK1753" s="173"/>
      <c r="AL1753" s="173"/>
    </row>
    <row r="1754" spans="1:38" s="123" customFormat="1" ht="14">
      <c r="A1754" s="173"/>
      <c r="B1754" s="173"/>
      <c r="C1754" s="173"/>
      <c r="D1754" s="173"/>
      <c r="E1754" s="173"/>
      <c r="F1754" s="173"/>
      <c r="G1754" s="173"/>
      <c r="H1754" s="173"/>
      <c r="I1754" s="173"/>
      <c r="J1754" s="173"/>
      <c r="K1754" s="173"/>
      <c r="L1754" s="173"/>
      <c r="M1754" s="173"/>
      <c r="N1754" s="173"/>
      <c r="O1754" s="173"/>
      <c r="P1754" s="173"/>
      <c r="Q1754" s="173"/>
      <c r="R1754" s="173"/>
      <c r="S1754" s="173"/>
      <c r="T1754" s="173"/>
      <c r="U1754" s="173"/>
      <c r="V1754" s="173"/>
      <c r="W1754" s="173"/>
      <c r="X1754" s="173"/>
      <c r="Y1754" s="173"/>
      <c r="Z1754" s="173"/>
      <c r="AA1754" s="173"/>
      <c r="AB1754" s="173"/>
      <c r="AC1754" s="173"/>
      <c r="AD1754" s="173"/>
      <c r="AE1754" s="173"/>
      <c r="AF1754" s="173"/>
      <c r="AG1754" s="173"/>
      <c r="AH1754" s="173"/>
      <c r="AI1754" s="173"/>
      <c r="AJ1754" s="173"/>
      <c r="AK1754" s="173"/>
      <c r="AL1754" s="173"/>
    </row>
    <row r="1755" spans="1:38" s="123" customFormat="1" ht="14">
      <c r="A1755" s="173"/>
      <c r="B1755" s="173"/>
      <c r="C1755" s="173"/>
      <c r="D1755" s="173"/>
      <c r="E1755" s="173"/>
      <c r="F1755" s="173"/>
      <c r="G1755" s="173"/>
      <c r="H1755" s="173"/>
      <c r="I1755" s="173"/>
      <c r="J1755" s="173"/>
      <c r="K1755" s="173"/>
      <c r="L1755" s="173"/>
      <c r="M1755" s="173"/>
      <c r="N1755" s="173"/>
      <c r="O1755" s="173"/>
      <c r="P1755" s="173"/>
      <c r="Q1755" s="173"/>
      <c r="R1755" s="173"/>
      <c r="S1755" s="173"/>
      <c r="T1755" s="173"/>
      <c r="U1755" s="173"/>
      <c r="V1755" s="173"/>
      <c r="W1755" s="173"/>
      <c r="X1755" s="173"/>
      <c r="Y1755" s="173"/>
      <c r="Z1755" s="173"/>
      <c r="AA1755" s="173"/>
      <c r="AB1755" s="173"/>
      <c r="AC1755" s="173"/>
      <c r="AD1755" s="173"/>
      <c r="AE1755" s="173"/>
      <c r="AF1755" s="173"/>
      <c r="AG1755" s="173"/>
      <c r="AH1755" s="173"/>
      <c r="AI1755" s="173"/>
      <c r="AJ1755" s="173"/>
      <c r="AK1755" s="173"/>
      <c r="AL1755" s="173"/>
    </row>
    <row r="1756" spans="1:38" s="123" customFormat="1" ht="14">
      <c r="A1756" s="173"/>
      <c r="B1756" s="173"/>
      <c r="C1756" s="173"/>
      <c r="D1756" s="173"/>
      <c r="E1756" s="173"/>
      <c r="F1756" s="173"/>
      <c r="G1756" s="173"/>
      <c r="H1756" s="173"/>
      <c r="I1756" s="173"/>
      <c r="J1756" s="173"/>
      <c r="K1756" s="173"/>
      <c r="L1756" s="173"/>
      <c r="M1756" s="173"/>
      <c r="N1756" s="173"/>
      <c r="O1756" s="173"/>
      <c r="P1756" s="173"/>
      <c r="Q1756" s="173"/>
      <c r="R1756" s="173"/>
      <c r="S1756" s="173"/>
      <c r="T1756" s="173"/>
      <c r="U1756" s="173"/>
      <c r="V1756" s="173"/>
      <c r="W1756" s="173"/>
      <c r="X1756" s="173"/>
      <c r="Y1756" s="173"/>
      <c r="Z1756" s="173"/>
      <c r="AA1756" s="173"/>
      <c r="AB1756" s="173"/>
      <c r="AC1756" s="173"/>
      <c r="AD1756" s="173"/>
      <c r="AE1756" s="173"/>
      <c r="AF1756" s="173"/>
      <c r="AG1756" s="173"/>
      <c r="AH1756" s="173"/>
      <c r="AI1756" s="173"/>
      <c r="AJ1756" s="173"/>
      <c r="AK1756" s="173"/>
      <c r="AL1756" s="173"/>
    </row>
    <row r="1757" spans="1:38" s="123" customFormat="1" ht="14">
      <c r="A1757" s="173"/>
      <c r="B1757" s="173"/>
      <c r="C1757" s="173"/>
      <c r="D1757" s="173"/>
      <c r="E1757" s="173"/>
      <c r="F1757" s="173"/>
      <c r="G1757" s="173"/>
      <c r="H1757" s="173"/>
      <c r="I1757" s="173"/>
      <c r="J1757" s="173"/>
      <c r="K1757" s="173"/>
      <c r="L1757" s="173"/>
      <c r="M1757" s="173"/>
      <c r="N1757" s="173"/>
      <c r="O1757" s="173"/>
      <c r="P1757" s="173"/>
      <c r="Q1757" s="173"/>
      <c r="R1757" s="173"/>
      <c r="S1757" s="173"/>
      <c r="T1757" s="173"/>
      <c r="U1757" s="173"/>
      <c r="V1757" s="173"/>
      <c r="W1757" s="173"/>
      <c r="X1757" s="173"/>
      <c r="Y1757" s="173"/>
      <c r="Z1757" s="173"/>
      <c r="AA1757" s="173"/>
      <c r="AB1757" s="173"/>
      <c r="AC1757" s="173"/>
      <c r="AD1757" s="173"/>
      <c r="AE1757" s="173"/>
      <c r="AF1757" s="173"/>
      <c r="AG1757" s="173"/>
      <c r="AH1757" s="173"/>
      <c r="AI1757" s="173"/>
      <c r="AJ1757" s="173"/>
      <c r="AK1757" s="173"/>
      <c r="AL1757" s="173"/>
    </row>
    <row r="1758" spans="1:38" s="123" customFormat="1" ht="14">
      <c r="A1758" s="173"/>
      <c r="B1758" s="173"/>
      <c r="C1758" s="173"/>
      <c r="D1758" s="173"/>
      <c r="E1758" s="173"/>
      <c r="F1758" s="173"/>
      <c r="G1758" s="173"/>
      <c r="H1758" s="173"/>
      <c r="I1758" s="173"/>
      <c r="J1758" s="173"/>
      <c r="K1758" s="173"/>
      <c r="L1758" s="173"/>
      <c r="M1758" s="173"/>
      <c r="N1758" s="173"/>
      <c r="O1758" s="173"/>
      <c r="P1758" s="173"/>
      <c r="Q1758" s="173"/>
      <c r="R1758" s="173"/>
      <c r="S1758" s="173"/>
      <c r="T1758" s="173"/>
      <c r="U1758" s="173"/>
      <c r="V1758" s="173"/>
      <c r="W1758" s="173"/>
      <c r="X1758" s="173"/>
      <c r="Y1758" s="173"/>
      <c r="Z1758" s="173"/>
      <c r="AA1758" s="173"/>
      <c r="AB1758" s="173"/>
      <c r="AC1758" s="173"/>
      <c r="AD1758" s="173"/>
      <c r="AE1758" s="173"/>
      <c r="AF1758" s="173"/>
      <c r="AG1758" s="173"/>
      <c r="AH1758" s="173"/>
      <c r="AI1758" s="173"/>
      <c r="AJ1758" s="173"/>
      <c r="AK1758" s="173"/>
      <c r="AL1758" s="173"/>
    </row>
    <row r="1759" spans="1:38" s="123" customFormat="1" ht="14">
      <c r="A1759" s="173"/>
      <c r="B1759" s="173"/>
      <c r="C1759" s="173"/>
      <c r="D1759" s="173"/>
      <c r="E1759" s="173"/>
      <c r="F1759" s="173"/>
      <c r="G1759" s="173"/>
      <c r="H1759" s="173"/>
      <c r="I1759" s="173"/>
      <c r="J1759" s="173"/>
      <c r="K1759" s="173"/>
      <c r="L1759" s="173"/>
      <c r="M1759" s="173"/>
      <c r="N1759" s="173"/>
      <c r="O1759" s="173"/>
      <c r="P1759" s="173"/>
      <c r="Q1759" s="173"/>
      <c r="R1759" s="173"/>
      <c r="S1759" s="173"/>
      <c r="T1759" s="173"/>
      <c r="U1759" s="173"/>
      <c r="V1759" s="173"/>
      <c r="W1759" s="173"/>
      <c r="X1759" s="173"/>
      <c r="Y1759" s="173"/>
      <c r="Z1759" s="173"/>
      <c r="AA1759" s="173"/>
      <c r="AB1759" s="173"/>
      <c r="AC1759" s="173"/>
      <c r="AD1759" s="173"/>
      <c r="AE1759" s="173"/>
      <c r="AF1759" s="173"/>
      <c r="AG1759" s="173"/>
      <c r="AH1759" s="173"/>
      <c r="AI1759" s="173"/>
      <c r="AJ1759" s="173"/>
      <c r="AK1759" s="173"/>
      <c r="AL1759" s="173"/>
    </row>
    <row r="1760" spans="1:38" s="123" customFormat="1" ht="14">
      <c r="A1760" s="173"/>
      <c r="B1760" s="173"/>
      <c r="C1760" s="173"/>
      <c r="D1760" s="173"/>
      <c r="E1760" s="173"/>
      <c r="F1760" s="173"/>
      <c r="G1760" s="173"/>
      <c r="H1760" s="173"/>
      <c r="I1760" s="173"/>
      <c r="J1760" s="173"/>
      <c r="K1760" s="173"/>
      <c r="L1760" s="173"/>
      <c r="M1760" s="173"/>
      <c r="N1760" s="173"/>
      <c r="O1760" s="173"/>
      <c r="P1760" s="173"/>
      <c r="Q1760" s="173"/>
      <c r="R1760" s="173"/>
      <c r="S1760" s="173"/>
      <c r="T1760" s="173"/>
      <c r="U1760" s="173"/>
      <c r="V1760" s="173"/>
      <c r="W1760" s="173"/>
      <c r="X1760" s="173"/>
      <c r="Y1760" s="173"/>
      <c r="Z1760" s="173"/>
      <c r="AA1760" s="173"/>
      <c r="AB1760" s="173"/>
      <c r="AC1760" s="173"/>
      <c r="AD1760" s="173"/>
      <c r="AE1760" s="173"/>
      <c r="AF1760" s="173"/>
      <c r="AG1760" s="173"/>
      <c r="AH1760" s="173"/>
      <c r="AI1760" s="173"/>
      <c r="AJ1760" s="173"/>
      <c r="AK1760" s="173"/>
      <c r="AL1760" s="173"/>
    </row>
    <row r="1761" spans="1:38" s="123" customFormat="1" ht="14">
      <c r="A1761" s="173"/>
      <c r="B1761" s="173"/>
      <c r="C1761" s="173"/>
      <c r="D1761" s="173"/>
      <c r="E1761" s="173"/>
      <c r="F1761" s="173"/>
      <c r="G1761" s="173"/>
      <c r="H1761" s="173"/>
      <c r="I1761" s="173"/>
      <c r="J1761" s="173"/>
      <c r="K1761" s="173"/>
      <c r="L1761" s="173"/>
      <c r="M1761" s="173"/>
      <c r="N1761" s="173"/>
      <c r="O1761" s="173"/>
      <c r="P1761" s="173"/>
      <c r="Q1761" s="173"/>
      <c r="R1761" s="173"/>
      <c r="S1761" s="173"/>
      <c r="T1761" s="173"/>
      <c r="U1761" s="173"/>
      <c r="V1761" s="173"/>
      <c r="W1761" s="173"/>
      <c r="X1761" s="173"/>
      <c r="Y1761" s="173"/>
      <c r="Z1761" s="173"/>
      <c r="AA1761" s="173"/>
      <c r="AB1761" s="173"/>
      <c r="AC1761" s="173"/>
      <c r="AD1761" s="173"/>
      <c r="AE1761" s="173"/>
      <c r="AF1761" s="173"/>
      <c r="AG1761" s="173"/>
      <c r="AH1761" s="173"/>
      <c r="AI1761" s="173"/>
      <c r="AJ1761" s="173"/>
      <c r="AK1761" s="173"/>
      <c r="AL1761" s="173"/>
    </row>
    <row r="1762" spans="1:38" s="123" customFormat="1" ht="14">
      <c r="A1762" s="173"/>
      <c r="B1762" s="173"/>
      <c r="C1762" s="173"/>
      <c r="D1762" s="173"/>
      <c r="E1762" s="173"/>
      <c r="F1762" s="173"/>
      <c r="G1762" s="173"/>
      <c r="H1762" s="173"/>
      <c r="I1762" s="173"/>
      <c r="J1762" s="173"/>
      <c r="K1762" s="173"/>
      <c r="L1762" s="173"/>
      <c r="M1762" s="173"/>
      <c r="N1762" s="173"/>
      <c r="O1762" s="173"/>
      <c r="P1762" s="173"/>
      <c r="Q1762" s="173"/>
      <c r="R1762" s="173"/>
      <c r="S1762" s="173"/>
      <c r="T1762" s="173"/>
      <c r="U1762" s="173"/>
      <c r="V1762" s="173"/>
      <c r="W1762" s="173"/>
      <c r="X1762" s="173"/>
      <c r="Y1762" s="173"/>
      <c r="Z1762" s="173"/>
      <c r="AA1762" s="173"/>
      <c r="AB1762" s="173"/>
      <c r="AC1762" s="173"/>
      <c r="AD1762" s="173"/>
      <c r="AE1762" s="173"/>
      <c r="AF1762" s="173"/>
      <c r="AG1762" s="173"/>
      <c r="AH1762" s="173"/>
      <c r="AI1762" s="173"/>
      <c r="AJ1762" s="173"/>
      <c r="AK1762" s="173"/>
      <c r="AL1762" s="173"/>
    </row>
    <row r="1763" spans="1:38" s="123" customFormat="1" ht="14">
      <c r="A1763" s="173"/>
      <c r="B1763" s="173"/>
      <c r="C1763" s="173"/>
      <c r="D1763" s="173"/>
      <c r="E1763" s="173"/>
      <c r="F1763" s="173"/>
      <c r="G1763" s="173"/>
      <c r="H1763" s="173"/>
      <c r="I1763" s="173"/>
      <c r="J1763" s="173"/>
      <c r="K1763" s="173"/>
      <c r="L1763" s="173"/>
      <c r="M1763" s="173"/>
      <c r="N1763" s="173"/>
      <c r="O1763" s="173"/>
      <c r="P1763" s="173"/>
      <c r="Q1763" s="173"/>
      <c r="R1763" s="173"/>
      <c r="S1763" s="173"/>
      <c r="T1763" s="173"/>
      <c r="U1763" s="173"/>
      <c r="V1763" s="173"/>
      <c r="W1763" s="173"/>
      <c r="X1763" s="173"/>
      <c r="Y1763" s="173"/>
      <c r="Z1763" s="173"/>
      <c r="AA1763" s="173"/>
      <c r="AB1763" s="173"/>
      <c r="AC1763" s="173"/>
      <c r="AD1763" s="173"/>
      <c r="AE1763" s="173"/>
      <c r="AF1763" s="173"/>
      <c r="AG1763" s="173"/>
      <c r="AH1763" s="173"/>
      <c r="AI1763" s="173"/>
      <c r="AJ1763" s="173"/>
      <c r="AK1763" s="173"/>
      <c r="AL1763" s="173"/>
    </row>
    <row r="1764" spans="1:38" s="123" customFormat="1" ht="14">
      <c r="A1764" s="173"/>
      <c r="B1764" s="173"/>
      <c r="C1764" s="173"/>
      <c r="D1764" s="173"/>
      <c r="E1764" s="173"/>
      <c r="F1764" s="173"/>
      <c r="G1764" s="173"/>
      <c r="H1764" s="173"/>
      <c r="I1764" s="173"/>
      <c r="J1764" s="173"/>
      <c r="K1764" s="173"/>
      <c r="L1764" s="173"/>
      <c r="M1764" s="173"/>
      <c r="N1764" s="173"/>
      <c r="O1764" s="173"/>
      <c r="P1764" s="173"/>
      <c r="Q1764" s="173"/>
      <c r="R1764" s="173"/>
      <c r="S1764" s="173"/>
      <c r="T1764" s="173"/>
      <c r="U1764" s="173"/>
      <c r="V1764" s="173"/>
      <c r="W1764" s="173"/>
      <c r="X1764" s="173"/>
      <c r="Y1764" s="173"/>
      <c r="Z1764" s="173"/>
      <c r="AA1764" s="173"/>
      <c r="AB1764" s="173"/>
      <c r="AC1764" s="173"/>
      <c r="AD1764" s="173"/>
      <c r="AE1764" s="173"/>
      <c r="AF1764" s="173"/>
      <c r="AG1764" s="173"/>
      <c r="AH1764" s="173"/>
      <c r="AI1764" s="173"/>
      <c r="AJ1764" s="173"/>
      <c r="AK1764" s="173"/>
      <c r="AL1764" s="173"/>
    </row>
    <row r="1765" spans="1:38" s="123" customFormat="1" ht="14">
      <c r="A1765" s="173"/>
      <c r="B1765" s="173"/>
      <c r="C1765" s="173"/>
      <c r="D1765" s="173"/>
      <c r="E1765" s="173"/>
      <c r="F1765" s="173"/>
      <c r="G1765" s="173"/>
      <c r="H1765" s="173"/>
      <c r="I1765" s="173"/>
      <c r="J1765" s="173"/>
      <c r="K1765" s="173"/>
      <c r="L1765" s="173"/>
      <c r="M1765" s="173"/>
      <c r="N1765" s="173"/>
      <c r="O1765" s="173"/>
      <c r="P1765" s="173"/>
      <c r="Q1765" s="173"/>
      <c r="R1765" s="173"/>
      <c r="S1765" s="173"/>
      <c r="T1765" s="173"/>
      <c r="U1765" s="173"/>
      <c r="V1765" s="173"/>
      <c r="W1765" s="173"/>
      <c r="X1765" s="173"/>
      <c r="Y1765" s="173"/>
      <c r="Z1765" s="173"/>
      <c r="AA1765" s="173"/>
      <c r="AB1765" s="173"/>
      <c r="AC1765" s="173"/>
      <c r="AD1765" s="173"/>
      <c r="AE1765" s="173"/>
      <c r="AF1765" s="173"/>
      <c r="AG1765" s="173"/>
      <c r="AH1765" s="173"/>
      <c r="AI1765" s="173"/>
      <c r="AJ1765" s="173"/>
      <c r="AK1765" s="173"/>
      <c r="AL1765" s="173"/>
    </row>
    <row r="1766" spans="1:38" s="123" customFormat="1" ht="14">
      <c r="A1766" s="173"/>
      <c r="B1766" s="173"/>
      <c r="C1766" s="173"/>
      <c r="D1766" s="173"/>
      <c r="E1766" s="173"/>
      <c r="F1766" s="173"/>
      <c r="G1766" s="173"/>
      <c r="H1766" s="173"/>
      <c r="I1766" s="173"/>
      <c r="J1766" s="173"/>
      <c r="K1766" s="173"/>
      <c r="L1766" s="173"/>
      <c r="M1766" s="173"/>
      <c r="N1766" s="173"/>
      <c r="O1766" s="173"/>
      <c r="P1766" s="173"/>
      <c r="Q1766" s="173"/>
      <c r="R1766" s="173"/>
      <c r="S1766" s="173"/>
      <c r="T1766" s="173"/>
      <c r="U1766" s="173"/>
      <c r="V1766" s="173"/>
      <c r="W1766" s="173"/>
      <c r="X1766" s="173"/>
      <c r="Y1766" s="173"/>
      <c r="Z1766" s="173"/>
      <c r="AA1766" s="173"/>
      <c r="AB1766" s="173"/>
      <c r="AC1766" s="173"/>
      <c r="AD1766" s="173"/>
      <c r="AE1766" s="173"/>
      <c r="AF1766" s="173"/>
      <c r="AG1766" s="173"/>
      <c r="AH1766" s="173"/>
      <c r="AI1766" s="173"/>
      <c r="AJ1766" s="173"/>
      <c r="AK1766" s="173"/>
      <c r="AL1766" s="173"/>
    </row>
    <row r="1767" spans="1:38" s="123" customFormat="1" ht="14">
      <c r="A1767" s="173"/>
      <c r="B1767" s="173"/>
      <c r="C1767" s="173"/>
      <c r="D1767" s="173"/>
      <c r="E1767" s="173"/>
      <c r="F1767" s="173"/>
      <c r="G1767" s="173"/>
      <c r="H1767" s="173"/>
      <c r="I1767" s="173"/>
      <c r="J1767" s="173"/>
      <c r="K1767" s="173"/>
      <c r="L1767" s="173"/>
      <c r="M1767" s="173"/>
      <c r="N1767" s="173"/>
      <c r="O1767" s="173"/>
      <c r="P1767" s="173"/>
      <c r="Q1767" s="173"/>
      <c r="R1767" s="173"/>
      <c r="S1767" s="173"/>
      <c r="T1767" s="173"/>
      <c r="U1767" s="173"/>
      <c r="V1767" s="173"/>
      <c r="W1767" s="173"/>
      <c r="X1767" s="173"/>
      <c r="Y1767" s="173"/>
      <c r="Z1767" s="173"/>
      <c r="AA1767" s="173"/>
      <c r="AB1767" s="173"/>
      <c r="AC1767" s="173"/>
      <c r="AD1767" s="173"/>
      <c r="AE1767" s="173"/>
      <c r="AF1767" s="173"/>
      <c r="AG1767" s="173"/>
      <c r="AH1767" s="173"/>
      <c r="AI1767" s="173"/>
      <c r="AJ1767" s="173"/>
      <c r="AK1767" s="173"/>
      <c r="AL1767" s="173"/>
    </row>
    <row r="1768" spans="1:38" s="123" customFormat="1" ht="14">
      <c r="A1768" s="173"/>
      <c r="B1768" s="173"/>
      <c r="C1768" s="173"/>
      <c r="D1768" s="173"/>
      <c r="E1768" s="173"/>
      <c r="F1768" s="173"/>
      <c r="G1768" s="173"/>
      <c r="H1768" s="173"/>
      <c r="I1768" s="173"/>
      <c r="J1768" s="173"/>
      <c r="K1768" s="173"/>
      <c r="L1768" s="173"/>
      <c r="M1768" s="173"/>
      <c r="N1768" s="173"/>
      <c r="O1768" s="173"/>
      <c r="P1768" s="173"/>
      <c r="Q1768" s="173"/>
      <c r="R1768" s="173"/>
      <c r="S1768" s="173"/>
      <c r="T1768" s="173"/>
      <c r="U1768" s="173"/>
      <c r="V1768" s="173"/>
      <c r="W1768" s="173"/>
      <c r="X1768" s="173"/>
      <c r="Y1768" s="173"/>
      <c r="Z1768" s="173"/>
      <c r="AA1768" s="173"/>
      <c r="AB1768" s="173"/>
      <c r="AC1768" s="173"/>
      <c r="AD1768" s="173"/>
      <c r="AE1768" s="173"/>
      <c r="AF1768" s="173"/>
      <c r="AG1768" s="173"/>
      <c r="AH1768" s="173"/>
      <c r="AI1768" s="173"/>
      <c r="AJ1768" s="173"/>
      <c r="AK1768" s="173"/>
      <c r="AL1768" s="173"/>
    </row>
    <row r="1769" spans="1:38" s="123" customFormat="1" ht="14">
      <c r="A1769" s="173"/>
      <c r="B1769" s="173"/>
      <c r="C1769" s="173"/>
      <c r="D1769" s="173"/>
      <c r="E1769" s="173"/>
      <c r="F1769" s="173"/>
      <c r="G1769" s="173"/>
      <c r="H1769" s="173"/>
      <c r="I1769" s="173"/>
      <c r="J1769" s="173"/>
      <c r="K1769" s="173"/>
      <c r="L1769" s="173"/>
      <c r="M1769" s="173"/>
      <c r="N1769" s="173"/>
      <c r="O1769" s="173"/>
      <c r="P1769" s="173"/>
      <c r="Q1769" s="173"/>
      <c r="R1769" s="173"/>
      <c r="S1769" s="173"/>
      <c r="T1769" s="173"/>
      <c r="U1769" s="173"/>
      <c r="V1769" s="173"/>
      <c r="W1769" s="173"/>
      <c r="X1769" s="173"/>
      <c r="Y1769" s="173"/>
      <c r="Z1769" s="173"/>
      <c r="AA1769" s="173"/>
      <c r="AB1769" s="173"/>
      <c r="AC1769" s="173"/>
      <c r="AD1769" s="173"/>
      <c r="AE1769" s="173"/>
      <c r="AF1769" s="173"/>
      <c r="AG1769" s="173"/>
      <c r="AH1769" s="173"/>
      <c r="AI1769" s="173"/>
      <c r="AJ1769" s="173"/>
      <c r="AK1769" s="173"/>
      <c r="AL1769" s="173"/>
    </row>
    <row r="1770" spans="1:38" s="123" customFormat="1" ht="14">
      <c r="A1770" s="173"/>
      <c r="B1770" s="173"/>
      <c r="C1770" s="173"/>
      <c r="D1770" s="173"/>
      <c r="E1770" s="173"/>
      <c r="F1770" s="173"/>
      <c r="G1770" s="173"/>
      <c r="H1770" s="173"/>
      <c r="I1770" s="173"/>
      <c r="J1770" s="173"/>
      <c r="K1770" s="173"/>
      <c r="L1770" s="173"/>
      <c r="M1770" s="173"/>
      <c r="N1770" s="173"/>
      <c r="O1770" s="173"/>
      <c r="P1770" s="173"/>
      <c r="Q1770" s="173"/>
      <c r="R1770" s="173"/>
      <c r="S1770" s="173"/>
      <c r="T1770" s="173"/>
      <c r="U1770" s="173"/>
      <c r="V1770" s="173"/>
      <c r="W1770" s="173"/>
      <c r="X1770" s="173"/>
      <c r="Y1770" s="173"/>
      <c r="Z1770" s="173"/>
      <c r="AA1770" s="173"/>
      <c r="AB1770" s="173"/>
      <c r="AC1770" s="173"/>
      <c r="AD1770" s="173"/>
      <c r="AE1770" s="173"/>
      <c r="AF1770" s="173"/>
      <c r="AG1770" s="173"/>
      <c r="AH1770" s="173"/>
      <c r="AI1770" s="173"/>
      <c r="AJ1770" s="173"/>
      <c r="AK1770" s="173"/>
      <c r="AL1770" s="173"/>
    </row>
    <row r="1771" spans="1:38" s="123" customFormat="1" ht="14">
      <c r="A1771" s="173"/>
      <c r="B1771" s="173"/>
      <c r="C1771" s="173"/>
      <c r="D1771" s="173"/>
      <c r="E1771" s="173"/>
      <c r="F1771" s="173"/>
      <c r="G1771" s="173"/>
      <c r="H1771" s="173"/>
      <c r="I1771" s="173"/>
      <c r="J1771" s="173"/>
      <c r="K1771" s="173"/>
      <c r="L1771" s="173"/>
      <c r="M1771" s="173"/>
      <c r="N1771" s="173"/>
      <c r="O1771" s="173"/>
      <c r="P1771" s="173"/>
      <c r="Q1771" s="173"/>
      <c r="R1771" s="173"/>
      <c r="S1771" s="173"/>
      <c r="T1771" s="173"/>
      <c r="U1771" s="173"/>
      <c r="V1771" s="173"/>
      <c r="W1771" s="173"/>
      <c r="X1771" s="173"/>
      <c r="Y1771" s="173"/>
      <c r="Z1771" s="173"/>
      <c r="AA1771" s="173"/>
      <c r="AB1771" s="173"/>
      <c r="AC1771" s="173"/>
      <c r="AD1771" s="173"/>
      <c r="AE1771" s="173"/>
      <c r="AF1771" s="173"/>
      <c r="AG1771" s="173"/>
      <c r="AH1771" s="173"/>
      <c r="AI1771" s="173"/>
      <c r="AJ1771" s="173"/>
      <c r="AK1771" s="173"/>
      <c r="AL1771" s="173"/>
    </row>
    <row r="1772" spans="1:38" s="123" customFormat="1" ht="14">
      <c r="A1772" s="173"/>
      <c r="B1772" s="173"/>
      <c r="C1772" s="173"/>
      <c r="D1772" s="173"/>
      <c r="E1772" s="173"/>
      <c r="F1772" s="173"/>
      <c r="G1772" s="173"/>
      <c r="H1772" s="173"/>
      <c r="I1772" s="173"/>
      <c r="J1772" s="173"/>
      <c r="K1772" s="173"/>
      <c r="L1772" s="173"/>
      <c r="M1772" s="173"/>
      <c r="N1772" s="173"/>
      <c r="O1772" s="173"/>
      <c r="P1772" s="173"/>
      <c r="Q1772" s="173"/>
      <c r="R1772" s="173"/>
      <c r="S1772" s="173"/>
      <c r="T1772" s="173"/>
      <c r="U1772" s="173"/>
      <c r="V1772" s="173"/>
      <c r="W1772" s="173"/>
      <c r="X1772" s="173"/>
      <c r="Y1772" s="173"/>
      <c r="Z1772" s="173"/>
      <c r="AA1772" s="173"/>
      <c r="AB1772" s="173"/>
      <c r="AC1772" s="173"/>
      <c r="AD1772" s="173"/>
      <c r="AE1772" s="173"/>
      <c r="AF1772" s="173"/>
      <c r="AG1772" s="173"/>
      <c r="AH1772" s="173"/>
      <c r="AI1772" s="173"/>
      <c r="AJ1772" s="173"/>
      <c r="AK1772" s="173"/>
      <c r="AL1772" s="173"/>
    </row>
    <row r="1773" spans="1:38" s="123" customFormat="1" ht="14">
      <c r="A1773" s="173"/>
      <c r="B1773" s="173"/>
      <c r="C1773" s="173"/>
      <c r="D1773" s="173"/>
      <c r="E1773" s="173"/>
      <c r="F1773" s="173"/>
      <c r="G1773" s="173"/>
      <c r="H1773" s="173"/>
      <c r="I1773" s="173"/>
      <c r="J1773" s="173"/>
      <c r="K1773" s="173"/>
      <c r="L1773" s="173"/>
      <c r="M1773" s="173"/>
      <c r="N1773" s="173"/>
      <c r="O1773" s="173"/>
      <c r="P1773" s="173"/>
      <c r="Q1773" s="173"/>
      <c r="R1773" s="173"/>
      <c r="S1773" s="173"/>
      <c r="T1773" s="173"/>
      <c r="U1773" s="173"/>
      <c r="V1773" s="173"/>
      <c r="W1773" s="173"/>
      <c r="X1773" s="173"/>
      <c r="Y1773" s="173"/>
      <c r="Z1773" s="173"/>
      <c r="AA1773" s="173"/>
      <c r="AB1773" s="173"/>
      <c r="AC1773" s="173"/>
      <c r="AD1773" s="173"/>
      <c r="AE1773" s="173"/>
      <c r="AF1773" s="173"/>
      <c r="AG1773" s="173"/>
      <c r="AH1773" s="173"/>
      <c r="AI1773" s="173"/>
      <c r="AJ1773" s="173"/>
      <c r="AK1773" s="173"/>
      <c r="AL1773" s="173"/>
    </row>
    <row r="1774" spans="1:38" s="123" customFormat="1" ht="14">
      <c r="A1774" s="173"/>
      <c r="B1774" s="173"/>
      <c r="C1774" s="173"/>
      <c r="D1774" s="173"/>
      <c r="E1774" s="173"/>
      <c r="F1774" s="173"/>
      <c r="G1774" s="173"/>
      <c r="H1774" s="173"/>
      <c r="I1774" s="173"/>
      <c r="J1774" s="173"/>
      <c r="K1774" s="173"/>
      <c r="L1774" s="173"/>
      <c r="M1774" s="173"/>
      <c r="N1774" s="173"/>
      <c r="O1774" s="173"/>
      <c r="P1774" s="173"/>
      <c r="Q1774" s="173"/>
      <c r="R1774" s="173"/>
      <c r="S1774" s="173"/>
      <c r="T1774" s="173"/>
      <c r="U1774" s="173"/>
      <c r="V1774" s="173"/>
      <c r="W1774" s="173"/>
      <c r="X1774" s="173"/>
      <c r="Y1774" s="173"/>
      <c r="Z1774" s="173"/>
      <c r="AA1774" s="173"/>
      <c r="AB1774" s="173"/>
      <c r="AC1774" s="173"/>
      <c r="AD1774" s="173"/>
      <c r="AE1774" s="173"/>
      <c r="AF1774" s="173"/>
      <c r="AG1774" s="173"/>
      <c r="AH1774" s="173"/>
      <c r="AI1774" s="173"/>
      <c r="AJ1774" s="173"/>
      <c r="AK1774" s="173"/>
      <c r="AL1774" s="173"/>
    </row>
    <row r="1775" spans="1:38" s="123" customFormat="1" ht="14">
      <c r="A1775" s="173"/>
      <c r="B1775" s="173"/>
      <c r="C1775" s="173"/>
      <c r="D1775" s="173"/>
      <c r="E1775" s="173"/>
      <c r="F1775" s="173"/>
      <c r="G1775" s="173"/>
      <c r="H1775" s="173"/>
      <c r="I1775" s="173"/>
      <c r="J1775" s="173"/>
      <c r="K1775" s="173"/>
      <c r="L1775" s="173"/>
      <c r="M1775" s="173"/>
      <c r="N1775" s="173"/>
      <c r="O1775" s="173"/>
      <c r="P1775" s="173"/>
      <c r="Q1775" s="173"/>
      <c r="R1775" s="173"/>
      <c r="S1775" s="173"/>
      <c r="T1775" s="173"/>
      <c r="U1775" s="173"/>
      <c r="V1775" s="173"/>
      <c r="W1775" s="173"/>
      <c r="X1775" s="173"/>
      <c r="Y1775" s="173"/>
      <c r="Z1775" s="173"/>
      <c r="AA1775" s="173"/>
      <c r="AB1775" s="173"/>
      <c r="AC1775" s="173"/>
      <c r="AD1775" s="173"/>
      <c r="AE1775" s="173"/>
      <c r="AF1775" s="173"/>
      <c r="AG1775" s="173"/>
      <c r="AH1775" s="173"/>
      <c r="AI1775" s="173"/>
      <c r="AJ1775" s="173"/>
      <c r="AK1775" s="173"/>
      <c r="AL1775" s="173"/>
    </row>
    <row r="1776" spans="1:38" s="123" customFormat="1" ht="14">
      <c r="A1776" s="173"/>
      <c r="B1776" s="173"/>
      <c r="C1776" s="173"/>
      <c r="D1776" s="173"/>
      <c r="E1776" s="173"/>
      <c r="F1776" s="173"/>
      <c r="G1776" s="173"/>
      <c r="H1776" s="173"/>
      <c r="I1776" s="173"/>
      <c r="J1776" s="173"/>
      <c r="K1776" s="173"/>
      <c r="L1776" s="173"/>
      <c r="M1776" s="173"/>
      <c r="N1776" s="173"/>
      <c r="O1776" s="173"/>
      <c r="P1776" s="173"/>
      <c r="Q1776" s="173"/>
      <c r="R1776" s="173"/>
      <c r="S1776" s="173"/>
      <c r="T1776" s="173"/>
      <c r="U1776" s="173"/>
      <c r="V1776" s="173"/>
      <c r="W1776" s="173"/>
      <c r="X1776" s="173"/>
      <c r="Y1776" s="173"/>
      <c r="Z1776" s="173"/>
      <c r="AA1776" s="173"/>
      <c r="AB1776" s="173"/>
      <c r="AC1776" s="173"/>
      <c r="AD1776" s="173"/>
      <c r="AE1776" s="173"/>
      <c r="AF1776" s="173"/>
      <c r="AG1776" s="173"/>
      <c r="AH1776" s="173"/>
      <c r="AI1776" s="173"/>
      <c r="AJ1776" s="173"/>
      <c r="AK1776" s="173"/>
      <c r="AL1776" s="173"/>
    </row>
    <row r="1777" spans="1:38" s="123" customFormat="1" ht="14">
      <c r="A1777" s="173"/>
      <c r="B1777" s="173"/>
      <c r="C1777" s="173"/>
      <c r="D1777" s="173"/>
      <c r="E1777" s="173"/>
      <c r="F1777" s="173"/>
      <c r="G1777" s="173"/>
      <c r="H1777" s="173"/>
      <c r="I1777" s="173"/>
      <c r="J1777" s="173"/>
      <c r="K1777" s="173"/>
      <c r="L1777" s="173"/>
      <c r="M1777" s="173"/>
      <c r="N1777" s="173"/>
      <c r="O1777" s="173"/>
      <c r="P1777" s="173"/>
      <c r="Q1777" s="173"/>
      <c r="R1777" s="173"/>
      <c r="S1777" s="173"/>
      <c r="T1777" s="173"/>
      <c r="U1777" s="173"/>
      <c r="V1777" s="173"/>
      <c r="W1777" s="173"/>
      <c r="X1777" s="173"/>
      <c r="Y1777" s="173"/>
      <c r="Z1777" s="173"/>
      <c r="AA1777" s="173"/>
      <c r="AB1777" s="173"/>
      <c r="AC1777" s="173"/>
      <c r="AD1777" s="173"/>
      <c r="AE1777" s="173"/>
      <c r="AF1777" s="173"/>
      <c r="AG1777" s="173"/>
      <c r="AH1777" s="173"/>
      <c r="AI1777" s="173"/>
      <c r="AJ1777" s="173"/>
      <c r="AK1777" s="173"/>
      <c r="AL1777" s="173"/>
    </row>
    <row r="1778" spans="1:38" s="123" customFormat="1" ht="14">
      <c r="A1778" s="173"/>
      <c r="B1778" s="173"/>
      <c r="C1778" s="173"/>
      <c r="D1778" s="173"/>
      <c r="E1778" s="173"/>
      <c r="F1778" s="173"/>
      <c r="G1778" s="173"/>
      <c r="H1778" s="173"/>
      <c r="I1778" s="173"/>
      <c r="J1778" s="173"/>
      <c r="K1778" s="173"/>
      <c r="L1778" s="173"/>
      <c r="M1778" s="173"/>
      <c r="N1778" s="173"/>
      <c r="O1778" s="173"/>
      <c r="P1778" s="173"/>
      <c r="Q1778" s="173"/>
      <c r="R1778" s="173"/>
      <c r="S1778" s="173"/>
      <c r="T1778" s="173"/>
      <c r="U1778" s="173"/>
      <c r="V1778" s="173"/>
      <c r="W1778" s="173"/>
      <c r="X1778" s="173"/>
      <c r="Y1778" s="173"/>
      <c r="Z1778" s="173"/>
      <c r="AA1778" s="173"/>
      <c r="AB1778" s="173"/>
      <c r="AC1778" s="173"/>
      <c r="AD1778" s="173"/>
      <c r="AE1778" s="173"/>
      <c r="AF1778" s="173"/>
      <c r="AG1778" s="173"/>
      <c r="AH1778" s="173"/>
      <c r="AI1778" s="173"/>
      <c r="AJ1778" s="173"/>
      <c r="AK1778" s="173"/>
      <c r="AL1778" s="173"/>
    </row>
    <row r="1779" spans="1:38" s="123" customFormat="1" ht="14">
      <c r="A1779" s="173"/>
      <c r="B1779" s="173"/>
      <c r="C1779" s="173"/>
      <c r="D1779" s="173"/>
      <c r="E1779" s="173"/>
      <c r="F1779" s="173"/>
      <c r="G1779" s="173"/>
      <c r="H1779" s="173"/>
      <c r="I1779" s="173"/>
      <c r="J1779" s="173"/>
      <c r="K1779" s="173"/>
      <c r="L1779" s="173"/>
      <c r="M1779" s="173"/>
      <c r="N1779" s="173"/>
      <c r="O1779" s="173"/>
      <c r="P1779" s="173"/>
      <c r="Q1779" s="173"/>
      <c r="R1779" s="173"/>
      <c r="S1779" s="173"/>
      <c r="T1779" s="173"/>
      <c r="U1779" s="173"/>
      <c r="V1779" s="173"/>
      <c r="W1779" s="173"/>
      <c r="X1779" s="173"/>
      <c r="Y1779" s="173"/>
      <c r="Z1779" s="173"/>
      <c r="AA1779" s="173"/>
      <c r="AB1779" s="173"/>
      <c r="AC1779" s="173"/>
      <c r="AD1779" s="173"/>
      <c r="AE1779" s="173"/>
      <c r="AF1779" s="173"/>
      <c r="AG1779" s="173"/>
      <c r="AH1779" s="173"/>
      <c r="AI1779" s="173"/>
      <c r="AJ1779" s="173"/>
      <c r="AK1779" s="173"/>
      <c r="AL1779" s="173"/>
    </row>
    <row r="1780" spans="1:38" s="123" customFormat="1" ht="14">
      <c r="A1780" s="173"/>
      <c r="B1780" s="173"/>
      <c r="C1780" s="173"/>
      <c r="D1780" s="173"/>
      <c r="E1780" s="173"/>
      <c r="F1780" s="173"/>
      <c r="G1780" s="173"/>
      <c r="H1780" s="173"/>
      <c r="I1780" s="173"/>
      <c r="J1780" s="173"/>
      <c r="K1780" s="173"/>
      <c r="L1780" s="173"/>
      <c r="M1780" s="173"/>
      <c r="N1780" s="173"/>
      <c r="O1780" s="173"/>
      <c r="P1780" s="173"/>
      <c r="Q1780" s="173"/>
      <c r="R1780" s="173"/>
      <c r="S1780" s="173"/>
      <c r="T1780" s="173"/>
      <c r="U1780" s="173"/>
      <c r="V1780" s="173"/>
      <c r="W1780" s="173"/>
      <c r="X1780" s="173"/>
      <c r="Y1780" s="173"/>
      <c r="Z1780" s="173"/>
      <c r="AA1780" s="173"/>
      <c r="AB1780" s="173"/>
      <c r="AC1780" s="173"/>
      <c r="AD1780" s="173"/>
      <c r="AE1780" s="173"/>
      <c r="AF1780" s="173"/>
      <c r="AG1780" s="173"/>
      <c r="AH1780" s="173"/>
      <c r="AI1780" s="173"/>
      <c r="AJ1780" s="173"/>
      <c r="AK1780" s="173"/>
      <c r="AL1780" s="173"/>
    </row>
    <row r="1781" spans="1:38" s="123" customFormat="1" ht="14">
      <c r="A1781" s="173"/>
      <c r="B1781" s="173"/>
      <c r="C1781" s="173"/>
      <c r="D1781" s="173"/>
      <c r="E1781" s="173"/>
      <c r="F1781" s="173"/>
      <c r="G1781" s="173"/>
      <c r="H1781" s="173"/>
      <c r="I1781" s="173"/>
      <c r="J1781" s="173"/>
      <c r="K1781" s="173"/>
      <c r="L1781" s="173"/>
      <c r="M1781" s="173"/>
      <c r="N1781" s="173"/>
      <c r="O1781" s="173"/>
      <c r="P1781" s="173"/>
      <c r="Q1781" s="173"/>
      <c r="R1781" s="173"/>
      <c r="S1781" s="173"/>
      <c r="T1781" s="173"/>
      <c r="U1781" s="173"/>
      <c r="V1781" s="173"/>
      <c r="W1781" s="173"/>
      <c r="X1781" s="173"/>
      <c r="Y1781" s="173"/>
      <c r="Z1781" s="173"/>
      <c r="AA1781" s="173"/>
      <c r="AB1781" s="173"/>
      <c r="AC1781" s="173"/>
      <c r="AD1781" s="173"/>
      <c r="AE1781" s="173"/>
      <c r="AF1781" s="173"/>
      <c r="AG1781" s="173"/>
      <c r="AH1781" s="173"/>
      <c r="AI1781" s="173"/>
      <c r="AJ1781" s="173"/>
      <c r="AK1781" s="173"/>
      <c r="AL1781" s="173"/>
    </row>
    <row r="1782" spans="1:38" s="123" customFormat="1" ht="14">
      <c r="A1782" s="173"/>
      <c r="B1782" s="173"/>
      <c r="C1782" s="173"/>
      <c r="D1782" s="173"/>
      <c r="E1782" s="173"/>
      <c r="F1782" s="173"/>
      <c r="G1782" s="173"/>
      <c r="H1782" s="173"/>
      <c r="I1782" s="173"/>
      <c r="J1782" s="173"/>
      <c r="K1782" s="173"/>
      <c r="L1782" s="173"/>
      <c r="M1782" s="173"/>
      <c r="N1782" s="173"/>
      <c r="O1782" s="173"/>
      <c r="P1782" s="173"/>
      <c r="Q1782" s="173"/>
      <c r="R1782" s="173"/>
      <c r="S1782" s="173"/>
      <c r="T1782" s="173"/>
      <c r="U1782" s="173"/>
      <c r="V1782" s="173"/>
      <c r="W1782" s="173"/>
      <c r="X1782" s="173"/>
      <c r="Y1782" s="173"/>
      <c r="Z1782" s="173"/>
      <c r="AA1782" s="173"/>
      <c r="AB1782" s="173"/>
      <c r="AC1782" s="173"/>
      <c r="AD1782" s="173"/>
      <c r="AE1782" s="173"/>
      <c r="AF1782" s="173"/>
      <c r="AG1782" s="173"/>
      <c r="AH1782" s="173"/>
      <c r="AI1782" s="173"/>
      <c r="AJ1782" s="173"/>
      <c r="AK1782" s="173"/>
      <c r="AL1782" s="173"/>
    </row>
    <row r="1783" spans="1:38" s="123" customFormat="1" ht="14">
      <c r="A1783" s="173"/>
      <c r="B1783" s="173"/>
      <c r="C1783" s="173"/>
      <c r="D1783" s="173"/>
      <c r="E1783" s="173"/>
      <c r="F1783" s="173"/>
      <c r="G1783" s="173"/>
      <c r="H1783" s="173"/>
      <c r="I1783" s="173"/>
      <c r="J1783" s="173"/>
      <c r="K1783" s="173"/>
      <c r="L1783" s="173"/>
      <c r="M1783" s="173"/>
      <c r="N1783" s="173"/>
      <c r="O1783" s="173"/>
      <c r="P1783" s="173"/>
      <c r="Q1783" s="173"/>
      <c r="R1783" s="173"/>
      <c r="S1783" s="173"/>
      <c r="T1783" s="173"/>
      <c r="U1783" s="173"/>
      <c r="V1783" s="173"/>
      <c r="W1783" s="173"/>
      <c r="X1783" s="173"/>
      <c r="Y1783" s="173"/>
      <c r="Z1783" s="173"/>
      <c r="AA1783" s="173"/>
      <c r="AB1783" s="173"/>
      <c r="AC1783" s="173"/>
      <c r="AD1783" s="173"/>
      <c r="AE1783" s="173"/>
      <c r="AF1783" s="173"/>
      <c r="AG1783" s="173"/>
      <c r="AH1783" s="173"/>
      <c r="AI1783" s="173"/>
      <c r="AJ1783" s="173"/>
      <c r="AK1783" s="173"/>
      <c r="AL1783" s="173"/>
    </row>
    <row r="1784" spans="1:38" s="123" customFormat="1" ht="14">
      <c r="A1784" s="173"/>
      <c r="B1784" s="173"/>
      <c r="C1784" s="173"/>
      <c r="D1784" s="173"/>
      <c r="E1784" s="173"/>
      <c r="F1784" s="173"/>
      <c r="G1784" s="173"/>
      <c r="H1784" s="173"/>
      <c r="I1784" s="173"/>
      <c r="J1784" s="173"/>
      <c r="K1784" s="173"/>
      <c r="L1784" s="173"/>
      <c r="M1784" s="173"/>
      <c r="N1784" s="173"/>
      <c r="O1784" s="173"/>
      <c r="P1784" s="173"/>
      <c r="Q1784" s="173"/>
      <c r="R1784" s="173"/>
      <c r="S1784" s="173"/>
      <c r="T1784" s="173"/>
      <c r="U1784" s="173"/>
      <c r="V1784" s="173"/>
      <c r="W1784" s="173"/>
      <c r="X1784" s="173"/>
      <c r="Y1784" s="173"/>
      <c r="Z1784" s="173"/>
      <c r="AA1784" s="173"/>
      <c r="AB1784" s="173"/>
      <c r="AC1784" s="173"/>
      <c r="AD1784" s="173"/>
      <c r="AE1784" s="173"/>
      <c r="AF1784" s="173"/>
      <c r="AG1784" s="173"/>
      <c r="AH1784" s="173"/>
      <c r="AI1784" s="173"/>
      <c r="AJ1784" s="173"/>
      <c r="AK1784" s="173"/>
      <c r="AL1784" s="173"/>
    </row>
    <row r="1785" spans="1:38" s="123" customFormat="1" ht="14">
      <c r="A1785" s="173"/>
      <c r="B1785" s="173"/>
      <c r="C1785" s="173"/>
      <c r="D1785" s="173"/>
      <c r="E1785" s="173"/>
      <c r="F1785" s="173"/>
      <c r="G1785" s="173"/>
      <c r="H1785" s="173"/>
      <c r="I1785" s="173"/>
      <c r="J1785" s="173"/>
      <c r="K1785" s="173"/>
      <c r="L1785" s="173"/>
      <c r="M1785" s="173"/>
      <c r="N1785" s="173"/>
      <c r="O1785" s="173"/>
      <c r="P1785" s="173"/>
      <c r="Q1785" s="173"/>
      <c r="R1785" s="173"/>
      <c r="S1785" s="173"/>
      <c r="T1785" s="173"/>
      <c r="U1785" s="173"/>
      <c r="V1785" s="173"/>
      <c r="W1785" s="173"/>
      <c r="X1785" s="173"/>
      <c r="Y1785" s="173"/>
      <c r="Z1785" s="173"/>
      <c r="AA1785" s="173"/>
      <c r="AB1785" s="173"/>
      <c r="AC1785" s="173"/>
      <c r="AD1785" s="173"/>
      <c r="AE1785" s="173"/>
      <c r="AF1785" s="173"/>
      <c r="AG1785" s="173"/>
      <c r="AH1785" s="173"/>
      <c r="AI1785" s="173"/>
      <c r="AJ1785" s="173"/>
      <c r="AK1785" s="173"/>
      <c r="AL1785" s="173"/>
    </row>
    <row r="1786" spans="1:38" s="123" customFormat="1" ht="14">
      <c r="A1786" s="173"/>
      <c r="B1786" s="173"/>
      <c r="C1786" s="173"/>
      <c r="D1786" s="173"/>
      <c r="E1786" s="173"/>
      <c r="F1786" s="173"/>
      <c r="G1786" s="173"/>
      <c r="H1786" s="173"/>
      <c r="I1786" s="173"/>
      <c r="J1786" s="173"/>
      <c r="K1786" s="173"/>
      <c r="L1786" s="173"/>
      <c r="M1786" s="173"/>
      <c r="N1786" s="173"/>
      <c r="O1786" s="173"/>
      <c r="P1786" s="173"/>
      <c r="Q1786" s="173"/>
      <c r="R1786" s="173"/>
      <c r="S1786" s="173"/>
      <c r="T1786" s="173"/>
      <c r="U1786" s="173"/>
      <c r="V1786" s="173"/>
      <c r="W1786" s="173"/>
      <c r="X1786" s="173"/>
      <c r="Y1786" s="173"/>
      <c r="Z1786" s="173"/>
      <c r="AA1786" s="173"/>
      <c r="AB1786" s="173"/>
      <c r="AC1786" s="173"/>
      <c r="AD1786" s="173"/>
      <c r="AE1786" s="173"/>
      <c r="AF1786" s="173"/>
      <c r="AG1786" s="173"/>
      <c r="AH1786" s="173"/>
      <c r="AI1786" s="173"/>
      <c r="AJ1786" s="173"/>
      <c r="AK1786" s="173"/>
      <c r="AL1786" s="173"/>
    </row>
    <row r="1787" spans="1:38" s="123" customFormat="1" ht="14">
      <c r="A1787" s="173"/>
      <c r="B1787" s="173"/>
      <c r="C1787" s="173"/>
      <c r="D1787" s="173"/>
      <c r="E1787" s="173"/>
      <c r="F1787" s="173"/>
      <c r="G1787" s="173"/>
      <c r="H1787" s="173"/>
      <c r="I1787" s="173"/>
      <c r="J1787" s="173"/>
      <c r="K1787" s="173"/>
      <c r="L1787" s="173"/>
      <c r="M1787" s="173"/>
      <c r="N1787" s="173"/>
      <c r="O1787" s="173"/>
      <c r="P1787" s="173"/>
      <c r="Q1787" s="173"/>
      <c r="R1787" s="173"/>
      <c r="S1787" s="173"/>
      <c r="T1787" s="173"/>
      <c r="U1787" s="173"/>
      <c r="V1787" s="173"/>
      <c r="W1787" s="173"/>
      <c r="X1787" s="173"/>
      <c r="Y1787" s="173"/>
      <c r="Z1787" s="173"/>
      <c r="AA1787" s="173"/>
      <c r="AB1787" s="173"/>
      <c r="AC1787" s="173"/>
      <c r="AD1787" s="173"/>
      <c r="AE1787" s="173"/>
      <c r="AF1787" s="173"/>
      <c r="AG1787" s="173"/>
      <c r="AH1787" s="173"/>
      <c r="AI1787" s="173"/>
      <c r="AJ1787" s="173"/>
      <c r="AK1787" s="173"/>
      <c r="AL1787" s="173"/>
    </row>
    <row r="1788" spans="1:38" s="123" customFormat="1" ht="14">
      <c r="A1788" s="173"/>
      <c r="B1788" s="173"/>
      <c r="C1788" s="173"/>
      <c r="D1788" s="173"/>
      <c r="E1788" s="173"/>
      <c r="F1788" s="173"/>
      <c r="G1788" s="173"/>
      <c r="H1788" s="173"/>
      <c r="I1788" s="173"/>
      <c r="J1788" s="173"/>
      <c r="K1788" s="173"/>
      <c r="L1788" s="173"/>
      <c r="M1788" s="173"/>
      <c r="N1788" s="173"/>
      <c r="O1788" s="173"/>
      <c r="P1788" s="173"/>
      <c r="Q1788" s="173"/>
      <c r="R1788" s="173"/>
      <c r="S1788" s="173"/>
      <c r="T1788" s="173"/>
      <c r="U1788" s="173"/>
      <c r="V1788" s="173"/>
      <c r="W1788" s="173"/>
      <c r="X1788" s="173"/>
      <c r="Y1788" s="173"/>
      <c r="Z1788" s="173"/>
      <c r="AA1788" s="173"/>
      <c r="AB1788" s="173"/>
      <c r="AC1788" s="173"/>
      <c r="AD1788" s="173"/>
      <c r="AE1788" s="173"/>
      <c r="AF1788" s="173"/>
      <c r="AG1788" s="173"/>
      <c r="AH1788" s="173"/>
      <c r="AI1788" s="173"/>
      <c r="AJ1788" s="173"/>
      <c r="AK1788" s="173"/>
      <c r="AL1788" s="173"/>
    </row>
    <row r="1789" spans="1:38" s="123" customFormat="1" ht="14">
      <c r="A1789" s="173"/>
      <c r="B1789" s="173"/>
      <c r="C1789" s="173"/>
      <c r="D1789" s="173"/>
      <c r="E1789" s="173"/>
      <c r="F1789" s="173"/>
      <c r="G1789" s="173"/>
      <c r="H1789" s="173"/>
      <c r="I1789" s="173"/>
      <c r="J1789" s="173"/>
      <c r="K1789" s="173"/>
      <c r="L1789" s="173"/>
      <c r="M1789" s="173"/>
      <c r="N1789" s="173"/>
      <c r="O1789" s="173"/>
      <c r="P1789" s="173"/>
      <c r="Q1789" s="173"/>
      <c r="R1789" s="173"/>
      <c r="S1789" s="173"/>
      <c r="T1789" s="173"/>
      <c r="U1789" s="173"/>
      <c r="V1789" s="173"/>
      <c r="W1789" s="173"/>
      <c r="X1789" s="173"/>
      <c r="Y1789" s="173"/>
      <c r="Z1789" s="173"/>
      <c r="AA1789" s="173"/>
      <c r="AB1789" s="173"/>
      <c r="AC1789" s="173"/>
      <c r="AD1789" s="173"/>
      <c r="AE1789" s="173"/>
      <c r="AF1789" s="173"/>
      <c r="AG1789" s="173"/>
      <c r="AH1789" s="173"/>
      <c r="AI1789" s="173"/>
      <c r="AJ1789" s="173"/>
      <c r="AK1789" s="173"/>
      <c r="AL1789" s="173"/>
    </row>
    <row r="1790" spans="1:38" s="123" customFormat="1" ht="14">
      <c r="A1790" s="173"/>
      <c r="B1790" s="173"/>
      <c r="C1790" s="173"/>
      <c r="D1790" s="173"/>
      <c r="E1790" s="173"/>
      <c r="F1790" s="173"/>
      <c r="G1790" s="173"/>
      <c r="H1790" s="173"/>
      <c r="I1790" s="173"/>
      <c r="J1790" s="173"/>
      <c r="K1790" s="173"/>
      <c r="L1790" s="173"/>
      <c r="M1790" s="173"/>
      <c r="N1790" s="173"/>
      <c r="O1790" s="173"/>
      <c r="P1790" s="173"/>
      <c r="Q1790" s="173"/>
      <c r="R1790" s="173"/>
      <c r="S1790" s="173"/>
      <c r="T1790" s="173"/>
      <c r="U1790" s="173"/>
      <c r="V1790" s="173"/>
      <c r="W1790" s="173"/>
      <c r="X1790" s="173"/>
      <c r="Y1790" s="173"/>
      <c r="Z1790" s="173"/>
      <c r="AA1790" s="173"/>
      <c r="AB1790" s="173"/>
      <c r="AC1790" s="173"/>
      <c r="AD1790" s="173"/>
      <c r="AE1790" s="173"/>
      <c r="AF1790" s="173"/>
      <c r="AG1790" s="173"/>
      <c r="AH1790" s="173"/>
      <c r="AI1790" s="173"/>
      <c r="AJ1790" s="173"/>
      <c r="AK1790" s="173"/>
      <c r="AL1790" s="173"/>
    </row>
    <row r="1791" spans="1:38" s="123" customFormat="1" ht="14">
      <c r="A1791" s="173"/>
      <c r="B1791" s="173"/>
      <c r="C1791" s="173"/>
      <c r="D1791" s="173"/>
      <c r="E1791" s="173"/>
      <c r="F1791" s="173"/>
      <c r="G1791" s="173"/>
      <c r="H1791" s="173"/>
      <c r="I1791" s="173"/>
      <c r="J1791" s="173"/>
      <c r="K1791" s="173"/>
      <c r="L1791" s="173"/>
      <c r="M1791" s="173"/>
      <c r="N1791" s="173"/>
      <c r="O1791" s="173"/>
      <c r="P1791" s="173"/>
      <c r="Q1791" s="173"/>
      <c r="R1791" s="173"/>
      <c r="S1791" s="173"/>
      <c r="T1791" s="173"/>
      <c r="U1791" s="173"/>
      <c r="V1791" s="173"/>
      <c r="W1791" s="173"/>
      <c r="X1791" s="173"/>
      <c r="Y1791" s="173"/>
      <c r="Z1791" s="173"/>
      <c r="AA1791" s="173"/>
      <c r="AB1791" s="173"/>
      <c r="AC1791" s="173"/>
      <c r="AD1791" s="173"/>
      <c r="AE1791" s="173"/>
      <c r="AF1791" s="173"/>
      <c r="AG1791" s="173"/>
      <c r="AH1791" s="173"/>
      <c r="AI1791" s="173"/>
      <c r="AJ1791" s="173"/>
      <c r="AK1791" s="173"/>
      <c r="AL1791" s="173"/>
    </row>
    <row r="1792" spans="1:38" s="123" customFormat="1" ht="14">
      <c r="A1792" s="173"/>
      <c r="B1792" s="173"/>
      <c r="C1792" s="173"/>
      <c r="D1792" s="173"/>
      <c r="E1792" s="173"/>
      <c r="F1792" s="173"/>
      <c r="G1792" s="173"/>
      <c r="H1792" s="173"/>
      <c r="I1792" s="173"/>
      <c r="J1792" s="173"/>
      <c r="K1792" s="173"/>
      <c r="L1792" s="173"/>
      <c r="M1792" s="173"/>
      <c r="N1792" s="173"/>
      <c r="O1792" s="173"/>
      <c r="P1792" s="173"/>
      <c r="Q1792" s="173"/>
      <c r="R1792" s="173"/>
      <c r="S1792" s="173"/>
      <c r="T1792" s="173"/>
      <c r="U1792" s="173"/>
      <c r="V1792" s="173"/>
      <c r="W1792" s="173"/>
      <c r="X1792" s="173"/>
      <c r="Y1792" s="173"/>
      <c r="Z1792" s="173"/>
      <c r="AA1792" s="173"/>
      <c r="AB1792" s="173"/>
      <c r="AC1792" s="173"/>
      <c r="AD1792" s="173"/>
      <c r="AE1792" s="173"/>
      <c r="AF1792" s="173"/>
      <c r="AG1792" s="173"/>
      <c r="AH1792" s="173"/>
      <c r="AI1792" s="173"/>
      <c r="AJ1792" s="173"/>
      <c r="AK1792" s="173"/>
      <c r="AL1792" s="173"/>
    </row>
    <row r="1793" spans="1:38" s="123" customFormat="1" ht="14">
      <c r="A1793" s="173"/>
      <c r="B1793" s="173"/>
      <c r="C1793" s="173"/>
      <c r="D1793" s="173"/>
      <c r="E1793" s="173"/>
      <c r="F1793" s="173"/>
      <c r="G1793" s="173"/>
      <c r="H1793" s="173"/>
      <c r="I1793" s="173"/>
      <c r="J1793" s="173"/>
      <c r="K1793" s="173"/>
      <c r="L1793" s="173"/>
      <c r="M1793" s="173"/>
      <c r="N1793" s="173"/>
      <c r="O1793" s="173"/>
      <c r="P1793" s="173"/>
      <c r="Q1793" s="173"/>
      <c r="R1793" s="173"/>
      <c r="S1793" s="173"/>
      <c r="T1793" s="173"/>
      <c r="U1793" s="173"/>
      <c r="V1793" s="173"/>
      <c r="W1793" s="173"/>
      <c r="X1793" s="173"/>
      <c r="Y1793" s="173"/>
      <c r="Z1793" s="173"/>
      <c r="AA1793" s="173"/>
      <c r="AB1793" s="173"/>
      <c r="AC1793" s="173"/>
      <c r="AD1793" s="173"/>
      <c r="AE1793" s="173"/>
      <c r="AF1793" s="173"/>
      <c r="AG1793" s="173"/>
      <c r="AH1793" s="173"/>
      <c r="AI1793" s="173"/>
      <c r="AJ1793" s="173"/>
      <c r="AK1793" s="173"/>
      <c r="AL1793" s="173"/>
    </row>
    <row r="1794" spans="1:38" s="123" customFormat="1" ht="14">
      <c r="A1794" s="173"/>
      <c r="B1794" s="173"/>
      <c r="C1794" s="173"/>
      <c r="D1794" s="173"/>
      <c r="E1794" s="173"/>
      <c r="F1794" s="173"/>
      <c r="G1794" s="173"/>
      <c r="H1794" s="173"/>
      <c r="I1794" s="173"/>
      <c r="J1794" s="173"/>
      <c r="K1794" s="173"/>
      <c r="L1794" s="173"/>
      <c r="M1794" s="173"/>
      <c r="N1794" s="173"/>
      <c r="O1794" s="173"/>
      <c r="P1794" s="173"/>
      <c r="Q1794" s="173"/>
      <c r="R1794" s="173"/>
      <c r="S1794" s="173"/>
      <c r="T1794" s="173"/>
      <c r="U1794" s="173"/>
      <c r="V1794" s="173"/>
      <c r="W1794" s="173"/>
      <c r="X1794" s="173"/>
      <c r="Y1794" s="173"/>
      <c r="Z1794" s="173"/>
      <c r="AA1794" s="173"/>
      <c r="AB1794" s="173"/>
      <c r="AC1794" s="173"/>
      <c r="AD1794" s="173"/>
      <c r="AE1794" s="173"/>
      <c r="AF1794" s="173"/>
      <c r="AG1794" s="173"/>
      <c r="AH1794" s="173"/>
      <c r="AI1794" s="173"/>
      <c r="AJ1794" s="173"/>
      <c r="AK1794" s="173"/>
      <c r="AL1794" s="173"/>
    </row>
    <row r="1795" spans="1:38" s="123" customFormat="1" ht="14">
      <c r="A1795" s="173"/>
      <c r="B1795" s="173"/>
      <c r="C1795" s="173"/>
      <c r="D1795" s="173"/>
      <c r="E1795" s="173"/>
      <c r="F1795" s="173"/>
      <c r="G1795" s="173"/>
      <c r="H1795" s="173"/>
      <c r="I1795" s="173"/>
      <c r="J1795" s="173"/>
      <c r="K1795" s="173"/>
      <c r="L1795" s="173"/>
      <c r="M1795" s="173"/>
      <c r="N1795" s="173"/>
      <c r="O1795" s="173"/>
      <c r="P1795" s="173"/>
      <c r="Q1795" s="173"/>
      <c r="R1795" s="173"/>
      <c r="S1795" s="173"/>
      <c r="T1795" s="173"/>
      <c r="U1795" s="173"/>
      <c r="V1795" s="173"/>
      <c r="W1795" s="173"/>
      <c r="X1795" s="173"/>
      <c r="Y1795" s="173"/>
      <c r="Z1795" s="173"/>
      <c r="AA1795" s="173"/>
      <c r="AB1795" s="173"/>
      <c r="AC1795" s="173"/>
      <c r="AD1795" s="173"/>
      <c r="AE1795" s="173"/>
      <c r="AF1795" s="173"/>
      <c r="AG1795" s="173"/>
      <c r="AH1795" s="173"/>
      <c r="AI1795" s="173"/>
      <c r="AJ1795" s="173"/>
      <c r="AK1795" s="173"/>
      <c r="AL1795" s="173"/>
    </row>
    <row r="1796" spans="1:38" s="123" customFormat="1" ht="14">
      <c r="A1796" s="173"/>
      <c r="B1796" s="173"/>
      <c r="C1796" s="173"/>
      <c r="D1796" s="173"/>
      <c r="E1796" s="173"/>
      <c r="F1796" s="173"/>
      <c r="G1796" s="173"/>
      <c r="H1796" s="173"/>
      <c r="I1796" s="173"/>
      <c r="J1796" s="173"/>
      <c r="K1796" s="173"/>
      <c r="L1796" s="173"/>
      <c r="M1796" s="173"/>
      <c r="N1796" s="173"/>
      <c r="O1796" s="173"/>
      <c r="P1796" s="173"/>
      <c r="Q1796" s="173"/>
      <c r="R1796" s="173"/>
      <c r="S1796" s="173"/>
      <c r="T1796" s="173"/>
      <c r="U1796" s="173"/>
      <c r="V1796" s="173"/>
      <c r="W1796" s="173"/>
      <c r="X1796" s="173"/>
      <c r="Y1796" s="173"/>
      <c r="Z1796" s="173"/>
      <c r="AA1796" s="173"/>
      <c r="AB1796" s="173"/>
      <c r="AC1796" s="173"/>
      <c r="AD1796" s="173"/>
      <c r="AE1796" s="173"/>
      <c r="AF1796" s="173"/>
      <c r="AG1796" s="173"/>
      <c r="AH1796" s="173"/>
      <c r="AI1796" s="173"/>
      <c r="AJ1796" s="173"/>
      <c r="AK1796" s="173"/>
      <c r="AL1796" s="173"/>
    </row>
    <row r="1797" spans="1:38" s="123" customFormat="1" ht="14">
      <c r="A1797" s="173"/>
      <c r="B1797" s="173"/>
      <c r="C1797" s="173"/>
      <c r="D1797" s="173"/>
      <c r="E1797" s="173"/>
      <c r="F1797" s="173"/>
      <c r="G1797" s="173"/>
      <c r="H1797" s="173"/>
      <c r="I1797" s="173"/>
      <c r="J1797" s="173"/>
      <c r="K1797" s="173"/>
      <c r="L1797" s="173"/>
      <c r="M1797" s="173"/>
      <c r="N1797" s="173"/>
      <c r="O1797" s="173"/>
      <c r="P1797" s="173"/>
      <c r="Q1797" s="173"/>
      <c r="R1797" s="173"/>
      <c r="S1797" s="173"/>
      <c r="T1797" s="173"/>
      <c r="U1797" s="173"/>
      <c r="V1797" s="173"/>
      <c r="W1797" s="173"/>
      <c r="X1797" s="173"/>
      <c r="Y1797" s="173"/>
      <c r="Z1797" s="173"/>
      <c r="AA1797" s="173"/>
      <c r="AB1797" s="173"/>
      <c r="AC1797" s="173"/>
      <c r="AD1797" s="173"/>
      <c r="AE1797" s="173"/>
      <c r="AF1797" s="173"/>
      <c r="AG1797" s="173"/>
      <c r="AH1797" s="173"/>
      <c r="AI1797" s="173"/>
      <c r="AJ1797" s="173"/>
      <c r="AK1797" s="173"/>
      <c r="AL1797" s="173"/>
    </row>
    <row r="1798" spans="1:38" s="123" customFormat="1" ht="14">
      <c r="A1798" s="173"/>
      <c r="B1798" s="173"/>
      <c r="C1798" s="173"/>
      <c r="D1798" s="173"/>
      <c r="E1798" s="173"/>
      <c r="F1798" s="173"/>
      <c r="G1798" s="173"/>
      <c r="H1798" s="173"/>
      <c r="I1798" s="173"/>
      <c r="J1798" s="173"/>
      <c r="K1798" s="173"/>
      <c r="L1798" s="173"/>
      <c r="M1798" s="173"/>
      <c r="N1798" s="173"/>
      <c r="O1798" s="173"/>
      <c r="P1798" s="173"/>
      <c r="Q1798" s="173"/>
      <c r="R1798" s="173"/>
      <c r="S1798" s="173"/>
      <c r="T1798" s="173"/>
      <c r="U1798" s="173"/>
      <c r="V1798" s="173"/>
      <c r="W1798" s="173"/>
      <c r="X1798" s="173"/>
      <c r="Y1798" s="173"/>
      <c r="Z1798" s="173"/>
      <c r="AA1798" s="173"/>
      <c r="AB1798" s="173"/>
      <c r="AC1798" s="173"/>
      <c r="AD1798" s="173"/>
      <c r="AE1798" s="173"/>
      <c r="AF1798" s="173"/>
      <c r="AG1798" s="173"/>
      <c r="AH1798" s="173"/>
      <c r="AI1798" s="173"/>
      <c r="AJ1798" s="173"/>
      <c r="AK1798" s="173"/>
      <c r="AL1798" s="173"/>
    </row>
    <row r="1799" spans="1:38" s="123" customFormat="1" ht="14">
      <c r="A1799" s="173"/>
      <c r="B1799" s="173"/>
      <c r="C1799" s="173"/>
      <c r="D1799" s="173"/>
      <c r="E1799" s="173"/>
      <c r="F1799" s="173"/>
      <c r="G1799" s="173"/>
      <c r="H1799" s="173"/>
      <c r="I1799" s="173"/>
      <c r="J1799" s="173"/>
      <c r="K1799" s="173"/>
      <c r="L1799" s="173"/>
      <c r="M1799" s="173"/>
      <c r="N1799" s="173"/>
      <c r="O1799" s="173"/>
      <c r="P1799" s="173"/>
      <c r="Q1799" s="173"/>
      <c r="R1799" s="173"/>
      <c r="S1799" s="173"/>
      <c r="T1799" s="173"/>
      <c r="U1799" s="173"/>
      <c r="V1799" s="173"/>
      <c r="W1799" s="173"/>
      <c r="X1799" s="173"/>
      <c r="Y1799" s="173"/>
      <c r="Z1799" s="173"/>
      <c r="AA1799" s="173"/>
      <c r="AB1799" s="173"/>
      <c r="AC1799" s="173"/>
      <c r="AD1799" s="173"/>
      <c r="AE1799" s="173"/>
      <c r="AF1799" s="173"/>
      <c r="AG1799" s="173"/>
      <c r="AH1799" s="173"/>
      <c r="AI1799" s="173"/>
      <c r="AJ1799" s="173"/>
      <c r="AK1799" s="173"/>
      <c r="AL1799" s="173"/>
    </row>
    <row r="1800" spans="1:38" s="123" customFormat="1" ht="14">
      <c r="A1800" s="173"/>
      <c r="B1800" s="173"/>
      <c r="C1800" s="173"/>
      <c r="D1800" s="173"/>
      <c r="E1800" s="173"/>
      <c r="F1800" s="173"/>
      <c r="G1800" s="173"/>
      <c r="H1800" s="173"/>
      <c r="I1800" s="173"/>
      <c r="J1800" s="173"/>
      <c r="K1800" s="173"/>
      <c r="L1800" s="173"/>
      <c r="M1800" s="173"/>
      <c r="N1800" s="173"/>
      <c r="O1800" s="173"/>
      <c r="P1800" s="173"/>
      <c r="Q1800" s="173"/>
      <c r="R1800" s="173"/>
      <c r="S1800" s="173"/>
      <c r="T1800" s="173"/>
      <c r="U1800" s="173"/>
      <c r="V1800" s="173"/>
      <c r="W1800" s="173"/>
      <c r="X1800" s="173"/>
      <c r="Y1800" s="173"/>
      <c r="Z1800" s="173"/>
      <c r="AA1800" s="173"/>
      <c r="AB1800" s="173"/>
      <c r="AC1800" s="173"/>
      <c r="AD1800" s="173"/>
      <c r="AE1800" s="173"/>
      <c r="AF1800" s="173"/>
      <c r="AG1800" s="173"/>
      <c r="AH1800" s="173"/>
      <c r="AI1800" s="173"/>
      <c r="AJ1800" s="173"/>
      <c r="AK1800" s="173"/>
      <c r="AL1800" s="173"/>
    </row>
    <row r="1801" spans="1:38" s="123" customFormat="1" ht="14">
      <c r="A1801" s="173"/>
      <c r="B1801" s="173"/>
      <c r="C1801" s="173"/>
      <c r="D1801" s="173"/>
      <c r="E1801" s="173"/>
      <c r="F1801" s="173"/>
      <c r="G1801" s="173"/>
      <c r="H1801" s="173"/>
      <c r="I1801" s="173"/>
      <c r="J1801" s="173"/>
      <c r="K1801" s="173"/>
      <c r="L1801" s="173"/>
      <c r="M1801" s="173"/>
      <c r="N1801" s="173"/>
      <c r="O1801" s="173"/>
      <c r="P1801" s="173"/>
      <c r="Q1801" s="173"/>
      <c r="R1801" s="173"/>
      <c r="S1801" s="173"/>
      <c r="T1801" s="173"/>
      <c r="U1801" s="173"/>
      <c r="V1801" s="173"/>
      <c r="W1801" s="173"/>
      <c r="X1801" s="173"/>
      <c r="Y1801" s="173"/>
      <c r="Z1801" s="173"/>
      <c r="AA1801" s="173"/>
      <c r="AB1801" s="173"/>
      <c r="AC1801" s="173"/>
      <c r="AD1801" s="173"/>
      <c r="AE1801" s="173"/>
      <c r="AF1801" s="173"/>
      <c r="AG1801" s="173"/>
      <c r="AH1801" s="173"/>
      <c r="AI1801" s="173"/>
      <c r="AJ1801" s="173"/>
      <c r="AK1801" s="173"/>
      <c r="AL1801" s="173"/>
    </row>
    <row r="1802" spans="1:38" s="123" customFormat="1" ht="14">
      <c r="A1802" s="173"/>
      <c r="B1802" s="173"/>
      <c r="C1802" s="173"/>
      <c r="D1802" s="173"/>
      <c r="E1802" s="173"/>
      <c r="F1802" s="173"/>
      <c r="G1802" s="173"/>
      <c r="H1802" s="173"/>
      <c r="I1802" s="173"/>
      <c r="J1802" s="173"/>
      <c r="K1802" s="173"/>
      <c r="L1802" s="173"/>
      <c r="M1802" s="173"/>
      <c r="N1802" s="173"/>
      <c r="O1802" s="173"/>
      <c r="P1802" s="173"/>
      <c r="Q1802" s="173"/>
      <c r="R1802" s="173"/>
      <c r="S1802" s="173"/>
      <c r="T1802" s="173"/>
      <c r="U1802" s="173"/>
      <c r="V1802" s="173"/>
      <c r="W1802" s="173"/>
      <c r="X1802" s="173"/>
      <c r="Y1802" s="173"/>
      <c r="Z1802" s="173"/>
      <c r="AA1802" s="173"/>
      <c r="AB1802" s="173"/>
      <c r="AC1802" s="173"/>
      <c r="AD1802" s="173"/>
      <c r="AE1802" s="173"/>
      <c r="AF1802" s="173"/>
      <c r="AG1802" s="173"/>
      <c r="AH1802" s="173"/>
      <c r="AI1802" s="173"/>
      <c r="AJ1802" s="173"/>
      <c r="AK1802" s="173"/>
      <c r="AL1802" s="173"/>
    </row>
    <row r="1803" spans="1:38" s="123" customFormat="1" ht="14">
      <c r="A1803" s="173"/>
      <c r="B1803" s="173"/>
      <c r="C1803" s="173"/>
      <c r="D1803" s="173"/>
      <c r="E1803" s="173"/>
      <c r="F1803" s="173"/>
      <c r="G1803" s="173"/>
      <c r="H1803" s="173"/>
      <c r="I1803" s="173"/>
      <c r="J1803" s="173"/>
      <c r="K1803" s="173"/>
      <c r="L1803" s="173"/>
      <c r="M1803" s="173"/>
      <c r="N1803" s="173"/>
      <c r="O1803" s="173"/>
      <c r="P1803" s="173"/>
      <c r="Q1803" s="173"/>
      <c r="R1803" s="173"/>
      <c r="S1803" s="173"/>
      <c r="T1803" s="173"/>
      <c r="U1803" s="173"/>
      <c r="V1803" s="173"/>
      <c r="W1803" s="173"/>
      <c r="X1803" s="173"/>
      <c r="Y1803" s="173"/>
      <c r="Z1803" s="173"/>
      <c r="AA1803" s="173"/>
      <c r="AB1803" s="173"/>
      <c r="AC1803" s="173"/>
      <c r="AD1803" s="173"/>
      <c r="AE1803" s="173"/>
      <c r="AF1803" s="173"/>
      <c r="AG1803" s="173"/>
      <c r="AH1803" s="173"/>
      <c r="AI1803" s="173"/>
      <c r="AJ1803" s="173"/>
      <c r="AK1803" s="173"/>
      <c r="AL1803" s="173"/>
    </row>
    <row r="1804" spans="1:38" s="123" customFormat="1" ht="14">
      <c r="A1804" s="173"/>
      <c r="B1804" s="173"/>
      <c r="C1804" s="173"/>
      <c r="D1804" s="173"/>
      <c r="E1804" s="173"/>
      <c r="F1804" s="173"/>
      <c r="G1804" s="173"/>
      <c r="H1804" s="173"/>
      <c r="I1804" s="173"/>
      <c r="J1804" s="173"/>
      <c r="K1804" s="173"/>
      <c r="L1804" s="173"/>
      <c r="M1804" s="173"/>
      <c r="N1804" s="173"/>
      <c r="O1804" s="173"/>
      <c r="P1804" s="173"/>
      <c r="Q1804" s="173"/>
      <c r="R1804" s="173"/>
      <c r="S1804" s="173"/>
      <c r="T1804" s="173"/>
      <c r="U1804" s="173"/>
      <c r="V1804" s="173"/>
      <c r="W1804" s="173"/>
      <c r="X1804" s="173"/>
      <c r="Y1804" s="173"/>
      <c r="Z1804" s="173"/>
      <c r="AA1804" s="173"/>
      <c r="AB1804" s="173"/>
      <c r="AC1804" s="173"/>
      <c r="AD1804" s="173"/>
      <c r="AE1804" s="173"/>
      <c r="AF1804" s="173"/>
      <c r="AG1804" s="173"/>
      <c r="AH1804" s="173"/>
      <c r="AI1804" s="173"/>
      <c r="AJ1804" s="173"/>
      <c r="AK1804" s="173"/>
      <c r="AL1804" s="173"/>
    </row>
    <row r="1805" spans="1:38" s="123" customFormat="1" ht="14">
      <c r="A1805" s="173"/>
      <c r="B1805" s="173"/>
      <c r="C1805" s="173"/>
      <c r="D1805" s="173"/>
      <c r="E1805" s="173"/>
      <c r="F1805" s="173"/>
      <c r="G1805" s="173"/>
      <c r="H1805" s="173"/>
      <c r="I1805" s="173"/>
      <c r="J1805" s="173"/>
      <c r="K1805" s="173"/>
      <c r="L1805" s="173"/>
      <c r="M1805" s="173"/>
      <c r="N1805" s="173"/>
      <c r="O1805" s="173"/>
      <c r="P1805" s="173"/>
      <c r="Q1805" s="173"/>
      <c r="R1805" s="173"/>
      <c r="S1805" s="173"/>
      <c r="T1805" s="173"/>
      <c r="U1805" s="173"/>
      <c r="V1805" s="173"/>
      <c r="W1805" s="173"/>
      <c r="X1805" s="173"/>
      <c r="Y1805" s="173"/>
      <c r="Z1805" s="173"/>
      <c r="AA1805" s="173"/>
      <c r="AB1805" s="173"/>
      <c r="AC1805" s="173"/>
      <c r="AD1805" s="173"/>
      <c r="AE1805" s="173"/>
      <c r="AF1805" s="173"/>
      <c r="AG1805" s="173"/>
      <c r="AH1805" s="173"/>
      <c r="AI1805" s="173"/>
      <c r="AJ1805" s="173"/>
      <c r="AK1805" s="173"/>
      <c r="AL1805" s="173"/>
    </row>
    <row r="1806" spans="1:38" s="123" customFormat="1" ht="14">
      <c r="A1806" s="173"/>
      <c r="B1806" s="173"/>
      <c r="C1806" s="173"/>
      <c r="D1806" s="173"/>
      <c r="E1806" s="173"/>
      <c r="F1806" s="173"/>
      <c r="G1806" s="173"/>
      <c r="H1806" s="173"/>
      <c r="I1806" s="173"/>
      <c r="J1806" s="173"/>
      <c r="K1806" s="173"/>
      <c r="L1806" s="173"/>
      <c r="M1806" s="173"/>
      <c r="N1806" s="173"/>
      <c r="O1806" s="173"/>
      <c r="P1806" s="173"/>
      <c r="Q1806" s="173"/>
      <c r="R1806" s="173"/>
      <c r="S1806" s="173"/>
      <c r="T1806" s="173"/>
      <c r="U1806" s="173"/>
      <c r="V1806" s="173"/>
      <c r="W1806" s="173"/>
      <c r="X1806" s="173"/>
      <c r="Y1806" s="173"/>
      <c r="Z1806" s="173"/>
      <c r="AA1806" s="173"/>
      <c r="AB1806" s="173"/>
      <c r="AC1806" s="173"/>
      <c r="AD1806" s="173"/>
      <c r="AE1806" s="173"/>
      <c r="AF1806" s="173"/>
      <c r="AG1806" s="173"/>
      <c r="AH1806" s="173"/>
      <c r="AI1806" s="173"/>
      <c r="AJ1806" s="173"/>
      <c r="AK1806" s="173"/>
      <c r="AL1806" s="173"/>
    </row>
    <row r="1807" spans="1:38" s="123" customFormat="1" ht="14">
      <c r="A1807" s="173"/>
      <c r="B1807" s="173"/>
      <c r="C1807" s="173"/>
      <c r="D1807" s="173"/>
      <c r="E1807" s="173"/>
      <c r="F1807" s="173"/>
      <c r="G1807" s="173"/>
      <c r="H1807" s="173"/>
      <c r="I1807" s="173"/>
      <c r="J1807" s="173"/>
      <c r="K1807" s="173"/>
      <c r="L1807" s="173"/>
      <c r="M1807" s="173"/>
      <c r="N1807" s="173"/>
      <c r="O1807" s="173"/>
      <c r="P1807" s="173"/>
      <c r="Q1807" s="173"/>
      <c r="R1807" s="173"/>
      <c r="S1807" s="173"/>
      <c r="T1807" s="173"/>
      <c r="U1807" s="173"/>
      <c r="V1807" s="173"/>
      <c r="W1807" s="173"/>
      <c r="X1807" s="173"/>
      <c r="Y1807" s="173"/>
      <c r="Z1807" s="173"/>
      <c r="AA1807" s="173"/>
      <c r="AB1807" s="173"/>
      <c r="AC1807" s="173"/>
      <c r="AD1807" s="173"/>
      <c r="AE1807" s="173"/>
      <c r="AF1807" s="173"/>
      <c r="AG1807" s="173"/>
      <c r="AH1807" s="173"/>
      <c r="AI1807" s="173"/>
      <c r="AJ1807" s="173"/>
      <c r="AK1807" s="173"/>
      <c r="AL1807" s="173"/>
    </row>
    <row r="1808" spans="1:38" s="123" customFormat="1" ht="14">
      <c r="A1808" s="173"/>
      <c r="B1808" s="173"/>
      <c r="C1808" s="173"/>
      <c r="D1808" s="173"/>
      <c r="E1808" s="173"/>
      <c r="F1808" s="173"/>
      <c r="G1808" s="173"/>
      <c r="H1808" s="173"/>
      <c r="I1808" s="173"/>
      <c r="J1808" s="173"/>
      <c r="K1808" s="173"/>
      <c r="L1808" s="173"/>
      <c r="M1808" s="173"/>
      <c r="N1808" s="173"/>
      <c r="O1808" s="173"/>
      <c r="P1808" s="173"/>
      <c r="Q1808" s="173"/>
      <c r="R1808" s="173"/>
      <c r="S1808" s="173"/>
      <c r="T1808" s="173"/>
      <c r="U1808" s="173"/>
      <c r="V1808" s="173"/>
      <c r="W1808" s="173"/>
      <c r="X1808" s="173"/>
      <c r="Y1808" s="173"/>
      <c r="Z1808" s="173"/>
      <c r="AA1808" s="173"/>
      <c r="AB1808" s="173"/>
      <c r="AC1808" s="173"/>
      <c r="AD1808" s="173"/>
      <c r="AE1808" s="173"/>
      <c r="AF1808" s="173"/>
      <c r="AG1808" s="173"/>
      <c r="AH1808" s="173"/>
      <c r="AI1808" s="173"/>
      <c r="AJ1808" s="173"/>
      <c r="AK1808" s="173"/>
      <c r="AL1808" s="173"/>
    </row>
    <row r="1809" spans="1:38" s="123" customFormat="1" ht="14">
      <c r="A1809" s="173"/>
      <c r="B1809" s="173"/>
      <c r="C1809" s="173"/>
      <c r="D1809" s="173"/>
      <c r="E1809" s="173"/>
      <c r="F1809" s="173"/>
      <c r="G1809" s="173"/>
      <c r="H1809" s="173"/>
      <c r="I1809" s="173"/>
      <c r="J1809" s="173"/>
      <c r="K1809" s="173"/>
      <c r="L1809" s="173"/>
      <c r="M1809" s="173"/>
      <c r="N1809" s="173"/>
      <c r="O1809" s="173"/>
      <c r="P1809" s="173"/>
      <c r="Q1809" s="173"/>
      <c r="R1809" s="173"/>
      <c r="S1809" s="173"/>
      <c r="T1809" s="173"/>
      <c r="U1809" s="173"/>
      <c r="V1809" s="173"/>
      <c r="W1809" s="173"/>
      <c r="X1809" s="173"/>
      <c r="Y1809" s="173"/>
      <c r="Z1809" s="173"/>
      <c r="AA1809" s="173"/>
      <c r="AB1809" s="173"/>
      <c r="AC1809" s="173"/>
      <c r="AD1809" s="173"/>
      <c r="AE1809" s="173"/>
      <c r="AF1809" s="173"/>
      <c r="AG1809" s="173"/>
      <c r="AH1809" s="173"/>
      <c r="AI1809" s="173"/>
      <c r="AJ1809" s="173"/>
      <c r="AK1809" s="173"/>
      <c r="AL1809" s="173"/>
    </row>
    <row r="1810" spans="1:38" s="123" customFormat="1" ht="14">
      <c r="A1810" s="173"/>
      <c r="B1810" s="173"/>
      <c r="C1810" s="173"/>
      <c r="D1810" s="173"/>
      <c r="E1810" s="173"/>
      <c r="F1810" s="173"/>
      <c r="G1810" s="173"/>
      <c r="H1810" s="173"/>
      <c r="I1810" s="173"/>
      <c r="J1810" s="173"/>
      <c r="K1810" s="173"/>
      <c r="L1810" s="173"/>
      <c r="M1810" s="173"/>
      <c r="N1810" s="173"/>
      <c r="O1810" s="173"/>
      <c r="P1810" s="173"/>
      <c r="Q1810" s="173"/>
      <c r="R1810" s="173"/>
      <c r="S1810" s="173"/>
      <c r="T1810" s="173"/>
      <c r="U1810" s="173"/>
      <c r="V1810" s="173"/>
      <c r="W1810" s="173"/>
      <c r="X1810" s="173"/>
      <c r="Y1810" s="173"/>
      <c r="Z1810" s="173"/>
      <c r="AA1810" s="173"/>
      <c r="AB1810" s="173"/>
      <c r="AC1810" s="173"/>
      <c r="AD1810" s="173"/>
      <c r="AE1810" s="173"/>
      <c r="AF1810" s="173"/>
      <c r="AG1810" s="173"/>
      <c r="AH1810" s="173"/>
      <c r="AI1810" s="173"/>
      <c r="AJ1810" s="173"/>
      <c r="AK1810" s="173"/>
      <c r="AL1810" s="173"/>
    </row>
    <row r="1811" spans="1:38" s="123" customFormat="1" ht="14">
      <c r="A1811" s="173"/>
      <c r="B1811" s="173"/>
      <c r="C1811" s="173"/>
      <c r="D1811" s="173"/>
      <c r="E1811" s="173"/>
      <c r="F1811" s="173"/>
      <c r="G1811" s="173"/>
      <c r="H1811" s="173"/>
      <c r="I1811" s="173"/>
      <c r="J1811" s="173"/>
      <c r="K1811" s="173"/>
      <c r="L1811" s="173"/>
      <c r="M1811" s="173"/>
      <c r="N1811" s="173"/>
      <c r="O1811" s="173"/>
      <c r="P1811" s="173"/>
      <c r="Q1811" s="173"/>
      <c r="R1811" s="173"/>
      <c r="S1811" s="173"/>
      <c r="T1811" s="173"/>
      <c r="U1811" s="173"/>
      <c r="V1811" s="173"/>
      <c r="W1811" s="173"/>
      <c r="X1811" s="173"/>
      <c r="Y1811" s="173"/>
      <c r="Z1811" s="173"/>
      <c r="AA1811" s="173"/>
      <c r="AB1811" s="173"/>
      <c r="AC1811" s="173"/>
      <c r="AD1811" s="173"/>
      <c r="AE1811" s="173"/>
      <c r="AF1811" s="173"/>
      <c r="AG1811" s="173"/>
      <c r="AH1811" s="173"/>
      <c r="AI1811" s="173"/>
      <c r="AJ1811" s="173"/>
      <c r="AK1811" s="173"/>
      <c r="AL1811" s="173"/>
    </row>
    <row r="1812" spans="1:38" s="123" customFormat="1" ht="14">
      <c r="A1812" s="173"/>
      <c r="B1812" s="173"/>
      <c r="C1812" s="173"/>
      <c r="D1812" s="173"/>
      <c r="E1812" s="173"/>
      <c r="F1812" s="173"/>
      <c r="G1812" s="173"/>
      <c r="H1812" s="173"/>
      <c r="I1812" s="173"/>
      <c r="J1812" s="173"/>
      <c r="K1812" s="173"/>
      <c r="L1812" s="173"/>
      <c r="M1812" s="173"/>
      <c r="N1812" s="173"/>
      <c r="O1812" s="173"/>
      <c r="P1812" s="173"/>
      <c r="Q1812" s="173"/>
      <c r="R1812" s="173"/>
      <c r="S1812" s="173"/>
      <c r="T1812" s="173"/>
      <c r="U1812" s="173"/>
      <c r="V1812" s="173"/>
      <c r="W1812" s="173"/>
      <c r="X1812" s="173"/>
      <c r="Y1812" s="173"/>
      <c r="Z1812" s="173"/>
      <c r="AA1812" s="173"/>
      <c r="AB1812" s="173"/>
      <c r="AC1812" s="173"/>
      <c r="AD1812" s="173"/>
      <c r="AE1812" s="173"/>
      <c r="AF1812" s="173"/>
      <c r="AG1812" s="173"/>
      <c r="AH1812" s="173"/>
      <c r="AI1812" s="173"/>
      <c r="AJ1812" s="173"/>
      <c r="AK1812" s="173"/>
      <c r="AL1812" s="173"/>
    </row>
    <row r="1813" spans="1:38" s="123" customFormat="1" ht="14">
      <c r="A1813" s="173"/>
      <c r="B1813" s="173"/>
      <c r="C1813" s="173"/>
      <c r="D1813" s="173"/>
      <c r="E1813" s="173"/>
      <c r="F1813" s="173"/>
      <c r="G1813" s="173"/>
      <c r="H1813" s="173"/>
      <c r="I1813" s="173"/>
      <c r="J1813" s="173"/>
      <c r="K1813" s="173"/>
      <c r="L1813" s="173"/>
      <c r="M1813" s="173"/>
      <c r="N1813" s="173"/>
      <c r="O1813" s="173"/>
      <c r="P1813" s="173"/>
      <c r="Q1813" s="173"/>
      <c r="R1813" s="173"/>
      <c r="S1813" s="173"/>
      <c r="T1813" s="173"/>
      <c r="U1813" s="173"/>
      <c r="V1813" s="173"/>
      <c r="W1813" s="173"/>
      <c r="X1813" s="173"/>
      <c r="Y1813" s="173"/>
      <c r="Z1813" s="173"/>
      <c r="AA1813" s="173"/>
      <c r="AB1813" s="173"/>
      <c r="AC1813" s="173"/>
      <c r="AD1813" s="173"/>
      <c r="AE1813" s="173"/>
      <c r="AF1813" s="173"/>
      <c r="AG1813" s="173"/>
      <c r="AH1813" s="173"/>
      <c r="AI1813" s="173"/>
      <c r="AJ1813" s="173"/>
      <c r="AK1813" s="173"/>
      <c r="AL1813" s="173"/>
    </row>
    <row r="1814" spans="1:38" s="123" customFormat="1" ht="14">
      <c r="A1814" s="173"/>
      <c r="B1814" s="173"/>
      <c r="C1814" s="173"/>
      <c r="D1814" s="173"/>
      <c r="E1814" s="173"/>
      <c r="F1814" s="173"/>
      <c r="G1814" s="173"/>
      <c r="H1814" s="173"/>
      <c r="I1814" s="173"/>
      <c r="J1814" s="173"/>
      <c r="K1814" s="173"/>
      <c r="L1814" s="173"/>
      <c r="M1814" s="173"/>
      <c r="N1814" s="173"/>
      <c r="O1814" s="173"/>
      <c r="P1814" s="173"/>
      <c r="Q1814" s="173"/>
      <c r="R1814" s="173"/>
      <c r="S1814" s="173"/>
      <c r="T1814" s="173"/>
      <c r="U1814" s="173"/>
      <c r="V1814" s="173"/>
      <c r="W1814" s="173"/>
      <c r="X1814" s="173"/>
      <c r="Y1814" s="173"/>
      <c r="Z1814" s="173"/>
      <c r="AA1814" s="173"/>
      <c r="AB1814" s="173"/>
      <c r="AC1814" s="173"/>
      <c r="AD1814" s="173"/>
      <c r="AE1814" s="173"/>
      <c r="AF1814" s="173"/>
      <c r="AG1814" s="173"/>
      <c r="AH1814" s="173"/>
      <c r="AI1814" s="173"/>
      <c r="AJ1814" s="173"/>
      <c r="AK1814" s="173"/>
      <c r="AL1814" s="173"/>
    </row>
    <row r="1815" spans="1:38" s="123" customFormat="1" ht="14">
      <c r="A1815" s="173"/>
      <c r="B1815" s="173"/>
      <c r="C1815" s="173"/>
      <c r="D1815" s="173"/>
      <c r="E1815" s="173"/>
      <c r="F1815" s="173"/>
      <c r="G1815" s="173"/>
      <c r="H1815" s="173"/>
      <c r="I1815" s="173"/>
      <c r="J1815" s="173"/>
      <c r="K1815" s="173"/>
      <c r="L1815" s="173"/>
      <c r="M1815" s="173"/>
      <c r="N1815" s="173"/>
      <c r="O1815" s="173"/>
      <c r="P1815" s="173"/>
      <c r="Q1815" s="173"/>
      <c r="R1815" s="173"/>
      <c r="S1815" s="173"/>
      <c r="T1815" s="173"/>
      <c r="U1815" s="173"/>
      <c r="V1815" s="173"/>
      <c r="W1815" s="173"/>
      <c r="X1815" s="173"/>
      <c r="Y1815" s="173"/>
      <c r="Z1815" s="173"/>
      <c r="AA1815" s="173"/>
      <c r="AB1815" s="173"/>
      <c r="AC1815" s="173"/>
      <c r="AD1815" s="173"/>
      <c r="AE1815" s="173"/>
      <c r="AF1815" s="173"/>
      <c r="AG1815" s="173"/>
      <c r="AH1815" s="173"/>
      <c r="AI1815" s="173"/>
      <c r="AJ1815" s="173"/>
      <c r="AK1815" s="173"/>
      <c r="AL1815" s="173"/>
    </row>
    <row r="1816" spans="1:38" s="123" customFormat="1" ht="14">
      <c r="A1816" s="173"/>
      <c r="B1816" s="173"/>
      <c r="C1816" s="173"/>
      <c r="D1816" s="173"/>
      <c r="E1816" s="173"/>
      <c r="F1816" s="173"/>
      <c r="G1816" s="173"/>
      <c r="H1816" s="173"/>
      <c r="I1816" s="173"/>
      <c r="J1816" s="173"/>
      <c r="K1816" s="173"/>
      <c r="L1816" s="173"/>
      <c r="M1816" s="173"/>
      <c r="N1816" s="173"/>
      <c r="O1816" s="173"/>
      <c r="P1816" s="173"/>
      <c r="Q1816" s="173"/>
      <c r="R1816" s="173"/>
      <c r="S1816" s="173"/>
      <c r="T1816" s="173"/>
      <c r="U1816" s="173"/>
      <c r="V1816" s="173"/>
      <c r="W1816" s="173"/>
      <c r="X1816" s="173"/>
      <c r="Y1816" s="173"/>
      <c r="Z1816" s="173"/>
      <c r="AA1816" s="173"/>
      <c r="AB1816" s="173"/>
      <c r="AC1816" s="173"/>
      <c r="AD1816" s="173"/>
      <c r="AE1816" s="173"/>
      <c r="AF1816" s="173"/>
      <c r="AG1816" s="173"/>
      <c r="AH1816" s="173"/>
      <c r="AI1816" s="173"/>
      <c r="AJ1816" s="173"/>
      <c r="AK1816" s="173"/>
      <c r="AL1816" s="173"/>
    </row>
    <row r="1817" spans="1:38" s="123" customFormat="1" ht="14">
      <c r="A1817" s="173"/>
      <c r="B1817" s="173"/>
      <c r="C1817" s="173"/>
      <c r="D1817" s="173"/>
      <c r="E1817" s="173"/>
      <c r="F1817" s="173"/>
      <c r="G1817" s="173"/>
      <c r="H1817" s="173"/>
      <c r="I1817" s="173"/>
      <c r="J1817" s="173"/>
      <c r="K1817" s="173"/>
      <c r="L1817" s="173"/>
      <c r="M1817" s="173"/>
      <c r="N1817" s="173"/>
      <c r="O1817" s="173"/>
      <c r="P1817" s="173"/>
      <c r="Q1817" s="173"/>
      <c r="R1817" s="173"/>
      <c r="S1817" s="173"/>
      <c r="T1817" s="173"/>
      <c r="U1817" s="173"/>
      <c r="V1817" s="173"/>
      <c r="W1817" s="173"/>
      <c r="X1817" s="173"/>
      <c r="Y1817" s="173"/>
      <c r="Z1817" s="173"/>
      <c r="AA1817" s="173"/>
      <c r="AB1817" s="173"/>
      <c r="AC1817" s="173"/>
      <c r="AD1817" s="173"/>
      <c r="AE1817" s="173"/>
      <c r="AF1817" s="173"/>
      <c r="AG1817" s="173"/>
      <c r="AH1817" s="173"/>
      <c r="AI1817" s="173"/>
      <c r="AJ1817" s="173"/>
      <c r="AK1817" s="173"/>
      <c r="AL1817" s="173"/>
    </row>
    <row r="1818" spans="1:38" s="123" customFormat="1" ht="14">
      <c r="A1818" s="173"/>
      <c r="B1818" s="173"/>
      <c r="C1818" s="173"/>
      <c r="D1818" s="173"/>
      <c r="E1818" s="173"/>
      <c r="F1818" s="173"/>
      <c r="G1818" s="173"/>
      <c r="H1818" s="173"/>
      <c r="I1818" s="173"/>
      <c r="J1818" s="173"/>
      <c r="K1818" s="173"/>
      <c r="L1818" s="173"/>
      <c r="M1818" s="173"/>
      <c r="N1818" s="173"/>
      <c r="O1818" s="173"/>
      <c r="P1818" s="173"/>
      <c r="Q1818" s="173"/>
      <c r="R1818" s="173"/>
      <c r="S1818" s="173"/>
      <c r="T1818" s="173"/>
      <c r="U1818" s="173"/>
      <c r="V1818" s="173"/>
      <c r="W1818" s="173"/>
      <c r="X1818" s="173"/>
      <c r="Y1818" s="173"/>
      <c r="Z1818" s="173"/>
      <c r="AA1818" s="173"/>
      <c r="AB1818" s="173"/>
      <c r="AC1818" s="173"/>
      <c r="AD1818" s="173"/>
      <c r="AE1818" s="173"/>
      <c r="AF1818" s="173"/>
      <c r="AG1818" s="173"/>
      <c r="AH1818" s="173"/>
      <c r="AI1818" s="173"/>
      <c r="AJ1818" s="173"/>
      <c r="AK1818" s="173"/>
      <c r="AL1818" s="173"/>
    </row>
    <row r="1819" spans="1:38" s="123" customFormat="1" ht="14">
      <c r="A1819" s="173"/>
      <c r="B1819" s="173"/>
      <c r="C1819" s="173"/>
      <c r="D1819" s="173"/>
      <c r="E1819" s="173"/>
      <c r="F1819" s="173"/>
      <c r="G1819" s="173"/>
      <c r="H1819" s="173"/>
      <c r="I1819" s="173"/>
      <c r="J1819" s="173"/>
      <c r="K1819" s="173"/>
      <c r="L1819" s="173"/>
      <c r="M1819" s="173"/>
      <c r="N1819" s="173"/>
      <c r="O1819" s="173"/>
      <c r="P1819" s="173"/>
      <c r="Q1819" s="173"/>
      <c r="R1819" s="173"/>
      <c r="S1819" s="173"/>
      <c r="T1819" s="173"/>
      <c r="U1819" s="173"/>
      <c r="V1819" s="173"/>
      <c r="W1819" s="173"/>
      <c r="X1819" s="173"/>
      <c r="Y1819" s="173"/>
      <c r="Z1819" s="173"/>
      <c r="AA1819" s="173"/>
      <c r="AB1819" s="173"/>
      <c r="AC1819" s="173"/>
      <c r="AD1819" s="173"/>
      <c r="AE1819" s="173"/>
      <c r="AF1819" s="173"/>
      <c r="AG1819" s="173"/>
      <c r="AH1819" s="173"/>
      <c r="AI1819" s="173"/>
      <c r="AJ1819" s="173"/>
      <c r="AK1819" s="173"/>
      <c r="AL1819" s="173"/>
    </row>
    <row r="1820" spans="1:38" s="123" customFormat="1" ht="14">
      <c r="A1820" s="173"/>
      <c r="B1820" s="173"/>
      <c r="C1820" s="173"/>
      <c r="D1820" s="173"/>
      <c r="E1820" s="173"/>
      <c r="F1820" s="173"/>
      <c r="G1820" s="173"/>
      <c r="H1820" s="173"/>
      <c r="I1820" s="173"/>
      <c r="J1820" s="173"/>
      <c r="K1820" s="173"/>
      <c r="L1820" s="173"/>
      <c r="M1820" s="173"/>
      <c r="N1820" s="173"/>
      <c r="O1820" s="173"/>
      <c r="P1820" s="173"/>
      <c r="Q1820" s="173"/>
      <c r="R1820" s="173"/>
      <c r="S1820" s="173"/>
      <c r="T1820" s="173"/>
      <c r="U1820" s="173"/>
      <c r="V1820" s="173"/>
      <c r="W1820" s="173"/>
      <c r="X1820" s="173"/>
      <c r="Y1820" s="173"/>
      <c r="Z1820" s="173"/>
      <c r="AA1820" s="173"/>
      <c r="AB1820" s="173"/>
      <c r="AC1820" s="173"/>
      <c r="AD1820" s="173"/>
      <c r="AE1820" s="173"/>
      <c r="AF1820" s="173"/>
      <c r="AG1820" s="173"/>
      <c r="AH1820" s="173"/>
      <c r="AI1820" s="173"/>
      <c r="AJ1820" s="173"/>
      <c r="AK1820" s="173"/>
      <c r="AL1820" s="173"/>
    </row>
    <row r="1821" spans="1:38" s="123" customFormat="1" ht="14">
      <c r="A1821" s="173"/>
      <c r="B1821" s="173"/>
      <c r="C1821" s="173"/>
      <c r="D1821" s="173"/>
      <c r="E1821" s="173"/>
      <c r="F1821" s="173"/>
      <c r="G1821" s="173"/>
      <c r="H1821" s="173"/>
      <c r="I1821" s="173"/>
      <c r="J1821" s="173"/>
      <c r="K1821" s="173"/>
      <c r="L1821" s="173"/>
      <c r="M1821" s="173"/>
      <c r="N1821" s="173"/>
      <c r="O1821" s="173"/>
      <c r="P1821" s="173"/>
      <c r="Q1821" s="173"/>
      <c r="R1821" s="173"/>
      <c r="S1821" s="173"/>
      <c r="T1821" s="173"/>
      <c r="U1821" s="173"/>
      <c r="V1821" s="173"/>
      <c r="W1821" s="173"/>
      <c r="X1821" s="173"/>
      <c r="Y1821" s="173"/>
      <c r="Z1821" s="173"/>
      <c r="AA1821" s="173"/>
      <c r="AB1821" s="173"/>
      <c r="AC1821" s="173"/>
      <c r="AD1821" s="173"/>
      <c r="AE1821" s="173"/>
      <c r="AF1821" s="173"/>
      <c r="AG1821" s="173"/>
      <c r="AH1821" s="173"/>
      <c r="AI1821" s="173"/>
      <c r="AJ1821" s="173"/>
      <c r="AK1821" s="173"/>
      <c r="AL1821" s="173"/>
    </row>
    <row r="1822" spans="1:38" s="123" customFormat="1" ht="14">
      <c r="A1822" s="173"/>
      <c r="B1822" s="173"/>
      <c r="C1822" s="173"/>
      <c r="D1822" s="173"/>
      <c r="E1822" s="173"/>
      <c r="F1822" s="173"/>
      <c r="G1822" s="173"/>
      <c r="H1822" s="173"/>
      <c r="I1822" s="173"/>
      <c r="J1822" s="173"/>
      <c r="K1822" s="173"/>
      <c r="L1822" s="173"/>
      <c r="M1822" s="173"/>
      <c r="N1822" s="173"/>
      <c r="O1822" s="173"/>
      <c r="P1822" s="173"/>
      <c r="Q1822" s="173"/>
      <c r="R1822" s="173"/>
      <c r="S1822" s="173"/>
      <c r="T1822" s="173"/>
      <c r="U1822" s="173"/>
      <c r="V1822" s="173"/>
      <c r="W1822" s="173"/>
      <c r="X1822" s="173"/>
      <c r="Y1822" s="173"/>
      <c r="Z1822" s="173"/>
      <c r="AA1822" s="173"/>
      <c r="AB1822" s="173"/>
      <c r="AC1822" s="173"/>
      <c r="AD1822" s="173"/>
      <c r="AE1822" s="173"/>
      <c r="AF1822" s="173"/>
      <c r="AG1822" s="173"/>
      <c r="AH1822" s="173"/>
      <c r="AI1822" s="173"/>
      <c r="AJ1822" s="173"/>
      <c r="AK1822" s="173"/>
      <c r="AL1822" s="173"/>
    </row>
    <row r="1823" spans="1:38" s="123" customFormat="1" ht="14">
      <c r="A1823" s="173"/>
      <c r="B1823" s="173"/>
      <c r="C1823" s="173"/>
      <c r="D1823" s="173"/>
      <c r="E1823" s="173"/>
      <c r="F1823" s="173"/>
      <c r="G1823" s="173"/>
      <c r="H1823" s="173"/>
      <c r="I1823" s="173"/>
      <c r="J1823" s="173"/>
      <c r="K1823" s="173"/>
      <c r="L1823" s="173"/>
      <c r="M1823" s="173"/>
      <c r="N1823" s="173"/>
      <c r="O1823" s="173"/>
      <c r="P1823" s="173"/>
      <c r="Q1823" s="173"/>
      <c r="R1823" s="173"/>
      <c r="S1823" s="173"/>
      <c r="T1823" s="173"/>
      <c r="U1823" s="173"/>
      <c r="V1823" s="173"/>
      <c r="W1823" s="173"/>
      <c r="X1823" s="173"/>
      <c r="Y1823" s="173"/>
      <c r="Z1823" s="173"/>
      <c r="AA1823" s="173"/>
      <c r="AB1823" s="173"/>
      <c r="AC1823" s="173"/>
      <c r="AD1823" s="173"/>
      <c r="AE1823" s="173"/>
      <c r="AF1823" s="173"/>
      <c r="AG1823" s="173"/>
      <c r="AH1823" s="173"/>
      <c r="AI1823" s="173"/>
      <c r="AJ1823" s="173"/>
      <c r="AK1823" s="173"/>
      <c r="AL1823" s="173"/>
    </row>
    <row r="1824" spans="1:38" s="123" customFormat="1" ht="14">
      <c r="A1824" s="173"/>
      <c r="B1824" s="173"/>
      <c r="C1824" s="173"/>
      <c r="D1824" s="173"/>
      <c r="E1824" s="173"/>
      <c r="F1824" s="173"/>
      <c r="G1824" s="173"/>
      <c r="H1824" s="173"/>
      <c r="I1824" s="173"/>
      <c r="J1824" s="173"/>
      <c r="K1824" s="173"/>
      <c r="L1824" s="173"/>
      <c r="M1824" s="173"/>
      <c r="N1824" s="173"/>
      <c r="O1824" s="173"/>
      <c r="P1824" s="173"/>
      <c r="Q1824" s="173"/>
      <c r="R1824" s="173"/>
      <c r="S1824" s="173"/>
      <c r="T1824" s="173"/>
      <c r="U1824" s="173"/>
      <c r="V1824" s="173"/>
      <c r="W1824" s="173"/>
      <c r="X1824" s="173"/>
      <c r="Y1824" s="173"/>
      <c r="Z1824" s="173"/>
      <c r="AA1824" s="173"/>
      <c r="AB1824" s="173"/>
      <c r="AC1824" s="173"/>
      <c r="AD1824" s="173"/>
      <c r="AE1824" s="173"/>
      <c r="AF1824" s="173"/>
      <c r="AG1824" s="173"/>
      <c r="AH1824" s="173"/>
      <c r="AI1824" s="173"/>
      <c r="AJ1824" s="173"/>
      <c r="AK1824" s="173"/>
      <c r="AL1824" s="173"/>
    </row>
    <row r="1825" spans="1:38" s="123" customFormat="1" ht="14">
      <c r="A1825" s="173"/>
      <c r="B1825" s="173"/>
      <c r="C1825" s="173"/>
      <c r="D1825" s="173"/>
      <c r="E1825" s="173"/>
      <c r="F1825" s="173"/>
      <c r="G1825" s="173"/>
      <c r="H1825" s="173"/>
      <c r="I1825" s="173"/>
      <c r="J1825" s="173"/>
      <c r="K1825" s="173"/>
      <c r="L1825" s="173"/>
      <c r="M1825" s="173"/>
      <c r="N1825" s="173"/>
      <c r="O1825" s="173"/>
      <c r="P1825" s="173"/>
      <c r="Q1825" s="173"/>
      <c r="R1825" s="173"/>
      <c r="S1825" s="173"/>
      <c r="T1825" s="173"/>
      <c r="U1825" s="173"/>
      <c r="V1825" s="173"/>
      <c r="W1825" s="173"/>
      <c r="X1825" s="173"/>
      <c r="Y1825" s="173"/>
      <c r="Z1825" s="173"/>
      <c r="AA1825" s="173"/>
      <c r="AB1825" s="173"/>
      <c r="AC1825" s="173"/>
      <c r="AD1825" s="173"/>
      <c r="AE1825" s="173"/>
      <c r="AF1825" s="173"/>
      <c r="AG1825" s="173"/>
      <c r="AH1825" s="173"/>
      <c r="AI1825" s="173"/>
      <c r="AJ1825" s="173"/>
      <c r="AK1825" s="173"/>
      <c r="AL1825" s="173"/>
    </row>
    <row r="1826" spans="1:38" s="123" customFormat="1" ht="14">
      <c r="A1826" s="173"/>
      <c r="B1826" s="173"/>
      <c r="C1826" s="173"/>
      <c r="D1826" s="173"/>
      <c r="E1826" s="173"/>
      <c r="F1826" s="173"/>
      <c r="G1826" s="173"/>
      <c r="H1826" s="173"/>
      <c r="I1826" s="173"/>
      <c r="J1826" s="173"/>
      <c r="K1826" s="173"/>
      <c r="L1826" s="173"/>
      <c r="M1826" s="173"/>
      <c r="N1826" s="173"/>
      <c r="O1826" s="173"/>
      <c r="P1826" s="173"/>
      <c r="Q1826" s="173"/>
      <c r="R1826" s="173"/>
      <c r="S1826" s="173"/>
      <c r="T1826" s="173"/>
      <c r="U1826" s="173"/>
      <c r="V1826" s="173"/>
      <c r="W1826" s="173"/>
      <c r="X1826" s="173"/>
      <c r="Y1826" s="173"/>
      <c r="Z1826" s="173"/>
      <c r="AA1826" s="173"/>
      <c r="AB1826" s="173"/>
      <c r="AC1826" s="173"/>
      <c r="AD1826" s="173"/>
      <c r="AE1826" s="173"/>
      <c r="AF1826" s="173"/>
      <c r="AG1826" s="173"/>
      <c r="AH1826" s="173"/>
      <c r="AI1826" s="173"/>
      <c r="AJ1826" s="173"/>
      <c r="AK1826" s="173"/>
      <c r="AL1826" s="173"/>
    </row>
    <row r="1827" spans="1:38" s="123" customFormat="1" ht="14">
      <c r="A1827" s="173"/>
      <c r="B1827" s="173"/>
      <c r="C1827" s="173"/>
      <c r="D1827" s="173"/>
      <c r="E1827" s="173"/>
      <c r="F1827" s="173"/>
      <c r="G1827" s="173"/>
      <c r="H1827" s="173"/>
      <c r="I1827" s="173"/>
      <c r="J1827" s="173"/>
      <c r="K1827" s="173"/>
      <c r="L1827" s="173"/>
      <c r="M1827" s="173"/>
      <c r="N1827" s="173"/>
      <c r="O1827" s="173"/>
      <c r="P1827" s="173"/>
      <c r="Q1827" s="173"/>
      <c r="R1827" s="173"/>
      <c r="S1827" s="173"/>
      <c r="T1827" s="173"/>
      <c r="U1827" s="173"/>
      <c r="V1827" s="173"/>
      <c r="W1827" s="173"/>
      <c r="X1827" s="173"/>
      <c r="Y1827" s="173"/>
      <c r="Z1827" s="173"/>
      <c r="AA1827" s="173"/>
      <c r="AB1827" s="173"/>
      <c r="AC1827" s="173"/>
      <c r="AD1827" s="173"/>
      <c r="AE1827" s="173"/>
      <c r="AF1827" s="173"/>
      <c r="AG1827" s="173"/>
      <c r="AH1827" s="173"/>
      <c r="AI1827" s="173"/>
      <c r="AJ1827" s="173"/>
      <c r="AK1827" s="173"/>
      <c r="AL1827" s="173"/>
    </row>
    <row r="1828" spans="1:38" s="123" customFormat="1" ht="14">
      <c r="A1828" s="173"/>
      <c r="B1828" s="173"/>
      <c r="C1828" s="173"/>
      <c r="D1828" s="173"/>
      <c r="E1828" s="173"/>
      <c r="F1828" s="173"/>
      <c r="G1828" s="173"/>
      <c r="H1828" s="173"/>
      <c r="I1828" s="173"/>
      <c r="J1828" s="173"/>
      <c r="K1828" s="173"/>
      <c r="L1828" s="173"/>
      <c r="M1828" s="173"/>
      <c r="N1828" s="173"/>
      <c r="O1828" s="173"/>
      <c r="P1828" s="173"/>
      <c r="Q1828" s="173"/>
      <c r="R1828" s="173"/>
      <c r="S1828" s="173"/>
      <c r="T1828" s="173"/>
      <c r="U1828" s="173"/>
      <c r="V1828" s="173"/>
      <c r="W1828" s="173"/>
      <c r="X1828" s="173"/>
      <c r="Y1828" s="173"/>
      <c r="Z1828" s="173"/>
      <c r="AA1828" s="173"/>
      <c r="AB1828" s="173"/>
      <c r="AC1828" s="173"/>
      <c r="AD1828" s="173"/>
      <c r="AE1828" s="173"/>
      <c r="AF1828" s="173"/>
      <c r="AG1828" s="173"/>
      <c r="AH1828" s="173"/>
      <c r="AI1828" s="173"/>
      <c r="AJ1828" s="173"/>
      <c r="AK1828" s="173"/>
      <c r="AL1828" s="173"/>
    </row>
    <row r="1829" spans="1:38" s="123" customFormat="1" ht="14">
      <c r="A1829" s="173"/>
      <c r="B1829" s="173"/>
      <c r="C1829" s="173"/>
      <c r="D1829" s="173"/>
      <c r="E1829" s="173"/>
      <c r="F1829" s="173"/>
      <c r="G1829" s="173"/>
      <c r="H1829" s="173"/>
      <c r="I1829" s="173"/>
      <c r="J1829" s="173"/>
      <c r="K1829" s="173"/>
      <c r="L1829" s="173"/>
      <c r="M1829" s="173"/>
      <c r="N1829" s="173"/>
      <c r="O1829" s="173"/>
      <c r="P1829" s="173"/>
      <c r="Q1829" s="173"/>
      <c r="R1829" s="173"/>
      <c r="S1829" s="173"/>
      <c r="T1829" s="173"/>
      <c r="U1829" s="173"/>
      <c r="V1829" s="173"/>
      <c r="W1829" s="173"/>
      <c r="X1829" s="173"/>
      <c r="Y1829" s="173"/>
      <c r="Z1829" s="173"/>
      <c r="AA1829" s="173"/>
      <c r="AB1829" s="173"/>
      <c r="AC1829" s="173"/>
      <c r="AD1829" s="173"/>
      <c r="AE1829" s="173"/>
      <c r="AF1829" s="173"/>
      <c r="AG1829" s="173"/>
      <c r="AH1829" s="173"/>
      <c r="AI1829" s="173"/>
      <c r="AJ1829" s="173"/>
      <c r="AK1829" s="173"/>
      <c r="AL1829" s="173"/>
    </row>
    <row r="1830" spans="1:38" s="123" customFormat="1" ht="14">
      <c r="A1830" s="173"/>
      <c r="B1830" s="173"/>
      <c r="C1830" s="173"/>
      <c r="D1830" s="173"/>
      <c r="E1830" s="173"/>
      <c r="F1830" s="173"/>
      <c r="G1830" s="173"/>
      <c r="H1830" s="173"/>
      <c r="I1830" s="173"/>
      <c r="J1830" s="173"/>
      <c r="K1830" s="173"/>
      <c r="L1830" s="173"/>
      <c r="M1830" s="173"/>
      <c r="N1830" s="173"/>
      <c r="O1830" s="173"/>
      <c r="P1830" s="173"/>
      <c r="Q1830" s="173"/>
      <c r="R1830" s="173"/>
      <c r="S1830" s="173"/>
      <c r="T1830" s="173"/>
      <c r="U1830" s="173"/>
      <c r="V1830" s="173"/>
      <c r="W1830" s="173"/>
      <c r="X1830" s="173"/>
      <c r="Y1830" s="173"/>
      <c r="Z1830" s="173"/>
      <c r="AA1830" s="173"/>
      <c r="AB1830" s="173"/>
      <c r="AC1830" s="173"/>
      <c r="AD1830" s="173"/>
      <c r="AE1830" s="173"/>
      <c r="AF1830" s="173"/>
      <c r="AG1830" s="173"/>
      <c r="AH1830" s="173"/>
      <c r="AI1830" s="173"/>
      <c r="AJ1830" s="173"/>
      <c r="AK1830" s="173"/>
      <c r="AL1830" s="173"/>
    </row>
    <row r="1831" spans="1:38" s="123" customFormat="1" ht="14">
      <c r="A1831" s="173"/>
      <c r="B1831" s="173"/>
      <c r="C1831" s="173"/>
      <c r="D1831" s="173"/>
      <c r="E1831" s="173"/>
      <c r="F1831" s="173"/>
      <c r="G1831" s="173"/>
      <c r="H1831" s="173"/>
      <c r="I1831" s="173"/>
      <c r="J1831" s="173"/>
      <c r="K1831" s="173"/>
      <c r="L1831" s="173"/>
      <c r="M1831" s="173"/>
      <c r="N1831" s="173"/>
      <c r="O1831" s="173"/>
      <c r="P1831" s="173"/>
      <c r="Q1831" s="173"/>
      <c r="R1831" s="173"/>
      <c r="S1831" s="173"/>
      <c r="T1831" s="173"/>
      <c r="U1831" s="173"/>
      <c r="V1831" s="173"/>
      <c r="W1831" s="173"/>
      <c r="X1831" s="173"/>
      <c r="Y1831" s="173"/>
      <c r="Z1831" s="173"/>
      <c r="AA1831" s="173"/>
      <c r="AB1831" s="173"/>
      <c r="AC1831" s="173"/>
      <c r="AD1831" s="173"/>
      <c r="AE1831" s="173"/>
      <c r="AF1831" s="173"/>
      <c r="AG1831" s="173"/>
      <c r="AH1831" s="173"/>
      <c r="AI1831" s="173"/>
      <c r="AJ1831" s="173"/>
      <c r="AK1831" s="173"/>
      <c r="AL1831" s="173"/>
    </row>
    <row r="1832" spans="1:38" s="123" customFormat="1" ht="14">
      <c r="A1832" s="173"/>
      <c r="B1832" s="173"/>
      <c r="C1832" s="173"/>
      <c r="D1832" s="173"/>
      <c r="E1832" s="173"/>
      <c r="F1832" s="173"/>
      <c r="G1832" s="173"/>
      <c r="H1832" s="173"/>
      <c r="I1832" s="173"/>
      <c r="J1832" s="173"/>
      <c r="K1832" s="173"/>
      <c r="L1832" s="173"/>
      <c r="M1832" s="173"/>
      <c r="N1832" s="173"/>
      <c r="O1832" s="173"/>
      <c r="P1832" s="173"/>
      <c r="Q1832" s="173"/>
      <c r="R1832" s="173"/>
      <c r="S1832" s="173"/>
      <c r="T1832" s="173"/>
      <c r="U1832" s="173"/>
      <c r="V1832" s="173"/>
      <c r="W1832" s="173"/>
      <c r="X1832" s="173"/>
      <c r="Y1832" s="173"/>
      <c r="Z1832" s="173"/>
      <c r="AA1832" s="173"/>
      <c r="AB1832" s="173"/>
      <c r="AC1832" s="173"/>
      <c r="AD1832" s="173"/>
      <c r="AE1832" s="173"/>
      <c r="AF1832" s="173"/>
      <c r="AG1832" s="173"/>
      <c r="AH1832" s="173"/>
      <c r="AI1832" s="173"/>
      <c r="AJ1832" s="173"/>
      <c r="AK1832" s="173"/>
      <c r="AL1832" s="173"/>
    </row>
    <row r="1833" spans="1:38" s="123" customFormat="1" ht="14">
      <c r="A1833" s="173"/>
      <c r="B1833" s="173"/>
      <c r="C1833" s="173"/>
      <c r="D1833" s="173"/>
      <c r="E1833" s="173"/>
      <c r="F1833" s="173"/>
      <c r="G1833" s="173"/>
      <c r="H1833" s="173"/>
      <c r="I1833" s="173"/>
      <c r="J1833" s="173"/>
      <c r="K1833" s="173"/>
      <c r="L1833" s="173"/>
      <c r="M1833" s="173"/>
      <c r="N1833" s="173"/>
      <c r="O1833" s="173"/>
      <c r="P1833" s="173"/>
      <c r="Q1833" s="173"/>
      <c r="R1833" s="173"/>
      <c r="S1833" s="173"/>
      <c r="T1833" s="173"/>
      <c r="U1833" s="173"/>
      <c r="V1833" s="173"/>
      <c r="W1833" s="173"/>
      <c r="X1833" s="173"/>
      <c r="Y1833" s="173"/>
      <c r="Z1833" s="173"/>
      <c r="AA1833" s="173"/>
      <c r="AB1833" s="173"/>
      <c r="AC1833" s="173"/>
      <c r="AD1833" s="173"/>
      <c r="AE1833" s="173"/>
      <c r="AF1833" s="173"/>
      <c r="AG1833" s="173"/>
      <c r="AH1833" s="173"/>
      <c r="AI1833" s="173"/>
      <c r="AJ1833" s="173"/>
      <c r="AK1833" s="173"/>
      <c r="AL1833" s="173"/>
    </row>
    <row r="1834" spans="1:38" s="123" customFormat="1" ht="14">
      <c r="A1834" s="173"/>
      <c r="B1834" s="173"/>
      <c r="C1834" s="173"/>
      <c r="D1834" s="173"/>
      <c r="E1834" s="173"/>
      <c r="F1834" s="173"/>
      <c r="G1834" s="173"/>
      <c r="H1834" s="173"/>
      <c r="I1834" s="173"/>
      <c r="J1834" s="173"/>
      <c r="K1834" s="173"/>
      <c r="L1834" s="173"/>
      <c r="M1834" s="173"/>
      <c r="N1834" s="173"/>
      <c r="O1834" s="173"/>
      <c r="P1834" s="173"/>
      <c r="Q1834" s="173"/>
      <c r="R1834" s="173"/>
      <c r="S1834" s="173"/>
      <c r="T1834" s="173"/>
      <c r="U1834" s="173"/>
      <c r="V1834" s="173"/>
      <c r="W1834" s="173"/>
      <c r="X1834" s="173"/>
      <c r="Y1834" s="173"/>
      <c r="Z1834" s="173"/>
      <c r="AA1834" s="173"/>
      <c r="AB1834" s="173"/>
      <c r="AC1834" s="173"/>
      <c r="AD1834" s="173"/>
      <c r="AE1834" s="173"/>
      <c r="AF1834" s="173"/>
      <c r="AG1834" s="173"/>
      <c r="AH1834" s="173"/>
      <c r="AI1834" s="173"/>
      <c r="AJ1834" s="173"/>
      <c r="AK1834" s="173"/>
      <c r="AL1834" s="173"/>
    </row>
    <row r="1835" spans="1:38" s="123" customFormat="1" ht="14">
      <c r="A1835" s="173"/>
      <c r="B1835" s="173"/>
      <c r="C1835" s="173"/>
      <c r="D1835" s="173"/>
      <c r="E1835" s="173"/>
      <c r="F1835" s="173"/>
      <c r="G1835" s="173"/>
      <c r="H1835" s="173"/>
      <c r="I1835" s="173"/>
      <c r="J1835" s="173"/>
      <c r="K1835" s="173"/>
      <c r="L1835" s="173"/>
      <c r="M1835" s="173"/>
      <c r="N1835" s="173"/>
      <c r="O1835" s="173"/>
      <c r="P1835" s="173"/>
      <c r="Q1835" s="173"/>
      <c r="R1835" s="173"/>
      <c r="S1835" s="173"/>
      <c r="T1835" s="173"/>
      <c r="U1835" s="173"/>
      <c r="V1835" s="173"/>
      <c r="W1835" s="173"/>
      <c r="X1835" s="173"/>
      <c r="Y1835" s="173"/>
      <c r="Z1835" s="173"/>
      <c r="AA1835" s="173"/>
      <c r="AB1835" s="173"/>
      <c r="AC1835" s="173"/>
      <c r="AD1835" s="173"/>
      <c r="AE1835" s="173"/>
      <c r="AF1835" s="173"/>
      <c r="AG1835" s="173"/>
      <c r="AH1835" s="173"/>
      <c r="AI1835" s="173"/>
      <c r="AJ1835" s="173"/>
      <c r="AK1835" s="173"/>
      <c r="AL1835" s="173"/>
    </row>
    <row r="1836" spans="1:38" s="123" customFormat="1" ht="14">
      <c r="A1836" s="173"/>
      <c r="B1836" s="173"/>
      <c r="C1836" s="173"/>
      <c r="D1836" s="173"/>
      <c r="E1836" s="173"/>
      <c r="F1836" s="173"/>
      <c r="G1836" s="173"/>
      <c r="H1836" s="173"/>
      <c r="I1836" s="173"/>
      <c r="J1836" s="173"/>
      <c r="K1836" s="173"/>
      <c r="L1836" s="173"/>
      <c r="M1836" s="173"/>
      <c r="N1836" s="173"/>
      <c r="O1836" s="173"/>
      <c r="P1836" s="173"/>
      <c r="Q1836" s="173"/>
      <c r="R1836" s="173"/>
      <c r="S1836" s="173"/>
      <c r="T1836" s="173"/>
      <c r="U1836" s="173"/>
      <c r="V1836" s="173"/>
      <c r="W1836" s="173"/>
      <c r="X1836" s="173"/>
      <c r="Y1836" s="173"/>
      <c r="Z1836" s="173"/>
      <c r="AA1836" s="173"/>
      <c r="AB1836" s="173"/>
      <c r="AC1836" s="173"/>
      <c r="AD1836" s="173"/>
      <c r="AE1836" s="173"/>
      <c r="AF1836" s="173"/>
      <c r="AG1836" s="173"/>
      <c r="AH1836" s="173"/>
      <c r="AI1836" s="173"/>
      <c r="AJ1836" s="173"/>
      <c r="AK1836" s="173"/>
      <c r="AL1836" s="173"/>
    </row>
    <row r="1837" spans="1:38" s="123" customFormat="1" ht="14">
      <c r="A1837" s="173"/>
      <c r="B1837" s="173"/>
      <c r="C1837" s="173"/>
      <c r="D1837" s="173"/>
      <c r="E1837" s="173"/>
      <c r="F1837" s="173"/>
      <c r="G1837" s="173"/>
      <c r="H1837" s="173"/>
      <c r="I1837" s="173"/>
      <c r="J1837" s="173"/>
      <c r="K1837" s="173"/>
      <c r="L1837" s="173"/>
      <c r="M1837" s="173"/>
      <c r="N1837" s="173"/>
      <c r="O1837" s="173"/>
      <c r="P1837" s="173"/>
      <c r="Q1837" s="173"/>
      <c r="R1837" s="173"/>
      <c r="S1837" s="173"/>
      <c r="T1837" s="173"/>
      <c r="U1837" s="173"/>
      <c r="V1837" s="173"/>
      <c r="W1837" s="173"/>
      <c r="X1837" s="173"/>
      <c r="Y1837" s="173"/>
      <c r="Z1837" s="173"/>
      <c r="AA1837" s="173"/>
      <c r="AB1837" s="173"/>
      <c r="AC1837" s="173"/>
      <c r="AD1837" s="173"/>
      <c r="AE1837" s="173"/>
      <c r="AF1837" s="173"/>
      <c r="AG1837" s="173"/>
      <c r="AH1837" s="173"/>
      <c r="AI1837" s="173"/>
      <c r="AJ1837" s="173"/>
      <c r="AK1837" s="173"/>
      <c r="AL1837" s="173"/>
    </row>
    <row r="1838" spans="1:38" s="123" customFormat="1" ht="14">
      <c r="A1838" s="173"/>
      <c r="B1838" s="173"/>
      <c r="C1838" s="173"/>
      <c r="D1838" s="173"/>
      <c r="E1838" s="173"/>
      <c r="F1838" s="173"/>
      <c r="G1838" s="173"/>
      <c r="H1838" s="173"/>
      <c r="I1838" s="173"/>
      <c r="J1838" s="173"/>
      <c r="K1838" s="173"/>
      <c r="L1838" s="173"/>
      <c r="M1838" s="173"/>
      <c r="N1838" s="173"/>
      <c r="O1838" s="173"/>
      <c r="P1838" s="173"/>
      <c r="Q1838" s="173"/>
      <c r="R1838" s="173"/>
      <c r="S1838" s="173"/>
      <c r="T1838" s="173"/>
      <c r="U1838" s="173"/>
      <c r="V1838" s="173"/>
      <c r="W1838" s="173"/>
      <c r="X1838" s="173"/>
      <c r="Y1838" s="173"/>
      <c r="Z1838" s="173"/>
      <c r="AA1838" s="173"/>
      <c r="AB1838" s="173"/>
      <c r="AC1838" s="173"/>
      <c r="AD1838" s="173"/>
      <c r="AE1838" s="173"/>
      <c r="AF1838" s="173"/>
      <c r="AG1838" s="173"/>
      <c r="AH1838" s="173"/>
      <c r="AI1838" s="173"/>
      <c r="AJ1838" s="173"/>
      <c r="AK1838" s="173"/>
      <c r="AL1838" s="173"/>
    </row>
    <row r="1839" spans="1:38" s="123" customFormat="1" ht="14">
      <c r="A1839" s="173"/>
      <c r="B1839" s="173"/>
      <c r="C1839" s="173"/>
      <c r="D1839" s="173"/>
      <c r="E1839" s="173"/>
      <c r="F1839" s="173"/>
      <c r="G1839" s="173"/>
      <c r="H1839" s="173"/>
      <c r="I1839" s="173"/>
      <c r="J1839" s="173"/>
      <c r="K1839" s="173"/>
      <c r="L1839" s="173"/>
      <c r="M1839" s="173"/>
      <c r="N1839" s="173"/>
      <c r="O1839" s="173"/>
      <c r="P1839" s="173"/>
      <c r="Q1839" s="173"/>
      <c r="R1839" s="173"/>
      <c r="S1839" s="173"/>
      <c r="T1839" s="173"/>
      <c r="U1839" s="173"/>
      <c r="V1839" s="173"/>
      <c r="W1839" s="173"/>
      <c r="X1839" s="173"/>
      <c r="Y1839" s="173"/>
      <c r="Z1839" s="173"/>
      <c r="AA1839" s="173"/>
      <c r="AB1839" s="173"/>
      <c r="AC1839" s="173"/>
      <c r="AD1839" s="173"/>
      <c r="AE1839" s="173"/>
      <c r="AF1839" s="173"/>
      <c r="AG1839" s="173"/>
      <c r="AH1839" s="173"/>
      <c r="AI1839" s="173"/>
      <c r="AJ1839" s="173"/>
      <c r="AK1839" s="173"/>
      <c r="AL1839" s="173"/>
    </row>
    <row r="1840" spans="1:38" s="123" customFormat="1" ht="14">
      <c r="A1840" s="173"/>
      <c r="B1840" s="173"/>
      <c r="C1840" s="173"/>
      <c r="D1840" s="173"/>
      <c r="E1840" s="173"/>
      <c r="F1840" s="173"/>
      <c r="G1840" s="173"/>
      <c r="H1840" s="173"/>
      <c r="I1840" s="173"/>
      <c r="J1840" s="173"/>
      <c r="K1840" s="173"/>
      <c r="L1840" s="173"/>
      <c r="M1840" s="173"/>
      <c r="N1840" s="173"/>
      <c r="O1840" s="173"/>
      <c r="P1840" s="173"/>
      <c r="Q1840" s="173"/>
      <c r="R1840" s="173"/>
      <c r="S1840" s="173"/>
      <c r="T1840" s="173"/>
      <c r="U1840" s="173"/>
      <c r="V1840" s="173"/>
      <c r="W1840" s="173"/>
      <c r="X1840" s="173"/>
      <c r="Y1840" s="173"/>
      <c r="Z1840" s="173"/>
      <c r="AA1840" s="173"/>
      <c r="AB1840" s="173"/>
      <c r="AC1840" s="173"/>
      <c r="AD1840" s="173"/>
      <c r="AE1840" s="173"/>
      <c r="AF1840" s="173"/>
      <c r="AG1840" s="173"/>
      <c r="AH1840" s="173"/>
      <c r="AI1840" s="173"/>
      <c r="AJ1840" s="173"/>
      <c r="AK1840" s="173"/>
      <c r="AL1840" s="173"/>
    </row>
    <row r="1841" spans="1:38" s="123" customFormat="1" ht="14">
      <c r="A1841" s="173"/>
      <c r="B1841" s="173"/>
      <c r="C1841" s="173"/>
      <c r="D1841" s="173"/>
      <c r="E1841" s="173"/>
      <c r="F1841" s="173"/>
      <c r="G1841" s="173"/>
      <c r="H1841" s="173"/>
      <c r="I1841" s="173"/>
      <c r="J1841" s="173"/>
      <c r="K1841" s="173"/>
      <c r="L1841" s="173"/>
      <c r="M1841" s="173"/>
      <c r="N1841" s="173"/>
      <c r="O1841" s="173"/>
      <c r="P1841" s="173"/>
      <c r="Q1841" s="173"/>
      <c r="R1841" s="173"/>
      <c r="S1841" s="173"/>
      <c r="T1841" s="173"/>
      <c r="U1841" s="173"/>
      <c r="V1841" s="173"/>
      <c r="W1841" s="173"/>
      <c r="X1841" s="173"/>
      <c r="Y1841" s="173"/>
      <c r="Z1841" s="173"/>
      <c r="AA1841" s="173"/>
      <c r="AB1841" s="173"/>
      <c r="AC1841" s="173"/>
      <c r="AD1841" s="173"/>
      <c r="AE1841" s="173"/>
      <c r="AF1841" s="173"/>
      <c r="AG1841" s="173"/>
      <c r="AH1841" s="173"/>
      <c r="AI1841" s="173"/>
      <c r="AJ1841" s="173"/>
      <c r="AK1841" s="173"/>
      <c r="AL1841" s="173"/>
    </row>
    <row r="1842" spans="1:38" s="123" customFormat="1" ht="14">
      <c r="A1842" s="173"/>
      <c r="B1842" s="173"/>
      <c r="C1842" s="173"/>
      <c r="D1842" s="173"/>
      <c r="E1842" s="173"/>
      <c r="F1842" s="173"/>
      <c r="G1842" s="173"/>
      <c r="H1842" s="173"/>
      <c r="I1842" s="173"/>
      <c r="J1842" s="173"/>
      <c r="K1842" s="173"/>
      <c r="L1842" s="173"/>
      <c r="M1842" s="173"/>
      <c r="N1842" s="173"/>
      <c r="O1842" s="173"/>
      <c r="P1842" s="173"/>
      <c r="Q1842" s="173"/>
      <c r="R1842" s="173"/>
      <c r="S1842" s="173"/>
      <c r="T1842" s="173"/>
      <c r="U1842" s="173"/>
      <c r="V1842" s="173"/>
      <c r="W1842" s="173"/>
      <c r="X1842" s="173"/>
      <c r="Y1842" s="173"/>
      <c r="Z1842" s="173"/>
      <c r="AA1842" s="173"/>
      <c r="AB1842" s="173"/>
      <c r="AC1842" s="173"/>
      <c r="AD1842" s="173"/>
      <c r="AE1842" s="173"/>
      <c r="AF1842" s="173"/>
      <c r="AG1842" s="173"/>
      <c r="AH1842" s="173"/>
      <c r="AI1842" s="173"/>
      <c r="AJ1842" s="173"/>
      <c r="AK1842" s="173"/>
      <c r="AL1842" s="173"/>
    </row>
    <row r="1843" spans="1:38" s="123" customFormat="1" ht="14">
      <c r="A1843" s="173"/>
      <c r="B1843" s="173"/>
      <c r="C1843" s="173"/>
      <c r="D1843" s="173"/>
      <c r="E1843" s="173"/>
      <c r="F1843" s="173"/>
      <c r="G1843" s="173"/>
      <c r="H1843" s="173"/>
      <c r="I1843" s="173"/>
      <c r="J1843" s="173"/>
      <c r="K1843" s="173"/>
      <c r="L1843" s="173"/>
      <c r="M1843" s="173"/>
      <c r="N1843" s="173"/>
      <c r="O1843" s="173"/>
      <c r="P1843" s="173"/>
      <c r="Q1843" s="173"/>
      <c r="R1843" s="173"/>
      <c r="S1843" s="173"/>
      <c r="T1843" s="173"/>
      <c r="U1843" s="173"/>
      <c r="V1843" s="173"/>
      <c r="W1843" s="173"/>
      <c r="X1843" s="173"/>
      <c r="Y1843" s="173"/>
      <c r="Z1843" s="173"/>
      <c r="AA1843" s="173"/>
      <c r="AB1843" s="173"/>
      <c r="AC1843" s="173"/>
      <c r="AD1843" s="173"/>
      <c r="AE1843" s="173"/>
      <c r="AF1843" s="173"/>
      <c r="AG1843" s="173"/>
      <c r="AH1843" s="173"/>
      <c r="AI1843" s="173"/>
      <c r="AJ1843" s="173"/>
      <c r="AK1843" s="173"/>
      <c r="AL1843" s="173"/>
    </row>
    <row r="1844" spans="1:38" s="123" customFormat="1" ht="14">
      <c r="A1844" s="173"/>
      <c r="B1844" s="173"/>
      <c r="C1844" s="173"/>
      <c r="D1844" s="173"/>
      <c r="E1844" s="173"/>
      <c r="F1844" s="173"/>
      <c r="G1844" s="173"/>
      <c r="H1844" s="173"/>
      <c r="I1844" s="173"/>
      <c r="J1844" s="173"/>
      <c r="K1844" s="173"/>
      <c r="L1844" s="173"/>
      <c r="M1844" s="173"/>
      <c r="N1844" s="173"/>
      <c r="O1844" s="173"/>
      <c r="P1844" s="173"/>
      <c r="Q1844" s="173"/>
      <c r="R1844" s="173"/>
      <c r="S1844" s="173"/>
      <c r="T1844" s="173"/>
      <c r="U1844" s="173"/>
      <c r="V1844" s="173"/>
      <c r="W1844" s="173"/>
      <c r="X1844" s="173"/>
      <c r="Y1844" s="173"/>
      <c r="Z1844" s="173"/>
      <c r="AA1844" s="173"/>
      <c r="AB1844" s="173"/>
      <c r="AC1844" s="173"/>
      <c r="AD1844" s="173"/>
      <c r="AE1844" s="173"/>
      <c r="AF1844" s="173"/>
      <c r="AG1844" s="173"/>
      <c r="AH1844" s="173"/>
      <c r="AI1844" s="173"/>
      <c r="AJ1844" s="173"/>
      <c r="AK1844" s="173"/>
      <c r="AL1844" s="173"/>
    </row>
    <row r="1845" spans="1:38" s="123" customFormat="1" ht="14">
      <c r="A1845" s="173"/>
      <c r="B1845" s="173"/>
      <c r="C1845" s="173"/>
      <c r="D1845" s="173"/>
      <c r="E1845" s="173"/>
      <c r="F1845" s="173"/>
      <c r="G1845" s="173"/>
      <c r="H1845" s="173"/>
      <c r="I1845" s="173"/>
      <c r="J1845" s="173"/>
      <c r="K1845" s="173"/>
      <c r="L1845" s="173"/>
      <c r="M1845" s="173"/>
      <c r="N1845" s="173"/>
      <c r="O1845" s="173"/>
      <c r="P1845" s="173"/>
      <c r="Q1845" s="173"/>
      <c r="R1845" s="173"/>
      <c r="S1845" s="173"/>
      <c r="T1845" s="173"/>
      <c r="U1845" s="173"/>
      <c r="V1845" s="173"/>
      <c r="W1845" s="173"/>
      <c r="X1845" s="173"/>
      <c r="Y1845" s="173"/>
      <c r="Z1845" s="173"/>
      <c r="AA1845" s="173"/>
      <c r="AB1845" s="173"/>
      <c r="AC1845" s="173"/>
      <c r="AD1845" s="173"/>
      <c r="AE1845" s="173"/>
      <c r="AF1845" s="173"/>
      <c r="AG1845" s="173"/>
      <c r="AH1845" s="173"/>
      <c r="AI1845" s="173"/>
      <c r="AJ1845" s="173"/>
      <c r="AK1845" s="173"/>
      <c r="AL1845" s="173"/>
    </row>
    <row r="1846" spans="1:38" s="123" customFormat="1" ht="14">
      <c r="A1846" s="173"/>
      <c r="B1846" s="173"/>
      <c r="C1846" s="173"/>
      <c r="D1846" s="173"/>
      <c r="E1846" s="173"/>
      <c r="F1846" s="173"/>
      <c r="G1846" s="173"/>
      <c r="H1846" s="173"/>
      <c r="I1846" s="173"/>
      <c r="J1846" s="173"/>
      <c r="K1846" s="173"/>
      <c r="L1846" s="173"/>
      <c r="M1846" s="173"/>
      <c r="N1846" s="173"/>
      <c r="O1846" s="173"/>
      <c r="P1846" s="173"/>
      <c r="Q1846" s="173"/>
      <c r="R1846" s="173"/>
      <c r="S1846" s="173"/>
      <c r="T1846" s="173"/>
      <c r="U1846" s="173"/>
      <c r="V1846" s="173"/>
      <c r="W1846" s="173"/>
      <c r="X1846" s="173"/>
      <c r="Y1846" s="173"/>
      <c r="Z1846" s="173"/>
      <c r="AA1846" s="173"/>
      <c r="AB1846" s="173"/>
      <c r="AC1846" s="173"/>
      <c r="AD1846" s="173"/>
      <c r="AE1846" s="173"/>
      <c r="AF1846" s="173"/>
      <c r="AG1846" s="173"/>
      <c r="AH1846" s="173"/>
      <c r="AI1846" s="173"/>
      <c r="AJ1846" s="173"/>
      <c r="AK1846" s="173"/>
      <c r="AL1846" s="173"/>
    </row>
    <row r="1847" spans="1:38" s="123" customFormat="1" ht="14">
      <c r="A1847" s="173"/>
      <c r="B1847" s="173"/>
      <c r="C1847" s="173"/>
      <c r="D1847" s="173"/>
      <c r="E1847" s="173"/>
      <c r="F1847" s="173"/>
      <c r="G1847" s="173"/>
      <c r="H1847" s="173"/>
      <c r="I1847" s="173"/>
      <c r="J1847" s="173"/>
      <c r="K1847" s="173"/>
      <c r="L1847" s="173"/>
      <c r="M1847" s="173"/>
      <c r="N1847" s="173"/>
      <c r="O1847" s="173"/>
      <c r="P1847" s="173"/>
      <c r="Q1847" s="173"/>
      <c r="R1847" s="173"/>
      <c r="S1847" s="173"/>
      <c r="T1847" s="173"/>
      <c r="U1847" s="173"/>
      <c r="V1847" s="173"/>
      <c r="W1847" s="173"/>
      <c r="X1847" s="173"/>
      <c r="Y1847" s="173"/>
      <c r="Z1847" s="173"/>
      <c r="AA1847" s="173"/>
      <c r="AB1847" s="173"/>
      <c r="AC1847" s="173"/>
      <c r="AD1847" s="173"/>
      <c r="AE1847" s="173"/>
      <c r="AF1847" s="173"/>
      <c r="AG1847" s="173"/>
      <c r="AH1847" s="173"/>
      <c r="AI1847" s="173"/>
      <c r="AJ1847" s="173"/>
      <c r="AK1847" s="173"/>
      <c r="AL1847" s="173"/>
    </row>
    <row r="1848" spans="1:38" s="123" customFormat="1" ht="14">
      <c r="A1848" s="173"/>
      <c r="B1848" s="173"/>
      <c r="C1848" s="173"/>
      <c r="D1848" s="173"/>
      <c r="E1848" s="173"/>
      <c r="F1848" s="173"/>
      <c r="G1848" s="173"/>
      <c r="H1848" s="173"/>
      <c r="I1848" s="173"/>
      <c r="J1848" s="173"/>
      <c r="K1848" s="173"/>
      <c r="L1848" s="173"/>
      <c r="M1848" s="173"/>
      <c r="N1848" s="173"/>
      <c r="O1848" s="173"/>
      <c r="P1848" s="173"/>
      <c r="Q1848" s="173"/>
      <c r="R1848" s="173"/>
      <c r="S1848" s="173"/>
      <c r="T1848" s="173"/>
      <c r="U1848" s="173"/>
      <c r="V1848" s="173"/>
      <c r="W1848" s="173"/>
      <c r="X1848" s="173"/>
      <c r="Y1848" s="173"/>
      <c r="Z1848" s="173"/>
      <c r="AA1848" s="173"/>
      <c r="AB1848" s="173"/>
      <c r="AC1848" s="173"/>
      <c r="AD1848" s="173"/>
      <c r="AE1848" s="173"/>
      <c r="AF1848" s="173"/>
      <c r="AG1848" s="173"/>
      <c r="AH1848" s="173"/>
      <c r="AI1848" s="173"/>
      <c r="AJ1848" s="173"/>
      <c r="AK1848" s="173"/>
      <c r="AL1848" s="173"/>
    </row>
    <row r="1849" spans="1:38" s="123" customFormat="1" ht="14">
      <c r="A1849" s="173"/>
      <c r="B1849" s="173"/>
      <c r="C1849" s="173"/>
      <c r="D1849" s="173"/>
      <c r="E1849" s="173"/>
      <c r="F1849" s="173"/>
      <c r="G1849" s="173"/>
      <c r="H1849" s="173"/>
      <c r="I1849" s="173"/>
      <c r="J1849" s="173"/>
      <c r="K1849" s="173"/>
      <c r="L1849" s="173"/>
      <c r="M1849" s="173"/>
      <c r="N1849" s="173"/>
      <c r="O1849" s="173"/>
      <c r="P1849" s="173"/>
      <c r="Q1849" s="173"/>
      <c r="R1849" s="173"/>
      <c r="S1849" s="173"/>
      <c r="T1849" s="173"/>
      <c r="U1849" s="173"/>
      <c r="V1849" s="173"/>
      <c r="W1849" s="173"/>
      <c r="X1849" s="173"/>
      <c r="Y1849" s="173"/>
      <c r="Z1849" s="173"/>
      <c r="AA1849" s="173"/>
      <c r="AB1849" s="173"/>
      <c r="AC1849" s="173"/>
      <c r="AD1849" s="173"/>
      <c r="AE1849" s="173"/>
      <c r="AF1849" s="173"/>
      <c r="AG1849" s="173"/>
      <c r="AH1849" s="173"/>
      <c r="AI1849" s="173"/>
      <c r="AJ1849" s="173"/>
      <c r="AK1849" s="173"/>
      <c r="AL1849" s="173"/>
    </row>
    <row r="1850" spans="1:38" s="123" customFormat="1" ht="14">
      <c r="A1850" s="173"/>
      <c r="B1850" s="173"/>
      <c r="C1850" s="173"/>
      <c r="D1850" s="173"/>
      <c r="E1850" s="173"/>
      <c r="F1850" s="173"/>
      <c r="G1850" s="173"/>
      <c r="H1850" s="173"/>
      <c r="I1850" s="173"/>
      <c r="J1850" s="173"/>
      <c r="K1850" s="173"/>
      <c r="L1850" s="173"/>
      <c r="M1850" s="173"/>
      <c r="N1850" s="173"/>
      <c r="O1850" s="173"/>
      <c r="P1850" s="173"/>
      <c r="Q1850" s="173"/>
      <c r="R1850" s="173"/>
      <c r="S1850" s="173"/>
      <c r="T1850" s="173"/>
      <c r="U1850" s="173"/>
      <c r="V1850" s="173"/>
      <c r="W1850" s="173"/>
      <c r="X1850" s="173"/>
      <c r="Y1850" s="173"/>
      <c r="Z1850" s="173"/>
      <c r="AA1850" s="173"/>
      <c r="AB1850" s="173"/>
      <c r="AC1850" s="173"/>
      <c r="AD1850" s="173"/>
      <c r="AE1850" s="173"/>
      <c r="AF1850" s="173"/>
      <c r="AG1850" s="173"/>
      <c r="AH1850" s="173"/>
      <c r="AI1850" s="173"/>
      <c r="AJ1850" s="173"/>
      <c r="AK1850" s="173"/>
      <c r="AL1850" s="173"/>
    </row>
    <row r="1851" spans="1:38" s="123" customFormat="1" ht="14">
      <c r="A1851" s="173"/>
      <c r="B1851" s="173"/>
      <c r="C1851" s="173"/>
      <c r="D1851" s="173"/>
      <c r="E1851" s="173"/>
      <c r="F1851" s="173"/>
      <c r="G1851" s="173"/>
      <c r="H1851" s="173"/>
      <c r="I1851" s="173"/>
      <c r="J1851" s="173"/>
      <c r="K1851" s="173"/>
      <c r="L1851" s="173"/>
      <c r="M1851" s="173"/>
      <c r="N1851" s="173"/>
      <c r="O1851" s="173"/>
      <c r="P1851" s="173"/>
      <c r="Q1851" s="173"/>
      <c r="R1851" s="173"/>
      <c r="S1851" s="173"/>
      <c r="T1851" s="173"/>
      <c r="U1851" s="173"/>
      <c r="V1851" s="173"/>
      <c r="W1851" s="173"/>
      <c r="X1851" s="173"/>
      <c r="Y1851" s="173"/>
      <c r="Z1851" s="173"/>
      <c r="AA1851" s="173"/>
      <c r="AB1851" s="173"/>
      <c r="AC1851" s="173"/>
      <c r="AD1851" s="173"/>
      <c r="AE1851" s="173"/>
      <c r="AF1851" s="173"/>
      <c r="AG1851" s="173"/>
      <c r="AH1851" s="173"/>
      <c r="AI1851" s="173"/>
      <c r="AJ1851" s="173"/>
      <c r="AK1851" s="173"/>
      <c r="AL1851" s="173"/>
    </row>
    <row r="1852" spans="1:38" s="123" customFormat="1" ht="14">
      <c r="A1852" s="173"/>
      <c r="B1852" s="173"/>
      <c r="C1852" s="173"/>
      <c r="D1852" s="173"/>
      <c r="E1852" s="173"/>
      <c r="F1852" s="173"/>
      <c r="G1852" s="173"/>
      <c r="H1852" s="173"/>
      <c r="I1852" s="173"/>
      <c r="J1852" s="173"/>
      <c r="K1852" s="173"/>
      <c r="L1852" s="173"/>
      <c r="M1852" s="173"/>
      <c r="N1852" s="173"/>
      <c r="O1852" s="173"/>
      <c r="P1852" s="173"/>
      <c r="Q1852" s="173"/>
      <c r="R1852" s="173"/>
      <c r="S1852" s="173"/>
      <c r="T1852" s="173"/>
      <c r="U1852" s="173"/>
      <c r="V1852" s="173"/>
      <c r="W1852" s="173"/>
      <c r="X1852" s="173"/>
      <c r="Y1852" s="173"/>
      <c r="Z1852" s="173"/>
      <c r="AA1852" s="173"/>
      <c r="AB1852" s="173"/>
      <c r="AC1852" s="173"/>
      <c r="AD1852" s="173"/>
      <c r="AE1852" s="173"/>
      <c r="AF1852" s="173"/>
      <c r="AG1852" s="173"/>
      <c r="AH1852" s="173"/>
      <c r="AI1852" s="173"/>
      <c r="AJ1852" s="173"/>
      <c r="AK1852" s="173"/>
      <c r="AL1852" s="173"/>
    </row>
    <row r="1853" spans="1:38" s="123" customFormat="1" ht="14">
      <c r="A1853" s="173"/>
      <c r="B1853" s="173"/>
      <c r="C1853" s="173"/>
      <c r="D1853" s="173"/>
      <c r="E1853" s="173"/>
      <c r="F1853" s="173"/>
      <c r="G1853" s="173"/>
      <c r="H1853" s="173"/>
      <c r="I1853" s="173"/>
      <c r="J1853" s="173"/>
      <c r="K1853" s="173"/>
      <c r="L1853" s="173"/>
      <c r="M1853" s="173"/>
      <c r="N1853" s="173"/>
      <c r="O1853" s="173"/>
      <c r="P1853" s="173"/>
      <c r="Q1853" s="173"/>
      <c r="R1853" s="173"/>
      <c r="S1853" s="173"/>
      <c r="T1853" s="173"/>
      <c r="U1853" s="173"/>
      <c r="V1853" s="173"/>
      <c r="W1853" s="173"/>
      <c r="X1853" s="173"/>
      <c r="Y1853" s="173"/>
      <c r="Z1853" s="173"/>
      <c r="AA1853" s="173"/>
      <c r="AB1853" s="173"/>
      <c r="AC1853" s="173"/>
      <c r="AD1853" s="173"/>
      <c r="AE1853" s="173"/>
      <c r="AF1853" s="173"/>
      <c r="AG1853" s="173"/>
      <c r="AH1853" s="173"/>
      <c r="AI1853" s="173"/>
      <c r="AJ1853" s="173"/>
      <c r="AK1853" s="173"/>
      <c r="AL1853" s="173"/>
    </row>
    <row r="1854" spans="1:38" s="123" customFormat="1" ht="14">
      <c r="A1854" s="173"/>
      <c r="B1854" s="173"/>
      <c r="C1854" s="173"/>
      <c r="D1854" s="173"/>
      <c r="E1854" s="173"/>
      <c r="F1854" s="173"/>
      <c r="G1854" s="173"/>
      <c r="H1854" s="173"/>
      <c r="I1854" s="173"/>
      <c r="J1854" s="173"/>
      <c r="K1854" s="173"/>
      <c r="L1854" s="173"/>
      <c r="M1854" s="173"/>
      <c r="N1854" s="173"/>
      <c r="O1854" s="173"/>
      <c r="P1854" s="173"/>
      <c r="Q1854" s="173"/>
      <c r="R1854" s="173"/>
      <c r="S1854" s="173"/>
      <c r="T1854" s="173"/>
      <c r="U1854" s="173"/>
      <c r="V1854" s="173"/>
      <c r="W1854" s="173"/>
      <c r="X1854" s="173"/>
      <c r="Y1854" s="173"/>
      <c r="Z1854" s="173"/>
      <c r="AA1854" s="173"/>
      <c r="AB1854" s="173"/>
      <c r="AC1854" s="173"/>
      <c r="AD1854" s="173"/>
      <c r="AE1854" s="173"/>
      <c r="AF1854" s="173"/>
      <c r="AG1854" s="173"/>
      <c r="AH1854" s="173"/>
      <c r="AI1854" s="173"/>
      <c r="AJ1854" s="173"/>
      <c r="AK1854" s="173"/>
      <c r="AL1854" s="173"/>
    </row>
    <row r="1855" spans="1:38" s="123" customFormat="1" ht="14">
      <c r="A1855" s="173"/>
      <c r="B1855" s="173"/>
      <c r="C1855" s="173"/>
      <c r="D1855" s="173"/>
      <c r="E1855" s="173"/>
      <c r="F1855" s="173"/>
      <c r="G1855" s="173"/>
      <c r="H1855" s="173"/>
      <c r="I1855" s="173"/>
      <c r="J1855" s="173"/>
      <c r="K1855" s="173"/>
      <c r="L1855" s="173"/>
      <c r="M1855" s="173"/>
      <c r="N1855" s="173"/>
      <c r="O1855" s="173"/>
      <c r="P1855" s="173"/>
      <c r="Q1855" s="173"/>
      <c r="R1855" s="173"/>
      <c r="S1855" s="173"/>
      <c r="T1855" s="173"/>
      <c r="U1855" s="173"/>
      <c r="V1855" s="173"/>
      <c r="W1855" s="173"/>
      <c r="X1855" s="173"/>
      <c r="Y1855" s="173"/>
      <c r="Z1855" s="173"/>
      <c r="AA1855" s="173"/>
      <c r="AB1855" s="173"/>
      <c r="AC1855" s="173"/>
      <c r="AD1855" s="173"/>
      <c r="AE1855" s="173"/>
      <c r="AF1855" s="173"/>
      <c r="AG1855" s="173"/>
      <c r="AH1855" s="173"/>
      <c r="AI1855" s="173"/>
      <c r="AJ1855" s="173"/>
      <c r="AK1855" s="173"/>
      <c r="AL1855" s="173"/>
    </row>
    <row r="1856" spans="1:38" s="123" customFormat="1" ht="14">
      <c r="A1856" s="173"/>
      <c r="B1856" s="173"/>
      <c r="C1856" s="173"/>
      <c r="D1856" s="173"/>
      <c r="E1856" s="173"/>
      <c r="F1856" s="173"/>
      <c r="G1856" s="173"/>
      <c r="H1856" s="173"/>
      <c r="I1856" s="173"/>
      <c r="J1856" s="173"/>
      <c r="K1856" s="173"/>
      <c r="L1856" s="173"/>
      <c r="M1856" s="173"/>
      <c r="N1856" s="173"/>
      <c r="O1856" s="173"/>
      <c r="P1856" s="173"/>
      <c r="Q1856" s="173"/>
      <c r="R1856" s="173"/>
      <c r="S1856" s="173"/>
      <c r="T1856" s="173"/>
      <c r="U1856" s="173"/>
      <c r="V1856" s="173"/>
      <c r="W1856" s="173"/>
      <c r="X1856" s="173"/>
      <c r="Y1856" s="173"/>
      <c r="Z1856" s="173"/>
      <c r="AA1856" s="173"/>
      <c r="AB1856" s="173"/>
      <c r="AC1856" s="173"/>
      <c r="AD1856" s="173"/>
      <c r="AE1856" s="173"/>
      <c r="AF1856" s="173"/>
      <c r="AG1856" s="173"/>
      <c r="AH1856" s="173"/>
      <c r="AI1856" s="173"/>
      <c r="AJ1856" s="173"/>
      <c r="AK1856" s="173"/>
      <c r="AL1856" s="173"/>
    </row>
    <row r="1857" spans="1:38" s="123" customFormat="1" ht="14">
      <c r="A1857" s="173"/>
      <c r="B1857" s="173"/>
      <c r="C1857" s="173"/>
      <c r="D1857" s="173"/>
      <c r="E1857" s="173"/>
      <c r="F1857" s="173"/>
      <c r="G1857" s="173"/>
      <c r="H1857" s="173"/>
      <c r="I1857" s="173"/>
      <c r="J1857" s="173"/>
      <c r="K1857" s="173"/>
      <c r="L1857" s="173"/>
      <c r="M1857" s="173"/>
      <c r="N1857" s="173"/>
      <c r="O1857" s="173"/>
      <c r="P1857" s="173"/>
      <c r="Q1857" s="173"/>
      <c r="R1857" s="173"/>
      <c r="S1857" s="173"/>
      <c r="T1857" s="173"/>
      <c r="U1857" s="173"/>
      <c r="V1857" s="173"/>
      <c r="W1857" s="173"/>
      <c r="X1857" s="173"/>
      <c r="Y1857" s="173"/>
      <c r="Z1857" s="173"/>
      <c r="AA1857" s="173"/>
      <c r="AB1857" s="173"/>
      <c r="AC1857" s="173"/>
      <c r="AD1857" s="173"/>
      <c r="AE1857" s="173"/>
      <c r="AF1857" s="173"/>
      <c r="AG1857" s="173"/>
      <c r="AH1857" s="173"/>
      <c r="AI1857" s="173"/>
      <c r="AJ1857" s="173"/>
      <c r="AK1857" s="173"/>
      <c r="AL1857" s="173"/>
    </row>
    <row r="1858" spans="1:38" s="123" customFormat="1" ht="14">
      <c r="A1858" s="173"/>
      <c r="B1858" s="173"/>
      <c r="C1858" s="173"/>
      <c r="D1858" s="173"/>
      <c r="E1858" s="173"/>
      <c r="F1858" s="173"/>
      <c r="G1858" s="173"/>
      <c r="H1858" s="173"/>
      <c r="I1858" s="173"/>
      <c r="J1858" s="173"/>
      <c r="K1858" s="173"/>
      <c r="L1858" s="173"/>
      <c r="M1858" s="173"/>
      <c r="N1858" s="173"/>
      <c r="O1858" s="173"/>
      <c r="P1858" s="173"/>
      <c r="Q1858" s="173"/>
      <c r="R1858" s="173"/>
      <c r="S1858" s="173"/>
      <c r="T1858" s="173"/>
      <c r="U1858" s="173"/>
      <c r="V1858" s="173"/>
      <c r="W1858" s="173"/>
      <c r="X1858" s="173"/>
      <c r="Y1858" s="173"/>
      <c r="Z1858" s="173"/>
      <c r="AA1858" s="173"/>
      <c r="AB1858" s="173"/>
      <c r="AC1858" s="173"/>
      <c r="AD1858" s="173"/>
      <c r="AE1858" s="173"/>
      <c r="AF1858" s="173"/>
      <c r="AG1858" s="173"/>
      <c r="AH1858" s="173"/>
      <c r="AI1858" s="173"/>
      <c r="AJ1858" s="173"/>
      <c r="AK1858" s="173"/>
      <c r="AL1858" s="173"/>
    </row>
    <row r="1859" spans="1:38" s="123" customFormat="1" ht="14">
      <c r="A1859" s="173"/>
      <c r="B1859" s="173"/>
      <c r="C1859" s="173"/>
      <c r="D1859" s="173"/>
      <c r="E1859" s="173"/>
      <c r="F1859" s="173"/>
      <c r="G1859" s="173"/>
      <c r="H1859" s="173"/>
      <c r="I1859" s="173"/>
      <c r="J1859" s="173"/>
      <c r="K1859" s="173"/>
      <c r="L1859" s="173"/>
      <c r="M1859" s="173"/>
      <c r="N1859" s="173"/>
      <c r="O1859" s="173"/>
      <c r="P1859" s="173"/>
      <c r="Q1859" s="173"/>
      <c r="R1859" s="173"/>
      <c r="S1859" s="173"/>
      <c r="T1859" s="173"/>
      <c r="U1859" s="173"/>
      <c r="V1859" s="173"/>
      <c r="W1859" s="173"/>
      <c r="X1859" s="173"/>
      <c r="Y1859" s="173"/>
      <c r="Z1859" s="173"/>
      <c r="AA1859" s="173"/>
      <c r="AB1859" s="173"/>
      <c r="AC1859" s="173"/>
      <c r="AD1859" s="173"/>
      <c r="AE1859" s="173"/>
      <c r="AF1859" s="173"/>
      <c r="AG1859" s="173"/>
      <c r="AH1859" s="173"/>
      <c r="AI1859" s="173"/>
      <c r="AJ1859" s="173"/>
      <c r="AK1859" s="173"/>
      <c r="AL1859" s="173"/>
    </row>
    <row r="1860" spans="1:38" s="123" customFormat="1" ht="14">
      <c r="A1860" s="173"/>
      <c r="B1860" s="173"/>
      <c r="C1860" s="173"/>
      <c r="D1860" s="173"/>
      <c r="E1860" s="173"/>
      <c r="F1860" s="173"/>
      <c r="G1860" s="173"/>
      <c r="H1860" s="173"/>
      <c r="I1860" s="173"/>
      <c r="J1860" s="173"/>
      <c r="K1860" s="173"/>
      <c r="L1860" s="173"/>
      <c r="M1860" s="173"/>
      <c r="N1860" s="173"/>
      <c r="O1860" s="173"/>
      <c r="P1860" s="173"/>
      <c r="Q1860" s="173"/>
      <c r="R1860" s="173"/>
      <c r="S1860" s="173"/>
      <c r="T1860" s="173"/>
      <c r="U1860" s="173"/>
      <c r="V1860" s="173"/>
      <c r="W1860" s="173"/>
      <c r="X1860" s="173"/>
      <c r="Y1860" s="173"/>
      <c r="Z1860" s="173"/>
      <c r="AA1860" s="173"/>
      <c r="AB1860" s="173"/>
      <c r="AC1860" s="173"/>
      <c r="AD1860" s="173"/>
      <c r="AE1860" s="173"/>
      <c r="AF1860" s="173"/>
      <c r="AG1860" s="173"/>
      <c r="AH1860" s="173"/>
      <c r="AI1860" s="173"/>
      <c r="AJ1860" s="173"/>
      <c r="AK1860" s="173"/>
      <c r="AL1860" s="173"/>
    </row>
    <row r="1861" spans="1:38" s="123" customFormat="1" ht="14">
      <c r="A1861" s="173"/>
      <c r="B1861" s="173"/>
      <c r="C1861" s="173"/>
      <c r="D1861" s="173"/>
      <c r="E1861" s="173"/>
      <c r="F1861" s="173"/>
      <c r="G1861" s="173"/>
      <c r="H1861" s="173"/>
      <c r="I1861" s="173"/>
      <c r="J1861" s="173"/>
      <c r="K1861" s="173"/>
      <c r="L1861" s="173"/>
      <c r="M1861" s="173"/>
      <c r="N1861" s="173"/>
      <c r="O1861" s="173"/>
      <c r="P1861" s="173"/>
      <c r="Q1861" s="173"/>
      <c r="R1861" s="173"/>
      <c r="S1861" s="173"/>
      <c r="T1861" s="173"/>
      <c r="U1861" s="173"/>
      <c r="V1861" s="173"/>
      <c r="W1861" s="173"/>
      <c r="X1861" s="173"/>
      <c r="Y1861" s="173"/>
      <c r="Z1861" s="173"/>
      <c r="AA1861" s="173"/>
      <c r="AB1861" s="173"/>
      <c r="AC1861" s="173"/>
      <c r="AD1861" s="173"/>
      <c r="AE1861" s="173"/>
      <c r="AF1861" s="173"/>
      <c r="AG1861" s="173"/>
      <c r="AH1861" s="173"/>
      <c r="AI1861" s="173"/>
      <c r="AJ1861" s="173"/>
      <c r="AK1861" s="173"/>
      <c r="AL1861" s="173"/>
    </row>
    <row r="1862" spans="1:38" s="123" customFormat="1" ht="14">
      <c r="A1862" s="173"/>
      <c r="B1862" s="173"/>
      <c r="C1862" s="173"/>
      <c r="D1862" s="173"/>
      <c r="E1862" s="173"/>
      <c r="F1862" s="173"/>
      <c r="G1862" s="173"/>
      <c r="H1862" s="173"/>
      <c r="I1862" s="173"/>
      <c r="J1862" s="173"/>
      <c r="K1862" s="173"/>
      <c r="L1862" s="173"/>
      <c r="M1862" s="173"/>
      <c r="N1862" s="173"/>
      <c r="O1862" s="173"/>
      <c r="P1862" s="173"/>
      <c r="Q1862" s="173"/>
      <c r="R1862" s="173"/>
      <c r="S1862" s="173"/>
      <c r="T1862" s="173"/>
      <c r="U1862" s="173"/>
      <c r="V1862" s="173"/>
      <c r="W1862" s="173"/>
      <c r="X1862" s="173"/>
      <c r="Y1862" s="173"/>
      <c r="Z1862" s="173"/>
      <c r="AA1862" s="173"/>
      <c r="AB1862" s="173"/>
      <c r="AC1862" s="173"/>
      <c r="AD1862" s="173"/>
      <c r="AE1862" s="173"/>
      <c r="AF1862" s="173"/>
      <c r="AG1862" s="173"/>
      <c r="AH1862" s="173"/>
      <c r="AI1862" s="173"/>
      <c r="AJ1862" s="173"/>
      <c r="AK1862" s="173"/>
      <c r="AL1862" s="173"/>
    </row>
    <row r="1863" spans="1:38" s="123" customFormat="1" ht="14">
      <c r="A1863" s="173"/>
      <c r="B1863" s="173"/>
      <c r="C1863" s="173"/>
      <c r="D1863" s="173"/>
      <c r="E1863" s="173"/>
      <c r="F1863" s="173"/>
      <c r="G1863" s="173"/>
      <c r="H1863" s="173"/>
      <c r="I1863" s="173"/>
      <c r="J1863" s="173"/>
      <c r="K1863" s="173"/>
      <c r="L1863" s="173"/>
      <c r="M1863" s="173"/>
      <c r="N1863" s="173"/>
      <c r="O1863" s="173"/>
      <c r="P1863" s="173"/>
      <c r="Q1863" s="173"/>
      <c r="R1863" s="173"/>
      <c r="S1863" s="173"/>
      <c r="T1863" s="173"/>
      <c r="U1863" s="173"/>
      <c r="V1863" s="173"/>
      <c r="W1863" s="173"/>
      <c r="X1863" s="173"/>
      <c r="Y1863" s="173"/>
      <c r="Z1863" s="173"/>
      <c r="AA1863" s="173"/>
      <c r="AB1863" s="173"/>
      <c r="AC1863" s="173"/>
      <c r="AD1863" s="173"/>
      <c r="AE1863" s="173"/>
      <c r="AF1863" s="173"/>
      <c r="AG1863" s="173"/>
      <c r="AH1863" s="173"/>
      <c r="AI1863" s="173"/>
      <c r="AJ1863" s="173"/>
      <c r="AK1863" s="173"/>
      <c r="AL1863" s="173"/>
    </row>
    <row r="1864" spans="1:38" s="123" customFormat="1" ht="14">
      <c r="A1864" s="173"/>
      <c r="B1864" s="173"/>
      <c r="C1864" s="173"/>
      <c r="D1864" s="173"/>
      <c r="E1864" s="173"/>
      <c r="F1864" s="173"/>
      <c r="G1864" s="173"/>
      <c r="H1864" s="173"/>
      <c r="I1864" s="173"/>
      <c r="J1864" s="173"/>
      <c r="K1864" s="173"/>
      <c r="L1864" s="173"/>
      <c r="M1864" s="173"/>
      <c r="N1864" s="173"/>
      <c r="O1864" s="173"/>
      <c r="P1864" s="173"/>
      <c r="Q1864" s="173"/>
      <c r="R1864" s="173"/>
      <c r="S1864" s="173"/>
      <c r="T1864" s="173"/>
      <c r="U1864" s="173"/>
      <c r="V1864" s="173"/>
      <c r="W1864" s="173"/>
      <c r="X1864" s="173"/>
      <c r="Y1864" s="173"/>
      <c r="Z1864" s="173"/>
      <c r="AA1864" s="173"/>
      <c r="AB1864" s="173"/>
      <c r="AC1864" s="173"/>
      <c r="AD1864" s="173"/>
      <c r="AE1864" s="173"/>
      <c r="AF1864" s="173"/>
      <c r="AG1864" s="173"/>
      <c r="AH1864" s="173"/>
      <c r="AI1864" s="173"/>
      <c r="AJ1864" s="173"/>
      <c r="AK1864" s="173"/>
      <c r="AL1864" s="173"/>
    </row>
    <row r="1865" spans="1:38" s="123" customFormat="1" ht="14">
      <c r="A1865" s="173"/>
      <c r="B1865" s="173"/>
      <c r="C1865" s="173"/>
      <c r="D1865" s="173"/>
      <c r="E1865" s="173"/>
      <c r="F1865" s="173"/>
      <c r="G1865" s="173"/>
      <c r="H1865" s="173"/>
      <c r="I1865" s="173"/>
      <c r="J1865" s="173"/>
      <c r="K1865" s="173"/>
      <c r="L1865" s="173"/>
      <c r="M1865" s="173"/>
      <c r="N1865" s="173"/>
      <c r="O1865" s="173"/>
      <c r="P1865" s="173"/>
      <c r="Q1865" s="173"/>
      <c r="R1865" s="173"/>
      <c r="S1865" s="173"/>
      <c r="T1865" s="173"/>
      <c r="U1865" s="173"/>
      <c r="V1865" s="173"/>
      <c r="W1865" s="173"/>
      <c r="X1865" s="173"/>
      <c r="Y1865" s="173"/>
      <c r="Z1865" s="173"/>
      <c r="AA1865" s="173"/>
      <c r="AB1865" s="173"/>
      <c r="AC1865" s="173"/>
      <c r="AD1865" s="173"/>
      <c r="AE1865" s="173"/>
      <c r="AF1865" s="173"/>
      <c r="AG1865" s="173"/>
      <c r="AH1865" s="173"/>
      <c r="AI1865" s="173"/>
      <c r="AJ1865" s="173"/>
      <c r="AK1865" s="173"/>
      <c r="AL1865" s="173"/>
    </row>
    <row r="1866" spans="1:38" s="123" customFormat="1" ht="14">
      <c r="A1866" s="173"/>
      <c r="B1866" s="173"/>
      <c r="C1866" s="173"/>
      <c r="D1866" s="173"/>
      <c r="E1866" s="173"/>
      <c r="F1866" s="173"/>
      <c r="G1866" s="173"/>
      <c r="H1866" s="173"/>
      <c r="I1866" s="173"/>
      <c r="J1866" s="173"/>
      <c r="K1866" s="173"/>
      <c r="L1866" s="173"/>
      <c r="M1866" s="173"/>
      <c r="N1866" s="173"/>
      <c r="O1866" s="173"/>
      <c r="P1866" s="173"/>
      <c r="Q1866" s="173"/>
      <c r="R1866" s="173"/>
      <c r="S1866" s="173"/>
      <c r="T1866" s="173"/>
      <c r="U1866" s="173"/>
      <c r="V1866" s="173"/>
      <c r="W1866" s="173"/>
      <c r="X1866" s="173"/>
      <c r="Y1866" s="173"/>
      <c r="Z1866" s="173"/>
      <c r="AA1866" s="173"/>
      <c r="AB1866" s="173"/>
      <c r="AC1866" s="173"/>
      <c r="AD1866" s="173"/>
      <c r="AE1866" s="173"/>
      <c r="AF1866" s="173"/>
      <c r="AG1866" s="173"/>
      <c r="AH1866" s="173"/>
      <c r="AI1866" s="173"/>
      <c r="AJ1866" s="173"/>
      <c r="AK1866" s="173"/>
      <c r="AL1866" s="173"/>
    </row>
    <row r="1867" spans="1:38" s="123" customFormat="1" ht="14">
      <c r="A1867" s="173"/>
      <c r="B1867" s="173"/>
      <c r="C1867" s="173"/>
      <c r="D1867" s="173"/>
      <c r="E1867" s="173"/>
      <c r="F1867" s="173"/>
      <c r="G1867" s="173"/>
      <c r="H1867" s="173"/>
      <c r="I1867" s="173"/>
      <c r="J1867" s="173"/>
      <c r="K1867" s="173"/>
      <c r="L1867" s="173"/>
      <c r="M1867" s="173"/>
      <c r="N1867" s="173"/>
      <c r="O1867" s="173"/>
      <c r="P1867" s="173"/>
      <c r="Q1867" s="173"/>
      <c r="R1867" s="173"/>
      <c r="S1867" s="173"/>
      <c r="T1867" s="173"/>
      <c r="U1867" s="173"/>
      <c r="V1867" s="173"/>
      <c r="W1867" s="173"/>
      <c r="X1867" s="173"/>
      <c r="Y1867" s="173"/>
      <c r="Z1867" s="173"/>
      <c r="AA1867" s="173"/>
      <c r="AB1867" s="173"/>
      <c r="AC1867" s="173"/>
      <c r="AD1867" s="173"/>
      <c r="AE1867" s="173"/>
      <c r="AF1867" s="173"/>
      <c r="AG1867" s="173"/>
      <c r="AH1867" s="173"/>
      <c r="AI1867" s="173"/>
      <c r="AJ1867" s="173"/>
      <c r="AK1867" s="173"/>
      <c r="AL1867" s="173"/>
    </row>
    <row r="1868" spans="1:38" s="123" customFormat="1" ht="14">
      <c r="A1868" s="173"/>
      <c r="B1868" s="173"/>
      <c r="C1868" s="173"/>
      <c r="D1868" s="173"/>
      <c r="E1868" s="173"/>
      <c r="F1868" s="173"/>
      <c r="G1868" s="173"/>
      <c r="H1868" s="173"/>
      <c r="I1868" s="173"/>
      <c r="J1868" s="173"/>
      <c r="K1868" s="173"/>
      <c r="L1868" s="173"/>
      <c r="M1868" s="173"/>
      <c r="N1868" s="173"/>
      <c r="O1868" s="173"/>
      <c r="P1868" s="173"/>
      <c r="Q1868" s="173"/>
      <c r="R1868" s="173"/>
      <c r="S1868" s="173"/>
      <c r="T1868" s="173"/>
      <c r="U1868" s="173"/>
      <c r="V1868" s="173"/>
      <c r="W1868" s="173"/>
      <c r="X1868" s="173"/>
      <c r="Y1868" s="173"/>
      <c r="Z1868" s="173"/>
      <c r="AA1868" s="173"/>
      <c r="AB1868" s="173"/>
      <c r="AC1868" s="173"/>
      <c r="AD1868" s="173"/>
      <c r="AE1868" s="173"/>
      <c r="AF1868" s="173"/>
      <c r="AG1868" s="173"/>
      <c r="AH1868" s="173"/>
      <c r="AI1868" s="173"/>
      <c r="AJ1868" s="173"/>
      <c r="AK1868" s="173"/>
      <c r="AL1868" s="173"/>
    </row>
    <row r="1869" spans="1:38" s="123" customFormat="1" ht="14">
      <c r="A1869" s="173"/>
      <c r="B1869" s="173"/>
      <c r="C1869" s="173"/>
      <c r="D1869" s="173"/>
      <c r="E1869" s="173"/>
      <c r="F1869" s="173"/>
      <c r="G1869" s="173"/>
      <c r="H1869" s="173"/>
      <c r="I1869" s="173"/>
      <c r="J1869" s="173"/>
      <c r="K1869" s="173"/>
      <c r="L1869" s="173"/>
      <c r="M1869" s="173"/>
      <c r="N1869" s="173"/>
      <c r="O1869" s="173"/>
      <c r="P1869" s="173"/>
      <c r="Q1869" s="173"/>
      <c r="R1869" s="173"/>
      <c r="S1869" s="173"/>
      <c r="T1869" s="173"/>
      <c r="U1869" s="173"/>
      <c r="V1869" s="173"/>
      <c r="W1869" s="173"/>
      <c r="X1869" s="173"/>
      <c r="Y1869" s="173"/>
      <c r="Z1869" s="173"/>
      <c r="AA1869" s="173"/>
      <c r="AB1869" s="173"/>
      <c r="AC1869" s="173"/>
      <c r="AD1869" s="173"/>
      <c r="AE1869" s="173"/>
      <c r="AF1869" s="173"/>
      <c r="AG1869" s="173"/>
      <c r="AH1869" s="173"/>
      <c r="AI1869" s="173"/>
      <c r="AJ1869" s="173"/>
      <c r="AK1869" s="173"/>
      <c r="AL1869" s="173"/>
    </row>
    <row r="1870" spans="1:38" s="123" customFormat="1" ht="14">
      <c r="A1870" s="173"/>
      <c r="B1870" s="173"/>
      <c r="C1870" s="173"/>
      <c r="D1870" s="173"/>
      <c r="E1870" s="173"/>
      <c r="F1870" s="173"/>
      <c r="G1870" s="173"/>
      <c r="H1870" s="173"/>
      <c r="I1870" s="173"/>
      <c r="J1870" s="173"/>
      <c r="K1870" s="173"/>
      <c r="L1870" s="173"/>
      <c r="M1870" s="173"/>
      <c r="N1870" s="173"/>
      <c r="O1870" s="173"/>
      <c r="P1870" s="173"/>
      <c r="Q1870" s="173"/>
      <c r="R1870" s="173"/>
      <c r="S1870" s="173"/>
      <c r="T1870" s="173"/>
      <c r="U1870" s="173"/>
      <c r="V1870" s="173"/>
      <c r="W1870" s="173"/>
      <c r="X1870" s="173"/>
      <c r="Y1870" s="173"/>
      <c r="Z1870" s="173"/>
      <c r="AA1870" s="173"/>
      <c r="AB1870" s="173"/>
      <c r="AC1870" s="173"/>
      <c r="AD1870" s="173"/>
      <c r="AE1870" s="173"/>
      <c r="AF1870" s="173"/>
      <c r="AG1870" s="173"/>
      <c r="AH1870" s="173"/>
      <c r="AI1870" s="173"/>
      <c r="AJ1870" s="173"/>
      <c r="AK1870" s="173"/>
      <c r="AL1870" s="173"/>
    </row>
    <row r="1871" spans="1:38" s="123" customFormat="1" ht="14">
      <c r="A1871" s="173"/>
      <c r="B1871" s="173"/>
      <c r="C1871" s="173"/>
      <c r="D1871" s="173"/>
      <c r="E1871" s="173"/>
      <c r="F1871" s="173"/>
      <c r="G1871" s="173"/>
      <c r="H1871" s="173"/>
      <c r="I1871" s="173"/>
      <c r="J1871" s="173"/>
      <c r="K1871" s="173"/>
      <c r="L1871" s="173"/>
      <c r="M1871" s="173"/>
      <c r="N1871" s="173"/>
      <c r="O1871" s="173"/>
      <c r="P1871" s="173"/>
      <c r="Q1871" s="173"/>
      <c r="R1871" s="173"/>
      <c r="S1871" s="173"/>
      <c r="T1871" s="173"/>
      <c r="U1871" s="173"/>
      <c r="V1871" s="173"/>
      <c r="W1871" s="173"/>
      <c r="X1871" s="173"/>
      <c r="Y1871" s="173"/>
      <c r="Z1871" s="173"/>
      <c r="AA1871" s="173"/>
      <c r="AB1871" s="173"/>
      <c r="AC1871" s="173"/>
      <c r="AD1871" s="173"/>
      <c r="AE1871" s="173"/>
      <c r="AF1871" s="173"/>
      <c r="AG1871" s="173"/>
      <c r="AH1871" s="173"/>
      <c r="AI1871" s="173"/>
      <c r="AJ1871" s="173"/>
      <c r="AK1871" s="173"/>
      <c r="AL1871" s="173"/>
    </row>
    <row r="1872" spans="1:38" s="123" customFormat="1" ht="14">
      <c r="A1872" s="173"/>
      <c r="B1872" s="173"/>
      <c r="C1872" s="173"/>
      <c r="D1872" s="173"/>
      <c r="E1872" s="173"/>
      <c r="F1872" s="173"/>
      <c r="G1872" s="173"/>
      <c r="H1872" s="173"/>
      <c r="I1872" s="173"/>
      <c r="J1872" s="173"/>
      <c r="K1872" s="173"/>
      <c r="L1872" s="173"/>
      <c r="M1872" s="173"/>
      <c r="N1872" s="173"/>
      <c r="O1872" s="173"/>
      <c r="P1872" s="173"/>
      <c r="Q1872" s="173"/>
      <c r="R1872" s="173"/>
      <c r="S1872" s="173"/>
      <c r="T1872" s="173"/>
      <c r="U1872" s="173"/>
      <c r="V1872" s="173"/>
      <c r="W1872" s="173"/>
      <c r="X1872" s="173"/>
      <c r="Y1872" s="173"/>
      <c r="Z1872" s="173"/>
      <c r="AA1872" s="173"/>
      <c r="AB1872" s="173"/>
      <c r="AC1872" s="173"/>
      <c r="AD1872" s="173"/>
      <c r="AE1872" s="173"/>
      <c r="AF1872" s="173"/>
      <c r="AG1872" s="173"/>
      <c r="AH1872" s="173"/>
      <c r="AI1872" s="173"/>
      <c r="AJ1872" s="173"/>
      <c r="AK1872" s="173"/>
      <c r="AL1872" s="173"/>
    </row>
    <row r="1873" spans="1:38" s="123" customFormat="1" ht="14">
      <c r="A1873" s="173"/>
      <c r="B1873" s="173"/>
      <c r="C1873" s="173"/>
      <c r="D1873" s="173"/>
      <c r="E1873" s="173"/>
      <c r="F1873" s="173"/>
      <c r="G1873" s="173"/>
      <c r="H1873" s="173"/>
      <c r="I1873" s="173"/>
      <c r="J1873" s="173"/>
      <c r="K1873" s="173"/>
      <c r="L1873" s="173"/>
      <c r="M1873" s="173"/>
      <c r="N1873" s="173"/>
      <c r="O1873" s="173"/>
      <c r="P1873" s="173"/>
      <c r="Q1873" s="173"/>
      <c r="R1873" s="173"/>
      <c r="S1873" s="173"/>
      <c r="T1873" s="173"/>
      <c r="U1873" s="173"/>
      <c r="V1873" s="173"/>
      <c r="W1873" s="173"/>
      <c r="X1873" s="173"/>
      <c r="Y1873" s="173"/>
      <c r="Z1873" s="173"/>
      <c r="AA1873" s="173"/>
      <c r="AB1873" s="173"/>
      <c r="AC1873" s="173"/>
      <c r="AD1873" s="173"/>
      <c r="AE1873" s="173"/>
      <c r="AF1873" s="173"/>
      <c r="AG1873" s="173"/>
      <c r="AH1873" s="173"/>
      <c r="AI1873" s="173"/>
      <c r="AJ1873" s="173"/>
      <c r="AK1873" s="173"/>
      <c r="AL1873" s="173"/>
    </row>
    <row r="1874" spans="1:38" s="123" customFormat="1" ht="14">
      <c r="A1874" s="173"/>
      <c r="B1874" s="173"/>
      <c r="C1874" s="173"/>
      <c r="D1874" s="173"/>
      <c r="E1874" s="173"/>
      <c r="F1874" s="173"/>
      <c r="G1874" s="173"/>
      <c r="H1874" s="173"/>
      <c r="I1874" s="173"/>
      <c r="J1874" s="173"/>
      <c r="K1874" s="173"/>
      <c r="L1874" s="173"/>
      <c r="M1874" s="173"/>
      <c r="N1874" s="173"/>
      <c r="O1874" s="173"/>
      <c r="P1874" s="173"/>
      <c r="Q1874" s="173"/>
      <c r="R1874" s="173"/>
      <c r="S1874" s="173"/>
      <c r="T1874" s="173"/>
      <c r="U1874" s="173"/>
      <c r="V1874" s="173"/>
      <c r="W1874" s="173"/>
      <c r="X1874" s="173"/>
      <c r="Y1874" s="173"/>
      <c r="Z1874" s="173"/>
      <c r="AA1874" s="173"/>
      <c r="AB1874" s="173"/>
      <c r="AC1874" s="173"/>
      <c r="AD1874" s="173"/>
      <c r="AE1874" s="173"/>
      <c r="AF1874" s="173"/>
      <c r="AG1874" s="173"/>
      <c r="AH1874" s="173"/>
      <c r="AI1874" s="173"/>
      <c r="AJ1874" s="173"/>
      <c r="AK1874" s="173"/>
      <c r="AL1874" s="173"/>
    </row>
    <row r="1875" spans="1:38" s="123" customFormat="1" ht="14">
      <c r="A1875" s="173"/>
      <c r="B1875" s="173"/>
      <c r="C1875" s="173"/>
      <c r="D1875" s="173"/>
      <c r="E1875" s="173"/>
      <c r="F1875" s="173"/>
      <c r="G1875" s="173"/>
      <c r="H1875" s="173"/>
      <c r="I1875" s="173"/>
      <c r="J1875" s="173"/>
      <c r="K1875" s="173"/>
      <c r="L1875" s="173"/>
      <c r="M1875" s="173"/>
      <c r="N1875" s="173"/>
      <c r="O1875" s="173"/>
      <c r="P1875" s="173"/>
      <c r="Q1875" s="173"/>
      <c r="R1875" s="173"/>
      <c r="S1875" s="173"/>
      <c r="T1875" s="173"/>
      <c r="U1875" s="173"/>
      <c r="V1875" s="173"/>
      <c r="W1875" s="173"/>
      <c r="X1875" s="173"/>
      <c r="Y1875" s="173"/>
      <c r="Z1875" s="173"/>
      <c r="AA1875" s="173"/>
      <c r="AB1875" s="173"/>
      <c r="AC1875" s="173"/>
      <c r="AD1875" s="173"/>
      <c r="AE1875" s="173"/>
      <c r="AF1875" s="173"/>
      <c r="AG1875" s="173"/>
      <c r="AH1875" s="173"/>
      <c r="AI1875" s="173"/>
      <c r="AJ1875" s="173"/>
      <c r="AK1875" s="173"/>
      <c r="AL1875" s="173"/>
    </row>
    <row r="1876" spans="1:38" s="123" customFormat="1" ht="14">
      <c r="A1876" s="173"/>
      <c r="B1876" s="173"/>
      <c r="C1876" s="173"/>
      <c r="D1876" s="173"/>
      <c r="E1876" s="173"/>
      <c r="F1876" s="173"/>
      <c r="G1876" s="173"/>
      <c r="H1876" s="173"/>
      <c r="I1876" s="173"/>
      <c r="J1876" s="173"/>
      <c r="K1876" s="173"/>
      <c r="L1876" s="173"/>
      <c r="M1876" s="173"/>
      <c r="N1876" s="173"/>
      <c r="O1876" s="173"/>
      <c r="P1876" s="173"/>
      <c r="Q1876" s="173"/>
      <c r="R1876" s="173"/>
      <c r="S1876" s="173"/>
      <c r="T1876" s="173"/>
      <c r="U1876" s="173"/>
      <c r="V1876" s="173"/>
      <c r="W1876" s="173"/>
      <c r="X1876" s="173"/>
      <c r="Y1876" s="173"/>
      <c r="Z1876" s="173"/>
      <c r="AA1876" s="173"/>
      <c r="AB1876" s="173"/>
      <c r="AC1876" s="173"/>
      <c r="AD1876" s="173"/>
      <c r="AE1876" s="173"/>
      <c r="AF1876" s="173"/>
      <c r="AG1876" s="173"/>
      <c r="AH1876" s="173"/>
      <c r="AI1876" s="173"/>
      <c r="AJ1876" s="173"/>
      <c r="AK1876" s="173"/>
      <c r="AL1876" s="173"/>
    </row>
    <row r="1877" spans="1:38" s="123" customFormat="1" ht="14">
      <c r="A1877" s="173"/>
      <c r="B1877" s="173"/>
      <c r="C1877" s="173"/>
      <c r="D1877" s="173"/>
      <c r="E1877" s="173"/>
      <c r="F1877" s="173"/>
      <c r="G1877" s="173"/>
      <c r="H1877" s="173"/>
      <c r="I1877" s="173"/>
      <c r="J1877" s="173"/>
      <c r="K1877" s="173"/>
      <c r="L1877" s="173"/>
      <c r="M1877" s="173"/>
      <c r="N1877" s="173"/>
      <c r="O1877" s="173"/>
      <c r="P1877" s="173"/>
      <c r="Q1877" s="173"/>
      <c r="R1877" s="173"/>
      <c r="S1877" s="173"/>
      <c r="T1877" s="173"/>
      <c r="U1877" s="173"/>
      <c r="V1877" s="173"/>
      <c r="W1877" s="173"/>
      <c r="X1877" s="173"/>
      <c r="Y1877" s="173"/>
      <c r="Z1877" s="173"/>
      <c r="AA1877" s="173"/>
      <c r="AB1877" s="173"/>
      <c r="AC1877" s="173"/>
      <c r="AD1877" s="173"/>
      <c r="AE1877" s="173"/>
      <c r="AF1877" s="173"/>
      <c r="AG1877" s="173"/>
      <c r="AH1877" s="173"/>
      <c r="AI1877" s="173"/>
      <c r="AJ1877" s="173"/>
      <c r="AK1877" s="173"/>
      <c r="AL1877" s="173"/>
    </row>
    <row r="1878" spans="1:38" s="123" customFormat="1" ht="14">
      <c r="A1878" s="173"/>
      <c r="B1878" s="173"/>
      <c r="C1878" s="173"/>
      <c r="D1878" s="173"/>
      <c r="E1878" s="173"/>
      <c r="F1878" s="173"/>
      <c r="G1878" s="173"/>
      <c r="H1878" s="173"/>
      <c r="I1878" s="173"/>
      <c r="J1878" s="173"/>
      <c r="K1878" s="173"/>
      <c r="L1878" s="173"/>
      <c r="M1878" s="173"/>
      <c r="N1878" s="173"/>
      <c r="O1878" s="173"/>
      <c r="P1878" s="173"/>
      <c r="Q1878" s="173"/>
      <c r="R1878" s="173"/>
      <c r="S1878" s="173"/>
      <c r="T1878" s="173"/>
      <c r="U1878" s="173"/>
      <c r="V1878" s="173"/>
      <c r="W1878" s="173"/>
      <c r="X1878" s="173"/>
      <c r="Y1878" s="173"/>
      <c r="Z1878" s="173"/>
      <c r="AA1878" s="173"/>
      <c r="AB1878" s="173"/>
      <c r="AC1878" s="173"/>
      <c r="AD1878" s="173"/>
      <c r="AE1878" s="173"/>
      <c r="AF1878" s="173"/>
      <c r="AG1878" s="173"/>
      <c r="AH1878" s="173"/>
      <c r="AI1878" s="173"/>
      <c r="AJ1878" s="173"/>
      <c r="AK1878" s="173"/>
      <c r="AL1878" s="173"/>
    </row>
    <row r="1879" spans="1:38" s="123" customFormat="1" ht="14">
      <c r="A1879" s="173"/>
      <c r="B1879" s="173"/>
      <c r="C1879" s="173"/>
      <c r="D1879" s="173"/>
      <c r="E1879" s="173"/>
      <c r="F1879" s="173"/>
      <c r="G1879" s="173"/>
      <c r="H1879" s="173"/>
      <c r="I1879" s="173"/>
      <c r="J1879" s="173"/>
      <c r="K1879" s="173"/>
      <c r="L1879" s="173"/>
      <c r="M1879" s="173"/>
      <c r="N1879" s="173"/>
      <c r="O1879" s="173"/>
      <c r="P1879" s="173"/>
      <c r="Q1879" s="173"/>
      <c r="R1879" s="173"/>
      <c r="S1879" s="173"/>
      <c r="T1879" s="173"/>
      <c r="U1879" s="173"/>
      <c r="V1879" s="173"/>
      <c r="W1879" s="173"/>
      <c r="X1879" s="173"/>
      <c r="Y1879" s="173"/>
      <c r="Z1879" s="173"/>
      <c r="AA1879" s="173"/>
      <c r="AB1879" s="173"/>
      <c r="AC1879" s="173"/>
      <c r="AD1879" s="173"/>
      <c r="AE1879" s="173"/>
      <c r="AF1879" s="173"/>
      <c r="AG1879" s="173"/>
      <c r="AH1879" s="173"/>
      <c r="AI1879" s="173"/>
      <c r="AJ1879" s="173"/>
      <c r="AK1879" s="173"/>
      <c r="AL1879" s="173"/>
    </row>
    <row r="1880" spans="1:38" s="123" customFormat="1" ht="14">
      <c r="A1880" s="173"/>
      <c r="B1880" s="173"/>
      <c r="C1880" s="173"/>
      <c r="D1880" s="173"/>
      <c r="E1880" s="173"/>
      <c r="F1880" s="173"/>
      <c r="G1880" s="173"/>
      <c r="H1880" s="173"/>
      <c r="I1880" s="173"/>
      <c r="J1880" s="173"/>
      <c r="K1880" s="173"/>
      <c r="L1880" s="173"/>
      <c r="M1880" s="173"/>
      <c r="N1880" s="173"/>
      <c r="O1880" s="173"/>
      <c r="P1880" s="173"/>
      <c r="Q1880" s="173"/>
      <c r="R1880" s="173"/>
      <c r="S1880" s="173"/>
      <c r="T1880" s="173"/>
      <c r="U1880" s="173"/>
      <c r="V1880" s="173"/>
      <c r="W1880" s="173"/>
      <c r="X1880" s="173"/>
      <c r="Y1880" s="173"/>
      <c r="Z1880" s="173"/>
      <c r="AA1880" s="173"/>
      <c r="AB1880" s="173"/>
      <c r="AC1880" s="173"/>
      <c r="AD1880" s="173"/>
      <c r="AE1880" s="173"/>
      <c r="AF1880" s="173"/>
      <c r="AG1880" s="173"/>
      <c r="AH1880" s="173"/>
      <c r="AI1880" s="173"/>
      <c r="AJ1880" s="173"/>
      <c r="AK1880" s="173"/>
      <c r="AL1880" s="173"/>
    </row>
    <row r="1881" spans="1:38" s="123" customFormat="1" ht="14">
      <c r="A1881" s="173"/>
      <c r="B1881" s="173"/>
      <c r="C1881" s="173"/>
      <c r="D1881" s="173"/>
      <c r="E1881" s="173"/>
      <c r="F1881" s="173"/>
      <c r="G1881" s="173"/>
      <c r="H1881" s="173"/>
      <c r="I1881" s="173"/>
      <c r="J1881" s="173"/>
      <c r="K1881" s="173"/>
      <c r="L1881" s="173"/>
      <c r="M1881" s="173"/>
      <c r="N1881" s="173"/>
      <c r="O1881" s="173"/>
      <c r="P1881" s="173"/>
      <c r="Q1881" s="173"/>
      <c r="R1881" s="173"/>
      <c r="S1881" s="173"/>
      <c r="T1881" s="173"/>
      <c r="U1881" s="173"/>
      <c r="V1881" s="173"/>
      <c r="W1881" s="173"/>
      <c r="X1881" s="173"/>
      <c r="Y1881" s="173"/>
      <c r="Z1881" s="173"/>
      <c r="AA1881" s="173"/>
      <c r="AB1881" s="173"/>
      <c r="AC1881" s="173"/>
      <c r="AD1881" s="173"/>
      <c r="AE1881" s="173"/>
      <c r="AF1881" s="173"/>
      <c r="AG1881" s="173"/>
      <c r="AH1881" s="173"/>
      <c r="AI1881" s="173"/>
      <c r="AJ1881" s="173"/>
      <c r="AK1881" s="173"/>
      <c r="AL1881" s="173"/>
    </row>
    <row r="1882" spans="1:38" s="123" customFormat="1" ht="14">
      <c r="A1882" s="173"/>
      <c r="B1882" s="173"/>
      <c r="C1882" s="173"/>
      <c r="D1882" s="173"/>
      <c r="E1882" s="173"/>
      <c r="F1882" s="173"/>
      <c r="G1882" s="173"/>
      <c r="H1882" s="173"/>
      <c r="I1882" s="173"/>
      <c r="J1882" s="173"/>
      <c r="K1882" s="173"/>
      <c r="L1882" s="173"/>
      <c r="M1882" s="173"/>
      <c r="N1882" s="173"/>
      <c r="O1882" s="173"/>
      <c r="P1882" s="173"/>
      <c r="Q1882" s="173"/>
      <c r="R1882" s="173"/>
      <c r="S1882" s="173"/>
      <c r="T1882" s="173"/>
      <c r="U1882" s="173"/>
      <c r="V1882" s="173"/>
      <c r="W1882" s="173"/>
      <c r="X1882" s="173"/>
      <c r="Y1882" s="173"/>
      <c r="Z1882" s="173"/>
      <c r="AA1882" s="173"/>
      <c r="AB1882" s="173"/>
      <c r="AC1882" s="173"/>
      <c r="AD1882" s="173"/>
      <c r="AE1882" s="173"/>
      <c r="AF1882" s="173"/>
      <c r="AG1882" s="173"/>
      <c r="AH1882" s="173"/>
      <c r="AI1882" s="173"/>
      <c r="AJ1882" s="173"/>
      <c r="AK1882" s="173"/>
      <c r="AL1882" s="173"/>
    </row>
    <row r="1883" spans="1:38" s="123" customFormat="1" ht="14">
      <c r="A1883" s="173"/>
      <c r="B1883" s="173"/>
      <c r="C1883" s="173"/>
      <c r="D1883" s="173"/>
      <c r="E1883" s="173"/>
      <c r="F1883" s="173"/>
      <c r="G1883" s="173"/>
      <c r="H1883" s="173"/>
      <c r="I1883" s="173"/>
      <c r="J1883" s="173"/>
      <c r="K1883" s="173"/>
      <c r="L1883" s="173"/>
      <c r="M1883" s="173"/>
      <c r="N1883" s="173"/>
      <c r="O1883" s="173"/>
      <c r="P1883" s="173"/>
      <c r="Q1883" s="173"/>
      <c r="R1883" s="173"/>
      <c r="S1883" s="173"/>
      <c r="T1883" s="173"/>
      <c r="U1883" s="173"/>
      <c r="V1883" s="173"/>
      <c r="W1883" s="173"/>
      <c r="X1883" s="173"/>
      <c r="Y1883" s="173"/>
      <c r="Z1883" s="173"/>
      <c r="AA1883" s="173"/>
      <c r="AB1883" s="173"/>
      <c r="AC1883" s="173"/>
      <c r="AD1883" s="173"/>
      <c r="AE1883" s="173"/>
      <c r="AF1883" s="173"/>
      <c r="AG1883" s="173"/>
      <c r="AH1883" s="173"/>
      <c r="AI1883" s="173"/>
      <c r="AJ1883" s="173"/>
      <c r="AK1883" s="173"/>
      <c r="AL1883" s="173"/>
    </row>
    <row r="1884" spans="1:38" s="123" customFormat="1" ht="14">
      <c r="A1884" s="173"/>
      <c r="B1884" s="173"/>
      <c r="C1884" s="173"/>
      <c r="D1884" s="173"/>
      <c r="E1884" s="173"/>
      <c r="F1884" s="173"/>
      <c r="G1884" s="173"/>
      <c r="H1884" s="173"/>
      <c r="I1884" s="173"/>
      <c r="J1884" s="173"/>
      <c r="K1884" s="173"/>
      <c r="L1884" s="173"/>
      <c r="M1884" s="173"/>
      <c r="N1884" s="173"/>
      <c r="O1884" s="173"/>
      <c r="P1884" s="173"/>
      <c r="Q1884" s="173"/>
      <c r="R1884" s="173"/>
      <c r="S1884" s="173"/>
      <c r="T1884" s="173"/>
      <c r="U1884" s="173"/>
      <c r="V1884" s="173"/>
      <c r="W1884" s="173"/>
      <c r="X1884" s="173"/>
      <c r="Y1884" s="173"/>
      <c r="Z1884" s="173"/>
      <c r="AA1884" s="173"/>
      <c r="AB1884" s="173"/>
      <c r="AC1884" s="173"/>
      <c r="AD1884" s="173"/>
      <c r="AE1884" s="173"/>
      <c r="AF1884" s="173"/>
      <c r="AG1884" s="173"/>
      <c r="AH1884" s="173"/>
      <c r="AI1884" s="173"/>
      <c r="AJ1884" s="173"/>
      <c r="AK1884" s="173"/>
      <c r="AL1884" s="173"/>
    </row>
    <row r="1885" spans="1:38" s="123" customFormat="1" ht="14">
      <c r="A1885" s="173"/>
      <c r="B1885" s="173"/>
      <c r="C1885" s="173"/>
      <c r="D1885" s="173"/>
      <c r="E1885" s="173"/>
      <c r="F1885" s="173"/>
      <c r="G1885" s="173"/>
      <c r="H1885" s="173"/>
      <c r="I1885" s="173"/>
      <c r="J1885" s="173"/>
      <c r="K1885" s="173"/>
      <c r="L1885" s="173"/>
      <c r="M1885" s="173"/>
      <c r="N1885" s="173"/>
      <c r="O1885" s="173"/>
      <c r="P1885" s="173"/>
      <c r="Q1885" s="173"/>
      <c r="R1885" s="173"/>
      <c r="S1885" s="173"/>
      <c r="T1885" s="173"/>
      <c r="U1885" s="173"/>
      <c r="V1885" s="173"/>
      <c r="W1885" s="173"/>
      <c r="X1885" s="173"/>
      <c r="Y1885" s="173"/>
      <c r="Z1885" s="173"/>
      <c r="AA1885" s="173"/>
      <c r="AB1885" s="173"/>
      <c r="AC1885" s="173"/>
      <c r="AD1885" s="173"/>
      <c r="AE1885" s="173"/>
      <c r="AF1885" s="173"/>
      <c r="AG1885" s="173"/>
      <c r="AH1885" s="173"/>
      <c r="AI1885" s="173"/>
      <c r="AJ1885" s="173"/>
      <c r="AK1885" s="173"/>
      <c r="AL1885" s="173"/>
    </row>
    <row r="1886" spans="1:38" s="123" customFormat="1" ht="14">
      <c r="A1886" s="173"/>
      <c r="B1886" s="173"/>
      <c r="C1886" s="173"/>
      <c r="D1886" s="173"/>
      <c r="E1886" s="173"/>
      <c r="F1886" s="173"/>
      <c r="G1886" s="173"/>
      <c r="H1886" s="173"/>
      <c r="I1886" s="173"/>
      <c r="J1886" s="173"/>
      <c r="K1886" s="173"/>
      <c r="L1886" s="173"/>
      <c r="M1886" s="173"/>
      <c r="N1886" s="173"/>
      <c r="O1886" s="173"/>
      <c r="P1886" s="173"/>
      <c r="Q1886" s="173"/>
      <c r="R1886" s="173"/>
      <c r="S1886" s="173"/>
      <c r="T1886" s="173"/>
      <c r="U1886" s="173"/>
      <c r="V1886" s="173"/>
      <c r="W1886" s="173"/>
      <c r="X1886" s="173"/>
      <c r="Y1886" s="173"/>
      <c r="Z1886" s="173"/>
      <c r="AA1886" s="173"/>
      <c r="AB1886" s="173"/>
      <c r="AC1886" s="173"/>
      <c r="AD1886" s="173"/>
      <c r="AE1886" s="173"/>
      <c r="AF1886" s="173"/>
      <c r="AG1886" s="173"/>
      <c r="AH1886" s="173"/>
      <c r="AI1886" s="173"/>
      <c r="AJ1886" s="173"/>
      <c r="AK1886" s="173"/>
      <c r="AL1886" s="173"/>
    </row>
    <row r="1887" spans="1:38" s="123" customFormat="1" ht="14">
      <c r="A1887" s="173"/>
      <c r="B1887" s="173"/>
      <c r="C1887" s="173"/>
      <c r="D1887" s="173"/>
      <c r="E1887" s="173"/>
      <c r="F1887" s="173"/>
      <c r="G1887" s="173"/>
      <c r="H1887" s="173"/>
      <c r="I1887" s="173"/>
      <c r="J1887" s="173"/>
      <c r="K1887" s="173"/>
      <c r="L1887" s="173"/>
      <c r="M1887" s="173"/>
      <c r="N1887" s="173"/>
      <c r="O1887" s="173"/>
      <c r="P1887" s="173"/>
      <c r="Q1887" s="173"/>
      <c r="R1887" s="173"/>
      <c r="S1887" s="173"/>
      <c r="T1887" s="173"/>
      <c r="U1887" s="173"/>
      <c r="V1887" s="173"/>
      <c r="W1887" s="173"/>
      <c r="X1887" s="173"/>
      <c r="Y1887" s="173"/>
      <c r="Z1887" s="173"/>
      <c r="AA1887" s="173"/>
      <c r="AB1887" s="173"/>
      <c r="AC1887" s="173"/>
      <c r="AD1887" s="173"/>
      <c r="AE1887" s="173"/>
      <c r="AF1887" s="173"/>
      <c r="AG1887" s="173"/>
      <c r="AH1887" s="173"/>
      <c r="AI1887" s="173"/>
      <c r="AJ1887" s="173"/>
      <c r="AK1887" s="173"/>
      <c r="AL1887" s="173"/>
    </row>
    <row r="1888" spans="1:38" s="123" customFormat="1" ht="14">
      <c r="A1888" s="173"/>
      <c r="B1888" s="173"/>
      <c r="C1888" s="173"/>
      <c r="D1888" s="173"/>
      <c r="E1888" s="173"/>
      <c r="F1888" s="173"/>
      <c r="G1888" s="173"/>
      <c r="H1888" s="173"/>
      <c r="I1888" s="173"/>
      <c r="J1888" s="173"/>
      <c r="K1888" s="173"/>
      <c r="L1888" s="173"/>
      <c r="M1888" s="173"/>
      <c r="N1888" s="173"/>
      <c r="O1888" s="173"/>
      <c r="P1888" s="173"/>
      <c r="Q1888" s="173"/>
      <c r="R1888" s="173"/>
      <c r="S1888" s="173"/>
      <c r="T1888" s="173"/>
      <c r="U1888" s="173"/>
      <c r="V1888" s="173"/>
      <c r="W1888" s="173"/>
      <c r="X1888" s="173"/>
      <c r="Y1888" s="173"/>
      <c r="Z1888" s="173"/>
      <c r="AA1888" s="173"/>
      <c r="AB1888" s="173"/>
      <c r="AC1888" s="173"/>
      <c r="AD1888" s="173"/>
      <c r="AE1888" s="173"/>
      <c r="AF1888" s="173"/>
      <c r="AG1888" s="173"/>
      <c r="AH1888" s="173"/>
      <c r="AI1888" s="173"/>
      <c r="AJ1888" s="173"/>
      <c r="AK1888" s="173"/>
      <c r="AL1888" s="173"/>
    </row>
    <row r="1889" spans="1:38" s="123" customFormat="1" ht="14">
      <c r="A1889" s="173"/>
      <c r="B1889" s="173"/>
      <c r="C1889" s="173"/>
      <c r="D1889" s="173"/>
      <c r="E1889" s="173"/>
      <c r="F1889" s="173"/>
      <c r="G1889" s="173"/>
      <c r="H1889" s="173"/>
      <c r="I1889" s="173"/>
      <c r="J1889" s="173"/>
      <c r="K1889" s="173"/>
      <c r="L1889" s="173"/>
      <c r="M1889" s="173"/>
      <c r="N1889" s="173"/>
      <c r="O1889" s="173"/>
      <c r="P1889" s="173"/>
      <c r="Q1889" s="173"/>
      <c r="R1889" s="173"/>
      <c r="S1889" s="173"/>
      <c r="T1889" s="173"/>
      <c r="U1889" s="173"/>
      <c r="V1889" s="173"/>
      <c r="W1889" s="173"/>
      <c r="X1889" s="173"/>
      <c r="Y1889" s="173"/>
      <c r="Z1889" s="173"/>
      <c r="AA1889" s="173"/>
      <c r="AB1889" s="173"/>
      <c r="AC1889" s="173"/>
      <c r="AD1889" s="173"/>
      <c r="AE1889" s="173"/>
      <c r="AF1889" s="173"/>
      <c r="AG1889" s="173"/>
      <c r="AH1889" s="173"/>
      <c r="AI1889" s="173"/>
      <c r="AJ1889" s="173"/>
      <c r="AK1889" s="173"/>
      <c r="AL1889" s="173"/>
    </row>
    <row r="1890" spans="1:38" s="123" customFormat="1" ht="14">
      <c r="A1890" s="173"/>
      <c r="B1890" s="173"/>
      <c r="C1890" s="173"/>
      <c r="D1890" s="173"/>
      <c r="E1890" s="173"/>
      <c r="F1890" s="173"/>
      <c r="G1890" s="173"/>
      <c r="H1890" s="173"/>
      <c r="I1890" s="173"/>
      <c r="J1890" s="173"/>
      <c r="K1890" s="173"/>
      <c r="L1890" s="173"/>
      <c r="M1890" s="173"/>
      <c r="N1890" s="173"/>
      <c r="O1890" s="173"/>
      <c r="P1890" s="173"/>
      <c r="Q1890" s="173"/>
      <c r="R1890" s="173"/>
      <c r="S1890" s="173"/>
      <c r="T1890" s="173"/>
      <c r="U1890" s="173"/>
      <c r="V1890" s="173"/>
      <c r="W1890" s="173"/>
      <c r="X1890" s="173"/>
      <c r="Y1890" s="173"/>
      <c r="Z1890" s="173"/>
      <c r="AA1890" s="173"/>
      <c r="AB1890" s="173"/>
      <c r="AC1890" s="173"/>
      <c r="AD1890" s="173"/>
      <c r="AE1890" s="173"/>
      <c r="AF1890" s="173"/>
      <c r="AG1890" s="173"/>
      <c r="AH1890" s="173"/>
      <c r="AI1890" s="173"/>
      <c r="AJ1890" s="173"/>
      <c r="AK1890" s="173"/>
      <c r="AL1890" s="173"/>
    </row>
    <row r="1891" spans="1:38" s="123" customFormat="1" ht="14">
      <c r="A1891" s="173"/>
      <c r="B1891" s="173"/>
      <c r="C1891" s="173"/>
      <c r="D1891" s="173"/>
      <c r="E1891" s="173"/>
      <c r="F1891" s="173"/>
      <c r="G1891" s="173"/>
      <c r="H1891" s="173"/>
      <c r="I1891" s="173"/>
      <c r="J1891" s="173"/>
      <c r="K1891" s="173"/>
      <c r="L1891" s="173"/>
      <c r="M1891" s="173"/>
      <c r="N1891" s="173"/>
      <c r="O1891" s="173"/>
      <c r="P1891" s="173"/>
      <c r="Q1891" s="173"/>
      <c r="R1891" s="173"/>
      <c r="S1891" s="173"/>
      <c r="T1891" s="173"/>
      <c r="U1891" s="173"/>
      <c r="V1891" s="173"/>
      <c r="W1891" s="173"/>
      <c r="X1891" s="173"/>
      <c r="Y1891" s="173"/>
      <c r="Z1891" s="173"/>
      <c r="AA1891" s="173"/>
      <c r="AB1891" s="173"/>
      <c r="AC1891" s="173"/>
      <c r="AD1891" s="173"/>
      <c r="AE1891" s="173"/>
      <c r="AF1891" s="173"/>
      <c r="AG1891" s="173"/>
      <c r="AH1891" s="173"/>
      <c r="AI1891" s="173"/>
      <c r="AJ1891" s="173"/>
      <c r="AK1891" s="173"/>
      <c r="AL1891" s="173"/>
    </row>
    <row r="1892" spans="1:38" s="123" customFormat="1" ht="14">
      <c r="A1892" s="173"/>
      <c r="B1892" s="173"/>
      <c r="C1892" s="173"/>
      <c r="D1892" s="173"/>
      <c r="E1892" s="173"/>
      <c r="F1892" s="173"/>
      <c r="G1892" s="173"/>
      <c r="H1892" s="173"/>
      <c r="I1892" s="173"/>
      <c r="J1892" s="173"/>
      <c r="K1892" s="173"/>
      <c r="L1892" s="173"/>
      <c r="M1892" s="173"/>
      <c r="N1892" s="173"/>
      <c r="O1892" s="173"/>
      <c r="P1892" s="173"/>
      <c r="Q1892" s="173"/>
      <c r="R1892" s="173"/>
      <c r="S1892" s="173"/>
      <c r="T1892" s="173"/>
      <c r="U1892" s="173"/>
      <c r="V1892" s="173"/>
      <c r="W1892" s="173"/>
      <c r="X1892" s="173"/>
      <c r="Y1892" s="173"/>
      <c r="Z1892" s="173"/>
      <c r="AA1892" s="173"/>
      <c r="AB1892" s="173"/>
      <c r="AC1892" s="173"/>
      <c r="AD1892" s="173"/>
      <c r="AE1892" s="173"/>
      <c r="AF1892" s="173"/>
      <c r="AG1892" s="173"/>
      <c r="AH1892" s="173"/>
      <c r="AI1892" s="173"/>
      <c r="AJ1892" s="173"/>
      <c r="AK1892" s="173"/>
      <c r="AL1892" s="173"/>
    </row>
    <row r="1893" spans="1:38" s="123" customFormat="1" ht="14">
      <c r="A1893" s="173"/>
      <c r="B1893" s="173"/>
      <c r="C1893" s="173"/>
      <c r="D1893" s="173"/>
      <c r="E1893" s="173"/>
      <c r="F1893" s="173"/>
      <c r="G1893" s="173"/>
      <c r="H1893" s="173"/>
      <c r="I1893" s="173"/>
      <c r="J1893" s="173"/>
      <c r="K1893" s="173"/>
      <c r="L1893" s="173"/>
      <c r="M1893" s="173"/>
      <c r="N1893" s="173"/>
      <c r="O1893" s="173"/>
      <c r="P1893" s="173"/>
      <c r="Q1893" s="173"/>
      <c r="R1893" s="173"/>
      <c r="S1893" s="173"/>
      <c r="T1893" s="173"/>
      <c r="U1893" s="173"/>
      <c r="V1893" s="173"/>
      <c r="W1893" s="173"/>
      <c r="X1893" s="173"/>
      <c r="Y1893" s="173"/>
      <c r="Z1893" s="173"/>
      <c r="AA1893" s="173"/>
      <c r="AB1893" s="173"/>
      <c r="AC1893" s="173"/>
      <c r="AD1893" s="173"/>
      <c r="AE1893" s="173"/>
      <c r="AF1893" s="173"/>
      <c r="AG1893" s="173"/>
      <c r="AH1893" s="173"/>
      <c r="AI1893" s="173"/>
      <c r="AJ1893" s="173"/>
      <c r="AK1893" s="173"/>
      <c r="AL1893" s="173"/>
    </row>
    <row r="1894" spans="1:38" s="123" customFormat="1" ht="14">
      <c r="A1894" s="173"/>
      <c r="B1894" s="173"/>
      <c r="C1894" s="173"/>
      <c r="D1894" s="173"/>
      <c r="E1894" s="173"/>
      <c r="F1894" s="173"/>
      <c r="G1894" s="173"/>
      <c r="H1894" s="173"/>
      <c r="I1894" s="173"/>
      <c r="J1894" s="173"/>
      <c r="K1894" s="173"/>
      <c r="L1894" s="173"/>
      <c r="M1894" s="173"/>
      <c r="N1894" s="173"/>
      <c r="O1894" s="173"/>
      <c r="P1894" s="173"/>
      <c r="Q1894" s="173"/>
      <c r="R1894" s="173"/>
      <c r="S1894" s="173"/>
      <c r="T1894" s="173"/>
      <c r="U1894" s="173"/>
      <c r="V1894" s="173"/>
      <c r="W1894" s="173"/>
      <c r="X1894" s="173"/>
      <c r="Y1894" s="173"/>
      <c r="Z1894" s="173"/>
      <c r="AA1894" s="173"/>
      <c r="AB1894" s="173"/>
      <c r="AC1894" s="173"/>
      <c r="AD1894" s="173"/>
      <c r="AE1894" s="173"/>
      <c r="AF1894" s="173"/>
      <c r="AG1894" s="173"/>
      <c r="AH1894" s="173"/>
      <c r="AI1894" s="173"/>
      <c r="AJ1894" s="173"/>
      <c r="AK1894" s="173"/>
      <c r="AL1894" s="173"/>
    </row>
    <row r="1895" spans="1:38" s="123" customFormat="1" ht="14">
      <c r="A1895" s="173"/>
      <c r="B1895" s="173"/>
      <c r="C1895" s="173"/>
      <c r="D1895" s="173"/>
      <c r="E1895" s="173"/>
      <c r="F1895" s="173"/>
      <c r="G1895" s="173"/>
      <c r="H1895" s="173"/>
      <c r="I1895" s="173"/>
      <c r="J1895" s="173"/>
      <c r="K1895" s="173"/>
      <c r="L1895" s="173"/>
      <c r="M1895" s="173"/>
      <c r="N1895" s="173"/>
      <c r="O1895" s="173"/>
      <c r="P1895" s="173"/>
      <c r="Q1895" s="173"/>
      <c r="R1895" s="173"/>
      <c r="S1895" s="173"/>
      <c r="T1895" s="173"/>
      <c r="U1895" s="173"/>
      <c r="V1895" s="173"/>
      <c r="W1895" s="173"/>
      <c r="X1895" s="173"/>
      <c r="Y1895" s="173"/>
      <c r="Z1895" s="173"/>
      <c r="AA1895" s="173"/>
      <c r="AB1895" s="173"/>
      <c r="AC1895" s="173"/>
      <c r="AD1895" s="173"/>
      <c r="AE1895" s="173"/>
      <c r="AF1895" s="173"/>
      <c r="AG1895" s="173"/>
      <c r="AH1895" s="173"/>
      <c r="AI1895" s="173"/>
      <c r="AJ1895" s="173"/>
      <c r="AK1895" s="173"/>
      <c r="AL1895" s="173"/>
    </row>
    <row r="1896" spans="1:38" s="123" customFormat="1" ht="14">
      <c r="A1896" s="173"/>
      <c r="B1896" s="173"/>
      <c r="C1896" s="173"/>
      <c r="D1896" s="173"/>
      <c r="E1896" s="173"/>
      <c r="F1896" s="173"/>
      <c r="G1896" s="173"/>
      <c r="H1896" s="173"/>
      <c r="I1896" s="173"/>
      <c r="J1896" s="173"/>
      <c r="K1896" s="173"/>
      <c r="L1896" s="173"/>
      <c r="M1896" s="173"/>
      <c r="N1896" s="173"/>
      <c r="O1896" s="173"/>
      <c r="P1896" s="173"/>
      <c r="Q1896" s="173"/>
      <c r="R1896" s="173"/>
      <c r="S1896" s="173"/>
      <c r="T1896" s="173"/>
      <c r="U1896" s="173"/>
      <c r="V1896" s="173"/>
      <c r="W1896" s="173"/>
      <c r="X1896" s="173"/>
      <c r="Y1896" s="173"/>
      <c r="Z1896" s="173"/>
      <c r="AA1896" s="173"/>
      <c r="AB1896" s="173"/>
      <c r="AC1896" s="173"/>
      <c r="AD1896" s="173"/>
      <c r="AE1896" s="173"/>
      <c r="AF1896" s="173"/>
      <c r="AG1896" s="173"/>
      <c r="AH1896" s="173"/>
      <c r="AI1896" s="173"/>
      <c r="AJ1896" s="173"/>
      <c r="AK1896" s="173"/>
      <c r="AL1896" s="173"/>
    </row>
    <row r="1897" spans="1:38" s="123" customFormat="1" ht="14">
      <c r="A1897" s="173"/>
      <c r="B1897" s="173"/>
      <c r="C1897" s="173"/>
      <c r="D1897" s="173"/>
      <c r="E1897" s="173"/>
      <c r="F1897" s="173"/>
      <c r="G1897" s="173"/>
      <c r="H1897" s="173"/>
      <c r="I1897" s="173"/>
      <c r="J1897" s="173"/>
      <c r="K1897" s="173"/>
      <c r="L1897" s="173"/>
      <c r="M1897" s="173"/>
      <c r="N1897" s="173"/>
      <c r="O1897" s="173"/>
      <c r="P1897" s="173"/>
      <c r="Q1897" s="173"/>
      <c r="R1897" s="173"/>
      <c r="S1897" s="173"/>
      <c r="T1897" s="173"/>
      <c r="U1897" s="173"/>
      <c r="V1897" s="173"/>
      <c r="W1897" s="173"/>
      <c r="X1897" s="173"/>
      <c r="Y1897" s="173"/>
      <c r="Z1897" s="173"/>
      <c r="AA1897" s="173"/>
      <c r="AB1897" s="173"/>
      <c r="AC1897" s="173"/>
      <c r="AD1897" s="173"/>
      <c r="AE1897" s="173"/>
      <c r="AF1897" s="173"/>
      <c r="AG1897" s="173"/>
      <c r="AH1897" s="173"/>
      <c r="AI1897" s="173"/>
      <c r="AJ1897" s="173"/>
      <c r="AK1897" s="173"/>
      <c r="AL1897" s="173"/>
    </row>
    <row r="1898" spans="1:38" s="123" customFormat="1" ht="14">
      <c r="A1898" s="173"/>
      <c r="B1898" s="173"/>
      <c r="C1898" s="173"/>
      <c r="D1898" s="173"/>
      <c r="E1898" s="173"/>
      <c r="F1898" s="173"/>
      <c r="G1898" s="173"/>
      <c r="H1898" s="173"/>
      <c r="I1898" s="173"/>
      <c r="J1898" s="173"/>
      <c r="K1898" s="173"/>
      <c r="L1898" s="173"/>
      <c r="M1898" s="173"/>
      <c r="N1898" s="173"/>
      <c r="O1898" s="173"/>
      <c r="P1898" s="173"/>
      <c r="Q1898" s="173"/>
      <c r="R1898" s="173"/>
      <c r="S1898" s="173"/>
      <c r="T1898" s="173"/>
      <c r="U1898" s="173"/>
      <c r="V1898" s="173"/>
      <c r="W1898" s="173"/>
      <c r="X1898" s="173"/>
      <c r="Y1898" s="173"/>
      <c r="Z1898" s="173"/>
      <c r="AA1898" s="173"/>
      <c r="AB1898" s="173"/>
      <c r="AC1898" s="173"/>
      <c r="AD1898" s="173"/>
      <c r="AE1898" s="173"/>
      <c r="AF1898" s="173"/>
      <c r="AG1898" s="173"/>
      <c r="AH1898" s="173"/>
      <c r="AI1898" s="173"/>
      <c r="AJ1898" s="173"/>
      <c r="AK1898" s="173"/>
      <c r="AL1898" s="173"/>
    </row>
    <row r="1899" spans="1:38" s="123" customFormat="1" ht="14">
      <c r="A1899" s="173"/>
      <c r="B1899" s="173"/>
      <c r="C1899" s="173"/>
      <c r="D1899" s="173"/>
      <c r="E1899" s="173"/>
      <c r="F1899" s="173"/>
      <c r="G1899" s="173"/>
      <c r="H1899" s="173"/>
      <c r="I1899" s="173"/>
      <c r="J1899" s="173"/>
      <c r="K1899" s="173"/>
      <c r="L1899" s="173"/>
      <c r="M1899" s="173"/>
      <c r="N1899" s="173"/>
      <c r="O1899" s="173"/>
      <c r="P1899" s="173"/>
      <c r="Q1899" s="173"/>
      <c r="R1899" s="173"/>
      <c r="S1899" s="173"/>
      <c r="T1899" s="173"/>
      <c r="U1899" s="173"/>
      <c r="V1899" s="173"/>
      <c r="W1899" s="173"/>
      <c r="X1899" s="173"/>
      <c r="Y1899" s="173"/>
      <c r="Z1899" s="173"/>
      <c r="AA1899" s="173"/>
      <c r="AB1899" s="173"/>
      <c r="AC1899" s="173"/>
      <c r="AD1899" s="173"/>
      <c r="AE1899" s="173"/>
      <c r="AF1899" s="173"/>
      <c r="AG1899" s="173"/>
      <c r="AH1899" s="173"/>
      <c r="AI1899" s="173"/>
      <c r="AJ1899" s="173"/>
      <c r="AK1899" s="173"/>
      <c r="AL1899" s="173"/>
    </row>
    <row r="1900" spans="1:38" s="123" customFormat="1" ht="14">
      <c r="A1900" s="173"/>
      <c r="B1900" s="173"/>
      <c r="C1900" s="173"/>
      <c r="D1900" s="173"/>
      <c r="E1900" s="173"/>
      <c r="F1900" s="173"/>
      <c r="G1900" s="173"/>
      <c r="H1900" s="173"/>
      <c r="I1900" s="173"/>
      <c r="J1900" s="173"/>
      <c r="K1900" s="173"/>
      <c r="L1900" s="173"/>
      <c r="M1900" s="173"/>
      <c r="N1900" s="173"/>
      <c r="O1900" s="173"/>
      <c r="P1900" s="173"/>
      <c r="Q1900" s="173"/>
      <c r="R1900" s="173"/>
      <c r="S1900" s="173"/>
      <c r="T1900" s="173"/>
      <c r="U1900" s="173"/>
      <c r="V1900" s="173"/>
      <c r="W1900" s="173"/>
      <c r="X1900" s="173"/>
      <c r="Y1900" s="173"/>
      <c r="Z1900" s="173"/>
      <c r="AA1900" s="173"/>
      <c r="AB1900" s="173"/>
      <c r="AC1900" s="173"/>
      <c r="AD1900" s="173"/>
      <c r="AE1900" s="173"/>
      <c r="AF1900" s="173"/>
      <c r="AG1900" s="173"/>
      <c r="AH1900" s="173"/>
      <c r="AI1900" s="173"/>
      <c r="AJ1900" s="173"/>
      <c r="AK1900" s="173"/>
      <c r="AL1900" s="173"/>
    </row>
    <row r="1901" spans="1:38" s="123" customFormat="1" ht="14">
      <c r="A1901" s="173"/>
      <c r="B1901" s="173"/>
      <c r="C1901" s="173"/>
      <c r="D1901" s="173"/>
      <c r="E1901" s="173"/>
      <c r="F1901" s="173"/>
      <c r="G1901" s="173"/>
      <c r="H1901" s="173"/>
      <c r="I1901" s="173"/>
      <c r="J1901" s="173"/>
      <c r="K1901" s="173"/>
      <c r="L1901" s="173"/>
      <c r="M1901" s="173"/>
      <c r="N1901" s="173"/>
      <c r="O1901" s="173"/>
      <c r="P1901" s="173"/>
      <c r="Q1901" s="173"/>
      <c r="R1901" s="173"/>
      <c r="S1901" s="173"/>
      <c r="T1901" s="173"/>
      <c r="U1901" s="173"/>
      <c r="V1901" s="173"/>
      <c r="W1901" s="173"/>
      <c r="X1901" s="173"/>
      <c r="Y1901" s="173"/>
      <c r="Z1901" s="173"/>
      <c r="AA1901" s="173"/>
      <c r="AB1901" s="173"/>
      <c r="AC1901" s="173"/>
      <c r="AD1901" s="173"/>
      <c r="AE1901" s="173"/>
      <c r="AF1901" s="173"/>
      <c r="AG1901" s="173"/>
      <c r="AH1901" s="173"/>
      <c r="AI1901" s="173"/>
      <c r="AJ1901" s="173"/>
      <c r="AK1901" s="173"/>
      <c r="AL1901" s="173"/>
    </row>
    <row r="1902" spans="1:38" s="123" customFormat="1" ht="14">
      <c r="A1902" s="173"/>
      <c r="B1902" s="173"/>
      <c r="C1902" s="173"/>
      <c r="D1902" s="173"/>
      <c r="E1902" s="173"/>
      <c r="F1902" s="173"/>
      <c r="G1902" s="173"/>
      <c r="H1902" s="173"/>
      <c r="I1902" s="173"/>
      <c r="J1902" s="173"/>
      <c r="K1902" s="173"/>
      <c r="L1902" s="173"/>
      <c r="M1902" s="173"/>
      <c r="N1902" s="173"/>
      <c r="O1902" s="173"/>
      <c r="P1902" s="173"/>
      <c r="Q1902" s="173"/>
      <c r="R1902" s="173"/>
      <c r="S1902" s="173"/>
      <c r="T1902" s="173"/>
      <c r="U1902" s="173"/>
      <c r="V1902" s="173"/>
      <c r="W1902" s="173"/>
      <c r="X1902" s="173"/>
      <c r="Y1902" s="173"/>
      <c r="Z1902" s="173"/>
      <c r="AA1902" s="173"/>
      <c r="AB1902" s="173"/>
      <c r="AC1902" s="173"/>
      <c r="AD1902" s="173"/>
      <c r="AE1902" s="173"/>
      <c r="AF1902" s="173"/>
      <c r="AG1902" s="173"/>
      <c r="AH1902" s="173"/>
      <c r="AI1902" s="173"/>
      <c r="AJ1902" s="173"/>
      <c r="AK1902" s="173"/>
      <c r="AL1902" s="173"/>
    </row>
    <row r="1903" spans="1:38" s="123" customFormat="1" ht="14">
      <c r="A1903" s="173"/>
      <c r="B1903" s="173"/>
      <c r="C1903" s="173"/>
      <c r="D1903" s="173"/>
      <c r="E1903" s="173"/>
      <c r="F1903" s="173"/>
      <c r="G1903" s="173"/>
      <c r="H1903" s="173"/>
      <c r="I1903" s="173"/>
      <c r="J1903" s="173"/>
      <c r="K1903" s="173"/>
      <c r="L1903" s="173"/>
      <c r="M1903" s="173"/>
      <c r="N1903" s="173"/>
      <c r="O1903" s="173"/>
      <c r="P1903" s="173"/>
      <c r="Q1903" s="173"/>
      <c r="R1903" s="173"/>
      <c r="S1903" s="173"/>
      <c r="T1903" s="173"/>
      <c r="U1903" s="173"/>
      <c r="V1903" s="173"/>
      <c r="W1903" s="173"/>
      <c r="X1903" s="173"/>
      <c r="Y1903" s="173"/>
      <c r="Z1903" s="173"/>
      <c r="AA1903" s="173"/>
      <c r="AB1903" s="173"/>
      <c r="AC1903" s="173"/>
      <c r="AD1903" s="173"/>
      <c r="AE1903" s="173"/>
      <c r="AF1903" s="173"/>
      <c r="AG1903" s="173"/>
      <c r="AH1903" s="173"/>
      <c r="AI1903" s="173"/>
      <c r="AJ1903" s="173"/>
      <c r="AK1903" s="173"/>
      <c r="AL1903" s="173"/>
    </row>
    <row r="1904" spans="1:38" s="123" customFormat="1" ht="14">
      <c r="A1904" s="173"/>
      <c r="B1904" s="173"/>
      <c r="C1904" s="173"/>
      <c r="D1904" s="173"/>
      <c r="E1904" s="173"/>
      <c r="F1904" s="173"/>
      <c r="G1904" s="173"/>
      <c r="H1904" s="173"/>
      <c r="I1904" s="173"/>
      <c r="J1904" s="173"/>
      <c r="K1904" s="173"/>
      <c r="L1904" s="173"/>
      <c r="M1904" s="173"/>
      <c r="N1904" s="173"/>
      <c r="O1904" s="173"/>
      <c r="P1904" s="173"/>
      <c r="Q1904" s="173"/>
      <c r="R1904" s="173"/>
      <c r="S1904" s="173"/>
      <c r="T1904" s="173"/>
      <c r="U1904" s="173"/>
      <c r="V1904" s="173"/>
      <c r="W1904" s="173"/>
      <c r="X1904" s="173"/>
      <c r="Y1904" s="173"/>
      <c r="Z1904" s="173"/>
      <c r="AA1904" s="173"/>
      <c r="AB1904" s="173"/>
      <c r="AC1904" s="173"/>
      <c r="AD1904" s="173"/>
      <c r="AE1904" s="173"/>
      <c r="AF1904" s="173"/>
      <c r="AG1904" s="173"/>
      <c r="AH1904" s="173"/>
      <c r="AI1904" s="173"/>
      <c r="AJ1904" s="173"/>
      <c r="AK1904" s="173"/>
      <c r="AL1904" s="173"/>
    </row>
    <row r="1905" spans="1:38" s="123" customFormat="1" ht="14">
      <c r="A1905" s="173"/>
      <c r="B1905" s="173"/>
      <c r="C1905" s="173"/>
      <c r="D1905" s="173"/>
      <c r="E1905" s="173"/>
      <c r="F1905" s="173"/>
      <c r="G1905" s="173"/>
      <c r="H1905" s="173"/>
      <c r="I1905" s="173"/>
      <c r="J1905" s="173"/>
      <c r="K1905" s="173"/>
      <c r="L1905" s="173"/>
      <c r="M1905" s="173"/>
      <c r="N1905" s="173"/>
      <c r="O1905" s="173"/>
      <c r="P1905" s="173"/>
      <c r="Q1905" s="173"/>
      <c r="R1905" s="173"/>
      <c r="S1905" s="173"/>
      <c r="T1905" s="173"/>
      <c r="U1905" s="173"/>
      <c r="V1905" s="173"/>
      <c r="W1905" s="173"/>
      <c r="X1905" s="173"/>
      <c r="Y1905" s="173"/>
      <c r="Z1905" s="173"/>
      <c r="AA1905" s="173"/>
      <c r="AB1905" s="173"/>
      <c r="AC1905" s="173"/>
      <c r="AD1905" s="173"/>
      <c r="AE1905" s="173"/>
      <c r="AF1905" s="173"/>
      <c r="AG1905" s="173"/>
      <c r="AH1905" s="173"/>
      <c r="AI1905" s="173"/>
      <c r="AJ1905" s="173"/>
      <c r="AK1905" s="173"/>
      <c r="AL1905" s="173"/>
    </row>
    <row r="1906" spans="1:38" s="123" customFormat="1" ht="14">
      <c r="A1906" s="173"/>
      <c r="B1906" s="173"/>
      <c r="C1906" s="173"/>
      <c r="D1906" s="173"/>
      <c r="E1906" s="173"/>
      <c r="F1906" s="173"/>
      <c r="G1906" s="173"/>
      <c r="H1906" s="173"/>
      <c r="I1906" s="173"/>
      <c r="J1906" s="173"/>
      <c r="K1906" s="173"/>
      <c r="L1906" s="173"/>
      <c r="M1906" s="173"/>
      <c r="N1906" s="173"/>
      <c r="O1906" s="173"/>
      <c r="P1906" s="173"/>
      <c r="Q1906" s="173"/>
      <c r="R1906" s="173"/>
      <c r="S1906" s="173"/>
      <c r="T1906" s="173"/>
      <c r="U1906" s="173"/>
      <c r="V1906" s="173"/>
      <c r="W1906" s="173"/>
      <c r="X1906" s="173"/>
      <c r="Y1906" s="173"/>
      <c r="Z1906" s="173"/>
      <c r="AA1906" s="173"/>
      <c r="AB1906" s="173"/>
      <c r="AC1906" s="173"/>
      <c r="AD1906" s="173"/>
      <c r="AE1906" s="173"/>
      <c r="AF1906" s="173"/>
      <c r="AG1906" s="173"/>
      <c r="AH1906" s="173"/>
      <c r="AI1906" s="173"/>
      <c r="AJ1906" s="173"/>
      <c r="AK1906" s="173"/>
      <c r="AL1906" s="173"/>
    </row>
    <row r="1907" spans="1:38" s="123" customFormat="1" ht="14">
      <c r="A1907" s="173"/>
      <c r="B1907" s="173"/>
      <c r="C1907" s="173"/>
      <c r="D1907" s="173"/>
      <c r="E1907" s="173"/>
      <c r="F1907" s="173"/>
      <c r="G1907" s="173"/>
      <c r="H1907" s="173"/>
      <c r="I1907" s="173"/>
      <c r="J1907" s="173"/>
      <c r="K1907" s="173"/>
      <c r="L1907" s="173"/>
      <c r="M1907" s="173"/>
      <c r="N1907" s="173"/>
      <c r="O1907" s="173"/>
      <c r="P1907" s="173"/>
      <c r="Q1907" s="173"/>
      <c r="R1907" s="173"/>
      <c r="S1907" s="173"/>
      <c r="T1907" s="173"/>
      <c r="U1907" s="173"/>
      <c r="V1907" s="173"/>
      <c r="W1907" s="173"/>
      <c r="X1907" s="173"/>
      <c r="Y1907" s="173"/>
      <c r="Z1907" s="173"/>
      <c r="AA1907" s="173"/>
      <c r="AB1907" s="173"/>
      <c r="AC1907" s="173"/>
      <c r="AD1907" s="173"/>
      <c r="AE1907" s="173"/>
      <c r="AF1907" s="173"/>
      <c r="AG1907" s="173"/>
      <c r="AH1907" s="173"/>
      <c r="AI1907" s="173"/>
      <c r="AJ1907" s="173"/>
      <c r="AK1907" s="173"/>
      <c r="AL1907" s="173"/>
    </row>
    <row r="1908" spans="1:38" s="123" customFormat="1" ht="14">
      <c r="A1908" s="173"/>
      <c r="B1908" s="173"/>
      <c r="C1908" s="173"/>
      <c r="D1908" s="173"/>
      <c r="E1908" s="173"/>
      <c r="F1908" s="173"/>
      <c r="G1908" s="173"/>
      <c r="H1908" s="173"/>
      <c r="I1908" s="173"/>
      <c r="J1908" s="173"/>
      <c r="K1908" s="173"/>
      <c r="L1908" s="173"/>
      <c r="M1908" s="173"/>
      <c r="N1908" s="173"/>
      <c r="O1908" s="173"/>
      <c r="P1908" s="173"/>
      <c r="Q1908" s="173"/>
      <c r="R1908" s="173"/>
      <c r="S1908" s="173"/>
      <c r="T1908" s="173"/>
      <c r="U1908" s="173"/>
      <c r="V1908" s="173"/>
      <c r="W1908" s="173"/>
      <c r="X1908" s="173"/>
      <c r="Y1908" s="173"/>
      <c r="Z1908" s="173"/>
      <c r="AA1908" s="173"/>
      <c r="AB1908" s="173"/>
      <c r="AC1908" s="173"/>
      <c r="AD1908" s="173"/>
      <c r="AE1908" s="173"/>
      <c r="AF1908" s="173"/>
      <c r="AG1908" s="173"/>
      <c r="AH1908" s="173"/>
      <c r="AI1908" s="173"/>
      <c r="AJ1908" s="173"/>
      <c r="AK1908" s="173"/>
      <c r="AL1908" s="173"/>
    </row>
    <row r="1909" spans="1:38" s="123" customFormat="1" ht="14">
      <c r="A1909" s="173"/>
      <c r="B1909" s="173"/>
      <c r="C1909" s="173"/>
      <c r="D1909" s="173"/>
      <c r="E1909" s="173"/>
      <c r="F1909" s="173"/>
      <c r="G1909" s="173"/>
      <c r="H1909" s="173"/>
      <c r="I1909" s="173"/>
      <c r="J1909" s="173"/>
      <c r="K1909" s="173"/>
      <c r="L1909" s="173"/>
      <c r="M1909" s="173"/>
      <c r="N1909" s="173"/>
      <c r="O1909" s="173"/>
      <c r="P1909" s="173"/>
      <c r="Q1909" s="173"/>
      <c r="R1909" s="173"/>
      <c r="S1909" s="173"/>
      <c r="T1909" s="173"/>
      <c r="U1909" s="173"/>
      <c r="V1909" s="173"/>
      <c r="W1909" s="173"/>
      <c r="X1909" s="173"/>
      <c r="Y1909" s="173"/>
      <c r="Z1909" s="173"/>
      <c r="AA1909" s="173"/>
      <c r="AB1909" s="173"/>
      <c r="AC1909" s="173"/>
      <c r="AD1909" s="173"/>
      <c r="AE1909" s="173"/>
      <c r="AF1909" s="173"/>
      <c r="AG1909" s="173"/>
      <c r="AH1909" s="173"/>
      <c r="AI1909" s="173"/>
      <c r="AJ1909" s="173"/>
      <c r="AK1909" s="173"/>
      <c r="AL1909" s="173"/>
    </row>
    <row r="1910" spans="1:38" s="123" customFormat="1" ht="14">
      <c r="A1910" s="173"/>
      <c r="B1910" s="173"/>
      <c r="C1910" s="173"/>
      <c r="D1910" s="173"/>
      <c r="E1910" s="173"/>
      <c r="F1910" s="173"/>
      <c r="G1910" s="173"/>
      <c r="H1910" s="173"/>
      <c r="I1910" s="173"/>
      <c r="J1910" s="173"/>
      <c r="K1910" s="173"/>
      <c r="L1910" s="173"/>
      <c r="M1910" s="173"/>
      <c r="N1910" s="173"/>
      <c r="O1910" s="173"/>
      <c r="P1910" s="173"/>
      <c r="Q1910" s="173"/>
      <c r="R1910" s="173"/>
      <c r="S1910" s="173"/>
      <c r="T1910" s="173"/>
      <c r="U1910" s="173"/>
      <c r="V1910" s="173"/>
      <c r="W1910" s="173"/>
      <c r="X1910" s="173"/>
      <c r="Y1910" s="173"/>
      <c r="Z1910" s="173"/>
      <c r="AA1910" s="173"/>
      <c r="AB1910" s="173"/>
      <c r="AC1910" s="173"/>
      <c r="AD1910" s="173"/>
      <c r="AE1910" s="173"/>
      <c r="AF1910" s="173"/>
      <c r="AG1910" s="173"/>
      <c r="AH1910" s="173"/>
      <c r="AI1910" s="173"/>
      <c r="AJ1910" s="173"/>
      <c r="AK1910" s="173"/>
      <c r="AL1910" s="173"/>
    </row>
    <row r="1911" spans="1:38" s="123" customFormat="1" ht="14">
      <c r="A1911" s="173"/>
      <c r="B1911" s="173"/>
      <c r="C1911" s="173"/>
      <c r="D1911" s="173"/>
      <c r="E1911" s="173"/>
      <c r="F1911" s="173"/>
      <c r="G1911" s="173"/>
      <c r="H1911" s="173"/>
      <c r="I1911" s="173"/>
      <c r="J1911" s="173"/>
      <c r="K1911" s="173"/>
      <c r="L1911" s="173"/>
      <c r="M1911" s="173"/>
      <c r="N1911" s="173"/>
      <c r="O1911" s="173"/>
      <c r="P1911" s="173"/>
      <c r="Q1911" s="173"/>
      <c r="R1911" s="173"/>
      <c r="S1911" s="173"/>
      <c r="T1911" s="173"/>
      <c r="U1911" s="173"/>
      <c r="V1911" s="173"/>
      <c r="W1911" s="173"/>
      <c r="X1911" s="173"/>
      <c r="Y1911" s="173"/>
      <c r="Z1911" s="173"/>
      <c r="AA1911" s="173"/>
      <c r="AB1911" s="173"/>
      <c r="AC1911" s="173"/>
      <c r="AD1911" s="173"/>
      <c r="AE1911" s="173"/>
      <c r="AF1911" s="173"/>
      <c r="AG1911" s="173"/>
      <c r="AH1911" s="173"/>
      <c r="AI1911" s="173"/>
      <c r="AJ1911" s="173"/>
      <c r="AK1911" s="173"/>
      <c r="AL1911" s="173"/>
    </row>
    <row r="1912" spans="1:38" s="123" customFormat="1" ht="14">
      <c r="A1912" s="173"/>
      <c r="B1912" s="173"/>
      <c r="C1912" s="173"/>
      <c r="D1912" s="173"/>
      <c r="E1912" s="173"/>
      <c r="F1912" s="173"/>
      <c r="G1912" s="173"/>
      <c r="H1912" s="173"/>
      <c r="I1912" s="173"/>
      <c r="J1912" s="173"/>
      <c r="K1912" s="173"/>
      <c r="L1912" s="173"/>
      <c r="M1912" s="173"/>
      <c r="N1912" s="173"/>
      <c r="O1912" s="173"/>
      <c r="P1912" s="173"/>
      <c r="Q1912" s="173"/>
      <c r="R1912" s="173"/>
      <c r="S1912" s="173"/>
      <c r="T1912" s="173"/>
      <c r="U1912" s="173"/>
      <c r="V1912" s="173"/>
      <c r="W1912" s="173"/>
      <c r="X1912" s="173"/>
      <c r="Y1912" s="173"/>
      <c r="Z1912" s="173"/>
      <c r="AA1912" s="173"/>
      <c r="AB1912" s="173"/>
      <c r="AC1912" s="173"/>
      <c r="AD1912" s="173"/>
      <c r="AE1912" s="173"/>
      <c r="AF1912" s="173"/>
      <c r="AG1912" s="173"/>
      <c r="AH1912" s="173"/>
      <c r="AI1912" s="173"/>
      <c r="AJ1912" s="173"/>
      <c r="AK1912" s="173"/>
      <c r="AL1912" s="173"/>
    </row>
    <row r="1913" spans="1:38" s="123" customFormat="1" ht="14">
      <c r="A1913" s="173"/>
      <c r="B1913" s="173"/>
      <c r="C1913" s="173"/>
      <c r="D1913" s="173"/>
      <c r="E1913" s="173"/>
      <c r="F1913" s="173"/>
      <c r="G1913" s="173"/>
      <c r="H1913" s="173"/>
      <c r="I1913" s="173"/>
      <c r="J1913" s="173"/>
      <c r="K1913" s="173"/>
      <c r="L1913" s="173"/>
      <c r="M1913" s="173"/>
      <c r="N1913" s="173"/>
      <c r="O1913" s="173"/>
      <c r="P1913" s="173"/>
      <c r="Q1913" s="173"/>
      <c r="R1913" s="173"/>
      <c r="S1913" s="173"/>
      <c r="T1913" s="173"/>
      <c r="U1913" s="173"/>
      <c r="V1913" s="173"/>
      <c r="W1913" s="173"/>
      <c r="X1913" s="173"/>
      <c r="Y1913" s="173"/>
      <c r="Z1913" s="173"/>
      <c r="AA1913" s="173"/>
      <c r="AB1913" s="173"/>
      <c r="AC1913" s="173"/>
      <c r="AD1913" s="173"/>
      <c r="AE1913" s="173"/>
      <c r="AF1913" s="173"/>
      <c r="AG1913" s="173"/>
      <c r="AH1913" s="173"/>
      <c r="AI1913" s="173"/>
      <c r="AJ1913" s="173"/>
      <c r="AK1913" s="173"/>
      <c r="AL1913" s="173"/>
    </row>
    <row r="1914" spans="1:38" s="123" customFormat="1" ht="14">
      <c r="A1914" s="173"/>
      <c r="B1914" s="173"/>
      <c r="C1914" s="173"/>
      <c r="D1914" s="173"/>
      <c r="E1914" s="173"/>
      <c r="F1914" s="173"/>
      <c r="G1914" s="173"/>
      <c r="H1914" s="173"/>
      <c r="I1914" s="173"/>
      <c r="J1914" s="173"/>
      <c r="K1914" s="173"/>
      <c r="L1914" s="173"/>
      <c r="M1914" s="173"/>
      <c r="N1914" s="173"/>
      <c r="O1914" s="173"/>
      <c r="P1914" s="173"/>
      <c r="Q1914" s="173"/>
      <c r="R1914" s="173"/>
      <c r="S1914" s="173"/>
      <c r="T1914" s="173"/>
      <c r="U1914" s="173"/>
      <c r="V1914" s="173"/>
      <c r="W1914" s="173"/>
      <c r="X1914" s="173"/>
      <c r="Y1914" s="173"/>
      <c r="Z1914" s="173"/>
      <c r="AA1914" s="173"/>
      <c r="AB1914" s="173"/>
      <c r="AC1914" s="173"/>
      <c r="AD1914" s="173"/>
      <c r="AE1914" s="173"/>
      <c r="AF1914" s="173"/>
      <c r="AG1914" s="173"/>
      <c r="AH1914" s="173"/>
      <c r="AI1914" s="173"/>
      <c r="AJ1914" s="173"/>
      <c r="AK1914" s="173"/>
      <c r="AL1914" s="173"/>
    </row>
    <row r="1915" spans="1:38" s="123" customFormat="1" ht="14">
      <c r="A1915" s="173"/>
      <c r="B1915" s="173"/>
      <c r="C1915" s="173"/>
      <c r="D1915" s="173"/>
      <c r="E1915" s="173"/>
      <c r="F1915" s="173"/>
      <c r="G1915" s="173"/>
      <c r="H1915" s="173"/>
      <c r="I1915" s="173"/>
      <c r="J1915" s="173"/>
      <c r="K1915" s="173"/>
      <c r="L1915" s="173"/>
      <c r="M1915" s="173"/>
      <c r="N1915" s="173"/>
      <c r="O1915" s="173"/>
      <c r="P1915" s="173"/>
      <c r="Q1915" s="173"/>
      <c r="R1915" s="173"/>
      <c r="S1915" s="173"/>
      <c r="T1915" s="173"/>
      <c r="U1915" s="173"/>
      <c r="V1915" s="173"/>
      <c r="W1915" s="173"/>
      <c r="X1915" s="173"/>
      <c r="Y1915" s="173"/>
      <c r="Z1915" s="173"/>
      <c r="AA1915" s="173"/>
      <c r="AB1915" s="173"/>
      <c r="AC1915" s="173"/>
      <c r="AD1915" s="173"/>
      <c r="AE1915" s="173"/>
      <c r="AF1915" s="173"/>
      <c r="AG1915" s="173"/>
      <c r="AH1915" s="173"/>
      <c r="AI1915" s="173"/>
      <c r="AJ1915" s="173"/>
      <c r="AK1915" s="173"/>
      <c r="AL1915" s="173"/>
    </row>
    <row r="1916" spans="1:38" s="123" customFormat="1" ht="14">
      <c r="A1916" s="173"/>
      <c r="B1916" s="173"/>
      <c r="C1916" s="173"/>
      <c r="D1916" s="173"/>
      <c r="E1916" s="173"/>
      <c r="F1916" s="173"/>
      <c r="G1916" s="173"/>
      <c r="H1916" s="173"/>
      <c r="I1916" s="173"/>
      <c r="J1916" s="173"/>
      <c r="K1916" s="173"/>
      <c r="L1916" s="173"/>
      <c r="M1916" s="173"/>
      <c r="N1916" s="173"/>
      <c r="O1916" s="173"/>
      <c r="P1916" s="173"/>
      <c r="Q1916" s="173"/>
      <c r="R1916" s="173"/>
      <c r="S1916" s="173"/>
      <c r="T1916" s="173"/>
      <c r="U1916" s="173"/>
      <c r="V1916" s="173"/>
      <c r="W1916" s="173"/>
      <c r="X1916" s="173"/>
      <c r="Y1916" s="173"/>
      <c r="Z1916" s="173"/>
      <c r="AA1916" s="173"/>
      <c r="AB1916" s="173"/>
      <c r="AC1916" s="173"/>
      <c r="AD1916" s="173"/>
      <c r="AE1916" s="173"/>
      <c r="AF1916" s="173"/>
      <c r="AG1916" s="173"/>
      <c r="AH1916" s="173"/>
      <c r="AI1916" s="173"/>
      <c r="AJ1916" s="173"/>
      <c r="AK1916" s="173"/>
      <c r="AL1916" s="173"/>
    </row>
    <row r="1917" spans="1:38" s="123" customFormat="1" ht="14">
      <c r="A1917" s="173"/>
      <c r="B1917" s="173"/>
      <c r="C1917" s="173"/>
      <c r="D1917" s="173"/>
      <c r="E1917" s="173"/>
      <c r="F1917" s="173"/>
      <c r="G1917" s="173"/>
      <c r="H1917" s="173"/>
      <c r="I1917" s="173"/>
      <c r="J1917" s="173"/>
      <c r="K1917" s="173"/>
      <c r="L1917" s="173"/>
      <c r="M1917" s="173"/>
      <c r="N1917" s="173"/>
      <c r="O1917" s="173"/>
      <c r="P1917" s="173"/>
      <c r="Q1917" s="173"/>
      <c r="R1917" s="173"/>
      <c r="S1917" s="173"/>
      <c r="T1917" s="173"/>
      <c r="U1917" s="173"/>
      <c r="V1917" s="173"/>
      <c r="W1917" s="173"/>
      <c r="X1917" s="173"/>
      <c r="Y1917" s="173"/>
      <c r="Z1917" s="173"/>
      <c r="AA1917" s="173"/>
      <c r="AB1917" s="173"/>
      <c r="AC1917" s="173"/>
      <c r="AD1917" s="173"/>
      <c r="AE1917" s="173"/>
      <c r="AF1917" s="173"/>
      <c r="AG1917" s="173"/>
      <c r="AH1917" s="173"/>
      <c r="AI1917" s="173"/>
      <c r="AJ1917" s="173"/>
      <c r="AK1917" s="173"/>
      <c r="AL1917" s="173"/>
    </row>
    <row r="1918" spans="1:38" s="123" customFormat="1" ht="14">
      <c r="A1918" s="173"/>
      <c r="B1918" s="173"/>
      <c r="C1918" s="173"/>
      <c r="D1918" s="173"/>
      <c r="E1918" s="173"/>
      <c r="F1918" s="173"/>
      <c r="G1918" s="173"/>
      <c r="H1918" s="173"/>
      <c r="I1918" s="173"/>
      <c r="J1918" s="173"/>
      <c r="K1918" s="173"/>
      <c r="L1918" s="173"/>
      <c r="M1918" s="173"/>
      <c r="N1918" s="173"/>
      <c r="O1918" s="173"/>
      <c r="P1918" s="173"/>
      <c r="Q1918" s="173"/>
      <c r="R1918" s="173"/>
      <c r="S1918" s="173"/>
      <c r="T1918" s="173"/>
      <c r="U1918" s="173"/>
      <c r="V1918" s="173"/>
      <c r="W1918" s="173"/>
      <c r="X1918" s="173"/>
      <c r="Y1918" s="173"/>
      <c r="Z1918" s="173"/>
      <c r="AA1918" s="173"/>
      <c r="AB1918" s="173"/>
      <c r="AC1918" s="173"/>
      <c r="AD1918" s="173"/>
      <c r="AE1918" s="173"/>
      <c r="AF1918" s="173"/>
      <c r="AG1918" s="173"/>
      <c r="AH1918" s="173"/>
      <c r="AI1918" s="173"/>
      <c r="AJ1918" s="173"/>
      <c r="AK1918" s="173"/>
      <c r="AL1918" s="173"/>
    </row>
    <row r="1919" spans="1:38" s="123" customFormat="1" ht="14">
      <c r="A1919" s="173"/>
      <c r="B1919" s="173"/>
      <c r="C1919" s="173"/>
      <c r="D1919" s="173"/>
      <c r="E1919" s="173"/>
      <c r="F1919" s="173"/>
      <c r="G1919" s="173"/>
      <c r="H1919" s="173"/>
      <c r="I1919" s="173"/>
      <c r="J1919" s="173"/>
      <c r="K1919" s="173"/>
      <c r="L1919" s="173"/>
      <c r="M1919" s="173"/>
      <c r="N1919" s="173"/>
      <c r="O1919" s="173"/>
      <c r="P1919" s="173"/>
      <c r="Q1919" s="173"/>
      <c r="R1919" s="173"/>
      <c r="S1919" s="173"/>
      <c r="T1919" s="173"/>
      <c r="U1919" s="173"/>
      <c r="V1919" s="173"/>
      <c r="W1919" s="173"/>
      <c r="X1919" s="173"/>
      <c r="Y1919" s="173"/>
      <c r="Z1919" s="173"/>
      <c r="AA1919" s="173"/>
      <c r="AB1919" s="173"/>
      <c r="AC1919" s="173"/>
      <c r="AD1919" s="173"/>
      <c r="AE1919" s="173"/>
      <c r="AF1919" s="173"/>
      <c r="AG1919" s="173"/>
      <c r="AH1919" s="173"/>
      <c r="AI1919" s="173"/>
      <c r="AJ1919" s="173"/>
      <c r="AK1919" s="173"/>
      <c r="AL1919" s="173"/>
    </row>
    <row r="1920" spans="1:38" s="123" customFormat="1" ht="14">
      <c r="A1920" s="173"/>
      <c r="B1920" s="173"/>
      <c r="C1920" s="173"/>
      <c r="D1920" s="173"/>
      <c r="E1920" s="173"/>
      <c r="F1920" s="173"/>
      <c r="G1920" s="173"/>
      <c r="H1920" s="173"/>
      <c r="I1920" s="173"/>
      <c r="J1920" s="173"/>
      <c r="K1920" s="173"/>
      <c r="L1920" s="173"/>
      <c r="M1920" s="173"/>
      <c r="N1920" s="173"/>
      <c r="O1920" s="173"/>
      <c r="P1920" s="173"/>
      <c r="Q1920" s="173"/>
      <c r="R1920" s="173"/>
      <c r="S1920" s="173"/>
      <c r="T1920" s="173"/>
      <c r="U1920" s="173"/>
      <c r="V1920" s="173"/>
      <c r="W1920" s="173"/>
      <c r="X1920" s="173"/>
      <c r="Y1920" s="173"/>
      <c r="Z1920" s="173"/>
      <c r="AA1920" s="173"/>
      <c r="AB1920" s="173"/>
      <c r="AC1920" s="173"/>
      <c r="AD1920" s="173"/>
      <c r="AE1920" s="173"/>
      <c r="AF1920" s="173"/>
      <c r="AG1920" s="173"/>
      <c r="AH1920" s="173"/>
      <c r="AI1920" s="173"/>
      <c r="AJ1920" s="173"/>
      <c r="AK1920" s="173"/>
      <c r="AL1920" s="173"/>
    </row>
    <row r="1921" spans="1:38" s="123" customFormat="1" ht="14">
      <c r="A1921" s="173"/>
      <c r="B1921" s="173"/>
      <c r="C1921" s="173"/>
      <c r="D1921" s="173"/>
      <c r="E1921" s="173"/>
      <c r="F1921" s="173"/>
      <c r="G1921" s="173"/>
      <c r="H1921" s="173"/>
      <c r="I1921" s="173"/>
      <c r="J1921" s="173"/>
      <c r="K1921" s="173"/>
      <c r="L1921" s="173"/>
      <c r="M1921" s="173"/>
      <c r="N1921" s="173"/>
      <c r="O1921" s="173"/>
      <c r="P1921" s="173"/>
      <c r="Q1921" s="173"/>
      <c r="R1921" s="173"/>
      <c r="S1921" s="173"/>
      <c r="T1921" s="173"/>
      <c r="U1921" s="173"/>
      <c r="V1921" s="173"/>
      <c r="W1921" s="173"/>
      <c r="X1921" s="173"/>
      <c r="Y1921" s="173"/>
      <c r="Z1921" s="173"/>
      <c r="AA1921" s="173"/>
      <c r="AB1921" s="173"/>
      <c r="AC1921" s="173"/>
      <c r="AD1921" s="173"/>
      <c r="AE1921" s="173"/>
      <c r="AF1921" s="173"/>
      <c r="AG1921" s="173"/>
      <c r="AH1921" s="173"/>
      <c r="AI1921" s="173"/>
      <c r="AJ1921" s="173"/>
      <c r="AK1921" s="173"/>
      <c r="AL1921" s="173"/>
    </row>
    <row r="1922" spans="1:38" s="123" customFormat="1" ht="14">
      <c r="A1922" s="173"/>
      <c r="B1922" s="173"/>
      <c r="C1922" s="173"/>
      <c r="D1922" s="173"/>
      <c r="E1922" s="173"/>
      <c r="F1922" s="173"/>
      <c r="G1922" s="173"/>
      <c r="H1922" s="173"/>
      <c r="I1922" s="173"/>
      <c r="J1922" s="173"/>
      <c r="K1922" s="173"/>
      <c r="L1922" s="173"/>
      <c r="M1922" s="173"/>
      <c r="N1922" s="173"/>
      <c r="O1922" s="173"/>
      <c r="P1922" s="173"/>
      <c r="Q1922" s="173"/>
      <c r="R1922" s="173"/>
      <c r="S1922" s="173"/>
      <c r="T1922" s="173"/>
      <c r="U1922" s="173"/>
      <c r="V1922" s="173"/>
      <c r="W1922" s="173"/>
      <c r="X1922" s="173"/>
      <c r="Y1922" s="173"/>
      <c r="Z1922" s="173"/>
      <c r="AA1922" s="173"/>
      <c r="AB1922" s="173"/>
      <c r="AC1922" s="173"/>
      <c r="AD1922" s="173"/>
      <c r="AE1922" s="173"/>
      <c r="AF1922" s="173"/>
      <c r="AG1922" s="173"/>
      <c r="AH1922" s="173"/>
      <c r="AI1922" s="173"/>
      <c r="AJ1922" s="173"/>
      <c r="AK1922" s="173"/>
      <c r="AL1922" s="173"/>
    </row>
    <row r="1923" spans="1:38" s="123" customFormat="1" ht="14">
      <c r="A1923" s="173"/>
      <c r="B1923" s="173"/>
      <c r="C1923" s="173"/>
      <c r="D1923" s="173"/>
      <c r="E1923" s="173"/>
      <c r="F1923" s="173"/>
      <c r="G1923" s="173"/>
      <c r="H1923" s="173"/>
      <c r="I1923" s="173"/>
      <c r="J1923" s="173"/>
      <c r="K1923" s="173"/>
      <c r="L1923" s="173"/>
      <c r="M1923" s="173"/>
      <c r="N1923" s="173"/>
      <c r="O1923" s="173"/>
      <c r="P1923" s="173"/>
      <c r="Q1923" s="173"/>
      <c r="R1923" s="173"/>
      <c r="S1923" s="173"/>
      <c r="T1923" s="173"/>
      <c r="U1923" s="173"/>
      <c r="V1923" s="173"/>
      <c r="W1923" s="173"/>
      <c r="X1923" s="173"/>
      <c r="Y1923" s="173"/>
      <c r="Z1923" s="173"/>
      <c r="AA1923" s="173"/>
      <c r="AB1923" s="173"/>
      <c r="AC1923" s="173"/>
      <c r="AD1923" s="173"/>
      <c r="AE1923" s="173"/>
      <c r="AF1923" s="173"/>
      <c r="AG1923" s="173"/>
      <c r="AH1923" s="173"/>
      <c r="AI1923" s="173"/>
      <c r="AJ1923" s="173"/>
      <c r="AK1923" s="173"/>
      <c r="AL1923" s="173"/>
    </row>
    <row r="1924" spans="1:38" s="123" customFormat="1" ht="14">
      <c r="A1924" s="173"/>
      <c r="B1924" s="173"/>
      <c r="C1924" s="173"/>
      <c r="D1924" s="173"/>
      <c r="E1924" s="173"/>
      <c r="F1924" s="173"/>
      <c r="G1924" s="173"/>
      <c r="H1924" s="173"/>
      <c r="I1924" s="173"/>
      <c r="J1924" s="173"/>
      <c r="K1924" s="173"/>
      <c r="L1924" s="173"/>
      <c r="M1924" s="173"/>
      <c r="N1924" s="173"/>
      <c r="O1924" s="173"/>
      <c r="P1924" s="173"/>
      <c r="Q1924" s="173"/>
      <c r="R1924" s="173"/>
      <c r="S1924" s="173"/>
      <c r="T1924" s="173"/>
      <c r="U1924" s="173"/>
      <c r="V1924" s="173"/>
      <c r="W1924" s="173"/>
      <c r="X1924" s="173"/>
      <c r="Y1924" s="173"/>
      <c r="Z1924" s="173"/>
      <c r="AA1924" s="173"/>
      <c r="AB1924" s="173"/>
      <c r="AC1924" s="173"/>
      <c r="AD1924" s="173"/>
      <c r="AE1924" s="173"/>
      <c r="AF1924" s="173"/>
      <c r="AG1924" s="173"/>
      <c r="AH1924" s="173"/>
      <c r="AI1924" s="173"/>
      <c r="AJ1924" s="173"/>
      <c r="AK1924" s="173"/>
      <c r="AL1924" s="173"/>
    </row>
    <row r="1925" spans="1:38" s="123" customFormat="1" ht="14">
      <c r="A1925" s="173"/>
      <c r="B1925" s="173"/>
      <c r="C1925" s="173"/>
      <c r="D1925" s="173"/>
      <c r="E1925" s="173"/>
      <c r="F1925" s="173"/>
      <c r="G1925" s="173"/>
      <c r="H1925" s="173"/>
      <c r="I1925" s="173"/>
      <c r="J1925" s="173"/>
      <c r="K1925" s="173"/>
      <c r="L1925" s="173"/>
      <c r="M1925" s="173"/>
      <c r="N1925" s="173"/>
      <c r="O1925" s="173"/>
      <c r="P1925" s="173"/>
      <c r="Q1925" s="173"/>
      <c r="R1925" s="173"/>
      <c r="S1925" s="173"/>
      <c r="T1925" s="173"/>
      <c r="U1925" s="173"/>
      <c r="V1925" s="173"/>
      <c r="W1925" s="173"/>
      <c r="X1925" s="173"/>
      <c r="Y1925" s="173"/>
      <c r="Z1925" s="173"/>
      <c r="AA1925" s="173"/>
      <c r="AB1925" s="173"/>
      <c r="AC1925" s="173"/>
      <c r="AD1925" s="173"/>
      <c r="AE1925" s="173"/>
      <c r="AF1925" s="173"/>
      <c r="AG1925" s="173"/>
      <c r="AH1925" s="173"/>
      <c r="AI1925" s="173"/>
      <c r="AJ1925" s="173"/>
      <c r="AK1925" s="173"/>
      <c r="AL1925" s="173"/>
    </row>
    <row r="1926" spans="1:38" s="123" customFormat="1" ht="14">
      <c r="A1926" s="173"/>
      <c r="B1926" s="173"/>
      <c r="C1926" s="173"/>
      <c r="D1926" s="173"/>
      <c r="E1926" s="173"/>
      <c r="F1926" s="173"/>
      <c r="G1926" s="173"/>
      <c r="H1926" s="173"/>
      <c r="I1926" s="173"/>
      <c r="J1926" s="173"/>
      <c r="K1926" s="173"/>
      <c r="L1926" s="173"/>
      <c r="M1926" s="173"/>
      <c r="N1926" s="173"/>
      <c r="O1926" s="173"/>
      <c r="P1926" s="173"/>
      <c r="Q1926" s="173"/>
      <c r="R1926" s="173"/>
      <c r="S1926" s="173"/>
      <c r="T1926" s="173"/>
      <c r="U1926" s="173"/>
      <c r="V1926" s="173"/>
      <c r="W1926" s="173"/>
      <c r="X1926" s="173"/>
      <c r="Y1926" s="173"/>
      <c r="Z1926" s="173"/>
      <c r="AA1926" s="173"/>
      <c r="AB1926" s="173"/>
      <c r="AC1926" s="173"/>
      <c r="AD1926" s="173"/>
      <c r="AE1926" s="173"/>
      <c r="AF1926" s="173"/>
      <c r="AG1926" s="173"/>
      <c r="AH1926" s="173"/>
      <c r="AI1926" s="173"/>
      <c r="AJ1926" s="173"/>
      <c r="AK1926" s="173"/>
      <c r="AL1926" s="173"/>
    </row>
    <row r="1927" spans="1:38" s="123" customFormat="1" ht="14">
      <c r="A1927" s="173"/>
      <c r="B1927" s="173"/>
      <c r="C1927" s="173"/>
      <c r="D1927" s="173"/>
      <c r="E1927" s="173"/>
      <c r="F1927" s="173"/>
      <c r="G1927" s="173"/>
      <c r="H1927" s="173"/>
      <c r="I1927" s="173"/>
      <c r="J1927" s="173"/>
      <c r="K1927" s="173"/>
      <c r="L1927" s="173"/>
      <c r="M1927" s="173"/>
      <c r="N1927" s="173"/>
      <c r="O1927" s="173"/>
      <c r="P1927" s="173"/>
      <c r="Q1927" s="173"/>
      <c r="R1927" s="173"/>
      <c r="S1927" s="173"/>
      <c r="T1927" s="173"/>
      <c r="U1927" s="173"/>
      <c r="V1927" s="173"/>
      <c r="W1927" s="173"/>
      <c r="X1927" s="173"/>
      <c r="Y1927" s="173"/>
      <c r="Z1927" s="173"/>
      <c r="AA1927" s="173"/>
      <c r="AB1927" s="173"/>
      <c r="AC1927" s="173"/>
      <c r="AD1927" s="173"/>
      <c r="AE1927" s="173"/>
      <c r="AF1927" s="173"/>
      <c r="AG1927" s="173"/>
      <c r="AH1927" s="173"/>
      <c r="AI1927" s="173"/>
      <c r="AJ1927" s="173"/>
      <c r="AK1927" s="173"/>
      <c r="AL1927" s="173"/>
    </row>
    <row r="1928" spans="1:38" s="123" customFormat="1" ht="14">
      <c r="A1928" s="173"/>
      <c r="B1928" s="173"/>
      <c r="C1928" s="173"/>
      <c r="D1928" s="173"/>
      <c r="E1928" s="173"/>
      <c r="F1928" s="173"/>
      <c r="G1928" s="173"/>
      <c r="H1928" s="173"/>
      <c r="I1928" s="173"/>
      <c r="J1928" s="173"/>
      <c r="K1928" s="173"/>
      <c r="L1928" s="173"/>
      <c r="M1928" s="173"/>
      <c r="N1928" s="173"/>
      <c r="O1928" s="173"/>
      <c r="P1928" s="173"/>
      <c r="Q1928" s="173"/>
      <c r="R1928" s="173"/>
      <c r="S1928" s="173"/>
      <c r="T1928" s="173"/>
      <c r="U1928" s="173"/>
      <c r="V1928" s="173"/>
      <c r="W1928" s="173"/>
      <c r="X1928" s="173"/>
      <c r="Y1928" s="173"/>
      <c r="Z1928" s="173"/>
      <c r="AA1928" s="173"/>
      <c r="AB1928" s="173"/>
      <c r="AC1928" s="173"/>
      <c r="AD1928" s="173"/>
      <c r="AE1928" s="173"/>
      <c r="AF1928" s="173"/>
      <c r="AG1928" s="173"/>
      <c r="AH1928" s="173"/>
      <c r="AI1928" s="173"/>
      <c r="AJ1928" s="173"/>
      <c r="AK1928" s="173"/>
      <c r="AL1928" s="173"/>
    </row>
    <row r="1929" spans="1:38" s="123" customFormat="1" ht="14">
      <c r="A1929" s="173"/>
      <c r="B1929" s="173"/>
      <c r="C1929" s="173"/>
      <c r="D1929" s="173"/>
      <c r="E1929" s="173"/>
      <c r="F1929" s="173"/>
      <c r="G1929" s="173"/>
      <c r="H1929" s="173"/>
      <c r="I1929" s="173"/>
      <c r="J1929" s="173"/>
      <c r="K1929" s="173"/>
      <c r="L1929" s="173"/>
      <c r="M1929" s="173"/>
      <c r="N1929" s="173"/>
      <c r="O1929" s="173"/>
      <c r="P1929" s="173"/>
      <c r="Q1929" s="173"/>
      <c r="R1929" s="173"/>
      <c r="S1929" s="173"/>
      <c r="T1929" s="173"/>
      <c r="U1929" s="173"/>
      <c r="V1929" s="173"/>
      <c r="W1929" s="173"/>
      <c r="X1929" s="173"/>
      <c r="Y1929" s="173"/>
      <c r="Z1929" s="173"/>
      <c r="AA1929" s="173"/>
      <c r="AB1929" s="173"/>
      <c r="AC1929" s="173"/>
      <c r="AD1929" s="173"/>
      <c r="AE1929" s="173"/>
      <c r="AF1929" s="173"/>
      <c r="AG1929" s="173"/>
      <c r="AH1929" s="173"/>
      <c r="AI1929" s="173"/>
      <c r="AJ1929" s="173"/>
      <c r="AK1929" s="173"/>
      <c r="AL1929" s="173"/>
    </row>
    <row r="1930" spans="1:38" s="123" customFormat="1" ht="14">
      <c r="A1930" s="173"/>
      <c r="B1930" s="173"/>
      <c r="C1930" s="173"/>
      <c r="D1930" s="173"/>
      <c r="E1930" s="173"/>
      <c r="F1930" s="173"/>
      <c r="G1930" s="173"/>
      <c r="H1930" s="173"/>
      <c r="I1930" s="173"/>
      <c r="J1930" s="173"/>
      <c r="K1930" s="173"/>
      <c r="L1930" s="173"/>
      <c r="M1930" s="173"/>
      <c r="N1930" s="173"/>
      <c r="O1930" s="173"/>
      <c r="P1930" s="173"/>
      <c r="Q1930" s="173"/>
      <c r="R1930" s="173"/>
      <c r="S1930" s="173"/>
      <c r="T1930" s="173"/>
      <c r="U1930" s="173"/>
      <c r="V1930" s="173"/>
      <c r="W1930" s="173"/>
      <c r="X1930" s="173"/>
      <c r="Y1930" s="173"/>
      <c r="Z1930" s="173"/>
      <c r="AA1930" s="173"/>
      <c r="AB1930" s="173"/>
      <c r="AC1930" s="173"/>
      <c r="AD1930" s="173"/>
      <c r="AE1930" s="173"/>
      <c r="AF1930" s="173"/>
      <c r="AG1930" s="173"/>
      <c r="AH1930" s="173"/>
      <c r="AI1930" s="173"/>
      <c r="AJ1930" s="173"/>
      <c r="AK1930" s="173"/>
      <c r="AL1930" s="173"/>
    </row>
    <row r="1931" spans="1:38" s="123" customFormat="1" ht="14">
      <c r="A1931" s="173"/>
      <c r="B1931" s="173"/>
      <c r="C1931" s="173"/>
      <c r="D1931" s="173"/>
      <c r="E1931" s="173"/>
      <c r="F1931" s="173"/>
      <c r="G1931" s="173"/>
      <c r="H1931" s="173"/>
      <c r="I1931" s="173"/>
      <c r="J1931" s="173"/>
      <c r="K1931" s="173"/>
      <c r="L1931" s="173"/>
      <c r="M1931" s="173"/>
      <c r="N1931" s="173"/>
      <c r="O1931" s="173"/>
      <c r="P1931" s="173"/>
      <c r="Q1931" s="173"/>
      <c r="R1931" s="173"/>
      <c r="S1931" s="173"/>
      <c r="T1931" s="173"/>
      <c r="U1931" s="173"/>
      <c r="V1931" s="173"/>
      <c r="W1931" s="173"/>
      <c r="X1931" s="173"/>
      <c r="Y1931" s="173"/>
      <c r="Z1931" s="173"/>
      <c r="AA1931" s="173"/>
      <c r="AB1931" s="173"/>
      <c r="AC1931" s="173"/>
      <c r="AD1931" s="173"/>
      <c r="AE1931" s="173"/>
      <c r="AF1931" s="173"/>
      <c r="AG1931" s="173"/>
      <c r="AH1931" s="173"/>
      <c r="AI1931" s="173"/>
      <c r="AJ1931" s="173"/>
      <c r="AK1931" s="173"/>
      <c r="AL1931" s="173"/>
    </row>
    <row r="1932" spans="1:38" s="123" customFormat="1" ht="14">
      <c r="A1932" s="173"/>
      <c r="B1932" s="173"/>
      <c r="C1932" s="173"/>
      <c r="D1932" s="173"/>
      <c r="E1932" s="173"/>
      <c r="F1932" s="173"/>
      <c r="G1932" s="173"/>
      <c r="H1932" s="173"/>
      <c r="I1932" s="173"/>
      <c r="J1932" s="173"/>
      <c r="K1932" s="173"/>
      <c r="L1932" s="173"/>
      <c r="M1932" s="173"/>
      <c r="N1932" s="173"/>
      <c r="O1932" s="173"/>
      <c r="P1932" s="173"/>
      <c r="Q1932" s="173"/>
      <c r="R1932" s="173"/>
      <c r="S1932" s="173"/>
      <c r="T1932" s="173"/>
      <c r="U1932" s="173"/>
      <c r="V1932" s="173"/>
      <c r="W1932" s="173"/>
      <c r="X1932" s="173"/>
      <c r="Y1932" s="173"/>
      <c r="Z1932" s="173"/>
      <c r="AA1932" s="173"/>
      <c r="AB1932" s="173"/>
      <c r="AC1932" s="173"/>
      <c r="AD1932" s="173"/>
      <c r="AE1932" s="173"/>
      <c r="AF1932" s="173"/>
      <c r="AG1932" s="173"/>
      <c r="AH1932" s="173"/>
      <c r="AI1932" s="173"/>
      <c r="AJ1932" s="173"/>
      <c r="AK1932" s="173"/>
      <c r="AL1932" s="173"/>
    </row>
    <row r="1933" spans="1:38" s="123" customFormat="1" ht="14">
      <c r="A1933" s="173"/>
      <c r="B1933" s="173"/>
      <c r="C1933" s="173"/>
      <c r="D1933" s="173"/>
      <c r="E1933" s="173"/>
      <c r="F1933" s="173"/>
      <c r="G1933" s="173"/>
      <c r="H1933" s="173"/>
      <c r="I1933" s="173"/>
      <c r="J1933" s="173"/>
      <c r="K1933" s="173"/>
      <c r="L1933" s="173"/>
      <c r="M1933" s="173"/>
      <c r="N1933" s="173"/>
      <c r="O1933" s="173"/>
      <c r="P1933" s="173"/>
      <c r="Q1933" s="173"/>
      <c r="R1933" s="173"/>
      <c r="S1933" s="173"/>
      <c r="T1933" s="173"/>
      <c r="U1933" s="173"/>
      <c r="V1933" s="173"/>
      <c r="W1933" s="173"/>
      <c r="X1933" s="173"/>
      <c r="Y1933" s="173"/>
      <c r="Z1933" s="173"/>
      <c r="AA1933" s="173"/>
      <c r="AB1933" s="173"/>
      <c r="AC1933" s="173"/>
      <c r="AD1933" s="173"/>
      <c r="AE1933" s="173"/>
      <c r="AF1933" s="173"/>
      <c r="AG1933" s="173"/>
      <c r="AH1933" s="173"/>
      <c r="AI1933" s="173"/>
      <c r="AJ1933" s="173"/>
      <c r="AK1933" s="173"/>
      <c r="AL1933" s="173"/>
    </row>
    <row r="1934" spans="1:38" s="123" customFormat="1" ht="14">
      <c r="A1934" s="173"/>
      <c r="B1934" s="173"/>
      <c r="C1934" s="173"/>
      <c r="D1934" s="173"/>
      <c r="E1934" s="173"/>
      <c r="F1934" s="173"/>
      <c r="G1934" s="173"/>
      <c r="H1934" s="173"/>
      <c r="I1934" s="173"/>
      <c r="J1934" s="173"/>
      <c r="K1934" s="173"/>
      <c r="L1934" s="173"/>
      <c r="M1934" s="173"/>
      <c r="N1934" s="173"/>
      <c r="O1934" s="173"/>
      <c r="P1934" s="173"/>
      <c r="Q1934" s="173"/>
      <c r="R1934" s="173"/>
      <c r="S1934" s="173"/>
      <c r="T1934" s="173"/>
      <c r="U1934" s="173"/>
      <c r="V1934" s="173"/>
      <c r="W1934" s="173"/>
      <c r="X1934" s="173"/>
      <c r="Y1934" s="173"/>
      <c r="Z1934" s="173"/>
      <c r="AA1934" s="173"/>
      <c r="AB1934" s="173"/>
      <c r="AC1934" s="173"/>
      <c r="AD1934" s="173"/>
      <c r="AE1934" s="173"/>
      <c r="AF1934" s="173"/>
      <c r="AG1934" s="173"/>
      <c r="AH1934" s="173"/>
      <c r="AI1934" s="173"/>
      <c r="AJ1934" s="173"/>
      <c r="AK1934" s="173"/>
      <c r="AL1934" s="173"/>
    </row>
    <row r="1935" spans="1:38" s="123" customFormat="1" ht="14">
      <c r="A1935" s="173"/>
      <c r="B1935" s="173"/>
      <c r="C1935" s="173"/>
      <c r="D1935" s="173"/>
      <c r="E1935" s="173"/>
      <c r="F1935" s="173"/>
      <c r="G1935" s="173"/>
      <c r="H1935" s="173"/>
      <c r="I1935" s="173"/>
      <c r="J1935" s="173"/>
      <c r="K1935" s="173"/>
      <c r="L1935" s="173"/>
      <c r="M1935" s="173"/>
      <c r="N1935" s="173"/>
      <c r="O1935" s="173"/>
      <c r="P1935" s="173"/>
      <c r="Q1935" s="173"/>
      <c r="R1935" s="173"/>
      <c r="S1935" s="173"/>
      <c r="T1935" s="173"/>
      <c r="U1935" s="173"/>
      <c r="V1935" s="173"/>
      <c r="W1935" s="173"/>
      <c r="X1935" s="173"/>
      <c r="Y1935" s="173"/>
      <c r="Z1935" s="173"/>
      <c r="AA1935" s="173"/>
      <c r="AB1935" s="173"/>
      <c r="AC1935" s="173"/>
      <c r="AD1935" s="173"/>
      <c r="AE1935" s="173"/>
      <c r="AF1935" s="173"/>
      <c r="AG1935" s="173"/>
      <c r="AH1935" s="173"/>
      <c r="AI1935" s="173"/>
      <c r="AJ1935" s="173"/>
      <c r="AK1935" s="173"/>
      <c r="AL1935" s="173"/>
    </row>
    <row r="1936" spans="1:38" s="123" customFormat="1" ht="14">
      <c r="A1936" s="173"/>
      <c r="B1936" s="173"/>
      <c r="C1936" s="173"/>
      <c r="D1936" s="173"/>
      <c r="E1936" s="173"/>
      <c r="F1936" s="173"/>
      <c r="G1936" s="173"/>
      <c r="H1936" s="173"/>
      <c r="I1936" s="173"/>
      <c r="J1936" s="173"/>
      <c r="K1936" s="173"/>
      <c r="L1936" s="173"/>
      <c r="M1936" s="173"/>
      <c r="N1936" s="173"/>
      <c r="O1936" s="173"/>
      <c r="P1936" s="173"/>
      <c r="Q1936" s="173"/>
      <c r="R1936" s="173"/>
      <c r="S1936" s="173"/>
      <c r="T1936" s="173"/>
      <c r="U1936" s="173"/>
      <c r="V1936" s="173"/>
      <c r="W1936" s="173"/>
      <c r="X1936" s="173"/>
      <c r="Y1936" s="173"/>
      <c r="Z1936" s="173"/>
      <c r="AA1936" s="173"/>
      <c r="AB1936" s="173"/>
      <c r="AC1936" s="173"/>
      <c r="AD1936" s="173"/>
      <c r="AE1936" s="173"/>
      <c r="AF1936" s="173"/>
      <c r="AG1936" s="173"/>
      <c r="AH1936" s="173"/>
      <c r="AI1936" s="173"/>
      <c r="AJ1936" s="173"/>
      <c r="AK1936" s="173"/>
      <c r="AL1936" s="173"/>
    </row>
    <row r="1937" spans="1:38" s="123" customFormat="1" ht="14">
      <c r="A1937" s="173"/>
      <c r="B1937" s="173"/>
      <c r="C1937" s="173"/>
      <c r="D1937" s="173"/>
      <c r="E1937" s="173"/>
      <c r="F1937" s="173"/>
      <c r="G1937" s="173"/>
      <c r="H1937" s="173"/>
      <c r="I1937" s="173"/>
      <c r="J1937" s="173"/>
      <c r="K1937" s="173"/>
      <c r="L1937" s="173"/>
      <c r="M1937" s="173"/>
      <c r="N1937" s="173"/>
      <c r="O1937" s="173"/>
      <c r="P1937" s="173"/>
      <c r="Q1937" s="173"/>
      <c r="R1937" s="173"/>
      <c r="S1937" s="173"/>
      <c r="T1937" s="173"/>
      <c r="U1937" s="173"/>
      <c r="V1937" s="173"/>
      <c r="W1937" s="173"/>
      <c r="X1937" s="173"/>
      <c r="Y1937" s="173"/>
      <c r="Z1937" s="173"/>
      <c r="AA1937" s="173"/>
      <c r="AB1937" s="173"/>
      <c r="AC1937" s="173"/>
      <c r="AD1937" s="173"/>
      <c r="AE1937" s="173"/>
      <c r="AF1937" s="173"/>
      <c r="AG1937" s="173"/>
      <c r="AH1937" s="173"/>
      <c r="AI1937" s="173"/>
      <c r="AJ1937" s="173"/>
      <c r="AK1937" s="173"/>
      <c r="AL1937" s="173"/>
    </row>
    <row r="1938" spans="1:38" s="123" customFormat="1" ht="14">
      <c r="A1938" s="173"/>
      <c r="B1938" s="173"/>
      <c r="C1938" s="173"/>
      <c r="D1938" s="173"/>
      <c r="E1938" s="173"/>
      <c r="F1938" s="173"/>
      <c r="G1938" s="173"/>
      <c r="H1938" s="173"/>
      <c r="I1938" s="173"/>
      <c r="J1938" s="173"/>
      <c r="K1938" s="173"/>
      <c r="L1938" s="173"/>
      <c r="M1938" s="173"/>
      <c r="N1938" s="173"/>
      <c r="O1938" s="173"/>
      <c r="P1938" s="173"/>
      <c r="Q1938" s="173"/>
      <c r="R1938" s="173"/>
      <c r="S1938" s="173"/>
      <c r="T1938" s="173"/>
      <c r="U1938" s="173"/>
      <c r="V1938" s="173"/>
      <c r="W1938" s="173"/>
      <c r="X1938" s="173"/>
      <c r="Y1938" s="173"/>
      <c r="Z1938" s="173"/>
      <c r="AA1938" s="173"/>
      <c r="AB1938" s="173"/>
      <c r="AC1938" s="173"/>
      <c r="AD1938" s="173"/>
      <c r="AE1938" s="173"/>
      <c r="AF1938" s="173"/>
      <c r="AG1938" s="173"/>
      <c r="AH1938" s="173"/>
      <c r="AI1938" s="173"/>
      <c r="AJ1938" s="173"/>
      <c r="AK1938" s="173"/>
      <c r="AL1938" s="173"/>
    </row>
    <row r="1939" spans="1:38" s="123" customFormat="1" ht="14">
      <c r="A1939" s="173"/>
      <c r="B1939" s="173"/>
      <c r="C1939" s="173"/>
      <c r="D1939" s="173"/>
      <c r="E1939" s="173"/>
      <c r="F1939" s="173"/>
      <c r="G1939" s="173"/>
      <c r="H1939" s="173"/>
      <c r="I1939" s="173"/>
      <c r="J1939" s="173"/>
      <c r="K1939" s="173"/>
      <c r="L1939" s="173"/>
      <c r="M1939" s="173"/>
      <c r="N1939" s="173"/>
      <c r="O1939" s="173"/>
      <c r="P1939" s="173"/>
      <c r="Q1939" s="173"/>
      <c r="R1939" s="173"/>
      <c r="S1939" s="173"/>
      <c r="T1939" s="173"/>
      <c r="U1939" s="173"/>
      <c r="V1939" s="173"/>
      <c r="W1939" s="173"/>
      <c r="X1939" s="173"/>
      <c r="Y1939" s="173"/>
      <c r="Z1939" s="173"/>
      <c r="AA1939" s="173"/>
      <c r="AB1939" s="173"/>
      <c r="AC1939" s="173"/>
      <c r="AD1939" s="173"/>
      <c r="AE1939" s="173"/>
      <c r="AF1939" s="173"/>
      <c r="AG1939" s="173"/>
      <c r="AH1939" s="173"/>
      <c r="AI1939" s="173"/>
      <c r="AJ1939" s="173"/>
      <c r="AK1939" s="173"/>
      <c r="AL1939" s="173"/>
    </row>
    <row r="1940" spans="1:38" s="123" customFormat="1" ht="14">
      <c r="A1940" s="173"/>
      <c r="B1940" s="173"/>
      <c r="C1940" s="173"/>
      <c r="D1940" s="173"/>
      <c r="E1940" s="173"/>
      <c r="F1940" s="173"/>
      <c r="G1940" s="173"/>
      <c r="H1940" s="173"/>
      <c r="I1940" s="173"/>
      <c r="J1940" s="173"/>
      <c r="K1940" s="173"/>
      <c r="L1940" s="173"/>
      <c r="M1940" s="173"/>
      <c r="N1940" s="173"/>
      <c r="O1940" s="173"/>
      <c r="P1940" s="173"/>
      <c r="Q1940" s="173"/>
      <c r="R1940" s="173"/>
      <c r="S1940" s="173"/>
      <c r="T1940" s="173"/>
      <c r="U1940" s="173"/>
      <c r="V1940" s="173"/>
      <c r="W1940" s="173"/>
      <c r="X1940" s="173"/>
      <c r="Y1940" s="173"/>
      <c r="Z1940" s="173"/>
      <c r="AA1940" s="173"/>
      <c r="AB1940" s="173"/>
      <c r="AC1940" s="173"/>
      <c r="AD1940" s="173"/>
      <c r="AE1940" s="173"/>
      <c r="AF1940" s="173"/>
      <c r="AG1940" s="173"/>
      <c r="AH1940" s="173"/>
      <c r="AI1940" s="173"/>
      <c r="AJ1940" s="173"/>
      <c r="AK1940" s="173"/>
      <c r="AL1940" s="173"/>
    </row>
    <row r="1941" spans="1:38" s="123" customFormat="1" ht="14">
      <c r="A1941" s="173"/>
      <c r="B1941" s="173"/>
      <c r="C1941" s="173"/>
      <c r="D1941" s="173"/>
      <c r="E1941" s="173"/>
      <c r="F1941" s="173"/>
      <c r="G1941" s="173"/>
      <c r="H1941" s="173"/>
      <c r="I1941" s="173"/>
      <c r="J1941" s="173"/>
      <c r="K1941" s="173"/>
      <c r="L1941" s="173"/>
      <c r="M1941" s="173"/>
      <c r="N1941" s="173"/>
      <c r="O1941" s="173"/>
      <c r="P1941" s="173"/>
      <c r="Q1941" s="173"/>
      <c r="R1941" s="173"/>
      <c r="S1941" s="173"/>
      <c r="T1941" s="173"/>
      <c r="U1941" s="173"/>
      <c r="V1941" s="173"/>
      <c r="W1941" s="173"/>
      <c r="X1941" s="173"/>
      <c r="Y1941" s="173"/>
      <c r="Z1941" s="173"/>
      <c r="AA1941" s="173"/>
      <c r="AB1941" s="173"/>
      <c r="AC1941" s="173"/>
      <c r="AD1941" s="173"/>
      <c r="AE1941" s="173"/>
      <c r="AF1941" s="173"/>
      <c r="AG1941" s="173"/>
      <c r="AH1941" s="173"/>
      <c r="AI1941" s="173"/>
      <c r="AJ1941" s="173"/>
      <c r="AK1941" s="173"/>
      <c r="AL1941" s="173"/>
    </row>
    <row r="1942" spans="1:38" s="123" customFormat="1" ht="14">
      <c r="A1942" s="173"/>
      <c r="B1942" s="173"/>
      <c r="C1942" s="173"/>
      <c r="D1942" s="173"/>
      <c r="E1942" s="173"/>
      <c r="F1942" s="173"/>
      <c r="G1942" s="173"/>
      <c r="H1942" s="173"/>
      <c r="I1942" s="173"/>
      <c r="J1942" s="173"/>
      <c r="K1942" s="173"/>
      <c r="L1942" s="173"/>
      <c r="M1942" s="173"/>
      <c r="N1942" s="173"/>
      <c r="O1942" s="173"/>
      <c r="P1942" s="173"/>
      <c r="Q1942" s="173"/>
      <c r="R1942" s="173"/>
      <c r="S1942" s="173"/>
      <c r="T1942" s="173"/>
      <c r="U1942" s="173"/>
      <c r="V1942" s="173"/>
      <c r="W1942" s="173"/>
      <c r="X1942" s="173"/>
      <c r="Y1942" s="173"/>
      <c r="Z1942" s="173"/>
      <c r="AA1942" s="173"/>
      <c r="AB1942" s="173"/>
      <c r="AC1942" s="173"/>
      <c r="AD1942" s="173"/>
      <c r="AE1942" s="173"/>
      <c r="AF1942" s="173"/>
      <c r="AG1942" s="173"/>
      <c r="AH1942" s="173"/>
      <c r="AI1942" s="173"/>
      <c r="AJ1942" s="173"/>
      <c r="AK1942" s="173"/>
      <c r="AL1942" s="173"/>
    </row>
    <row r="1943" spans="1:38" s="123" customFormat="1" ht="14">
      <c r="A1943" s="173"/>
      <c r="B1943" s="173"/>
      <c r="C1943" s="173"/>
      <c r="D1943" s="173"/>
      <c r="E1943" s="173"/>
      <c r="F1943" s="173"/>
      <c r="G1943" s="173"/>
      <c r="H1943" s="173"/>
      <c r="I1943" s="173"/>
      <c r="J1943" s="173"/>
      <c r="K1943" s="173"/>
      <c r="L1943" s="173"/>
      <c r="M1943" s="173"/>
      <c r="N1943" s="173"/>
      <c r="O1943" s="173"/>
      <c r="P1943" s="173"/>
      <c r="Q1943" s="173"/>
      <c r="R1943" s="173"/>
      <c r="S1943" s="173"/>
      <c r="T1943" s="173"/>
      <c r="U1943" s="173"/>
      <c r="V1943" s="173"/>
      <c r="W1943" s="173"/>
      <c r="X1943" s="173"/>
      <c r="Y1943" s="173"/>
      <c r="Z1943" s="173"/>
      <c r="AA1943" s="173"/>
      <c r="AB1943" s="173"/>
      <c r="AC1943" s="173"/>
      <c r="AD1943" s="173"/>
      <c r="AE1943" s="173"/>
      <c r="AF1943" s="173"/>
      <c r="AG1943" s="173"/>
      <c r="AH1943" s="173"/>
      <c r="AI1943" s="173"/>
      <c r="AJ1943" s="173"/>
      <c r="AK1943" s="173"/>
      <c r="AL1943" s="173"/>
    </row>
    <row r="1944" spans="1:38" s="123" customFormat="1" ht="14">
      <c r="A1944" s="173"/>
      <c r="B1944" s="173"/>
      <c r="C1944" s="173"/>
      <c r="D1944" s="173"/>
      <c r="E1944" s="173"/>
      <c r="F1944" s="173"/>
      <c r="G1944" s="173"/>
      <c r="H1944" s="173"/>
      <c r="I1944" s="173"/>
      <c r="J1944" s="173"/>
      <c r="K1944" s="173"/>
      <c r="L1944" s="173"/>
      <c r="M1944" s="173"/>
      <c r="N1944" s="173"/>
      <c r="O1944" s="173"/>
      <c r="P1944" s="173"/>
      <c r="Q1944" s="173"/>
      <c r="R1944" s="173"/>
      <c r="S1944" s="173"/>
      <c r="T1944" s="173"/>
      <c r="U1944" s="173"/>
      <c r="V1944" s="173"/>
      <c r="W1944" s="173"/>
      <c r="X1944" s="173"/>
      <c r="Y1944" s="173"/>
      <c r="Z1944" s="173"/>
      <c r="AA1944" s="173"/>
      <c r="AB1944" s="173"/>
      <c r="AC1944" s="173"/>
      <c r="AD1944" s="173"/>
      <c r="AE1944" s="173"/>
      <c r="AF1944" s="173"/>
      <c r="AG1944" s="173"/>
      <c r="AH1944" s="173"/>
      <c r="AI1944" s="173"/>
      <c r="AJ1944" s="173"/>
      <c r="AK1944" s="173"/>
      <c r="AL1944" s="173"/>
    </row>
    <row r="1945" spans="1:38" s="123" customFormat="1" ht="14">
      <c r="A1945" s="173"/>
      <c r="B1945" s="173"/>
      <c r="C1945" s="173"/>
      <c r="D1945" s="173"/>
      <c r="E1945" s="173"/>
      <c r="F1945" s="173"/>
      <c r="G1945" s="173"/>
      <c r="H1945" s="173"/>
      <c r="I1945" s="173"/>
      <c r="J1945" s="173"/>
      <c r="K1945" s="173"/>
      <c r="L1945" s="173"/>
      <c r="M1945" s="173"/>
      <c r="N1945" s="173"/>
      <c r="O1945" s="173"/>
      <c r="P1945" s="173"/>
      <c r="Q1945" s="173"/>
      <c r="R1945" s="173"/>
      <c r="S1945" s="173"/>
      <c r="T1945" s="173"/>
      <c r="U1945" s="173"/>
      <c r="V1945" s="173"/>
      <c r="W1945" s="173"/>
      <c r="X1945" s="173"/>
      <c r="Y1945" s="173"/>
      <c r="Z1945" s="173"/>
      <c r="AA1945" s="173"/>
      <c r="AB1945" s="173"/>
      <c r="AC1945" s="173"/>
      <c r="AD1945" s="173"/>
      <c r="AE1945" s="173"/>
      <c r="AF1945" s="173"/>
      <c r="AG1945" s="173"/>
      <c r="AH1945" s="173"/>
      <c r="AI1945" s="173"/>
      <c r="AJ1945" s="173"/>
      <c r="AK1945" s="173"/>
      <c r="AL1945" s="173"/>
    </row>
    <row r="1946" spans="1:38" s="123" customFormat="1" ht="14">
      <c r="A1946" s="173"/>
      <c r="B1946" s="173"/>
      <c r="C1946" s="173"/>
      <c r="D1946" s="173"/>
      <c r="E1946" s="173"/>
      <c r="F1946" s="173"/>
      <c r="G1946" s="173"/>
      <c r="H1946" s="173"/>
      <c r="I1946" s="173"/>
      <c r="J1946" s="173"/>
      <c r="K1946" s="173"/>
      <c r="L1946" s="173"/>
      <c r="M1946" s="173"/>
      <c r="N1946" s="173"/>
      <c r="O1946" s="173"/>
      <c r="P1946" s="173"/>
      <c r="Q1946" s="173"/>
      <c r="R1946" s="173"/>
      <c r="S1946" s="173"/>
      <c r="T1946" s="173"/>
      <c r="U1946" s="173"/>
      <c r="V1946" s="173"/>
      <c r="W1946" s="173"/>
      <c r="X1946" s="173"/>
      <c r="Y1946" s="173"/>
      <c r="Z1946" s="173"/>
      <c r="AA1946" s="173"/>
      <c r="AB1946" s="173"/>
      <c r="AC1946" s="173"/>
      <c r="AD1946" s="173"/>
      <c r="AE1946" s="173"/>
      <c r="AF1946" s="173"/>
      <c r="AG1946" s="173"/>
      <c r="AH1946" s="173"/>
      <c r="AI1946" s="173"/>
      <c r="AJ1946" s="173"/>
      <c r="AK1946" s="173"/>
      <c r="AL1946" s="173"/>
    </row>
    <row r="1947" spans="1:38" s="123" customFormat="1" ht="14">
      <c r="A1947" s="173"/>
      <c r="B1947" s="173"/>
      <c r="C1947" s="173"/>
      <c r="D1947" s="173"/>
      <c r="E1947" s="173"/>
      <c r="F1947" s="173"/>
      <c r="G1947" s="173"/>
      <c r="H1947" s="173"/>
      <c r="I1947" s="173"/>
      <c r="J1947" s="173"/>
      <c r="K1947" s="173"/>
      <c r="L1947" s="173"/>
      <c r="M1947" s="173"/>
      <c r="N1947" s="173"/>
      <c r="O1947" s="173"/>
      <c r="P1947" s="173"/>
      <c r="Q1947" s="173"/>
      <c r="R1947" s="173"/>
      <c r="S1947" s="173"/>
      <c r="T1947" s="173"/>
      <c r="U1947" s="173"/>
      <c r="V1947" s="173"/>
      <c r="W1947" s="173"/>
      <c r="X1947" s="173"/>
      <c r="Y1947" s="173"/>
      <c r="Z1947" s="173"/>
      <c r="AA1947" s="173"/>
      <c r="AB1947" s="173"/>
      <c r="AC1947" s="173"/>
      <c r="AD1947" s="173"/>
      <c r="AE1947" s="173"/>
      <c r="AF1947" s="173"/>
      <c r="AG1947" s="173"/>
      <c r="AH1947" s="173"/>
      <c r="AI1947" s="173"/>
      <c r="AJ1947" s="173"/>
      <c r="AK1947" s="173"/>
      <c r="AL1947" s="173"/>
    </row>
    <row r="1948" spans="1:38" s="123" customFormat="1" ht="14">
      <c r="A1948" s="173"/>
      <c r="B1948" s="173"/>
      <c r="C1948" s="173"/>
      <c r="D1948" s="173"/>
      <c r="E1948" s="173"/>
      <c r="F1948" s="173"/>
      <c r="G1948" s="173"/>
      <c r="H1948" s="173"/>
      <c r="I1948" s="173"/>
      <c r="J1948" s="173"/>
      <c r="K1948" s="173"/>
      <c r="L1948" s="173"/>
      <c r="M1948" s="173"/>
      <c r="N1948" s="173"/>
      <c r="O1948" s="173"/>
      <c r="P1948" s="173"/>
      <c r="Q1948" s="173"/>
      <c r="R1948" s="173"/>
      <c r="S1948" s="173"/>
      <c r="T1948" s="173"/>
      <c r="U1948" s="173"/>
      <c r="V1948" s="173"/>
      <c r="W1948" s="173"/>
      <c r="X1948" s="173"/>
      <c r="Y1948" s="173"/>
      <c r="Z1948" s="173"/>
      <c r="AA1948" s="173"/>
      <c r="AB1948" s="173"/>
      <c r="AC1948" s="173"/>
      <c r="AD1948" s="173"/>
      <c r="AE1948" s="173"/>
      <c r="AF1948" s="173"/>
      <c r="AG1948" s="173"/>
      <c r="AH1948" s="173"/>
      <c r="AI1948" s="173"/>
      <c r="AJ1948" s="173"/>
      <c r="AK1948" s="173"/>
      <c r="AL1948" s="173"/>
    </row>
    <row r="1949" spans="1:38" s="123" customFormat="1" ht="14">
      <c r="A1949" s="173"/>
      <c r="B1949" s="173"/>
      <c r="C1949" s="173"/>
      <c r="D1949" s="173"/>
      <c r="E1949" s="173"/>
      <c r="F1949" s="173"/>
      <c r="G1949" s="173"/>
      <c r="H1949" s="173"/>
      <c r="I1949" s="173"/>
      <c r="J1949" s="173"/>
      <c r="K1949" s="173"/>
      <c r="L1949" s="173"/>
      <c r="M1949" s="173"/>
      <c r="N1949" s="173"/>
      <c r="O1949" s="173"/>
      <c r="P1949" s="173"/>
      <c r="Q1949" s="173"/>
      <c r="R1949" s="173"/>
      <c r="S1949" s="173"/>
      <c r="T1949" s="173"/>
      <c r="U1949" s="173"/>
      <c r="V1949" s="173"/>
      <c r="W1949" s="173"/>
      <c r="X1949" s="173"/>
      <c r="Y1949" s="173"/>
      <c r="Z1949" s="173"/>
      <c r="AA1949" s="173"/>
      <c r="AB1949" s="173"/>
      <c r="AC1949" s="173"/>
      <c r="AD1949" s="173"/>
      <c r="AE1949" s="173"/>
      <c r="AF1949" s="173"/>
      <c r="AG1949" s="173"/>
      <c r="AH1949" s="173"/>
      <c r="AI1949" s="173"/>
      <c r="AJ1949" s="173"/>
      <c r="AK1949" s="173"/>
      <c r="AL1949" s="173"/>
    </row>
    <row r="1950" spans="1:38" s="123" customFormat="1" ht="14">
      <c r="A1950" s="173"/>
      <c r="B1950" s="173"/>
      <c r="C1950" s="173"/>
      <c r="D1950" s="173"/>
      <c r="E1950" s="173"/>
      <c r="F1950" s="173"/>
      <c r="G1950" s="173"/>
      <c r="H1950" s="173"/>
      <c r="I1950" s="173"/>
      <c r="J1950" s="173"/>
      <c r="K1950" s="173"/>
      <c r="L1950" s="173"/>
      <c r="M1950" s="173"/>
      <c r="N1950" s="173"/>
      <c r="O1950" s="173"/>
      <c r="P1950" s="173"/>
      <c r="Q1950" s="173"/>
      <c r="R1950" s="173"/>
      <c r="S1950" s="173"/>
      <c r="T1950" s="173"/>
      <c r="U1950" s="173"/>
      <c r="V1950" s="173"/>
      <c r="W1950" s="173"/>
      <c r="X1950" s="173"/>
      <c r="Y1950" s="173"/>
      <c r="Z1950" s="173"/>
      <c r="AA1950" s="173"/>
      <c r="AB1950" s="173"/>
      <c r="AC1950" s="173"/>
      <c r="AD1950" s="173"/>
      <c r="AE1950" s="173"/>
      <c r="AF1950" s="173"/>
      <c r="AG1950" s="173"/>
      <c r="AH1950" s="173"/>
      <c r="AI1950" s="173"/>
      <c r="AJ1950" s="173"/>
      <c r="AK1950" s="173"/>
      <c r="AL1950" s="173"/>
    </row>
    <row r="1951" spans="1:38" s="123" customFormat="1" ht="14">
      <c r="A1951" s="173"/>
      <c r="B1951" s="173"/>
      <c r="C1951" s="173"/>
      <c r="D1951" s="173"/>
      <c r="E1951" s="173"/>
      <c r="F1951" s="173"/>
      <c r="G1951" s="173"/>
      <c r="H1951" s="173"/>
      <c r="I1951" s="173"/>
      <c r="J1951" s="173"/>
      <c r="K1951" s="173"/>
      <c r="L1951" s="173"/>
      <c r="M1951" s="173"/>
      <c r="N1951" s="173"/>
      <c r="O1951" s="173"/>
      <c r="P1951" s="173"/>
      <c r="Q1951" s="173"/>
      <c r="R1951" s="173"/>
      <c r="S1951" s="173"/>
      <c r="T1951" s="173"/>
      <c r="U1951" s="173"/>
      <c r="V1951" s="173"/>
      <c r="W1951" s="173"/>
      <c r="X1951" s="173"/>
      <c r="Y1951" s="173"/>
      <c r="Z1951" s="173"/>
      <c r="AA1951" s="173"/>
      <c r="AB1951" s="173"/>
      <c r="AC1951" s="173"/>
      <c r="AD1951" s="173"/>
      <c r="AE1951" s="173"/>
      <c r="AF1951" s="173"/>
      <c r="AG1951" s="173"/>
      <c r="AH1951" s="173"/>
      <c r="AI1951" s="173"/>
      <c r="AJ1951" s="173"/>
      <c r="AK1951" s="173"/>
      <c r="AL1951" s="173"/>
    </row>
    <row r="1952" spans="1:38" s="123" customFormat="1" ht="14">
      <c r="A1952" s="173"/>
      <c r="B1952" s="173"/>
      <c r="C1952" s="173"/>
      <c r="D1952" s="173"/>
      <c r="E1952" s="173"/>
      <c r="F1952" s="173"/>
      <c r="G1952" s="173"/>
      <c r="H1952" s="173"/>
      <c r="I1952" s="173"/>
      <c r="J1952" s="173"/>
      <c r="K1952" s="173"/>
      <c r="L1952" s="173"/>
      <c r="M1952" s="173"/>
      <c r="N1952" s="173"/>
      <c r="O1952" s="173"/>
      <c r="P1952" s="173"/>
      <c r="Q1952" s="173"/>
      <c r="R1952" s="173"/>
      <c r="S1952" s="173"/>
      <c r="T1952" s="173"/>
      <c r="U1952" s="173"/>
      <c r="V1952" s="173"/>
      <c r="W1952" s="173"/>
      <c r="X1952" s="173"/>
      <c r="Y1952" s="173"/>
      <c r="Z1952" s="173"/>
      <c r="AA1952" s="173"/>
      <c r="AB1952" s="173"/>
      <c r="AC1952" s="173"/>
      <c r="AD1952" s="173"/>
      <c r="AE1952" s="173"/>
      <c r="AF1952" s="173"/>
      <c r="AG1952" s="173"/>
      <c r="AH1952" s="173"/>
      <c r="AI1952" s="173"/>
      <c r="AJ1952" s="173"/>
      <c r="AK1952" s="173"/>
      <c r="AL1952" s="173"/>
    </row>
    <row r="1953" spans="1:38" s="123" customFormat="1" ht="14">
      <c r="A1953" s="173"/>
      <c r="B1953" s="173"/>
      <c r="C1953" s="173"/>
      <c r="D1953" s="173"/>
      <c r="E1953" s="173"/>
      <c r="F1953" s="173"/>
      <c r="G1953" s="173"/>
      <c r="H1953" s="173"/>
      <c r="I1953" s="173"/>
      <c r="J1953" s="173"/>
      <c r="K1953" s="173"/>
      <c r="L1953" s="173"/>
      <c r="M1953" s="173"/>
      <c r="N1953" s="173"/>
      <c r="O1953" s="173"/>
      <c r="P1953" s="173"/>
      <c r="Q1953" s="173"/>
      <c r="R1953" s="173"/>
      <c r="S1953" s="173"/>
      <c r="T1953" s="173"/>
      <c r="U1953" s="173"/>
      <c r="V1953" s="173"/>
      <c r="W1953" s="173"/>
      <c r="X1953" s="173"/>
      <c r="Y1953" s="173"/>
      <c r="Z1953" s="173"/>
      <c r="AA1953" s="173"/>
      <c r="AB1953" s="173"/>
      <c r="AC1953" s="173"/>
      <c r="AD1953" s="173"/>
      <c r="AE1953" s="173"/>
      <c r="AF1953" s="173"/>
      <c r="AG1953" s="173"/>
      <c r="AH1953" s="173"/>
      <c r="AI1953" s="173"/>
      <c r="AJ1953" s="173"/>
      <c r="AK1953" s="173"/>
      <c r="AL1953" s="173"/>
    </row>
    <row r="1954" spans="1:38" s="123" customFormat="1" ht="14">
      <c r="A1954" s="173"/>
      <c r="B1954" s="173"/>
      <c r="C1954" s="173"/>
      <c r="D1954" s="173"/>
      <c r="E1954" s="173"/>
      <c r="F1954" s="173"/>
      <c r="G1954" s="173"/>
      <c r="H1954" s="173"/>
      <c r="I1954" s="173"/>
      <c r="J1954" s="173"/>
      <c r="K1954" s="173"/>
      <c r="L1954" s="173"/>
      <c r="M1954" s="173"/>
      <c r="N1954" s="173"/>
      <c r="O1954" s="173"/>
      <c r="P1954" s="173"/>
      <c r="Q1954" s="173"/>
      <c r="R1954" s="173"/>
      <c r="S1954" s="173"/>
      <c r="T1954" s="173"/>
      <c r="U1954" s="173"/>
      <c r="V1954" s="173"/>
      <c r="W1954" s="173"/>
      <c r="X1954" s="173"/>
      <c r="Y1954" s="173"/>
      <c r="Z1954" s="173"/>
      <c r="AA1954" s="173"/>
      <c r="AB1954" s="173"/>
      <c r="AC1954" s="173"/>
      <c r="AD1954" s="173"/>
      <c r="AE1954" s="173"/>
      <c r="AF1954" s="173"/>
      <c r="AG1954" s="173"/>
      <c r="AH1954" s="173"/>
      <c r="AI1954" s="173"/>
      <c r="AJ1954" s="173"/>
      <c r="AK1954" s="173"/>
      <c r="AL1954" s="173"/>
    </row>
    <row r="1955" spans="1:38" s="123" customFormat="1" ht="14">
      <c r="A1955" s="173"/>
      <c r="B1955" s="173"/>
      <c r="C1955" s="173"/>
      <c r="D1955" s="173"/>
      <c r="E1955" s="173"/>
      <c r="F1955" s="173"/>
      <c r="G1955" s="173"/>
      <c r="H1955" s="173"/>
      <c r="I1955" s="173"/>
      <c r="J1955" s="173"/>
      <c r="K1955" s="173"/>
      <c r="L1955" s="173"/>
      <c r="M1955" s="173"/>
      <c r="N1955" s="173"/>
      <c r="O1955" s="173"/>
      <c r="P1955" s="173"/>
      <c r="Q1955" s="173"/>
      <c r="R1955" s="173"/>
      <c r="S1955" s="173"/>
      <c r="T1955" s="173"/>
      <c r="U1955" s="173"/>
      <c r="V1955" s="173"/>
      <c r="W1955" s="173"/>
      <c r="X1955" s="173"/>
      <c r="Y1955" s="173"/>
      <c r="Z1955" s="173"/>
      <c r="AA1955" s="173"/>
      <c r="AB1955" s="173"/>
      <c r="AC1955" s="173"/>
      <c r="AD1955" s="173"/>
      <c r="AE1955" s="173"/>
      <c r="AF1955" s="173"/>
      <c r="AG1955" s="173"/>
      <c r="AH1955" s="173"/>
      <c r="AI1955" s="173"/>
      <c r="AJ1955" s="173"/>
      <c r="AK1955" s="173"/>
      <c r="AL1955" s="173"/>
    </row>
    <row r="1956" spans="1:38" s="123" customFormat="1" ht="14">
      <c r="A1956" s="173"/>
      <c r="B1956" s="173"/>
      <c r="C1956" s="173"/>
      <c r="D1956" s="173"/>
      <c r="E1956" s="173"/>
      <c r="F1956" s="173"/>
      <c r="G1956" s="173"/>
      <c r="H1956" s="173"/>
      <c r="I1956" s="173"/>
      <c r="J1956" s="173"/>
      <c r="K1956" s="173"/>
      <c r="L1956" s="173"/>
      <c r="M1956" s="173"/>
      <c r="N1956" s="173"/>
      <c r="O1956" s="173"/>
      <c r="P1956" s="173"/>
      <c r="Q1956" s="173"/>
      <c r="R1956" s="173"/>
      <c r="S1956" s="173"/>
      <c r="T1956" s="173"/>
      <c r="U1956" s="173"/>
      <c r="V1956" s="173"/>
      <c r="W1956" s="173"/>
      <c r="X1956" s="173"/>
      <c r="Y1956" s="173"/>
      <c r="Z1956" s="173"/>
      <c r="AA1956" s="173"/>
      <c r="AB1956" s="173"/>
      <c r="AC1956" s="173"/>
      <c r="AD1956" s="173"/>
      <c r="AE1956" s="173"/>
      <c r="AF1956" s="173"/>
      <c r="AG1956" s="173"/>
      <c r="AH1956" s="173"/>
      <c r="AI1956" s="173"/>
      <c r="AJ1956" s="173"/>
      <c r="AK1956" s="173"/>
      <c r="AL1956" s="173"/>
    </row>
    <row r="1957" spans="1:38" s="123" customFormat="1" ht="14">
      <c r="A1957" s="173"/>
      <c r="B1957" s="173"/>
      <c r="C1957" s="173"/>
      <c r="D1957" s="173"/>
      <c r="E1957" s="173"/>
      <c r="F1957" s="173"/>
      <c r="G1957" s="173"/>
      <c r="H1957" s="173"/>
      <c r="I1957" s="173"/>
      <c r="J1957" s="173"/>
      <c r="K1957" s="173"/>
      <c r="L1957" s="173"/>
      <c r="M1957" s="173"/>
      <c r="N1957" s="173"/>
      <c r="O1957" s="173"/>
      <c r="P1957" s="173"/>
      <c r="Q1957" s="173"/>
      <c r="R1957" s="173"/>
      <c r="S1957" s="173"/>
      <c r="T1957" s="173"/>
      <c r="U1957" s="173"/>
      <c r="V1957" s="173"/>
      <c r="W1957" s="173"/>
      <c r="X1957" s="173"/>
      <c r="Y1957" s="173"/>
      <c r="Z1957" s="173"/>
      <c r="AA1957" s="173"/>
      <c r="AB1957" s="173"/>
      <c r="AC1957" s="173"/>
      <c r="AD1957" s="173"/>
      <c r="AE1957" s="173"/>
      <c r="AF1957" s="173"/>
      <c r="AG1957" s="173"/>
      <c r="AH1957" s="173"/>
      <c r="AI1957" s="173"/>
      <c r="AJ1957" s="173"/>
      <c r="AK1957" s="173"/>
      <c r="AL1957" s="173"/>
    </row>
    <row r="1958" spans="1:38" s="123" customFormat="1" ht="14">
      <c r="A1958" s="173"/>
      <c r="B1958" s="173"/>
      <c r="C1958" s="173"/>
      <c r="D1958" s="173"/>
      <c r="E1958" s="173"/>
      <c r="F1958" s="173"/>
      <c r="G1958" s="173"/>
      <c r="H1958" s="173"/>
      <c r="I1958" s="173"/>
      <c r="J1958" s="173"/>
      <c r="K1958" s="173"/>
      <c r="L1958" s="173"/>
      <c r="M1958" s="173"/>
      <c r="N1958" s="173"/>
      <c r="O1958" s="173"/>
      <c r="P1958" s="173"/>
      <c r="Q1958" s="173"/>
      <c r="R1958" s="173"/>
      <c r="S1958" s="173"/>
      <c r="T1958" s="173"/>
      <c r="U1958" s="173"/>
      <c r="V1958" s="173"/>
      <c r="W1958" s="173"/>
      <c r="X1958" s="173"/>
      <c r="Y1958" s="173"/>
      <c r="Z1958" s="173"/>
      <c r="AA1958" s="173"/>
      <c r="AB1958" s="173"/>
      <c r="AC1958" s="173"/>
      <c r="AD1958" s="173"/>
      <c r="AE1958" s="173"/>
      <c r="AF1958" s="173"/>
      <c r="AG1958" s="173"/>
      <c r="AH1958" s="173"/>
      <c r="AI1958" s="173"/>
      <c r="AJ1958" s="173"/>
      <c r="AK1958" s="173"/>
      <c r="AL1958" s="173"/>
    </row>
    <row r="1959" spans="1:38" s="123" customFormat="1" ht="14">
      <c r="A1959" s="173"/>
      <c r="B1959" s="173"/>
      <c r="C1959" s="173"/>
      <c r="D1959" s="173"/>
      <c r="E1959" s="173"/>
      <c r="F1959" s="173"/>
      <c r="G1959" s="173"/>
      <c r="H1959" s="173"/>
      <c r="I1959" s="173"/>
      <c r="J1959" s="173"/>
      <c r="K1959" s="173"/>
      <c r="L1959" s="173"/>
      <c r="M1959" s="173"/>
      <c r="N1959" s="173"/>
      <c r="O1959" s="173"/>
      <c r="P1959" s="173"/>
      <c r="Q1959" s="173"/>
      <c r="R1959" s="173"/>
      <c r="S1959" s="173"/>
      <c r="T1959" s="173"/>
      <c r="U1959" s="173"/>
      <c r="V1959" s="173"/>
      <c r="W1959" s="173"/>
      <c r="X1959" s="173"/>
      <c r="Y1959" s="173"/>
      <c r="Z1959" s="173"/>
      <c r="AA1959" s="173"/>
      <c r="AB1959" s="173"/>
      <c r="AC1959" s="173"/>
      <c r="AD1959" s="173"/>
      <c r="AE1959" s="173"/>
      <c r="AF1959" s="173"/>
      <c r="AG1959" s="173"/>
      <c r="AH1959" s="173"/>
      <c r="AI1959" s="173"/>
      <c r="AJ1959" s="173"/>
      <c r="AK1959" s="173"/>
      <c r="AL1959" s="173"/>
    </row>
    <row r="1960" spans="1:38" s="123" customFormat="1" ht="14">
      <c r="A1960" s="173"/>
      <c r="B1960" s="173"/>
      <c r="C1960" s="173"/>
      <c r="D1960" s="173"/>
      <c r="E1960" s="173"/>
      <c r="F1960" s="173"/>
      <c r="G1960" s="173"/>
      <c r="H1960" s="173"/>
      <c r="I1960" s="173"/>
      <c r="J1960" s="173"/>
      <c r="K1960" s="173"/>
      <c r="L1960" s="173"/>
      <c r="M1960" s="173"/>
      <c r="N1960" s="173"/>
      <c r="O1960" s="173"/>
      <c r="P1960" s="173"/>
      <c r="Q1960" s="173"/>
      <c r="R1960" s="173"/>
      <c r="S1960" s="173"/>
      <c r="T1960" s="173"/>
      <c r="U1960" s="173"/>
      <c r="V1960" s="173"/>
      <c r="W1960" s="173"/>
      <c r="X1960" s="173"/>
      <c r="Y1960" s="173"/>
      <c r="Z1960" s="173"/>
      <c r="AA1960" s="173"/>
      <c r="AB1960" s="173"/>
      <c r="AC1960" s="173"/>
      <c r="AD1960" s="173"/>
      <c r="AE1960" s="173"/>
      <c r="AF1960" s="173"/>
      <c r="AG1960" s="173"/>
      <c r="AH1960" s="173"/>
      <c r="AI1960" s="173"/>
      <c r="AJ1960" s="173"/>
      <c r="AK1960" s="173"/>
      <c r="AL1960" s="173"/>
    </row>
    <row r="1961" spans="1:38" s="123" customFormat="1" ht="14">
      <c r="A1961" s="173"/>
      <c r="B1961" s="173"/>
      <c r="C1961" s="173"/>
      <c r="D1961" s="173"/>
      <c r="E1961" s="173"/>
      <c r="F1961" s="173"/>
      <c r="G1961" s="173"/>
      <c r="H1961" s="173"/>
      <c r="I1961" s="173"/>
      <c r="J1961" s="173"/>
      <c r="K1961" s="173"/>
      <c r="L1961" s="173"/>
      <c r="M1961" s="173"/>
      <c r="N1961" s="173"/>
      <c r="O1961" s="173"/>
      <c r="P1961" s="173"/>
      <c r="Q1961" s="173"/>
      <c r="R1961" s="173"/>
      <c r="S1961" s="173"/>
      <c r="T1961" s="173"/>
      <c r="U1961" s="173"/>
      <c r="V1961" s="173"/>
      <c r="W1961" s="173"/>
      <c r="X1961" s="173"/>
      <c r="Y1961" s="173"/>
      <c r="Z1961" s="173"/>
      <c r="AA1961" s="173"/>
      <c r="AB1961" s="173"/>
      <c r="AC1961" s="173"/>
      <c r="AD1961" s="173"/>
      <c r="AE1961" s="173"/>
      <c r="AF1961" s="173"/>
      <c r="AG1961" s="173"/>
      <c r="AH1961" s="173"/>
      <c r="AI1961" s="173"/>
      <c r="AJ1961" s="173"/>
      <c r="AK1961" s="173"/>
      <c r="AL1961" s="173"/>
    </row>
    <row r="1962" spans="1:38" s="123" customFormat="1" ht="14">
      <c r="A1962" s="173"/>
      <c r="B1962" s="173"/>
      <c r="C1962" s="173"/>
      <c r="D1962" s="173"/>
      <c r="E1962" s="173"/>
      <c r="F1962" s="173"/>
      <c r="G1962" s="173"/>
      <c r="H1962" s="173"/>
      <c r="I1962" s="173"/>
      <c r="J1962" s="173"/>
      <c r="K1962" s="173"/>
      <c r="L1962" s="173"/>
      <c r="M1962" s="173"/>
      <c r="N1962" s="173"/>
      <c r="O1962" s="173"/>
      <c r="P1962" s="173"/>
      <c r="Q1962" s="173"/>
      <c r="R1962" s="173"/>
      <c r="S1962" s="173"/>
      <c r="T1962" s="173"/>
      <c r="U1962" s="173"/>
      <c r="V1962" s="173"/>
      <c r="W1962" s="173"/>
      <c r="X1962" s="173"/>
      <c r="Y1962" s="173"/>
      <c r="Z1962" s="173"/>
      <c r="AA1962" s="173"/>
      <c r="AB1962" s="173"/>
      <c r="AC1962" s="173"/>
      <c r="AD1962" s="173"/>
      <c r="AE1962" s="173"/>
      <c r="AF1962" s="173"/>
      <c r="AG1962" s="173"/>
      <c r="AH1962" s="173"/>
      <c r="AI1962" s="173"/>
      <c r="AJ1962" s="173"/>
      <c r="AK1962" s="173"/>
      <c r="AL1962" s="173"/>
    </row>
    <row r="1963" spans="1:38" s="123" customFormat="1" ht="14">
      <c r="A1963" s="173"/>
      <c r="B1963" s="173"/>
      <c r="C1963" s="173"/>
      <c r="D1963" s="173"/>
      <c r="E1963" s="173"/>
      <c r="F1963" s="173"/>
      <c r="G1963" s="173"/>
      <c r="H1963" s="173"/>
      <c r="I1963" s="173"/>
      <c r="J1963" s="173"/>
      <c r="K1963" s="173"/>
      <c r="L1963" s="173"/>
      <c r="M1963" s="173"/>
      <c r="N1963" s="173"/>
      <c r="O1963" s="173"/>
      <c r="P1963" s="173"/>
      <c r="Q1963" s="173"/>
      <c r="R1963" s="173"/>
      <c r="S1963" s="173"/>
      <c r="T1963" s="173"/>
      <c r="U1963" s="173"/>
      <c r="V1963" s="173"/>
      <c r="W1963" s="173"/>
      <c r="X1963" s="173"/>
      <c r="Y1963" s="173"/>
      <c r="Z1963" s="173"/>
      <c r="AA1963" s="173"/>
      <c r="AB1963" s="173"/>
      <c r="AC1963" s="173"/>
      <c r="AD1963" s="173"/>
      <c r="AE1963" s="173"/>
      <c r="AF1963" s="173"/>
      <c r="AG1963" s="173"/>
      <c r="AH1963" s="173"/>
      <c r="AI1963" s="173"/>
      <c r="AJ1963" s="173"/>
      <c r="AK1963" s="173"/>
      <c r="AL1963" s="173"/>
    </row>
    <row r="1964" spans="1:38" s="123" customFormat="1" ht="14">
      <c r="A1964" s="173"/>
      <c r="B1964" s="173"/>
      <c r="C1964" s="173"/>
      <c r="D1964" s="173"/>
      <c r="E1964" s="173"/>
      <c r="F1964" s="173"/>
      <c r="G1964" s="173"/>
      <c r="H1964" s="173"/>
      <c r="I1964" s="173"/>
      <c r="J1964" s="173"/>
      <c r="K1964" s="173"/>
      <c r="L1964" s="173"/>
      <c r="M1964" s="173"/>
      <c r="N1964" s="173"/>
      <c r="O1964" s="173"/>
      <c r="P1964" s="173"/>
      <c r="Q1964" s="173"/>
      <c r="R1964" s="173"/>
      <c r="S1964" s="173"/>
      <c r="T1964" s="173"/>
      <c r="U1964" s="173"/>
      <c r="V1964" s="173"/>
      <c r="W1964" s="173"/>
      <c r="X1964" s="173"/>
      <c r="Y1964" s="173"/>
      <c r="Z1964" s="173"/>
      <c r="AA1964" s="173"/>
      <c r="AB1964" s="173"/>
      <c r="AC1964" s="173"/>
      <c r="AD1964" s="173"/>
      <c r="AE1964" s="173"/>
      <c r="AF1964" s="173"/>
      <c r="AG1964" s="173"/>
      <c r="AH1964" s="173"/>
      <c r="AI1964" s="173"/>
      <c r="AJ1964" s="173"/>
      <c r="AK1964" s="173"/>
      <c r="AL1964" s="173"/>
    </row>
    <row r="1965" spans="1:38" s="123" customFormat="1" ht="14">
      <c r="A1965" s="173"/>
      <c r="B1965" s="173"/>
      <c r="C1965" s="173"/>
      <c r="D1965" s="173"/>
      <c r="E1965" s="173"/>
      <c r="F1965" s="173"/>
      <c r="G1965" s="173"/>
      <c r="H1965" s="173"/>
      <c r="I1965" s="173"/>
      <c r="J1965" s="173"/>
      <c r="K1965" s="173"/>
      <c r="L1965" s="173"/>
      <c r="M1965" s="173"/>
      <c r="N1965" s="173"/>
      <c r="O1965" s="173"/>
      <c r="P1965" s="173"/>
      <c r="Q1965" s="173"/>
      <c r="R1965" s="173"/>
      <c r="S1965" s="173"/>
      <c r="T1965" s="173"/>
      <c r="U1965" s="173"/>
      <c r="V1965" s="173"/>
      <c r="W1965" s="173"/>
      <c r="X1965" s="173"/>
      <c r="Y1965" s="173"/>
      <c r="Z1965" s="173"/>
      <c r="AA1965" s="173"/>
      <c r="AB1965" s="173"/>
      <c r="AC1965" s="173"/>
      <c r="AD1965" s="173"/>
      <c r="AE1965" s="173"/>
      <c r="AF1965" s="173"/>
      <c r="AG1965" s="173"/>
      <c r="AH1965" s="173"/>
      <c r="AI1965" s="173"/>
      <c r="AJ1965" s="173"/>
      <c r="AK1965" s="173"/>
      <c r="AL1965" s="173"/>
    </row>
    <row r="1966" spans="1:38" s="123" customFormat="1" ht="14">
      <c r="A1966" s="173"/>
      <c r="B1966" s="173"/>
      <c r="C1966" s="173"/>
      <c r="D1966" s="173"/>
      <c r="E1966" s="173"/>
      <c r="F1966" s="173"/>
      <c r="G1966" s="173"/>
      <c r="H1966" s="173"/>
      <c r="I1966" s="173"/>
      <c r="J1966" s="173"/>
      <c r="K1966" s="173"/>
      <c r="L1966" s="173"/>
      <c r="M1966" s="173"/>
      <c r="N1966" s="173"/>
      <c r="O1966" s="173"/>
      <c r="P1966" s="173"/>
      <c r="Q1966" s="173"/>
      <c r="R1966" s="173"/>
      <c r="S1966" s="173"/>
      <c r="T1966" s="173"/>
      <c r="U1966" s="173"/>
      <c r="V1966" s="173"/>
      <c r="W1966" s="173"/>
      <c r="X1966" s="173"/>
      <c r="Y1966" s="173"/>
      <c r="Z1966" s="173"/>
      <c r="AA1966" s="173"/>
      <c r="AB1966" s="173"/>
      <c r="AC1966" s="173"/>
      <c r="AD1966" s="173"/>
      <c r="AE1966" s="173"/>
      <c r="AF1966" s="173"/>
      <c r="AG1966" s="173"/>
      <c r="AH1966" s="173"/>
      <c r="AI1966" s="173"/>
      <c r="AJ1966" s="173"/>
      <c r="AK1966" s="173"/>
      <c r="AL1966" s="173"/>
    </row>
    <row r="1967" spans="1:38" s="123" customFormat="1" ht="14">
      <c r="A1967" s="173"/>
      <c r="B1967" s="173"/>
      <c r="C1967" s="173"/>
      <c r="D1967" s="173"/>
      <c r="E1967" s="173"/>
      <c r="F1967" s="173"/>
      <c r="G1967" s="173"/>
      <c r="H1967" s="173"/>
      <c r="I1967" s="173"/>
      <c r="J1967" s="173"/>
      <c r="K1967" s="173"/>
      <c r="L1967" s="173"/>
      <c r="M1967" s="173"/>
      <c r="N1967" s="173"/>
      <c r="O1967" s="173"/>
      <c r="P1967" s="173"/>
      <c r="Q1967" s="173"/>
      <c r="R1967" s="173"/>
      <c r="S1967" s="173"/>
      <c r="T1967" s="173"/>
      <c r="U1967" s="173"/>
      <c r="V1967" s="173"/>
      <c r="W1967" s="173"/>
      <c r="X1967" s="173"/>
      <c r="Y1967" s="173"/>
      <c r="Z1967" s="173"/>
      <c r="AA1967" s="173"/>
      <c r="AB1967" s="173"/>
      <c r="AC1967" s="173"/>
      <c r="AD1967" s="173"/>
      <c r="AE1967" s="173"/>
      <c r="AF1967" s="173"/>
      <c r="AG1967" s="173"/>
      <c r="AH1967" s="173"/>
      <c r="AI1967" s="173"/>
      <c r="AJ1967" s="173"/>
      <c r="AK1967" s="173"/>
      <c r="AL1967" s="173"/>
    </row>
    <row r="1968" spans="1:38" s="123" customFormat="1" ht="14">
      <c r="A1968" s="173"/>
      <c r="B1968" s="173"/>
      <c r="C1968" s="173"/>
      <c r="D1968" s="173"/>
      <c r="E1968" s="173"/>
      <c r="F1968" s="173"/>
      <c r="G1968" s="173"/>
      <c r="H1968" s="173"/>
      <c r="I1968" s="173"/>
      <c r="J1968" s="173"/>
      <c r="K1968" s="173"/>
      <c r="L1968" s="173"/>
      <c r="M1968" s="173"/>
      <c r="N1968" s="173"/>
      <c r="O1968" s="173"/>
      <c r="P1968" s="173"/>
      <c r="Q1968" s="173"/>
      <c r="R1968" s="173"/>
      <c r="S1968" s="173"/>
      <c r="T1968" s="173"/>
      <c r="U1968" s="173"/>
      <c r="V1968" s="173"/>
      <c r="W1968" s="173"/>
      <c r="X1968" s="173"/>
      <c r="Y1968" s="173"/>
      <c r="Z1968" s="173"/>
      <c r="AA1968" s="173"/>
      <c r="AB1968" s="173"/>
      <c r="AC1968" s="173"/>
      <c r="AD1968" s="173"/>
      <c r="AE1968" s="173"/>
      <c r="AF1968" s="173"/>
      <c r="AG1968" s="173"/>
      <c r="AH1968" s="173"/>
      <c r="AI1968" s="173"/>
      <c r="AJ1968" s="173"/>
      <c r="AK1968" s="173"/>
      <c r="AL1968" s="173"/>
    </row>
    <row r="1969" spans="1:38" s="123" customFormat="1" ht="14">
      <c r="A1969" s="173"/>
      <c r="B1969" s="173"/>
      <c r="C1969" s="173"/>
      <c r="D1969" s="173"/>
      <c r="E1969" s="173"/>
      <c r="F1969" s="173"/>
      <c r="G1969" s="173"/>
      <c r="H1969" s="173"/>
      <c r="I1969" s="173"/>
      <c r="J1969" s="173"/>
      <c r="K1969" s="173"/>
      <c r="L1969" s="173"/>
      <c r="M1969" s="173"/>
      <c r="N1969" s="173"/>
      <c r="O1969" s="173"/>
      <c r="P1969" s="173"/>
      <c r="Q1969" s="173"/>
      <c r="R1969" s="173"/>
      <c r="S1969" s="173"/>
      <c r="T1969" s="173"/>
      <c r="U1969" s="173"/>
      <c r="V1969" s="173"/>
      <c r="W1969" s="173"/>
      <c r="X1969" s="173"/>
      <c r="Y1969" s="173"/>
      <c r="Z1969" s="173"/>
      <c r="AA1969" s="173"/>
      <c r="AB1969" s="173"/>
      <c r="AC1969" s="173"/>
      <c r="AD1969" s="173"/>
      <c r="AE1969" s="173"/>
      <c r="AF1969" s="173"/>
      <c r="AG1969" s="173"/>
      <c r="AH1969" s="173"/>
      <c r="AI1969" s="173"/>
      <c r="AJ1969" s="173"/>
      <c r="AK1969" s="173"/>
      <c r="AL1969" s="173"/>
    </row>
    <row r="1970" spans="1:38" s="123" customFormat="1" ht="14">
      <c r="A1970" s="173"/>
      <c r="B1970" s="173"/>
      <c r="C1970" s="173"/>
      <c r="D1970" s="173"/>
      <c r="E1970" s="173"/>
      <c r="F1970" s="173"/>
      <c r="G1970" s="173"/>
      <c r="H1970" s="173"/>
      <c r="I1970" s="173"/>
      <c r="J1970" s="173"/>
      <c r="K1970" s="173"/>
      <c r="L1970" s="173"/>
      <c r="M1970" s="173"/>
      <c r="N1970" s="173"/>
      <c r="O1970" s="173"/>
      <c r="P1970" s="173"/>
      <c r="Q1970" s="173"/>
      <c r="R1970" s="173"/>
      <c r="S1970" s="173"/>
      <c r="T1970" s="173"/>
      <c r="U1970" s="173"/>
      <c r="V1970" s="173"/>
      <c r="W1970" s="173"/>
      <c r="X1970" s="173"/>
      <c r="Y1970" s="173"/>
      <c r="Z1970" s="173"/>
      <c r="AA1970" s="173"/>
      <c r="AB1970" s="173"/>
      <c r="AC1970" s="173"/>
      <c r="AD1970" s="173"/>
      <c r="AE1970" s="173"/>
      <c r="AF1970" s="173"/>
      <c r="AG1970" s="173"/>
      <c r="AH1970" s="173"/>
      <c r="AI1970" s="173"/>
      <c r="AJ1970" s="173"/>
      <c r="AK1970" s="173"/>
      <c r="AL1970" s="173"/>
    </row>
    <row r="1971" spans="1:38" s="123" customFormat="1" ht="14">
      <c r="A1971" s="173"/>
      <c r="B1971" s="173"/>
      <c r="C1971" s="173"/>
      <c r="D1971" s="173"/>
      <c r="E1971" s="173"/>
      <c r="F1971" s="173"/>
      <c r="G1971" s="173"/>
      <c r="H1971" s="173"/>
      <c r="I1971" s="173"/>
      <c r="J1971" s="173"/>
      <c r="K1971" s="173"/>
      <c r="L1971" s="173"/>
      <c r="M1971" s="173"/>
      <c r="N1971" s="173"/>
      <c r="O1971" s="173"/>
      <c r="P1971" s="173"/>
      <c r="Q1971" s="173"/>
      <c r="R1971" s="173"/>
      <c r="S1971" s="173"/>
      <c r="T1971" s="173"/>
      <c r="U1971" s="173"/>
      <c r="V1971" s="173"/>
      <c r="W1971" s="173"/>
      <c r="X1971" s="173"/>
      <c r="Y1971" s="173"/>
      <c r="Z1971" s="173"/>
      <c r="AA1971" s="173"/>
      <c r="AB1971" s="173"/>
      <c r="AC1971" s="173"/>
      <c r="AD1971" s="173"/>
      <c r="AE1971" s="173"/>
      <c r="AF1971" s="173"/>
      <c r="AG1971" s="173"/>
      <c r="AH1971" s="173"/>
      <c r="AI1971" s="173"/>
      <c r="AJ1971" s="173"/>
      <c r="AK1971" s="173"/>
      <c r="AL1971" s="173"/>
    </row>
    <row r="1972" spans="1:38" s="123" customFormat="1" ht="14">
      <c r="A1972" s="173"/>
      <c r="B1972" s="173"/>
      <c r="C1972" s="173"/>
      <c r="D1972" s="173"/>
      <c r="E1972" s="173"/>
      <c r="F1972" s="173"/>
      <c r="G1972" s="173"/>
      <c r="H1972" s="173"/>
      <c r="I1972" s="173"/>
      <c r="J1972" s="173"/>
      <c r="K1972" s="173"/>
      <c r="L1972" s="173"/>
      <c r="M1972" s="173"/>
      <c r="N1972" s="173"/>
      <c r="O1972" s="173"/>
      <c r="P1972" s="173"/>
      <c r="Q1972" s="173"/>
      <c r="R1972" s="173"/>
      <c r="S1972" s="173"/>
      <c r="T1972" s="173"/>
      <c r="U1972" s="173"/>
      <c r="V1972" s="173"/>
      <c r="W1972" s="173"/>
      <c r="X1972" s="173"/>
      <c r="Y1972" s="173"/>
      <c r="Z1972" s="173"/>
      <c r="AA1972" s="173"/>
      <c r="AB1972" s="173"/>
      <c r="AC1972" s="173"/>
      <c r="AD1972" s="173"/>
      <c r="AE1972" s="173"/>
      <c r="AF1972" s="173"/>
      <c r="AG1972" s="173"/>
      <c r="AH1972" s="173"/>
      <c r="AI1972" s="173"/>
      <c r="AJ1972" s="173"/>
      <c r="AK1972" s="173"/>
      <c r="AL1972" s="173"/>
    </row>
    <row r="1973" spans="1:38" s="123" customFormat="1" ht="14">
      <c r="A1973" s="173"/>
      <c r="B1973" s="173"/>
      <c r="C1973" s="173"/>
      <c r="D1973" s="173"/>
      <c r="E1973" s="173"/>
      <c r="F1973" s="173"/>
      <c r="G1973" s="173"/>
      <c r="H1973" s="173"/>
      <c r="I1973" s="173"/>
      <c r="J1973" s="173"/>
      <c r="K1973" s="173"/>
      <c r="L1973" s="173"/>
      <c r="M1973" s="173"/>
      <c r="N1973" s="173"/>
      <c r="O1973" s="173"/>
      <c r="P1973" s="173"/>
      <c r="Q1973" s="173"/>
      <c r="R1973" s="173"/>
      <c r="S1973" s="173"/>
      <c r="T1973" s="173"/>
      <c r="U1973" s="173"/>
      <c r="V1973" s="173"/>
      <c r="W1973" s="173"/>
      <c r="X1973" s="173"/>
      <c r="Y1973" s="173"/>
      <c r="Z1973" s="173"/>
      <c r="AA1973" s="173"/>
      <c r="AB1973" s="173"/>
      <c r="AC1973" s="173"/>
      <c r="AD1973" s="173"/>
      <c r="AE1973" s="173"/>
      <c r="AF1973" s="173"/>
      <c r="AG1973" s="173"/>
      <c r="AH1973" s="173"/>
      <c r="AI1973" s="173"/>
      <c r="AJ1973" s="173"/>
      <c r="AK1973" s="173"/>
      <c r="AL1973" s="173"/>
    </row>
    <row r="1974" spans="1:38" s="123" customFormat="1" ht="14">
      <c r="A1974" s="173"/>
      <c r="B1974" s="173"/>
      <c r="C1974" s="173"/>
      <c r="D1974" s="173"/>
      <c r="E1974" s="173"/>
      <c r="F1974" s="173"/>
      <c r="G1974" s="173"/>
      <c r="H1974" s="173"/>
      <c r="I1974" s="173"/>
      <c r="J1974" s="173"/>
      <c r="K1974" s="173"/>
      <c r="L1974" s="173"/>
      <c r="M1974" s="173"/>
      <c r="N1974" s="173"/>
      <c r="O1974" s="173"/>
      <c r="P1974" s="173"/>
      <c r="Q1974" s="173"/>
      <c r="R1974" s="173"/>
      <c r="S1974" s="173"/>
      <c r="T1974" s="173"/>
      <c r="U1974" s="173"/>
      <c r="V1974" s="173"/>
      <c r="W1974" s="173"/>
      <c r="X1974" s="173"/>
      <c r="Y1974" s="173"/>
      <c r="Z1974" s="173"/>
      <c r="AA1974" s="173"/>
      <c r="AB1974" s="173"/>
      <c r="AC1974" s="173"/>
      <c r="AD1974" s="173"/>
      <c r="AE1974" s="173"/>
      <c r="AF1974" s="173"/>
      <c r="AG1974" s="173"/>
      <c r="AH1974" s="173"/>
      <c r="AI1974" s="173"/>
      <c r="AJ1974" s="173"/>
      <c r="AK1974" s="173"/>
      <c r="AL1974" s="173"/>
    </row>
    <row r="1975" spans="1:38" s="123" customFormat="1" ht="14">
      <c r="A1975" s="173"/>
      <c r="B1975" s="173"/>
      <c r="C1975" s="173"/>
      <c r="D1975" s="173"/>
      <c r="E1975" s="173"/>
      <c r="F1975" s="173"/>
      <c r="G1975" s="173"/>
      <c r="H1975" s="173"/>
      <c r="I1975" s="173"/>
      <c r="J1975" s="173"/>
      <c r="K1975" s="173"/>
      <c r="L1975" s="173"/>
      <c r="M1975" s="173"/>
      <c r="N1975" s="173"/>
      <c r="O1975" s="173"/>
      <c r="P1975" s="173"/>
      <c r="Q1975" s="173"/>
      <c r="R1975" s="173"/>
      <c r="S1975" s="173"/>
      <c r="T1975" s="173"/>
      <c r="U1975" s="173"/>
      <c r="V1975" s="173"/>
      <c r="W1975" s="173"/>
      <c r="X1975" s="173"/>
      <c r="Y1975" s="173"/>
      <c r="Z1975" s="173"/>
      <c r="AA1975" s="173"/>
      <c r="AB1975" s="173"/>
      <c r="AC1975" s="173"/>
      <c r="AD1975" s="173"/>
      <c r="AE1975" s="173"/>
      <c r="AF1975" s="173"/>
      <c r="AG1975" s="173"/>
      <c r="AH1975" s="173"/>
      <c r="AI1975" s="173"/>
      <c r="AJ1975" s="173"/>
      <c r="AK1975" s="173"/>
      <c r="AL1975" s="173"/>
    </row>
    <row r="1976" spans="1:38" s="123" customFormat="1" ht="14">
      <c r="A1976" s="173"/>
      <c r="B1976" s="173"/>
      <c r="C1976" s="173"/>
      <c r="D1976" s="173"/>
      <c r="E1976" s="173"/>
      <c r="F1976" s="173"/>
      <c r="G1976" s="173"/>
      <c r="H1976" s="173"/>
      <c r="I1976" s="173"/>
      <c r="J1976" s="173"/>
      <c r="K1976" s="173"/>
      <c r="L1976" s="173"/>
      <c r="M1976" s="173"/>
      <c r="N1976" s="173"/>
      <c r="O1976" s="173"/>
      <c r="P1976" s="173"/>
      <c r="Q1976" s="173"/>
      <c r="R1976" s="173"/>
      <c r="S1976" s="173"/>
      <c r="T1976" s="173"/>
      <c r="U1976" s="173"/>
      <c r="V1976" s="173"/>
      <c r="W1976" s="173"/>
      <c r="X1976" s="173"/>
      <c r="Y1976" s="173"/>
      <c r="Z1976" s="173"/>
      <c r="AA1976" s="173"/>
      <c r="AB1976" s="173"/>
      <c r="AC1976" s="173"/>
      <c r="AD1976" s="173"/>
      <c r="AE1976" s="173"/>
      <c r="AF1976" s="173"/>
      <c r="AG1976" s="173"/>
      <c r="AH1976" s="173"/>
      <c r="AI1976" s="173"/>
      <c r="AJ1976" s="173"/>
      <c r="AK1976" s="173"/>
      <c r="AL1976" s="173"/>
    </row>
    <row r="1977" spans="1:38" s="123" customFormat="1" ht="14">
      <c r="A1977" s="173"/>
      <c r="B1977" s="173"/>
      <c r="C1977" s="173"/>
      <c r="D1977" s="173"/>
      <c r="E1977" s="173"/>
      <c r="F1977" s="173"/>
      <c r="G1977" s="173"/>
      <c r="H1977" s="173"/>
      <c r="I1977" s="173"/>
      <c r="J1977" s="173"/>
      <c r="K1977" s="173"/>
      <c r="L1977" s="173"/>
      <c r="M1977" s="173"/>
      <c r="N1977" s="173"/>
      <c r="O1977" s="173"/>
      <c r="P1977" s="173"/>
      <c r="Q1977" s="173"/>
      <c r="R1977" s="173"/>
      <c r="S1977" s="173"/>
      <c r="T1977" s="173"/>
      <c r="U1977" s="173"/>
      <c r="V1977" s="173"/>
      <c r="W1977" s="173"/>
      <c r="X1977" s="173"/>
      <c r="Y1977" s="173"/>
      <c r="Z1977" s="173"/>
      <c r="AA1977" s="173"/>
      <c r="AB1977" s="173"/>
      <c r="AC1977" s="173"/>
      <c r="AD1977" s="173"/>
      <c r="AE1977" s="173"/>
      <c r="AF1977" s="173"/>
      <c r="AG1977" s="173"/>
      <c r="AH1977" s="173"/>
      <c r="AI1977" s="173"/>
      <c r="AJ1977" s="173"/>
      <c r="AK1977" s="173"/>
      <c r="AL1977" s="173"/>
    </row>
    <row r="1978" spans="1:38" s="123" customFormat="1" ht="14">
      <c r="A1978" s="173"/>
      <c r="B1978" s="173"/>
      <c r="C1978" s="173"/>
      <c r="D1978" s="173"/>
      <c r="E1978" s="173"/>
      <c r="F1978" s="173"/>
      <c r="G1978" s="173"/>
      <c r="H1978" s="173"/>
      <c r="I1978" s="173"/>
      <c r="J1978" s="173"/>
      <c r="K1978" s="173"/>
      <c r="L1978" s="173"/>
      <c r="M1978" s="173"/>
      <c r="N1978" s="173"/>
      <c r="O1978" s="173"/>
      <c r="P1978" s="173"/>
      <c r="Q1978" s="173"/>
      <c r="R1978" s="173"/>
      <c r="S1978" s="173"/>
      <c r="T1978" s="173"/>
      <c r="U1978" s="173"/>
      <c r="V1978" s="173"/>
      <c r="W1978" s="173"/>
      <c r="X1978" s="173"/>
      <c r="Y1978" s="173"/>
      <c r="Z1978" s="173"/>
      <c r="AA1978" s="173"/>
      <c r="AB1978" s="173"/>
      <c r="AC1978" s="173"/>
      <c r="AD1978" s="173"/>
      <c r="AE1978" s="173"/>
      <c r="AF1978" s="173"/>
      <c r="AG1978" s="173"/>
      <c r="AH1978" s="173"/>
      <c r="AI1978" s="173"/>
      <c r="AJ1978" s="173"/>
      <c r="AK1978" s="173"/>
      <c r="AL1978" s="173"/>
    </row>
    <row r="1979" spans="1:38" s="123" customFormat="1" ht="14">
      <c r="A1979" s="173"/>
      <c r="B1979" s="173"/>
      <c r="C1979" s="173"/>
      <c r="D1979" s="173"/>
      <c r="E1979" s="173"/>
      <c r="F1979" s="173"/>
      <c r="G1979" s="173"/>
      <c r="H1979" s="173"/>
      <c r="I1979" s="173"/>
      <c r="J1979" s="173"/>
      <c r="K1979" s="173"/>
      <c r="L1979" s="173"/>
      <c r="M1979" s="173"/>
      <c r="N1979" s="173"/>
      <c r="O1979" s="173"/>
      <c r="P1979" s="173"/>
      <c r="Q1979" s="173"/>
      <c r="R1979" s="173"/>
      <c r="S1979" s="173"/>
      <c r="T1979" s="173"/>
      <c r="U1979" s="173"/>
      <c r="V1979" s="173"/>
      <c r="W1979" s="173"/>
      <c r="X1979" s="173"/>
      <c r="Y1979" s="173"/>
      <c r="Z1979" s="173"/>
      <c r="AA1979" s="173"/>
      <c r="AB1979" s="173"/>
      <c r="AC1979" s="173"/>
      <c r="AD1979" s="173"/>
      <c r="AE1979" s="173"/>
      <c r="AF1979" s="173"/>
      <c r="AG1979" s="173"/>
      <c r="AH1979" s="173"/>
      <c r="AI1979" s="173"/>
      <c r="AJ1979" s="173"/>
      <c r="AK1979" s="173"/>
      <c r="AL1979" s="173"/>
    </row>
    <row r="1980" spans="1:38" s="123" customFormat="1" ht="14">
      <c r="A1980" s="173"/>
      <c r="B1980" s="173"/>
      <c r="C1980" s="173"/>
      <c r="D1980" s="173"/>
      <c r="E1980" s="173"/>
      <c r="F1980" s="173"/>
      <c r="G1980" s="173"/>
      <c r="H1980" s="173"/>
      <c r="I1980" s="173"/>
      <c r="J1980" s="173"/>
      <c r="K1980" s="173"/>
      <c r="L1980" s="173"/>
      <c r="M1980" s="173"/>
      <c r="N1980" s="173"/>
      <c r="O1980" s="173"/>
      <c r="P1980" s="173"/>
      <c r="Q1980" s="173"/>
      <c r="R1980" s="173"/>
      <c r="S1980" s="173"/>
      <c r="T1980" s="173"/>
      <c r="U1980" s="173"/>
      <c r="V1980" s="173"/>
      <c r="W1980" s="173"/>
      <c r="X1980" s="173"/>
      <c r="Y1980" s="173"/>
      <c r="Z1980" s="173"/>
      <c r="AA1980" s="173"/>
      <c r="AB1980" s="173"/>
      <c r="AC1980" s="173"/>
      <c r="AD1980" s="173"/>
      <c r="AE1980" s="173"/>
      <c r="AF1980" s="173"/>
      <c r="AG1980" s="173"/>
      <c r="AH1980" s="173"/>
      <c r="AI1980" s="173"/>
      <c r="AJ1980" s="173"/>
      <c r="AK1980" s="173"/>
      <c r="AL1980" s="173"/>
    </row>
    <row r="1981" spans="1:38" s="123" customFormat="1" ht="14">
      <c r="A1981" s="173"/>
      <c r="B1981" s="173"/>
      <c r="C1981" s="173"/>
      <c r="D1981" s="173"/>
      <c r="E1981" s="173"/>
      <c r="F1981" s="173"/>
      <c r="G1981" s="173"/>
      <c r="H1981" s="173"/>
      <c r="I1981" s="173"/>
      <c r="J1981" s="173"/>
      <c r="K1981" s="173"/>
      <c r="L1981" s="173"/>
      <c r="M1981" s="173"/>
      <c r="N1981" s="173"/>
      <c r="O1981" s="173"/>
      <c r="P1981" s="173"/>
      <c r="Q1981" s="173"/>
      <c r="R1981" s="173"/>
      <c r="S1981" s="173"/>
      <c r="T1981" s="173"/>
      <c r="U1981" s="173"/>
      <c r="V1981" s="173"/>
      <c r="W1981" s="173"/>
      <c r="X1981" s="173"/>
      <c r="Y1981" s="173"/>
      <c r="Z1981" s="173"/>
      <c r="AA1981" s="173"/>
      <c r="AB1981" s="173"/>
      <c r="AC1981" s="173"/>
      <c r="AD1981" s="173"/>
      <c r="AE1981" s="173"/>
      <c r="AF1981" s="173"/>
      <c r="AG1981" s="173"/>
      <c r="AH1981" s="173"/>
      <c r="AI1981" s="173"/>
      <c r="AJ1981" s="173"/>
      <c r="AK1981" s="173"/>
      <c r="AL1981" s="173"/>
    </row>
    <row r="1982" spans="1:38" s="123" customFormat="1" ht="14">
      <c r="A1982" s="173"/>
      <c r="B1982" s="173"/>
      <c r="C1982" s="173"/>
      <c r="D1982" s="173"/>
      <c r="E1982" s="173"/>
      <c r="F1982" s="173"/>
      <c r="G1982" s="173"/>
      <c r="H1982" s="173"/>
      <c r="I1982" s="173"/>
      <c r="J1982" s="173"/>
      <c r="K1982" s="173"/>
      <c r="L1982" s="173"/>
      <c r="M1982" s="173"/>
      <c r="N1982" s="173"/>
      <c r="O1982" s="173"/>
      <c r="P1982" s="173"/>
      <c r="Q1982" s="173"/>
      <c r="R1982" s="173"/>
      <c r="S1982" s="173"/>
      <c r="T1982" s="173"/>
      <c r="U1982" s="173"/>
      <c r="V1982" s="173"/>
      <c r="W1982" s="173"/>
      <c r="X1982" s="173"/>
      <c r="Y1982" s="173"/>
      <c r="Z1982" s="173"/>
      <c r="AA1982" s="173"/>
      <c r="AB1982" s="173"/>
      <c r="AC1982" s="173"/>
      <c r="AD1982" s="173"/>
      <c r="AE1982" s="173"/>
      <c r="AF1982" s="173"/>
      <c r="AG1982" s="173"/>
      <c r="AH1982" s="173"/>
      <c r="AI1982" s="173"/>
      <c r="AJ1982" s="173"/>
      <c r="AK1982" s="173"/>
      <c r="AL1982" s="173"/>
    </row>
    <row r="1983" spans="1:38" s="123" customFormat="1" ht="14">
      <c r="A1983" s="173"/>
      <c r="B1983" s="173"/>
      <c r="C1983" s="173"/>
      <c r="D1983" s="173"/>
      <c r="E1983" s="173"/>
      <c r="F1983" s="173"/>
      <c r="G1983" s="173"/>
      <c r="H1983" s="173"/>
      <c r="I1983" s="173"/>
      <c r="J1983" s="173"/>
      <c r="K1983" s="173"/>
      <c r="L1983" s="173"/>
      <c r="M1983" s="173"/>
      <c r="N1983" s="173"/>
      <c r="O1983" s="173"/>
      <c r="P1983" s="173"/>
      <c r="Q1983" s="173"/>
      <c r="R1983" s="173"/>
      <c r="S1983" s="173"/>
      <c r="T1983" s="173"/>
      <c r="U1983" s="173"/>
      <c r="V1983" s="173"/>
      <c r="W1983" s="173"/>
      <c r="X1983" s="173"/>
      <c r="Y1983" s="173"/>
      <c r="Z1983" s="173"/>
      <c r="AA1983" s="173"/>
      <c r="AB1983" s="173"/>
      <c r="AC1983" s="173"/>
      <c r="AD1983" s="173"/>
      <c r="AE1983" s="173"/>
      <c r="AF1983" s="173"/>
      <c r="AG1983" s="173"/>
      <c r="AH1983" s="173"/>
      <c r="AI1983" s="173"/>
      <c r="AJ1983" s="173"/>
      <c r="AK1983" s="173"/>
      <c r="AL1983" s="173"/>
    </row>
    <row r="1984" spans="1:38" s="123" customFormat="1" ht="14">
      <c r="A1984" s="173"/>
      <c r="B1984" s="173"/>
      <c r="C1984" s="173"/>
      <c r="D1984" s="173"/>
      <c r="E1984" s="173"/>
      <c r="F1984" s="173"/>
      <c r="G1984" s="173"/>
      <c r="H1984" s="173"/>
      <c r="I1984" s="173"/>
      <c r="J1984" s="173"/>
      <c r="K1984" s="173"/>
      <c r="L1984" s="173"/>
      <c r="M1984" s="173"/>
      <c r="N1984" s="173"/>
      <c r="O1984" s="173"/>
      <c r="P1984" s="173"/>
      <c r="Q1984" s="173"/>
      <c r="R1984" s="173"/>
      <c r="S1984" s="173"/>
      <c r="T1984" s="173"/>
      <c r="U1984" s="173"/>
      <c r="V1984" s="173"/>
      <c r="W1984" s="173"/>
      <c r="X1984" s="173"/>
      <c r="Y1984" s="173"/>
      <c r="Z1984" s="173"/>
      <c r="AA1984" s="173"/>
      <c r="AB1984" s="173"/>
      <c r="AC1984" s="173"/>
      <c r="AD1984" s="173"/>
      <c r="AE1984" s="173"/>
      <c r="AF1984" s="173"/>
      <c r="AG1984" s="173"/>
      <c r="AH1984" s="173"/>
      <c r="AI1984" s="173"/>
      <c r="AJ1984" s="173"/>
      <c r="AK1984" s="173"/>
      <c r="AL1984" s="173"/>
    </row>
    <row r="1985" spans="1:38" s="123" customFormat="1" ht="14">
      <c r="A1985" s="173"/>
      <c r="B1985" s="173"/>
      <c r="C1985" s="173"/>
      <c r="D1985" s="173"/>
      <c r="E1985" s="173"/>
      <c r="F1985" s="173"/>
      <c r="G1985" s="173"/>
      <c r="H1985" s="173"/>
      <c r="I1985" s="173"/>
      <c r="J1985" s="173"/>
      <c r="K1985" s="173"/>
      <c r="L1985" s="173"/>
      <c r="M1985" s="173"/>
      <c r="N1985" s="173"/>
      <c r="O1985" s="173"/>
      <c r="P1985" s="173"/>
      <c r="Q1985" s="173"/>
      <c r="R1985" s="173"/>
      <c r="S1985" s="173"/>
      <c r="T1985" s="173"/>
      <c r="U1985" s="173"/>
      <c r="V1985" s="173"/>
      <c r="W1985" s="173"/>
      <c r="X1985" s="173"/>
      <c r="Y1985" s="173"/>
      <c r="Z1985" s="173"/>
      <c r="AA1985" s="173"/>
      <c r="AB1985" s="173"/>
      <c r="AC1985" s="173"/>
      <c r="AD1985" s="173"/>
      <c r="AE1985" s="173"/>
      <c r="AF1985" s="173"/>
      <c r="AG1985" s="173"/>
      <c r="AH1985" s="173"/>
      <c r="AI1985" s="173"/>
      <c r="AJ1985" s="173"/>
      <c r="AK1985" s="173"/>
      <c r="AL1985" s="173"/>
    </row>
    <row r="1986" spans="1:38" s="123" customFormat="1" ht="14">
      <c r="A1986" s="173"/>
      <c r="B1986" s="173"/>
      <c r="C1986" s="173"/>
      <c r="D1986" s="173"/>
      <c r="E1986" s="173"/>
      <c r="F1986" s="173"/>
      <c r="G1986" s="173"/>
      <c r="H1986" s="173"/>
      <c r="I1986" s="173"/>
      <c r="J1986" s="173"/>
      <c r="K1986" s="173"/>
      <c r="L1986" s="173"/>
      <c r="M1986" s="173"/>
      <c r="N1986" s="173"/>
      <c r="O1986" s="173"/>
      <c r="P1986" s="173"/>
      <c r="Q1986" s="173"/>
      <c r="R1986" s="173"/>
      <c r="S1986" s="173"/>
      <c r="T1986" s="173"/>
      <c r="U1986" s="173"/>
      <c r="V1986" s="173"/>
      <c r="W1986" s="173"/>
      <c r="X1986" s="173"/>
      <c r="Y1986" s="173"/>
      <c r="Z1986" s="173"/>
      <c r="AA1986" s="173"/>
      <c r="AB1986" s="173"/>
      <c r="AC1986" s="173"/>
      <c r="AD1986" s="173"/>
      <c r="AE1986" s="173"/>
      <c r="AF1986" s="173"/>
      <c r="AG1986" s="173"/>
      <c r="AH1986" s="173"/>
      <c r="AI1986" s="173"/>
      <c r="AJ1986" s="173"/>
      <c r="AK1986" s="173"/>
      <c r="AL1986" s="173"/>
    </row>
    <row r="1987" spans="1:38" s="123" customFormat="1" ht="14">
      <c r="A1987" s="173"/>
      <c r="B1987" s="173"/>
      <c r="C1987" s="173"/>
      <c r="D1987" s="173"/>
      <c r="E1987" s="173"/>
      <c r="F1987" s="173"/>
      <c r="G1987" s="173"/>
      <c r="H1987" s="173"/>
      <c r="I1987" s="173"/>
      <c r="J1987" s="173"/>
      <c r="K1987" s="173"/>
      <c r="L1987" s="173"/>
      <c r="M1987" s="173"/>
      <c r="N1987" s="173"/>
      <c r="O1987" s="173"/>
      <c r="P1987" s="173"/>
      <c r="Q1987" s="173"/>
      <c r="R1987" s="173"/>
      <c r="S1987" s="173"/>
      <c r="T1987" s="173"/>
      <c r="U1987" s="173"/>
      <c r="V1987" s="173"/>
      <c r="W1987" s="173"/>
      <c r="X1987" s="173"/>
      <c r="Y1987" s="173"/>
      <c r="Z1987" s="173"/>
      <c r="AA1987" s="173"/>
      <c r="AB1987" s="173"/>
      <c r="AC1987" s="173"/>
      <c r="AD1987" s="173"/>
      <c r="AE1987" s="173"/>
      <c r="AF1987" s="173"/>
      <c r="AG1987" s="173"/>
      <c r="AH1987" s="173"/>
      <c r="AI1987" s="173"/>
      <c r="AJ1987" s="173"/>
      <c r="AK1987" s="173"/>
      <c r="AL1987" s="173"/>
    </row>
    <row r="1988" spans="1:38" s="123" customFormat="1" ht="14">
      <c r="A1988" s="173"/>
      <c r="B1988" s="173"/>
      <c r="C1988" s="173"/>
      <c r="D1988" s="173"/>
      <c r="E1988" s="173"/>
      <c r="F1988" s="173"/>
      <c r="G1988" s="173"/>
      <c r="H1988" s="173"/>
      <c r="I1988" s="173"/>
      <c r="J1988" s="173"/>
      <c r="K1988" s="173"/>
      <c r="L1988" s="173"/>
      <c r="M1988" s="173"/>
      <c r="N1988" s="173"/>
      <c r="O1988" s="173"/>
      <c r="P1988" s="173"/>
      <c r="Q1988" s="173"/>
      <c r="R1988" s="173"/>
      <c r="S1988" s="173"/>
      <c r="T1988" s="173"/>
      <c r="U1988" s="173"/>
      <c r="V1988" s="173"/>
      <c r="W1988" s="173"/>
      <c r="X1988" s="173"/>
      <c r="Y1988" s="173"/>
      <c r="Z1988" s="173"/>
      <c r="AA1988" s="173"/>
      <c r="AB1988" s="173"/>
      <c r="AC1988" s="173"/>
      <c r="AD1988" s="173"/>
      <c r="AE1988" s="173"/>
      <c r="AF1988" s="173"/>
      <c r="AG1988" s="173"/>
      <c r="AH1988" s="173"/>
      <c r="AI1988" s="173"/>
      <c r="AJ1988" s="173"/>
      <c r="AK1988" s="173"/>
      <c r="AL1988" s="173"/>
    </row>
    <row r="1989" spans="1:38" s="123" customFormat="1" ht="14">
      <c r="A1989" s="173"/>
      <c r="B1989" s="173"/>
      <c r="C1989" s="173"/>
      <c r="D1989" s="173"/>
      <c r="E1989" s="173"/>
      <c r="F1989" s="173"/>
      <c r="G1989" s="173"/>
      <c r="H1989" s="173"/>
      <c r="I1989" s="173"/>
      <c r="J1989" s="173"/>
      <c r="K1989" s="173"/>
      <c r="L1989" s="173"/>
      <c r="M1989" s="173"/>
      <c r="N1989" s="173"/>
      <c r="O1989" s="173"/>
      <c r="P1989" s="173"/>
      <c r="Q1989" s="173"/>
      <c r="R1989" s="173"/>
      <c r="S1989" s="173"/>
      <c r="T1989" s="173"/>
      <c r="U1989" s="173"/>
      <c r="V1989" s="173"/>
      <c r="W1989" s="173"/>
      <c r="X1989" s="173"/>
      <c r="Y1989" s="173"/>
      <c r="Z1989" s="173"/>
      <c r="AA1989" s="173"/>
      <c r="AB1989" s="173"/>
      <c r="AC1989" s="173"/>
      <c r="AD1989" s="173"/>
      <c r="AE1989" s="173"/>
      <c r="AF1989" s="173"/>
      <c r="AG1989" s="173"/>
      <c r="AH1989" s="173"/>
      <c r="AI1989" s="173"/>
      <c r="AJ1989" s="173"/>
      <c r="AK1989" s="173"/>
      <c r="AL1989" s="173"/>
    </row>
    <row r="1990" spans="1:38" s="123" customFormat="1" ht="14">
      <c r="A1990" s="173"/>
      <c r="B1990" s="173"/>
      <c r="C1990" s="173"/>
      <c r="D1990" s="173"/>
      <c r="E1990" s="173"/>
      <c r="F1990" s="173"/>
      <c r="G1990" s="173"/>
      <c r="H1990" s="173"/>
      <c r="I1990" s="173"/>
      <c r="J1990" s="173"/>
      <c r="K1990" s="173"/>
      <c r="L1990" s="173"/>
      <c r="M1990" s="173"/>
      <c r="N1990" s="173"/>
      <c r="O1990" s="173"/>
      <c r="P1990" s="173"/>
      <c r="Q1990" s="173"/>
      <c r="R1990" s="173"/>
      <c r="S1990" s="173"/>
      <c r="T1990" s="173"/>
      <c r="U1990" s="173"/>
      <c r="V1990" s="173"/>
      <c r="W1990" s="173"/>
      <c r="X1990" s="173"/>
      <c r="Y1990" s="173"/>
      <c r="Z1990" s="173"/>
      <c r="AA1990" s="173"/>
      <c r="AB1990" s="173"/>
      <c r="AC1990" s="173"/>
      <c r="AD1990" s="173"/>
      <c r="AE1990" s="173"/>
      <c r="AF1990" s="173"/>
      <c r="AG1990" s="173"/>
      <c r="AH1990" s="173"/>
      <c r="AI1990" s="173"/>
      <c r="AJ1990" s="173"/>
      <c r="AK1990" s="173"/>
      <c r="AL1990" s="173"/>
    </row>
    <row r="1991" spans="1:38" s="123" customFormat="1" ht="14">
      <c r="A1991" s="173"/>
      <c r="B1991" s="173"/>
      <c r="C1991" s="173"/>
      <c r="D1991" s="173"/>
      <c r="E1991" s="173"/>
      <c r="F1991" s="173"/>
      <c r="G1991" s="173"/>
      <c r="H1991" s="173"/>
      <c r="I1991" s="173"/>
      <c r="J1991" s="173"/>
      <c r="K1991" s="173"/>
      <c r="L1991" s="173"/>
      <c r="M1991" s="173"/>
      <c r="N1991" s="173"/>
      <c r="O1991" s="173"/>
      <c r="P1991" s="173"/>
      <c r="Q1991" s="173"/>
      <c r="R1991" s="173"/>
      <c r="S1991" s="173"/>
      <c r="T1991" s="173"/>
      <c r="U1991" s="173"/>
      <c r="V1991" s="173"/>
      <c r="W1991" s="173"/>
      <c r="X1991" s="173"/>
      <c r="Y1991" s="173"/>
      <c r="Z1991" s="173"/>
      <c r="AA1991" s="173"/>
      <c r="AB1991" s="173"/>
      <c r="AC1991" s="173"/>
      <c r="AD1991" s="173"/>
      <c r="AE1991" s="173"/>
      <c r="AF1991" s="173"/>
      <c r="AG1991" s="173"/>
      <c r="AH1991" s="173"/>
      <c r="AI1991" s="173"/>
      <c r="AJ1991" s="173"/>
      <c r="AK1991" s="173"/>
      <c r="AL1991" s="173"/>
    </row>
    <row r="1992" spans="1:38" s="123" customFormat="1" ht="14">
      <c r="A1992" s="173"/>
      <c r="B1992" s="173"/>
      <c r="C1992" s="173"/>
      <c r="D1992" s="173"/>
      <c r="E1992" s="173"/>
      <c r="F1992" s="173"/>
      <c r="G1992" s="173"/>
      <c r="H1992" s="173"/>
      <c r="I1992" s="173"/>
      <c r="J1992" s="173"/>
      <c r="K1992" s="173"/>
      <c r="L1992" s="173"/>
      <c r="M1992" s="173"/>
      <c r="N1992" s="173"/>
      <c r="O1992" s="173"/>
      <c r="P1992" s="173"/>
      <c r="Q1992" s="173"/>
      <c r="R1992" s="173"/>
      <c r="S1992" s="173"/>
      <c r="T1992" s="173"/>
      <c r="U1992" s="173"/>
      <c r="V1992" s="173"/>
      <c r="W1992" s="173"/>
      <c r="X1992" s="173"/>
      <c r="Y1992" s="173"/>
      <c r="Z1992" s="173"/>
      <c r="AA1992" s="173"/>
      <c r="AB1992" s="173"/>
      <c r="AC1992" s="173"/>
      <c r="AD1992" s="173"/>
      <c r="AE1992" s="173"/>
      <c r="AF1992" s="173"/>
      <c r="AG1992" s="173"/>
      <c r="AH1992" s="173"/>
      <c r="AI1992" s="173"/>
      <c r="AJ1992" s="173"/>
      <c r="AK1992" s="173"/>
      <c r="AL1992" s="173"/>
    </row>
    <row r="1993" spans="1:38" s="123" customFormat="1" ht="14">
      <c r="A1993" s="173"/>
      <c r="B1993" s="173"/>
      <c r="C1993" s="173"/>
      <c r="D1993" s="173"/>
      <c r="E1993" s="173"/>
      <c r="F1993" s="173"/>
      <c r="G1993" s="173"/>
      <c r="H1993" s="173"/>
      <c r="I1993" s="173"/>
      <c r="J1993" s="173"/>
      <c r="K1993" s="173"/>
      <c r="L1993" s="173"/>
      <c r="M1993" s="173"/>
      <c r="N1993" s="173"/>
      <c r="O1993" s="173"/>
      <c r="P1993" s="173"/>
      <c r="Q1993" s="173"/>
      <c r="R1993" s="173"/>
      <c r="S1993" s="173"/>
      <c r="T1993" s="173"/>
      <c r="U1993" s="173"/>
      <c r="V1993" s="173"/>
      <c r="W1993" s="173"/>
      <c r="X1993" s="173"/>
      <c r="Y1993" s="173"/>
      <c r="Z1993" s="173"/>
      <c r="AA1993" s="173"/>
      <c r="AB1993" s="173"/>
      <c r="AC1993" s="173"/>
      <c r="AD1993" s="173"/>
      <c r="AE1993" s="173"/>
      <c r="AF1993" s="173"/>
      <c r="AG1993" s="173"/>
      <c r="AH1993" s="173"/>
      <c r="AI1993" s="173"/>
      <c r="AJ1993" s="173"/>
      <c r="AK1993" s="173"/>
      <c r="AL1993" s="173"/>
    </row>
    <row r="1994" spans="1:38" s="123" customFormat="1" ht="14">
      <c r="A1994" s="173"/>
      <c r="B1994" s="173"/>
      <c r="C1994" s="173"/>
      <c r="D1994" s="173"/>
      <c r="E1994" s="173"/>
      <c r="F1994" s="173"/>
      <c r="G1994" s="173"/>
      <c r="H1994" s="173"/>
      <c r="I1994" s="173"/>
      <c r="J1994" s="173"/>
      <c r="K1994" s="173"/>
      <c r="L1994" s="173"/>
      <c r="M1994" s="173"/>
      <c r="N1994" s="173"/>
      <c r="O1994" s="173"/>
      <c r="P1994" s="173"/>
      <c r="Q1994" s="173"/>
      <c r="R1994" s="173"/>
      <c r="S1994" s="173"/>
      <c r="T1994" s="173"/>
      <c r="U1994" s="173"/>
      <c r="V1994" s="173"/>
      <c r="W1994" s="173"/>
      <c r="X1994" s="173"/>
      <c r="Y1994" s="173"/>
      <c r="Z1994" s="173"/>
      <c r="AA1994" s="173"/>
      <c r="AB1994" s="173"/>
      <c r="AC1994" s="173"/>
      <c r="AD1994" s="173"/>
      <c r="AE1994" s="173"/>
      <c r="AF1994" s="173"/>
      <c r="AG1994" s="173"/>
      <c r="AH1994" s="173"/>
      <c r="AI1994" s="173"/>
      <c r="AJ1994" s="173"/>
      <c r="AK1994" s="173"/>
      <c r="AL1994" s="173"/>
    </row>
    <row r="1995" spans="1:38" s="123" customFormat="1" ht="14">
      <c r="A1995" s="173"/>
      <c r="B1995" s="173"/>
      <c r="C1995" s="173"/>
      <c r="D1995" s="173"/>
      <c r="E1995" s="173"/>
      <c r="F1995" s="173"/>
      <c r="G1995" s="173"/>
      <c r="H1995" s="173"/>
      <c r="I1995" s="173"/>
      <c r="J1995" s="173"/>
      <c r="K1995" s="173"/>
      <c r="L1995" s="173"/>
      <c r="M1995" s="173"/>
      <c r="N1995" s="173"/>
      <c r="O1995" s="173"/>
      <c r="P1995" s="173"/>
      <c r="Q1995" s="173"/>
      <c r="R1995" s="173"/>
      <c r="S1995" s="173"/>
      <c r="T1995" s="173"/>
      <c r="U1995" s="173"/>
      <c r="V1995" s="173"/>
      <c r="W1995" s="173"/>
      <c r="X1995" s="173"/>
      <c r="Y1995" s="173"/>
      <c r="Z1995" s="173"/>
      <c r="AA1995" s="173"/>
      <c r="AB1995" s="173"/>
      <c r="AC1995" s="173"/>
      <c r="AD1995" s="173"/>
      <c r="AE1995" s="173"/>
      <c r="AF1995" s="173"/>
      <c r="AG1995" s="173"/>
      <c r="AH1995" s="173"/>
      <c r="AI1995" s="173"/>
      <c r="AJ1995" s="173"/>
      <c r="AK1995" s="173"/>
      <c r="AL1995" s="173"/>
    </row>
    <row r="1996" spans="1:38" s="123" customFormat="1" ht="14">
      <c r="A1996" s="173"/>
      <c r="B1996" s="173"/>
      <c r="C1996" s="173"/>
      <c r="D1996" s="173"/>
      <c r="E1996" s="173"/>
      <c r="F1996" s="173"/>
      <c r="G1996" s="173"/>
      <c r="H1996" s="173"/>
      <c r="I1996" s="173"/>
      <c r="J1996" s="173"/>
      <c r="K1996" s="173"/>
      <c r="L1996" s="173"/>
      <c r="M1996" s="173"/>
      <c r="N1996" s="173"/>
      <c r="O1996" s="173"/>
      <c r="P1996" s="173"/>
      <c r="Q1996" s="173"/>
      <c r="R1996" s="173"/>
      <c r="S1996" s="173"/>
      <c r="T1996" s="173"/>
      <c r="U1996" s="173"/>
      <c r="V1996" s="173"/>
      <c r="W1996" s="173"/>
      <c r="X1996" s="173"/>
      <c r="Y1996" s="173"/>
      <c r="Z1996" s="173"/>
      <c r="AA1996" s="173"/>
      <c r="AB1996" s="173"/>
      <c r="AC1996" s="173"/>
      <c r="AD1996" s="173"/>
      <c r="AE1996" s="173"/>
      <c r="AF1996" s="173"/>
      <c r="AG1996" s="173"/>
      <c r="AH1996" s="173"/>
      <c r="AI1996" s="173"/>
      <c r="AJ1996" s="173"/>
      <c r="AK1996" s="173"/>
      <c r="AL1996" s="173"/>
    </row>
    <row r="1997" spans="1:38" s="123" customFormat="1" ht="14">
      <c r="A1997" s="173"/>
      <c r="B1997" s="173"/>
      <c r="C1997" s="173"/>
      <c r="D1997" s="173"/>
      <c r="E1997" s="173"/>
      <c r="F1997" s="173"/>
      <c r="G1997" s="173"/>
      <c r="H1997" s="173"/>
      <c r="I1997" s="173"/>
      <c r="J1997" s="173"/>
      <c r="K1997" s="173"/>
      <c r="L1997" s="173"/>
      <c r="M1997" s="173"/>
      <c r="N1997" s="173"/>
      <c r="O1997" s="173"/>
      <c r="P1997" s="173"/>
      <c r="Q1997" s="173"/>
      <c r="R1997" s="173"/>
      <c r="S1997" s="173"/>
      <c r="T1997" s="173"/>
      <c r="U1997" s="173"/>
      <c r="V1997" s="173"/>
      <c r="W1997" s="173"/>
      <c r="X1997" s="173"/>
      <c r="Y1997" s="173"/>
      <c r="Z1997" s="173"/>
      <c r="AA1997" s="173"/>
      <c r="AB1997" s="173"/>
      <c r="AC1997" s="173"/>
      <c r="AD1997" s="173"/>
      <c r="AE1997" s="173"/>
      <c r="AF1997" s="173"/>
      <c r="AG1997" s="173"/>
      <c r="AH1997" s="173"/>
      <c r="AI1997" s="173"/>
      <c r="AJ1997" s="173"/>
      <c r="AK1997" s="173"/>
      <c r="AL1997" s="173"/>
    </row>
    <row r="1998" spans="1:38" s="123" customFormat="1" ht="14">
      <c r="A1998" s="173"/>
      <c r="B1998" s="173"/>
      <c r="C1998" s="173"/>
      <c r="D1998" s="173"/>
      <c r="E1998" s="173"/>
      <c r="F1998" s="173"/>
      <c r="G1998" s="173"/>
      <c r="H1998" s="173"/>
      <c r="I1998" s="173"/>
      <c r="J1998" s="173"/>
      <c r="K1998" s="173"/>
      <c r="L1998" s="173"/>
      <c r="M1998" s="173"/>
      <c r="N1998" s="173"/>
      <c r="O1998" s="173"/>
      <c r="P1998" s="173"/>
      <c r="Q1998" s="173"/>
      <c r="R1998" s="173"/>
      <c r="S1998" s="173"/>
      <c r="T1998" s="173"/>
      <c r="U1998" s="173"/>
      <c r="V1998" s="173"/>
      <c r="W1998" s="173"/>
      <c r="X1998" s="173"/>
      <c r="Y1998" s="173"/>
      <c r="Z1998" s="173"/>
      <c r="AA1998" s="173"/>
      <c r="AB1998" s="173"/>
      <c r="AC1998" s="173"/>
      <c r="AD1998" s="173"/>
      <c r="AE1998" s="173"/>
      <c r="AF1998" s="173"/>
      <c r="AG1998" s="173"/>
      <c r="AH1998" s="173"/>
      <c r="AI1998" s="173"/>
      <c r="AJ1998" s="173"/>
      <c r="AK1998" s="173"/>
      <c r="AL1998" s="173"/>
    </row>
    <row r="1999" spans="1:38" s="123" customFormat="1" ht="14">
      <c r="A1999" s="173"/>
      <c r="B1999" s="173"/>
      <c r="C1999" s="173"/>
      <c r="D1999" s="173"/>
      <c r="E1999" s="173"/>
      <c r="F1999" s="173"/>
      <c r="G1999" s="173"/>
      <c r="H1999" s="173"/>
      <c r="I1999" s="173"/>
      <c r="J1999" s="173"/>
      <c r="K1999" s="173"/>
      <c r="L1999" s="173"/>
      <c r="M1999" s="173"/>
      <c r="N1999" s="173"/>
      <c r="O1999" s="173"/>
      <c r="P1999" s="173"/>
      <c r="Q1999" s="173"/>
      <c r="R1999" s="173"/>
      <c r="S1999" s="173"/>
      <c r="T1999" s="173"/>
      <c r="U1999" s="173"/>
      <c r="V1999" s="173"/>
      <c r="W1999" s="173"/>
      <c r="X1999" s="173"/>
      <c r="Y1999" s="173"/>
      <c r="Z1999" s="173"/>
      <c r="AA1999" s="173"/>
      <c r="AB1999" s="173"/>
      <c r="AC1999" s="173"/>
      <c r="AD1999" s="173"/>
      <c r="AE1999" s="173"/>
      <c r="AF1999" s="173"/>
      <c r="AG1999" s="173"/>
      <c r="AH1999" s="173"/>
      <c r="AI1999" s="173"/>
      <c r="AJ1999" s="173"/>
      <c r="AK1999" s="173"/>
      <c r="AL1999" s="173"/>
    </row>
    <row r="2000" spans="1:38" s="123" customFormat="1" ht="14">
      <c r="A2000" s="173"/>
      <c r="B2000" s="173"/>
      <c r="C2000" s="173"/>
      <c r="D2000" s="173"/>
      <c r="E2000" s="173"/>
      <c r="F2000" s="173"/>
      <c r="G2000" s="173"/>
      <c r="H2000" s="173"/>
      <c r="I2000" s="173"/>
      <c r="J2000" s="173"/>
      <c r="K2000" s="173"/>
      <c r="L2000" s="173"/>
      <c r="M2000" s="173"/>
      <c r="N2000" s="173"/>
      <c r="O2000" s="173"/>
      <c r="P2000" s="173"/>
      <c r="Q2000" s="173"/>
      <c r="R2000" s="173"/>
      <c r="S2000" s="173"/>
      <c r="T2000" s="173"/>
      <c r="U2000" s="173"/>
      <c r="V2000" s="173"/>
      <c r="W2000" s="173"/>
      <c r="X2000" s="173"/>
      <c r="Y2000" s="173"/>
      <c r="Z2000" s="173"/>
      <c r="AA2000" s="173"/>
      <c r="AB2000" s="173"/>
      <c r="AC2000" s="173"/>
      <c r="AD2000" s="173"/>
      <c r="AE2000" s="173"/>
      <c r="AF2000" s="173"/>
      <c r="AG2000" s="173"/>
      <c r="AH2000" s="173"/>
      <c r="AI2000" s="173"/>
      <c r="AJ2000" s="173"/>
      <c r="AK2000" s="173"/>
      <c r="AL2000" s="173"/>
    </row>
    <row r="2001" spans="1:38" s="123" customFormat="1" ht="14">
      <c r="A2001" s="173"/>
      <c r="B2001" s="173"/>
      <c r="C2001" s="173"/>
      <c r="D2001" s="173"/>
      <c r="E2001" s="173"/>
      <c r="F2001" s="173"/>
      <c r="G2001" s="173"/>
      <c r="H2001" s="173"/>
      <c r="I2001" s="173"/>
      <c r="J2001" s="173"/>
      <c r="K2001" s="173"/>
      <c r="L2001" s="173"/>
      <c r="M2001" s="173"/>
      <c r="N2001" s="173"/>
      <c r="O2001" s="173"/>
      <c r="P2001" s="173"/>
      <c r="Q2001" s="173"/>
      <c r="R2001" s="173"/>
      <c r="S2001" s="173"/>
      <c r="T2001" s="173"/>
      <c r="U2001" s="173"/>
      <c r="V2001" s="173"/>
      <c r="W2001" s="173"/>
      <c r="X2001" s="173"/>
      <c r="Y2001" s="173"/>
      <c r="Z2001" s="173"/>
      <c r="AA2001" s="173"/>
      <c r="AB2001" s="173"/>
      <c r="AC2001" s="173"/>
      <c r="AD2001" s="173"/>
      <c r="AE2001" s="173"/>
      <c r="AF2001" s="173"/>
      <c r="AG2001" s="173"/>
      <c r="AH2001" s="173"/>
      <c r="AI2001" s="173"/>
      <c r="AJ2001" s="173"/>
      <c r="AK2001" s="173"/>
      <c r="AL2001" s="173"/>
    </row>
    <row r="2002" spans="1:38" s="123" customFormat="1" ht="14">
      <c r="A2002" s="173"/>
      <c r="B2002" s="173"/>
      <c r="C2002" s="173"/>
      <c r="D2002" s="173"/>
      <c r="E2002" s="173"/>
      <c r="F2002" s="173"/>
      <c r="G2002" s="173"/>
      <c r="H2002" s="173"/>
      <c r="I2002" s="173"/>
      <c r="J2002" s="173"/>
      <c r="K2002" s="173"/>
      <c r="L2002" s="173"/>
      <c r="M2002" s="173"/>
      <c r="N2002" s="173"/>
      <c r="O2002" s="173"/>
      <c r="P2002" s="173"/>
      <c r="Q2002" s="173"/>
      <c r="R2002" s="173"/>
      <c r="S2002" s="173"/>
      <c r="T2002" s="173"/>
      <c r="U2002" s="173"/>
      <c r="V2002" s="173"/>
      <c r="W2002" s="173"/>
      <c r="X2002" s="173"/>
      <c r="Y2002" s="173"/>
      <c r="Z2002" s="173"/>
      <c r="AA2002" s="173"/>
      <c r="AB2002" s="173"/>
      <c r="AC2002" s="173"/>
      <c r="AD2002" s="173"/>
      <c r="AE2002" s="173"/>
      <c r="AF2002" s="173"/>
      <c r="AG2002" s="173"/>
      <c r="AH2002" s="173"/>
      <c r="AI2002" s="173"/>
      <c r="AJ2002" s="173"/>
      <c r="AK2002" s="173"/>
      <c r="AL2002" s="173"/>
    </row>
    <row r="2003" spans="1:38" s="123" customFormat="1" ht="14">
      <c r="A2003" s="173"/>
      <c r="B2003" s="173"/>
      <c r="C2003" s="173"/>
      <c r="D2003" s="173"/>
      <c r="E2003" s="173"/>
      <c r="F2003" s="173"/>
      <c r="G2003" s="173"/>
      <c r="H2003" s="173"/>
      <c r="I2003" s="173"/>
      <c r="J2003" s="173"/>
      <c r="K2003" s="173"/>
      <c r="L2003" s="173"/>
      <c r="M2003" s="173"/>
      <c r="N2003" s="173"/>
      <c r="O2003" s="173"/>
      <c r="P2003" s="173"/>
      <c r="Q2003" s="173"/>
      <c r="R2003" s="173"/>
      <c r="S2003" s="173"/>
      <c r="T2003" s="173"/>
      <c r="U2003" s="173"/>
      <c r="V2003" s="173"/>
      <c r="W2003" s="173"/>
      <c r="X2003" s="173"/>
      <c r="Y2003" s="173"/>
      <c r="Z2003" s="173"/>
      <c r="AA2003" s="173"/>
      <c r="AB2003" s="173"/>
      <c r="AC2003" s="173"/>
      <c r="AD2003" s="173"/>
      <c r="AE2003" s="173"/>
      <c r="AF2003" s="173"/>
      <c r="AG2003" s="173"/>
      <c r="AH2003" s="173"/>
      <c r="AI2003" s="173"/>
      <c r="AJ2003" s="173"/>
      <c r="AK2003" s="173"/>
      <c r="AL2003" s="173"/>
    </row>
    <row r="2004" spans="1:38" s="123" customFormat="1" ht="14">
      <c r="A2004" s="173"/>
      <c r="B2004" s="173"/>
      <c r="C2004" s="173"/>
      <c r="D2004" s="173"/>
      <c r="E2004" s="173"/>
      <c r="F2004" s="173"/>
      <c r="G2004" s="173"/>
      <c r="H2004" s="173"/>
      <c r="I2004" s="173"/>
      <c r="J2004" s="173"/>
      <c r="K2004" s="173"/>
      <c r="L2004" s="173"/>
      <c r="M2004" s="173"/>
      <c r="N2004" s="173"/>
      <c r="O2004" s="173"/>
      <c r="P2004" s="173"/>
      <c r="Q2004" s="173"/>
      <c r="R2004" s="173"/>
      <c r="S2004" s="173"/>
      <c r="T2004" s="173"/>
      <c r="U2004" s="173"/>
      <c r="V2004" s="173"/>
      <c r="W2004" s="173"/>
      <c r="X2004" s="173"/>
      <c r="Y2004" s="173"/>
      <c r="Z2004" s="173"/>
      <c r="AA2004" s="173"/>
      <c r="AB2004" s="173"/>
      <c r="AC2004" s="173"/>
      <c r="AD2004" s="173"/>
      <c r="AE2004" s="173"/>
      <c r="AF2004" s="173"/>
      <c r="AG2004" s="173"/>
      <c r="AH2004" s="173"/>
      <c r="AI2004" s="173"/>
      <c r="AJ2004" s="173"/>
      <c r="AK2004" s="173"/>
      <c r="AL2004" s="173"/>
    </row>
    <row r="2005" spans="1:38" s="123" customFormat="1" ht="14">
      <c r="A2005" s="173"/>
      <c r="B2005" s="173"/>
      <c r="C2005" s="173"/>
      <c r="D2005" s="173"/>
      <c r="E2005" s="173"/>
      <c r="F2005" s="173"/>
      <c r="G2005" s="173"/>
      <c r="H2005" s="173"/>
      <c r="I2005" s="173"/>
      <c r="J2005" s="173"/>
      <c r="K2005" s="173"/>
      <c r="L2005" s="173"/>
      <c r="M2005" s="173"/>
      <c r="N2005" s="173"/>
      <c r="O2005" s="173"/>
      <c r="P2005" s="173"/>
      <c r="Q2005" s="173"/>
      <c r="R2005" s="173"/>
      <c r="S2005" s="173"/>
      <c r="T2005" s="173"/>
      <c r="U2005" s="173"/>
      <c r="V2005" s="173"/>
      <c r="W2005" s="173"/>
      <c r="X2005" s="173"/>
      <c r="Y2005" s="173"/>
      <c r="Z2005" s="173"/>
      <c r="AA2005" s="173"/>
      <c r="AB2005" s="173"/>
      <c r="AC2005" s="173"/>
      <c r="AD2005" s="173"/>
      <c r="AE2005" s="173"/>
      <c r="AF2005" s="173"/>
      <c r="AG2005" s="173"/>
      <c r="AH2005" s="173"/>
      <c r="AI2005" s="173"/>
      <c r="AJ2005" s="173"/>
      <c r="AK2005" s="173"/>
      <c r="AL2005" s="173"/>
    </row>
    <row r="2006" spans="1:38" s="123" customFormat="1" ht="14">
      <c r="A2006" s="173"/>
      <c r="B2006" s="173"/>
      <c r="C2006" s="173"/>
      <c r="D2006" s="173"/>
      <c r="E2006" s="173"/>
      <c r="F2006" s="173"/>
      <c r="G2006" s="173"/>
      <c r="H2006" s="173"/>
      <c r="I2006" s="173"/>
      <c r="J2006" s="173"/>
      <c r="K2006" s="173"/>
      <c r="L2006" s="173"/>
      <c r="M2006" s="173"/>
      <c r="N2006" s="173"/>
      <c r="O2006" s="173"/>
      <c r="P2006" s="173"/>
      <c r="Q2006" s="173"/>
      <c r="R2006" s="173"/>
      <c r="S2006" s="173"/>
      <c r="T2006" s="173"/>
      <c r="U2006" s="173"/>
      <c r="V2006" s="173"/>
      <c r="W2006" s="173"/>
      <c r="X2006" s="173"/>
      <c r="Y2006" s="173"/>
      <c r="Z2006" s="173"/>
      <c r="AA2006" s="173"/>
      <c r="AB2006" s="173"/>
      <c r="AC2006" s="173"/>
      <c r="AD2006" s="173"/>
      <c r="AE2006" s="173"/>
      <c r="AF2006" s="173"/>
      <c r="AG2006" s="173"/>
      <c r="AH2006" s="173"/>
      <c r="AI2006" s="173"/>
      <c r="AJ2006" s="173"/>
      <c r="AK2006" s="173"/>
      <c r="AL2006" s="173"/>
    </row>
    <row r="2007" spans="1:38" s="123" customFormat="1" ht="14">
      <c r="A2007" s="173"/>
      <c r="B2007" s="173"/>
      <c r="C2007" s="173"/>
      <c r="D2007" s="173"/>
      <c r="E2007" s="173"/>
      <c r="F2007" s="173"/>
      <c r="G2007" s="173"/>
      <c r="H2007" s="173"/>
      <c r="I2007" s="173"/>
      <c r="J2007" s="173"/>
      <c r="K2007" s="173"/>
      <c r="L2007" s="173"/>
      <c r="M2007" s="173"/>
      <c r="N2007" s="173"/>
      <c r="O2007" s="173"/>
      <c r="P2007" s="173"/>
      <c r="Q2007" s="173"/>
      <c r="R2007" s="173"/>
      <c r="S2007" s="173"/>
      <c r="T2007" s="173"/>
      <c r="U2007" s="173"/>
      <c r="V2007" s="173"/>
      <c r="W2007" s="173"/>
      <c r="X2007" s="173"/>
      <c r="Y2007" s="173"/>
      <c r="Z2007" s="173"/>
      <c r="AA2007" s="173"/>
      <c r="AB2007" s="173"/>
      <c r="AC2007" s="173"/>
      <c r="AD2007" s="173"/>
      <c r="AE2007" s="173"/>
      <c r="AF2007" s="173"/>
      <c r="AG2007" s="173"/>
      <c r="AH2007" s="173"/>
      <c r="AI2007" s="173"/>
      <c r="AJ2007" s="173"/>
      <c r="AK2007" s="173"/>
      <c r="AL2007" s="173"/>
    </row>
    <row r="2008" spans="1:38" s="123" customFormat="1" ht="14">
      <c r="A2008" s="173"/>
      <c r="B2008" s="173"/>
      <c r="C2008" s="173"/>
      <c r="D2008" s="173"/>
      <c r="E2008" s="173"/>
      <c r="F2008" s="173"/>
      <c r="G2008" s="173"/>
      <c r="H2008" s="173"/>
      <c r="I2008" s="173"/>
      <c r="J2008" s="173"/>
      <c r="K2008" s="173"/>
      <c r="L2008" s="173"/>
      <c r="M2008" s="173"/>
      <c r="N2008" s="173"/>
      <c r="O2008" s="173"/>
      <c r="P2008" s="173"/>
      <c r="Q2008" s="173"/>
      <c r="R2008" s="173"/>
      <c r="S2008" s="173"/>
      <c r="T2008" s="173"/>
      <c r="U2008" s="173"/>
      <c r="V2008" s="173"/>
      <c r="W2008" s="173"/>
      <c r="X2008" s="173"/>
      <c r="Y2008" s="173"/>
      <c r="Z2008" s="173"/>
      <c r="AA2008" s="173"/>
      <c r="AB2008" s="173"/>
      <c r="AC2008" s="173"/>
      <c r="AD2008" s="173"/>
      <c r="AE2008" s="173"/>
      <c r="AF2008" s="173"/>
      <c r="AG2008" s="173"/>
      <c r="AH2008" s="173"/>
      <c r="AI2008" s="173"/>
      <c r="AJ2008" s="173"/>
      <c r="AK2008" s="173"/>
      <c r="AL2008" s="173"/>
    </row>
    <row r="2009" spans="1:38" s="123" customFormat="1" ht="14">
      <c r="A2009" s="173"/>
      <c r="B2009" s="173"/>
      <c r="C2009" s="173"/>
      <c r="D2009" s="173"/>
      <c r="E2009" s="173"/>
      <c r="F2009" s="173"/>
      <c r="G2009" s="173"/>
      <c r="H2009" s="173"/>
      <c r="I2009" s="173"/>
      <c r="J2009" s="173"/>
      <c r="K2009" s="173"/>
      <c r="L2009" s="173"/>
      <c r="M2009" s="173"/>
      <c r="N2009" s="173"/>
      <c r="O2009" s="173"/>
      <c r="P2009" s="173"/>
      <c r="Q2009" s="173"/>
      <c r="R2009" s="173"/>
      <c r="S2009" s="173"/>
      <c r="T2009" s="173"/>
      <c r="U2009" s="173"/>
      <c r="V2009" s="173"/>
      <c r="W2009" s="173"/>
      <c r="X2009" s="173"/>
      <c r="Y2009" s="173"/>
      <c r="Z2009" s="173"/>
      <c r="AA2009" s="173"/>
      <c r="AB2009" s="173"/>
      <c r="AC2009" s="173"/>
      <c r="AD2009" s="173"/>
      <c r="AE2009" s="173"/>
      <c r="AF2009" s="173"/>
      <c r="AG2009" s="173"/>
      <c r="AH2009" s="173"/>
      <c r="AI2009" s="173"/>
      <c r="AJ2009" s="173"/>
      <c r="AK2009" s="173"/>
      <c r="AL2009" s="173"/>
    </row>
    <row r="2010" spans="1:38" s="123" customFormat="1" ht="14">
      <c r="A2010" s="173"/>
      <c r="B2010" s="173"/>
      <c r="C2010" s="173"/>
      <c r="D2010" s="173"/>
      <c r="E2010" s="173"/>
      <c r="F2010" s="173"/>
      <c r="G2010" s="173"/>
      <c r="H2010" s="173"/>
      <c r="I2010" s="173"/>
      <c r="J2010" s="173"/>
      <c r="K2010" s="173"/>
      <c r="L2010" s="173"/>
      <c r="M2010" s="173"/>
      <c r="N2010" s="173"/>
      <c r="O2010" s="173"/>
      <c r="P2010" s="173"/>
      <c r="Q2010" s="173"/>
      <c r="R2010" s="173"/>
      <c r="S2010" s="173"/>
      <c r="T2010" s="173"/>
      <c r="U2010" s="173"/>
      <c r="V2010" s="173"/>
      <c r="W2010" s="173"/>
      <c r="X2010" s="173"/>
      <c r="Y2010" s="173"/>
      <c r="Z2010" s="173"/>
      <c r="AA2010" s="173"/>
      <c r="AB2010" s="173"/>
      <c r="AC2010" s="173"/>
      <c r="AD2010" s="173"/>
      <c r="AE2010" s="173"/>
      <c r="AF2010" s="173"/>
      <c r="AG2010" s="173"/>
      <c r="AH2010" s="173"/>
      <c r="AI2010" s="173"/>
      <c r="AJ2010" s="173"/>
      <c r="AK2010" s="173"/>
      <c r="AL2010" s="173"/>
    </row>
    <row r="2011" spans="1:38" s="123" customFormat="1" ht="14">
      <c r="A2011" s="173"/>
      <c r="B2011" s="173"/>
      <c r="C2011" s="173"/>
      <c r="D2011" s="173"/>
      <c r="E2011" s="173"/>
      <c r="F2011" s="173"/>
      <c r="G2011" s="173"/>
      <c r="H2011" s="173"/>
      <c r="I2011" s="173"/>
      <c r="J2011" s="173"/>
      <c r="K2011" s="173"/>
      <c r="L2011" s="173"/>
      <c r="M2011" s="173"/>
      <c r="N2011" s="173"/>
      <c r="O2011" s="173"/>
      <c r="P2011" s="173"/>
      <c r="Q2011" s="173"/>
      <c r="R2011" s="173"/>
      <c r="S2011" s="173"/>
      <c r="T2011" s="173"/>
      <c r="U2011" s="173"/>
      <c r="V2011" s="173"/>
      <c r="W2011" s="173"/>
      <c r="X2011" s="173"/>
      <c r="Y2011" s="173"/>
      <c r="Z2011" s="173"/>
      <c r="AA2011" s="173"/>
      <c r="AB2011" s="173"/>
      <c r="AC2011" s="173"/>
      <c r="AD2011" s="173"/>
      <c r="AE2011" s="173"/>
      <c r="AF2011" s="173"/>
      <c r="AG2011" s="173"/>
      <c r="AH2011" s="173"/>
      <c r="AI2011" s="173"/>
      <c r="AJ2011" s="173"/>
      <c r="AK2011" s="173"/>
      <c r="AL2011" s="173"/>
    </row>
    <row r="2012" spans="1:38" s="123" customFormat="1" ht="14">
      <c r="A2012" s="173"/>
      <c r="B2012" s="173"/>
      <c r="C2012" s="173"/>
      <c r="D2012" s="173"/>
      <c r="E2012" s="173"/>
      <c r="F2012" s="173"/>
      <c r="G2012" s="173"/>
      <c r="H2012" s="173"/>
      <c r="I2012" s="173"/>
      <c r="J2012" s="173"/>
      <c r="K2012" s="173"/>
      <c r="L2012" s="173"/>
      <c r="M2012" s="173"/>
      <c r="N2012" s="173"/>
      <c r="O2012" s="173"/>
      <c r="P2012" s="173"/>
      <c r="Q2012" s="173"/>
      <c r="R2012" s="173"/>
      <c r="S2012" s="173"/>
      <c r="T2012" s="173"/>
      <c r="U2012" s="173"/>
      <c r="V2012" s="173"/>
      <c r="W2012" s="173"/>
      <c r="X2012" s="173"/>
      <c r="Y2012" s="173"/>
      <c r="Z2012" s="173"/>
      <c r="AA2012" s="173"/>
      <c r="AB2012" s="173"/>
      <c r="AC2012" s="173"/>
      <c r="AD2012" s="173"/>
      <c r="AE2012" s="173"/>
      <c r="AF2012" s="173"/>
      <c r="AG2012" s="173"/>
      <c r="AH2012" s="173"/>
      <c r="AI2012" s="173"/>
      <c r="AJ2012" s="173"/>
      <c r="AK2012" s="173"/>
      <c r="AL2012" s="173"/>
    </row>
    <row r="2013" spans="1:38" s="123" customFormat="1" ht="14">
      <c r="A2013" s="173"/>
      <c r="B2013" s="173"/>
      <c r="C2013" s="173"/>
      <c r="D2013" s="173"/>
      <c r="E2013" s="173"/>
      <c r="F2013" s="173"/>
      <c r="G2013" s="173"/>
      <c r="H2013" s="173"/>
      <c r="I2013" s="173"/>
      <c r="J2013" s="173"/>
      <c r="K2013" s="173"/>
      <c r="L2013" s="173"/>
      <c r="M2013" s="173"/>
      <c r="N2013" s="173"/>
      <c r="O2013" s="173"/>
      <c r="P2013" s="173"/>
      <c r="Q2013" s="173"/>
      <c r="R2013" s="173"/>
      <c r="S2013" s="173"/>
      <c r="T2013" s="173"/>
      <c r="U2013" s="173"/>
      <c r="V2013" s="173"/>
      <c r="W2013" s="173"/>
      <c r="X2013" s="173"/>
      <c r="Y2013" s="173"/>
      <c r="Z2013" s="173"/>
      <c r="AA2013" s="173"/>
      <c r="AB2013" s="173"/>
      <c r="AC2013" s="173"/>
      <c r="AD2013" s="173"/>
      <c r="AE2013" s="173"/>
      <c r="AF2013" s="173"/>
      <c r="AG2013" s="173"/>
      <c r="AH2013" s="173"/>
      <c r="AI2013" s="173"/>
      <c r="AJ2013" s="173"/>
      <c r="AK2013" s="173"/>
      <c r="AL2013" s="173"/>
    </row>
    <row r="2014" spans="1:38" s="123" customFormat="1" ht="14">
      <c r="A2014" s="173"/>
      <c r="B2014" s="173"/>
      <c r="C2014" s="173"/>
      <c r="D2014" s="173"/>
      <c r="E2014" s="173"/>
      <c r="F2014" s="173"/>
      <c r="G2014" s="173"/>
      <c r="H2014" s="173"/>
      <c r="I2014" s="173"/>
      <c r="J2014" s="173"/>
      <c r="K2014" s="173"/>
      <c r="L2014" s="173"/>
      <c r="M2014" s="173"/>
      <c r="N2014" s="173"/>
      <c r="O2014" s="173"/>
      <c r="P2014" s="173"/>
      <c r="Q2014" s="173"/>
      <c r="R2014" s="173"/>
      <c r="S2014" s="173"/>
      <c r="T2014" s="173"/>
      <c r="U2014" s="173"/>
      <c r="V2014" s="173"/>
      <c r="W2014" s="173"/>
      <c r="X2014" s="173"/>
      <c r="Y2014" s="173"/>
      <c r="Z2014" s="173"/>
      <c r="AA2014" s="173"/>
      <c r="AB2014" s="173"/>
      <c r="AC2014" s="173"/>
      <c r="AD2014" s="173"/>
      <c r="AE2014" s="173"/>
      <c r="AF2014" s="173"/>
      <c r="AG2014" s="173"/>
      <c r="AH2014" s="173"/>
      <c r="AI2014" s="173"/>
      <c r="AJ2014" s="173"/>
      <c r="AK2014" s="173"/>
      <c r="AL2014" s="173"/>
    </row>
    <row r="2015" spans="1:38" s="123" customFormat="1" ht="14">
      <c r="A2015" s="173"/>
      <c r="B2015" s="173"/>
      <c r="C2015" s="173"/>
      <c r="D2015" s="173"/>
      <c r="E2015" s="173"/>
      <c r="F2015" s="173"/>
      <c r="G2015" s="173"/>
      <c r="H2015" s="173"/>
      <c r="I2015" s="173"/>
      <c r="J2015" s="173"/>
      <c r="K2015" s="173"/>
      <c r="L2015" s="173"/>
      <c r="M2015" s="173"/>
      <c r="N2015" s="173"/>
      <c r="O2015" s="173"/>
      <c r="P2015" s="173"/>
      <c r="Q2015" s="173"/>
      <c r="R2015" s="173"/>
      <c r="S2015" s="173"/>
      <c r="T2015" s="173"/>
      <c r="U2015" s="173"/>
      <c r="V2015" s="173"/>
      <c r="W2015" s="173"/>
      <c r="X2015" s="173"/>
      <c r="Y2015" s="173"/>
      <c r="Z2015" s="173"/>
      <c r="AA2015" s="173"/>
      <c r="AB2015" s="173"/>
      <c r="AC2015" s="173"/>
      <c r="AD2015" s="173"/>
      <c r="AE2015" s="173"/>
      <c r="AF2015" s="173"/>
      <c r="AG2015" s="173"/>
      <c r="AH2015" s="173"/>
      <c r="AI2015" s="173"/>
      <c r="AJ2015" s="173"/>
      <c r="AK2015" s="173"/>
      <c r="AL2015" s="173"/>
    </row>
    <row r="2016" spans="1:38" s="123" customFormat="1" ht="14">
      <c r="A2016" s="173"/>
      <c r="B2016" s="173"/>
      <c r="C2016" s="173"/>
      <c r="D2016" s="173"/>
      <c r="E2016" s="173"/>
      <c r="F2016" s="173"/>
      <c r="G2016" s="173"/>
      <c r="H2016" s="173"/>
      <c r="I2016" s="173"/>
      <c r="J2016" s="173"/>
      <c r="K2016" s="173"/>
      <c r="L2016" s="173"/>
      <c r="M2016" s="173"/>
      <c r="N2016" s="173"/>
      <c r="O2016" s="173"/>
      <c r="P2016" s="173"/>
      <c r="Q2016" s="173"/>
      <c r="R2016" s="173"/>
      <c r="S2016" s="173"/>
      <c r="T2016" s="173"/>
      <c r="U2016" s="173"/>
      <c r="V2016" s="173"/>
      <c r="W2016" s="173"/>
      <c r="X2016" s="173"/>
      <c r="Y2016" s="173"/>
      <c r="Z2016" s="173"/>
      <c r="AA2016" s="173"/>
      <c r="AB2016" s="173"/>
      <c r="AC2016" s="173"/>
      <c r="AD2016" s="173"/>
      <c r="AE2016" s="173"/>
      <c r="AF2016" s="173"/>
      <c r="AG2016" s="173"/>
      <c r="AH2016" s="173"/>
      <c r="AI2016" s="173"/>
      <c r="AJ2016" s="173"/>
      <c r="AK2016" s="173"/>
      <c r="AL2016" s="173"/>
    </row>
    <row r="2017" spans="1:38" s="123" customFormat="1" ht="14">
      <c r="A2017" s="173"/>
      <c r="B2017" s="173"/>
      <c r="C2017" s="173"/>
      <c r="D2017" s="173"/>
      <c r="E2017" s="173"/>
      <c r="F2017" s="173"/>
      <c r="G2017" s="173"/>
      <c r="H2017" s="173"/>
      <c r="I2017" s="173"/>
      <c r="J2017" s="173"/>
      <c r="K2017" s="173"/>
      <c r="L2017" s="173"/>
      <c r="M2017" s="173"/>
      <c r="N2017" s="173"/>
      <c r="O2017" s="173"/>
      <c r="P2017" s="173"/>
      <c r="Q2017" s="173"/>
      <c r="R2017" s="173"/>
      <c r="S2017" s="173"/>
      <c r="T2017" s="173"/>
      <c r="U2017" s="173"/>
      <c r="V2017" s="173"/>
      <c r="W2017" s="173"/>
      <c r="X2017" s="173"/>
      <c r="Y2017" s="173"/>
      <c r="Z2017" s="173"/>
      <c r="AA2017" s="173"/>
      <c r="AB2017" s="173"/>
      <c r="AC2017" s="173"/>
      <c r="AD2017" s="173"/>
      <c r="AE2017" s="173"/>
      <c r="AF2017" s="173"/>
      <c r="AG2017" s="173"/>
      <c r="AH2017" s="173"/>
      <c r="AI2017" s="173"/>
      <c r="AJ2017" s="173"/>
      <c r="AK2017" s="173"/>
      <c r="AL2017" s="173"/>
    </row>
    <row r="2018" spans="1:38" s="123" customFormat="1" ht="14">
      <c r="A2018" s="173"/>
      <c r="B2018" s="173"/>
      <c r="C2018" s="173"/>
      <c r="D2018" s="173"/>
      <c r="E2018" s="173"/>
      <c r="F2018" s="173"/>
      <c r="G2018" s="173"/>
      <c r="H2018" s="173"/>
      <c r="I2018" s="173"/>
      <c r="J2018" s="173"/>
      <c r="K2018" s="173"/>
      <c r="L2018" s="173"/>
      <c r="M2018" s="173"/>
      <c r="N2018" s="173"/>
      <c r="O2018" s="173"/>
      <c r="P2018" s="173"/>
      <c r="Q2018" s="173"/>
      <c r="R2018" s="173"/>
      <c r="S2018" s="173"/>
      <c r="T2018" s="173"/>
      <c r="U2018" s="173"/>
      <c r="V2018" s="173"/>
      <c r="W2018" s="173"/>
      <c r="X2018" s="173"/>
      <c r="Y2018" s="173"/>
      <c r="Z2018" s="173"/>
      <c r="AA2018" s="173"/>
      <c r="AB2018" s="173"/>
      <c r="AC2018" s="173"/>
      <c r="AD2018" s="173"/>
      <c r="AE2018" s="173"/>
      <c r="AF2018" s="173"/>
      <c r="AG2018" s="173"/>
      <c r="AH2018" s="173"/>
      <c r="AI2018" s="173"/>
      <c r="AJ2018" s="173"/>
      <c r="AK2018" s="173"/>
      <c r="AL2018" s="173"/>
    </row>
    <row r="2019" spans="1:38" s="123" customFormat="1" ht="14">
      <c r="A2019" s="173"/>
      <c r="B2019" s="173"/>
      <c r="C2019" s="173"/>
      <c r="D2019" s="173"/>
      <c r="E2019" s="173"/>
      <c r="F2019" s="173"/>
      <c r="G2019" s="173"/>
      <c r="H2019" s="173"/>
      <c r="I2019" s="173"/>
      <c r="J2019" s="173"/>
      <c r="K2019" s="173"/>
      <c r="L2019" s="173"/>
      <c r="M2019" s="173"/>
      <c r="N2019" s="173"/>
      <c r="O2019" s="173"/>
      <c r="P2019" s="173"/>
      <c r="Q2019" s="173"/>
      <c r="R2019" s="173"/>
      <c r="S2019" s="173"/>
      <c r="T2019" s="173"/>
      <c r="U2019" s="173"/>
      <c r="V2019" s="173"/>
      <c r="W2019" s="173"/>
      <c r="X2019" s="173"/>
      <c r="Y2019" s="173"/>
      <c r="Z2019" s="173"/>
      <c r="AA2019" s="173"/>
      <c r="AB2019" s="173"/>
      <c r="AC2019" s="173"/>
      <c r="AD2019" s="173"/>
      <c r="AE2019" s="173"/>
      <c r="AF2019" s="173"/>
      <c r="AG2019" s="173"/>
      <c r="AH2019" s="173"/>
      <c r="AI2019" s="173"/>
      <c r="AJ2019" s="173"/>
      <c r="AK2019" s="173"/>
      <c r="AL2019" s="173"/>
    </row>
    <row r="2020" spans="1:38" s="123" customFormat="1" ht="14">
      <c r="A2020" s="173"/>
      <c r="B2020" s="173"/>
      <c r="C2020" s="173"/>
      <c r="D2020" s="173"/>
      <c r="E2020" s="173"/>
      <c r="F2020" s="173"/>
      <c r="G2020" s="173"/>
      <c r="H2020" s="173"/>
      <c r="I2020" s="173"/>
      <c r="J2020" s="173"/>
      <c r="K2020" s="173"/>
      <c r="L2020" s="173"/>
      <c r="M2020" s="173"/>
      <c r="N2020" s="173"/>
      <c r="O2020" s="173"/>
      <c r="P2020" s="173"/>
      <c r="Q2020" s="173"/>
      <c r="R2020" s="173"/>
      <c r="S2020" s="173"/>
      <c r="T2020" s="173"/>
      <c r="U2020" s="173"/>
      <c r="V2020" s="173"/>
      <c r="W2020" s="173"/>
      <c r="X2020" s="173"/>
      <c r="Y2020" s="173"/>
      <c r="Z2020" s="173"/>
      <c r="AA2020" s="173"/>
      <c r="AB2020" s="173"/>
      <c r="AC2020" s="173"/>
      <c r="AD2020" s="173"/>
      <c r="AE2020" s="173"/>
      <c r="AF2020" s="173"/>
      <c r="AG2020" s="173"/>
      <c r="AH2020" s="173"/>
      <c r="AI2020" s="173"/>
      <c r="AJ2020" s="173"/>
      <c r="AK2020" s="173"/>
      <c r="AL2020" s="173"/>
    </row>
    <row r="2021" spans="1:38" s="123" customFormat="1" ht="14">
      <c r="A2021" s="173"/>
      <c r="B2021" s="173"/>
      <c r="C2021" s="173"/>
      <c r="D2021" s="173"/>
      <c r="E2021" s="173"/>
      <c r="F2021" s="173"/>
      <c r="G2021" s="173"/>
      <c r="H2021" s="173"/>
      <c r="I2021" s="173"/>
      <c r="J2021" s="173"/>
      <c r="K2021" s="173"/>
      <c r="L2021" s="173"/>
      <c r="M2021" s="173"/>
      <c r="N2021" s="173"/>
      <c r="O2021" s="173"/>
      <c r="P2021" s="173"/>
      <c r="Q2021" s="173"/>
      <c r="R2021" s="173"/>
      <c r="S2021" s="173"/>
      <c r="T2021" s="173"/>
      <c r="U2021" s="173"/>
      <c r="V2021" s="173"/>
      <c r="W2021" s="173"/>
      <c r="X2021" s="173"/>
      <c r="Y2021" s="173"/>
      <c r="Z2021" s="173"/>
      <c r="AA2021" s="173"/>
      <c r="AB2021" s="173"/>
      <c r="AC2021" s="173"/>
      <c r="AD2021" s="173"/>
      <c r="AE2021" s="173"/>
      <c r="AF2021" s="173"/>
      <c r="AG2021" s="173"/>
      <c r="AH2021" s="173"/>
      <c r="AI2021" s="173"/>
      <c r="AJ2021" s="173"/>
      <c r="AK2021" s="173"/>
      <c r="AL2021" s="173"/>
    </row>
    <row r="2022" spans="1:38" s="123" customFormat="1" ht="14">
      <c r="A2022" s="173"/>
      <c r="B2022" s="173"/>
      <c r="C2022" s="173"/>
      <c r="D2022" s="173"/>
      <c r="E2022" s="173"/>
      <c r="F2022" s="173"/>
      <c r="G2022" s="173"/>
      <c r="H2022" s="173"/>
      <c r="I2022" s="173"/>
      <c r="J2022" s="173"/>
      <c r="K2022" s="173"/>
      <c r="L2022" s="173"/>
      <c r="M2022" s="173"/>
      <c r="N2022" s="173"/>
      <c r="O2022" s="173"/>
      <c r="P2022" s="173"/>
      <c r="Q2022" s="173"/>
      <c r="R2022" s="173"/>
      <c r="S2022" s="173"/>
      <c r="T2022" s="173"/>
      <c r="U2022" s="173"/>
      <c r="V2022" s="173"/>
      <c r="W2022" s="173"/>
      <c r="X2022" s="173"/>
      <c r="Y2022" s="173"/>
      <c r="Z2022" s="173"/>
      <c r="AA2022" s="173"/>
      <c r="AB2022" s="173"/>
      <c r="AC2022" s="173"/>
      <c r="AD2022" s="173"/>
      <c r="AE2022" s="173"/>
      <c r="AF2022" s="173"/>
      <c r="AG2022" s="173"/>
      <c r="AH2022" s="173"/>
      <c r="AI2022" s="173"/>
      <c r="AJ2022" s="173"/>
      <c r="AK2022" s="173"/>
      <c r="AL2022" s="173"/>
    </row>
    <row r="2023" spans="1:38" s="123" customFormat="1" ht="14">
      <c r="A2023" s="173"/>
      <c r="B2023" s="173"/>
      <c r="C2023" s="173"/>
      <c r="D2023" s="173"/>
      <c r="E2023" s="173"/>
      <c r="F2023" s="173"/>
      <c r="G2023" s="173"/>
      <c r="H2023" s="173"/>
      <c r="I2023" s="173"/>
      <c r="J2023" s="173"/>
      <c r="K2023" s="173"/>
      <c r="L2023" s="173"/>
      <c r="M2023" s="173"/>
      <c r="N2023" s="173"/>
      <c r="O2023" s="173"/>
      <c r="P2023" s="173"/>
      <c r="Q2023" s="173"/>
      <c r="R2023" s="173"/>
      <c r="S2023" s="173"/>
      <c r="T2023" s="173"/>
      <c r="U2023" s="173"/>
      <c r="V2023" s="173"/>
      <c r="W2023" s="173"/>
      <c r="X2023" s="173"/>
      <c r="Y2023" s="173"/>
      <c r="Z2023" s="173"/>
      <c r="AA2023" s="173"/>
      <c r="AB2023" s="173"/>
      <c r="AC2023" s="173"/>
      <c r="AD2023" s="173"/>
      <c r="AE2023" s="173"/>
      <c r="AF2023" s="173"/>
      <c r="AG2023" s="173"/>
      <c r="AH2023" s="173"/>
      <c r="AI2023" s="173"/>
      <c r="AJ2023" s="173"/>
      <c r="AK2023" s="173"/>
      <c r="AL2023" s="173"/>
    </row>
    <row r="2024" spans="1:38" s="123" customFormat="1" ht="14">
      <c r="A2024" s="173"/>
      <c r="B2024" s="173"/>
      <c r="C2024" s="173"/>
      <c r="D2024" s="173"/>
      <c r="E2024" s="173"/>
      <c r="F2024" s="173"/>
      <c r="G2024" s="173"/>
      <c r="H2024" s="173"/>
      <c r="I2024" s="173"/>
      <c r="J2024" s="173"/>
      <c r="K2024" s="173"/>
      <c r="L2024" s="173"/>
      <c r="M2024" s="173"/>
      <c r="N2024" s="173"/>
      <c r="O2024" s="173"/>
      <c r="P2024" s="173"/>
      <c r="Q2024" s="173"/>
      <c r="R2024" s="173"/>
      <c r="S2024" s="173"/>
      <c r="T2024" s="173"/>
      <c r="U2024" s="173"/>
      <c r="V2024" s="173"/>
      <c r="W2024" s="173"/>
      <c r="X2024" s="173"/>
      <c r="Y2024" s="173"/>
      <c r="Z2024" s="173"/>
      <c r="AA2024" s="173"/>
      <c r="AB2024" s="173"/>
      <c r="AC2024" s="173"/>
      <c r="AD2024" s="173"/>
      <c r="AE2024" s="173"/>
      <c r="AF2024" s="173"/>
      <c r="AG2024" s="173"/>
      <c r="AH2024" s="173"/>
      <c r="AI2024" s="173"/>
      <c r="AJ2024" s="173"/>
      <c r="AK2024" s="173"/>
      <c r="AL2024" s="173"/>
    </row>
    <row r="2025" spans="1:38" s="123" customFormat="1" ht="14">
      <c r="A2025" s="173"/>
      <c r="B2025" s="173"/>
      <c r="C2025" s="173"/>
      <c r="D2025" s="173"/>
      <c r="E2025" s="173"/>
      <c r="F2025" s="173"/>
      <c r="G2025" s="173"/>
      <c r="H2025" s="173"/>
      <c r="I2025" s="173"/>
      <c r="J2025" s="173"/>
      <c r="K2025" s="173"/>
      <c r="L2025" s="173"/>
      <c r="M2025" s="173"/>
      <c r="N2025" s="173"/>
      <c r="O2025" s="173"/>
      <c r="P2025" s="173"/>
      <c r="Q2025" s="173"/>
      <c r="R2025" s="173"/>
      <c r="S2025" s="173"/>
      <c r="T2025" s="173"/>
      <c r="U2025" s="173"/>
      <c r="V2025" s="173"/>
      <c r="W2025" s="173"/>
      <c r="X2025" s="173"/>
      <c r="Y2025" s="173"/>
      <c r="Z2025" s="173"/>
      <c r="AA2025" s="173"/>
      <c r="AB2025" s="173"/>
      <c r="AC2025" s="173"/>
      <c r="AD2025" s="173"/>
      <c r="AE2025" s="173"/>
      <c r="AF2025" s="173"/>
      <c r="AG2025" s="173"/>
      <c r="AH2025" s="173"/>
      <c r="AI2025" s="173"/>
      <c r="AJ2025" s="173"/>
      <c r="AK2025" s="173"/>
      <c r="AL2025" s="173"/>
    </row>
    <row r="2026" spans="1:38" s="123" customFormat="1" ht="14">
      <c r="A2026" s="173"/>
      <c r="B2026" s="173"/>
      <c r="C2026" s="173"/>
      <c r="D2026" s="173"/>
      <c r="E2026" s="173"/>
      <c r="F2026" s="173"/>
      <c r="G2026" s="173"/>
      <c r="H2026" s="173"/>
      <c r="I2026" s="173"/>
      <c r="J2026" s="173"/>
      <c r="K2026" s="173"/>
      <c r="L2026" s="173"/>
      <c r="M2026" s="173"/>
      <c r="N2026" s="173"/>
      <c r="O2026" s="173"/>
      <c r="P2026" s="173"/>
      <c r="Q2026" s="173"/>
      <c r="R2026" s="173"/>
      <c r="S2026" s="173"/>
      <c r="T2026" s="173"/>
      <c r="U2026" s="173"/>
      <c r="V2026" s="173"/>
      <c r="W2026" s="173"/>
      <c r="X2026" s="173"/>
      <c r="Y2026" s="173"/>
      <c r="Z2026" s="173"/>
      <c r="AA2026" s="173"/>
      <c r="AB2026" s="173"/>
      <c r="AC2026" s="173"/>
      <c r="AD2026" s="173"/>
      <c r="AE2026" s="173"/>
      <c r="AF2026" s="173"/>
      <c r="AG2026" s="173"/>
      <c r="AH2026" s="173"/>
      <c r="AI2026" s="173"/>
      <c r="AJ2026" s="173"/>
      <c r="AK2026" s="173"/>
      <c r="AL2026" s="173"/>
    </row>
    <row r="2027" spans="1:38" s="123" customFormat="1" ht="14">
      <c r="A2027" s="173"/>
      <c r="B2027" s="173"/>
      <c r="C2027" s="173"/>
      <c r="D2027" s="173"/>
      <c r="E2027" s="173"/>
      <c r="F2027" s="173"/>
      <c r="G2027" s="173"/>
      <c r="H2027" s="173"/>
      <c r="I2027" s="173"/>
      <c r="J2027" s="173"/>
      <c r="K2027" s="173"/>
      <c r="L2027" s="173"/>
      <c r="M2027" s="173"/>
      <c r="N2027" s="173"/>
      <c r="O2027" s="173"/>
      <c r="P2027" s="173"/>
      <c r="Q2027" s="173"/>
      <c r="R2027" s="173"/>
      <c r="S2027" s="173"/>
      <c r="T2027" s="173"/>
      <c r="U2027" s="173"/>
      <c r="V2027" s="173"/>
      <c r="W2027" s="173"/>
      <c r="X2027" s="173"/>
      <c r="Y2027" s="173"/>
      <c r="Z2027" s="173"/>
      <c r="AA2027" s="173"/>
      <c r="AB2027" s="173"/>
      <c r="AC2027" s="173"/>
      <c r="AD2027" s="173"/>
      <c r="AE2027" s="173"/>
      <c r="AF2027" s="173"/>
      <c r="AG2027" s="173"/>
      <c r="AH2027" s="173"/>
      <c r="AI2027" s="173"/>
      <c r="AJ2027" s="173"/>
      <c r="AK2027" s="173"/>
      <c r="AL2027" s="173"/>
    </row>
    <row r="2028" spans="1:38" s="123" customFormat="1" ht="14">
      <c r="A2028" s="173"/>
      <c r="B2028" s="173"/>
      <c r="C2028" s="173"/>
      <c r="D2028" s="173"/>
      <c r="E2028" s="173"/>
      <c r="F2028" s="173"/>
      <c r="G2028" s="173"/>
      <c r="H2028" s="173"/>
      <c r="I2028" s="173"/>
      <c r="J2028" s="173"/>
      <c r="K2028" s="173"/>
      <c r="L2028" s="173"/>
      <c r="M2028" s="173"/>
      <c r="N2028" s="173"/>
      <c r="O2028" s="173"/>
      <c r="P2028" s="173"/>
      <c r="Q2028" s="173"/>
      <c r="R2028" s="173"/>
      <c r="S2028" s="173"/>
      <c r="T2028" s="173"/>
      <c r="U2028" s="173"/>
      <c r="V2028" s="173"/>
      <c r="W2028" s="173"/>
      <c r="X2028" s="173"/>
      <c r="Y2028" s="173"/>
      <c r="Z2028" s="173"/>
      <c r="AA2028" s="173"/>
      <c r="AB2028" s="173"/>
      <c r="AC2028" s="173"/>
      <c r="AD2028" s="173"/>
      <c r="AE2028" s="173"/>
      <c r="AF2028" s="173"/>
      <c r="AG2028" s="173"/>
      <c r="AH2028" s="173"/>
      <c r="AI2028" s="173"/>
      <c r="AJ2028" s="173"/>
      <c r="AK2028" s="173"/>
      <c r="AL2028" s="173"/>
    </row>
    <row r="2029" spans="1:38" s="123" customFormat="1" ht="14">
      <c r="A2029" s="173"/>
      <c r="B2029" s="173"/>
      <c r="C2029" s="173"/>
      <c r="D2029" s="173"/>
      <c r="E2029" s="173"/>
      <c r="F2029" s="173"/>
      <c r="G2029" s="173"/>
      <c r="H2029" s="173"/>
      <c r="I2029" s="173"/>
      <c r="J2029" s="173"/>
      <c r="K2029" s="173"/>
      <c r="L2029" s="173"/>
      <c r="M2029" s="173"/>
      <c r="N2029" s="173"/>
      <c r="O2029" s="173"/>
      <c r="P2029" s="173"/>
      <c r="Q2029" s="173"/>
      <c r="R2029" s="173"/>
      <c r="S2029" s="173"/>
      <c r="T2029" s="173"/>
      <c r="U2029" s="173"/>
      <c r="V2029" s="173"/>
      <c r="W2029" s="173"/>
      <c r="X2029" s="173"/>
      <c r="Y2029" s="173"/>
      <c r="Z2029" s="173"/>
      <c r="AA2029" s="173"/>
      <c r="AB2029" s="173"/>
      <c r="AC2029" s="173"/>
      <c r="AD2029" s="173"/>
      <c r="AE2029" s="173"/>
      <c r="AF2029" s="173"/>
      <c r="AG2029" s="173"/>
      <c r="AH2029" s="173"/>
      <c r="AI2029" s="173"/>
      <c r="AJ2029" s="173"/>
      <c r="AK2029" s="173"/>
      <c r="AL2029" s="173"/>
    </row>
    <row r="2030" spans="1:38" s="123" customFormat="1" ht="14">
      <c r="A2030" s="173"/>
      <c r="B2030" s="173"/>
      <c r="C2030" s="173"/>
      <c r="D2030" s="173"/>
      <c r="E2030" s="173"/>
      <c r="F2030" s="173"/>
      <c r="G2030" s="173"/>
      <c r="H2030" s="173"/>
      <c r="I2030" s="173"/>
      <c r="J2030" s="173"/>
      <c r="K2030" s="173"/>
      <c r="L2030" s="173"/>
      <c r="M2030" s="173"/>
      <c r="N2030" s="173"/>
      <c r="O2030" s="173"/>
      <c r="P2030" s="173"/>
      <c r="Q2030" s="173"/>
      <c r="R2030" s="173"/>
      <c r="S2030" s="173"/>
      <c r="T2030" s="173"/>
      <c r="U2030" s="173"/>
      <c r="V2030" s="173"/>
      <c r="W2030" s="173"/>
      <c r="X2030" s="173"/>
      <c r="Y2030" s="173"/>
      <c r="Z2030" s="173"/>
      <c r="AA2030" s="173"/>
      <c r="AB2030" s="173"/>
      <c r="AC2030" s="173"/>
      <c r="AD2030" s="173"/>
      <c r="AE2030" s="173"/>
      <c r="AF2030" s="173"/>
      <c r="AG2030" s="173"/>
      <c r="AH2030" s="173"/>
      <c r="AI2030" s="173"/>
      <c r="AJ2030" s="173"/>
      <c r="AK2030" s="173"/>
      <c r="AL2030" s="173"/>
    </row>
    <row r="2031" spans="1:38" s="123" customFormat="1" ht="14">
      <c r="A2031" s="173"/>
      <c r="B2031" s="173"/>
      <c r="C2031" s="173"/>
      <c r="D2031" s="173"/>
      <c r="E2031" s="173"/>
      <c r="F2031" s="173"/>
      <c r="G2031" s="173"/>
      <c r="H2031" s="173"/>
      <c r="I2031" s="173"/>
      <c r="J2031" s="173"/>
      <c r="K2031" s="173"/>
      <c r="L2031" s="173"/>
      <c r="M2031" s="173"/>
      <c r="N2031" s="173"/>
      <c r="O2031" s="173"/>
      <c r="P2031" s="173"/>
      <c r="Q2031" s="173"/>
      <c r="R2031" s="173"/>
      <c r="S2031" s="173"/>
      <c r="T2031" s="173"/>
      <c r="U2031" s="173"/>
      <c r="V2031" s="173"/>
      <c r="W2031" s="173"/>
      <c r="X2031" s="173"/>
      <c r="Y2031" s="173"/>
      <c r="Z2031" s="173"/>
      <c r="AA2031" s="173"/>
      <c r="AB2031" s="173"/>
      <c r="AC2031" s="173"/>
      <c r="AD2031" s="173"/>
      <c r="AE2031" s="173"/>
      <c r="AF2031" s="173"/>
      <c r="AG2031" s="173"/>
      <c r="AH2031" s="173"/>
      <c r="AI2031" s="173"/>
      <c r="AJ2031" s="173"/>
      <c r="AK2031" s="173"/>
      <c r="AL2031" s="173"/>
    </row>
    <row r="2032" spans="1:38" s="123" customFormat="1" ht="14">
      <c r="A2032" s="173"/>
      <c r="B2032" s="173"/>
      <c r="C2032" s="173"/>
      <c r="D2032" s="173"/>
      <c r="E2032" s="173"/>
      <c r="F2032" s="173"/>
      <c r="G2032" s="173"/>
      <c r="H2032" s="173"/>
      <c r="I2032" s="173"/>
      <c r="J2032" s="173"/>
      <c r="K2032" s="173"/>
      <c r="L2032" s="173"/>
      <c r="M2032" s="173"/>
      <c r="N2032" s="173"/>
      <c r="O2032" s="173"/>
      <c r="P2032" s="173"/>
      <c r="Q2032" s="173"/>
      <c r="R2032" s="173"/>
      <c r="S2032" s="173"/>
      <c r="T2032" s="173"/>
      <c r="U2032" s="173"/>
      <c r="V2032" s="173"/>
      <c r="W2032" s="173"/>
      <c r="X2032" s="173"/>
      <c r="Y2032" s="173"/>
      <c r="Z2032" s="173"/>
      <c r="AA2032" s="173"/>
      <c r="AB2032" s="173"/>
      <c r="AC2032" s="173"/>
      <c r="AD2032" s="173"/>
      <c r="AE2032" s="173"/>
      <c r="AF2032" s="173"/>
      <c r="AG2032" s="173"/>
      <c r="AH2032" s="173"/>
      <c r="AI2032" s="173"/>
      <c r="AJ2032" s="173"/>
      <c r="AK2032" s="173"/>
      <c r="AL2032" s="173"/>
    </row>
    <row r="2033" spans="1:38" s="123" customFormat="1" ht="14">
      <c r="A2033" s="173"/>
      <c r="B2033" s="173"/>
      <c r="C2033" s="173"/>
      <c r="D2033" s="173"/>
      <c r="E2033" s="173"/>
      <c r="F2033" s="173"/>
      <c r="G2033" s="173"/>
      <c r="H2033" s="173"/>
      <c r="I2033" s="173"/>
      <c r="J2033" s="173"/>
      <c r="K2033" s="173"/>
      <c r="L2033" s="173"/>
      <c r="M2033" s="173"/>
      <c r="N2033" s="173"/>
      <c r="O2033" s="173"/>
      <c r="P2033" s="173"/>
      <c r="Q2033" s="173"/>
      <c r="R2033" s="173"/>
      <c r="S2033" s="173"/>
      <c r="T2033" s="173"/>
      <c r="U2033" s="173"/>
      <c r="V2033" s="173"/>
      <c r="W2033" s="173"/>
      <c r="X2033" s="173"/>
      <c r="Y2033" s="173"/>
      <c r="Z2033" s="173"/>
      <c r="AA2033" s="173"/>
      <c r="AB2033" s="173"/>
      <c r="AC2033" s="173"/>
      <c r="AD2033" s="173"/>
      <c r="AE2033" s="173"/>
      <c r="AF2033" s="173"/>
      <c r="AG2033" s="173"/>
      <c r="AH2033" s="173"/>
      <c r="AI2033" s="173"/>
      <c r="AJ2033" s="173"/>
      <c r="AK2033" s="173"/>
      <c r="AL2033" s="173"/>
    </row>
    <row r="2034" spans="1:38" s="123" customFormat="1" ht="14">
      <c r="A2034" s="173"/>
      <c r="B2034" s="173"/>
      <c r="C2034" s="173"/>
      <c r="D2034" s="173"/>
      <c r="E2034" s="173"/>
      <c r="F2034" s="173"/>
      <c r="G2034" s="173"/>
      <c r="H2034" s="173"/>
      <c r="I2034" s="173"/>
      <c r="J2034" s="173"/>
      <c r="K2034" s="173"/>
      <c r="L2034" s="173"/>
      <c r="M2034" s="173"/>
      <c r="N2034" s="173"/>
      <c r="O2034" s="173"/>
      <c r="P2034" s="173"/>
      <c r="Q2034" s="173"/>
      <c r="R2034" s="173"/>
      <c r="S2034" s="173"/>
      <c r="T2034" s="173"/>
      <c r="U2034" s="173"/>
      <c r="V2034" s="173"/>
      <c r="W2034" s="173"/>
      <c r="X2034" s="173"/>
      <c r="Y2034" s="173"/>
      <c r="Z2034" s="173"/>
      <c r="AA2034" s="173"/>
      <c r="AB2034" s="173"/>
      <c r="AC2034" s="173"/>
      <c r="AD2034" s="173"/>
      <c r="AE2034" s="173"/>
      <c r="AF2034" s="173"/>
      <c r="AG2034" s="173"/>
      <c r="AH2034" s="173"/>
      <c r="AI2034" s="173"/>
      <c r="AJ2034" s="173"/>
      <c r="AK2034" s="173"/>
      <c r="AL2034" s="173"/>
    </row>
    <row r="2035" spans="1:38" s="123" customFormat="1" ht="14">
      <c r="A2035" s="173"/>
      <c r="B2035" s="173"/>
      <c r="C2035" s="173"/>
      <c r="D2035" s="173"/>
      <c r="E2035" s="173"/>
      <c r="F2035" s="173"/>
      <c r="G2035" s="173"/>
      <c r="H2035" s="173"/>
      <c r="I2035" s="173"/>
      <c r="J2035" s="173"/>
      <c r="K2035" s="173"/>
      <c r="L2035" s="173"/>
      <c r="M2035" s="173"/>
      <c r="N2035" s="173"/>
      <c r="O2035" s="173"/>
      <c r="P2035" s="173"/>
      <c r="Q2035" s="173"/>
      <c r="R2035" s="173"/>
      <c r="S2035" s="173"/>
      <c r="T2035" s="173"/>
      <c r="U2035" s="173"/>
      <c r="V2035" s="173"/>
      <c r="W2035" s="173"/>
      <c r="X2035" s="173"/>
      <c r="Y2035" s="173"/>
      <c r="Z2035" s="173"/>
      <c r="AA2035" s="173"/>
      <c r="AB2035" s="173"/>
      <c r="AC2035" s="173"/>
      <c r="AD2035" s="173"/>
      <c r="AE2035" s="173"/>
      <c r="AF2035" s="173"/>
      <c r="AG2035" s="173"/>
      <c r="AH2035" s="173"/>
      <c r="AI2035" s="173"/>
      <c r="AJ2035" s="173"/>
      <c r="AK2035" s="173"/>
      <c r="AL2035" s="173"/>
    </row>
    <row r="2036" spans="1:38" s="123" customFormat="1" ht="14">
      <c r="A2036" s="173"/>
      <c r="B2036" s="173"/>
      <c r="C2036" s="173"/>
      <c r="D2036" s="173"/>
      <c r="E2036" s="173"/>
      <c r="F2036" s="173"/>
      <c r="G2036" s="173"/>
      <c r="H2036" s="173"/>
      <c r="I2036" s="173"/>
      <c r="J2036" s="173"/>
      <c r="K2036" s="173"/>
      <c r="L2036" s="173"/>
      <c r="M2036" s="173"/>
      <c r="N2036" s="173"/>
      <c r="O2036" s="173"/>
      <c r="P2036" s="173"/>
      <c r="Q2036" s="173"/>
      <c r="R2036" s="173"/>
      <c r="S2036" s="173"/>
      <c r="T2036" s="173"/>
      <c r="U2036" s="173"/>
      <c r="V2036" s="173"/>
      <c r="W2036" s="173"/>
      <c r="X2036" s="173"/>
      <c r="Y2036" s="173"/>
      <c r="Z2036" s="173"/>
      <c r="AA2036" s="173"/>
      <c r="AB2036" s="173"/>
      <c r="AC2036" s="173"/>
      <c r="AD2036" s="173"/>
      <c r="AE2036" s="173"/>
      <c r="AF2036" s="173"/>
      <c r="AG2036" s="173"/>
      <c r="AH2036" s="173"/>
      <c r="AI2036" s="173"/>
      <c r="AJ2036" s="173"/>
      <c r="AK2036" s="173"/>
      <c r="AL2036" s="173"/>
    </row>
    <row r="2037" spans="1:38" s="123" customFormat="1" ht="14">
      <c r="A2037" s="173"/>
      <c r="B2037" s="173"/>
      <c r="C2037" s="173"/>
      <c r="D2037" s="173"/>
      <c r="E2037" s="173"/>
      <c r="F2037" s="173"/>
      <c r="G2037" s="173"/>
      <c r="H2037" s="173"/>
      <c r="I2037" s="173"/>
      <c r="J2037" s="173"/>
      <c r="K2037" s="173"/>
      <c r="L2037" s="173"/>
      <c r="M2037" s="173"/>
      <c r="N2037" s="173"/>
      <c r="O2037" s="173"/>
      <c r="P2037" s="173"/>
      <c r="Q2037" s="173"/>
      <c r="R2037" s="173"/>
      <c r="S2037" s="173"/>
      <c r="T2037" s="173"/>
      <c r="U2037" s="173"/>
      <c r="V2037" s="173"/>
      <c r="W2037" s="173"/>
      <c r="X2037" s="173"/>
      <c r="Y2037" s="173"/>
      <c r="Z2037" s="173"/>
      <c r="AA2037" s="173"/>
      <c r="AB2037" s="173"/>
      <c r="AC2037" s="173"/>
      <c r="AD2037" s="173"/>
      <c r="AE2037" s="173"/>
      <c r="AF2037" s="173"/>
      <c r="AG2037" s="173"/>
      <c r="AH2037" s="173"/>
      <c r="AI2037" s="173"/>
      <c r="AJ2037" s="173"/>
      <c r="AK2037" s="173"/>
      <c r="AL2037" s="173"/>
    </row>
    <row r="2038" spans="1:38" s="123" customFormat="1" ht="14">
      <c r="A2038" s="173"/>
      <c r="B2038" s="173"/>
      <c r="C2038" s="173"/>
      <c r="D2038" s="173"/>
      <c r="E2038" s="173"/>
      <c r="F2038" s="173"/>
      <c r="G2038" s="173"/>
      <c r="H2038" s="173"/>
      <c r="I2038" s="173"/>
      <c r="J2038" s="173"/>
      <c r="K2038" s="173"/>
      <c r="L2038" s="173"/>
      <c r="M2038" s="173"/>
      <c r="N2038" s="173"/>
      <c r="O2038" s="173"/>
      <c r="P2038" s="173"/>
      <c r="Q2038" s="173"/>
      <c r="R2038" s="173"/>
      <c r="S2038" s="173"/>
      <c r="T2038" s="173"/>
      <c r="U2038" s="173"/>
      <c r="V2038" s="173"/>
      <c r="W2038" s="173"/>
      <c r="X2038" s="173"/>
      <c r="Y2038" s="173"/>
      <c r="Z2038" s="173"/>
      <c r="AA2038" s="173"/>
      <c r="AB2038" s="173"/>
      <c r="AC2038" s="173"/>
      <c r="AD2038" s="173"/>
      <c r="AE2038" s="173"/>
      <c r="AF2038" s="173"/>
      <c r="AG2038" s="173"/>
      <c r="AH2038" s="173"/>
      <c r="AI2038" s="173"/>
      <c r="AJ2038" s="173"/>
      <c r="AK2038" s="173"/>
      <c r="AL2038" s="173"/>
    </row>
    <row r="2039" spans="1:38" s="123" customFormat="1" ht="14">
      <c r="A2039" s="173"/>
      <c r="B2039" s="173"/>
      <c r="C2039" s="173"/>
      <c r="D2039" s="173"/>
      <c r="E2039" s="173"/>
      <c r="F2039" s="173"/>
      <c r="G2039" s="173"/>
      <c r="H2039" s="173"/>
      <c r="I2039" s="173"/>
      <c r="J2039" s="173"/>
      <c r="K2039" s="173"/>
      <c r="L2039" s="173"/>
      <c r="M2039" s="173"/>
      <c r="N2039" s="173"/>
      <c r="O2039" s="173"/>
      <c r="P2039" s="173"/>
      <c r="Q2039" s="173"/>
      <c r="R2039" s="173"/>
      <c r="S2039" s="173"/>
      <c r="T2039" s="173"/>
      <c r="U2039" s="173"/>
      <c r="V2039" s="173"/>
      <c r="W2039" s="173"/>
      <c r="X2039" s="173"/>
      <c r="Y2039" s="173"/>
      <c r="Z2039" s="173"/>
      <c r="AA2039" s="173"/>
      <c r="AB2039" s="173"/>
      <c r="AC2039" s="173"/>
      <c r="AD2039" s="173"/>
      <c r="AE2039" s="173"/>
      <c r="AF2039" s="173"/>
      <c r="AG2039" s="173"/>
      <c r="AH2039" s="173"/>
      <c r="AI2039" s="173"/>
      <c r="AJ2039" s="173"/>
      <c r="AK2039" s="173"/>
      <c r="AL2039" s="173"/>
    </row>
    <row r="2040" spans="1:38" s="123" customFormat="1" ht="14">
      <c r="A2040" s="173"/>
      <c r="B2040" s="173"/>
      <c r="C2040" s="173"/>
      <c r="D2040" s="173"/>
      <c r="E2040" s="173"/>
      <c r="F2040" s="173"/>
      <c r="G2040" s="173"/>
      <c r="H2040" s="173"/>
      <c r="I2040" s="173"/>
      <c r="J2040" s="173"/>
      <c r="K2040" s="173"/>
      <c r="L2040" s="173"/>
      <c r="M2040" s="173"/>
      <c r="N2040" s="173"/>
      <c r="O2040" s="173"/>
      <c r="P2040" s="173"/>
      <c r="Q2040" s="173"/>
      <c r="R2040" s="173"/>
      <c r="S2040" s="173"/>
      <c r="T2040" s="173"/>
      <c r="U2040" s="173"/>
      <c r="V2040" s="173"/>
      <c r="W2040" s="173"/>
      <c r="X2040" s="173"/>
      <c r="Y2040" s="173"/>
      <c r="Z2040" s="173"/>
      <c r="AA2040" s="173"/>
      <c r="AB2040" s="173"/>
      <c r="AC2040" s="173"/>
      <c r="AD2040" s="173"/>
      <c r="AE2040" s="173"/>
      <c r="AF2040" s="173"/>
      <c r="AG2040" s="173"/>
      <c r="AH2040" s="173"/>
      <c r="AI2040" s="173"/>
      <c r="AJ2040" s="173"/>
      <c r="AK2040" s="173"/>
      <c r="AL2040" s="173"/>
    </row>
    <row r="2041" spans="1:38" s="123" customFormat="1" ht="14">
      <c r="A2041" s="173"/>
      <c r="B2041" s="173"/>
      <c r="C2041" s="173"/>
      <c r="D2041" s="173"/>
      <c r="E2041" s="173"/>
      <c r="F2041" s="173"/>
      <c r="G2041" s="173"/>
      <c r="H2041" s="173"/>
      <c r="I2041" s="173"/>
      <c r="J2041" s="173"/>
      <c r="K2041" s="173"/>
      <c r="L2041" s="173"/>
      <c r="M2041" s="173"/>
      <c r="N2041" s="173"/>
      <c r="O2041" s="173"/>
      <c r="P2041" s="173"/>
      <c r="Q2041" s="173"/>
      <c r="R2041" s="173"/>
      <c r="S2041" s="173"/>
      <c r="T2041" s="173"/>
      <c r="U2041" s="173"/>
      <c r="V2041" s="173"/>
      <c r="W2041" s="173"/>
      <c r="X2041" s="173"/>
      <c r="Y2041" s="173"/>
      <c r="Z2041" s="173"/>
      <c r="AA2041" s="173"/>
      <c r="AB2041" s="173"/>
      <c r="AC2041" s="173"/>
      <c r="AD2041" s="173"/>
      <c r="AE2041" s="173"/>
      <c r="AF2041" s="173"/>
      <c r="AG2041" s="173"/>
      <c r="AH2041" s="173"/>
      <c r="AI2041" s="173"/>
      <c r="AJ2041" s="173"/>
      <c r="AK2041" s="173"/>
      <c r="AL2041" s="173"/>
    </row>
    <row r="2042" spans="1:38" s="123" customFormat="1" ht="14">
      <c r="A2042" s="173"/>
      <c r="B2042" s="173"/>
      <c r="C2042" s="173"/>
      <c r="D2042" s="173"/>
      <c r="E2042" s="173"/>
      <c r="F2042" s="173"/>
      <c r="G2042" s="173"/>
      <c r="H2042" s="173"/>
      <c r="I2042" s="173"/>
      <c r="J2042" s="173"/>
      <c r="K2042" s="173"/>
      <c r="L2042" s="173"/>
      <c r="M2042" s="173"/>
      <c r="N2042" s="173"/>
      <c r="O2042" s="173"/>
      <c r="P2042" s="173"/>
      <c r="Q2042" s="173"/>
      <c r="R2042" s="173"/>
      <c r="S2042" s="173"/>
      <c r="T2042" s="173"/>
      <c r="U2042" s="173"/>
      <c r="V2042" s="173"/>
      <c r="W2042" s="173"/>
      <c r="X2042" s="173"/>
      <c r="Y2042" s="173"/>
      <c r="Z2042" s="173"/>
      <c r="AA2042" s="173"/>
      <c r="AB2042" s="173"/>
      <c r="AC2042" s="173"/>
      <c r="AD2042" s="173"/>
      <c r="AE2042" s="173"/>
      <c r="AF2042" s="173"/>
      <c r="AG2042" s="173"/>
      <c r="AH2042" s="173"/>
      <c r="AI2042" s="173"/>
      <c r="AJ2042" s="173"/>
      <c r="AK2042" s="173"/>
      <c r="AL2042" s="173"/>
    </row>
    <row r="2043" spans="1:38" s="123" customFormat="1" ht="14">
      <c r="A2043" s="173"/>
      <c r="B2043" s="173"/>
      <c r="C2043" s="173"/>
      <c r="D2043" s="173"/>
      <c r="E2043" s="173"/>
      <c r="F2043" s="173"/>
      <c r="G2043" s="173"/>
      <c r="H2043" s="173"/>
      <c r="I2043" s="173"/>
      <c r="J2043" s="173"/>
      <c r="K2043" s="173"/>
      <c r="L2043" s="173"/>
      <c r="M2043" s="173"/>
      <c r="N2043" s="173"/>
      <c r="O2043" s="173"/>
      <c r="P2043" s="173"/>
      <c r="Q2043" s="173"/>
      <c r="R2043" s="173"/>
      <c r="S2043" s="173"/>
      <c r="T2043" s="173"/>
      <c r="U2043" s="173"/>
      <c r="V2043" s="173"/>
      <c r="W2043" s="173"/>
      <c r="X2043" s="173"/>
      <c r="Y2043" s="173"/>
      <c r="Z2043" s="173"/>
      <c r="AA2043" s="173"/>
      <c r="AB2043" s="173"/>
      <c r="AC2043" s="173"/>
      <c r="AD2043" s="173"/>
      <c r="AE2043" s="173"/>
      <c r="AF2043" s="173"/>
      <c r="AG2043" s="173"/>
      <c r="AH2043" s="173"/>
      <c r="AI2043" s="173"/>
      <c r="AJ2043" s="173"/>
      <c r="AK2043" s="173"/>
      <c r="AL2043" s="173"/>
    </row>
    <row r="2044" spans="1:38" s="123" customFormat="1" ht="14">
      <c r="A2044" s="173"/>
      <c r="B2044" s="173"/>
      <c r="C2044" s="173"/>
      <c r="D2044" s="173"/>
      <c r="E2044" s="173"/>
      <c r="F2044" s="173"/>
      <c r="G2044" s="173"/>
      <c r="H2044" s="173"/>
      <c r="I2044" s="173"/>
      <c r="J2044" s="173"/>
      <c r="K2044" s="173"/>
      <c r="L2044" s="173"/>
      <c r="M2044" s="173"/>
      <c r="N2044" s="173"/>
      <c r="O2044" s="173"/>
      <c r="P2044" s="173"/>
      <c r="Q2044" s="173"/>
      <c r="R2044" s="173"/>
      <c r="S2044" s="173"/>
      <c r="T2044" s="173"/>
      <c r="U2044" s="173"/>
      <c r="V2044" s="173"/>
      <c r="W2044" s="173"/>
      <c r="X2044" s="173"/>
      <c r="Y2044" s="173"/>
      <c r="Z2044" s="173"/>
      <c r="AA2044" s="173"/>
      <c r="AB2044" s="173"/>
      <c r="AC2044" s="173"/>
      <c r="AD2044" s="173"/>
      <c r="AE2044" s="173"/>
      <c r="AF2044" s="173"/>
      <c r="AG2044" s="173"/>
      <c r="AH2044" s="173"/>
      <c r="AI2044" s="173"/>
      <c r="AJ2044" s="173"/>
      <c r="AK2044" s="173"/>
      <c r="AL2044" s="173"/>
    </row>
    <row r="2045" spans="1:38" s="123" customFormat="1" ht="14">
      <c r="A2045" s="173"/>
      <c r="B2045" s="173"/>
      <c r="C2045" s="173"/>
      <c r="D2045" s="173"/>
      <c r="E2045" s="173"/>
      <c r="F2045" s="173"/>
      <c r="G2045" s="173"/>
      <c r="H2045" s="173"/>
      <c r="I2045" s="173"/>
      <c r="J2045" s="173"/>
      <c r="K2045" s="173"/>
      <c r="L2045" s="173"/>
      <c r="M2045" s="173"/>
      <c r="N2045" s="173"/>
      <c r="O2045" s="173"/>
      <c r="P2045" s="173"/>
      <c r="Q2045" s="173"/>
      <c r="R2045" s="173"/>
      <c r="S2045" s="173"/>
      <c r="T2045" s="173"/>
      <c r="U2045" s="173"/>
      <c r="V2045" s="173"/>
      <c r="W2045" s="173"/>
      <c r="X2045" s="173"/>
      <c r="Y2045" s="173"/>
      <c r="Z2045" s="173"/>
      <c r="AA2045" s="173"/>
      <c r="AB2045" s="173"/>
      <c r="AC2045" s="173"/>
      <c r="AD2045" s="173"/>
      <c r="AE2045" s="173"/>
      <c r="AF2045" s="173"/>
      <c r="AG2045" s="173"/>
      <c r="AH2045" s="173"/>
      <c r="AI2045" s="173"/>
      <c r="AJ2045" s="173"/>
      <c r="AK2045" s="173"/>
      <c r="AL2045" s="173"/>
    </row>
    <row r="2046" spans="1:38" s="123" customFormat="1" ht="14">
      <c r="A2046" s="173"/>
      <c r="B2046" s="173"/>
      <c r="C2046" s="173"/>
      <c r="D2046" s="173"/>
      <c r="E2046" s="173"/>
      <c r="F2046" s="173"/>
      <c r="G2046" s="173"/>
      <c r="H2046" s="173"/>
      <c r="I2046" s="173"/>
      <c r="J2046" s="173"/>
      <c r="K2046" s="173"/>
      <c r="L2046" s="173"/>
      <c r="M2046" s="173"/>
      <c r="N2046" s="173"/>
      <c r="O2046" s="173"/>
      <c r="P2046" s="173"/>
      <c r="Q2046" s="173"/>
      <c r="R2046" s="173"/>
      <c r="S2046" s="173"/>
      <c r="T2046" s="173"/>
      <c r="U2046" s="173"/>
      <c r="V2046" s="173"/>
      <c r="W2046" s="173"/>
      <c r="X2046" s="173"/>
      <c r="Y2046" s="173"/>
      <c r="Z2046" s="173"/>
      <c r="AA2046" s="173"/>
      <c r="AB2046" s="173"/>
      <c r="AC2046" s="173"/>
      <c r="AD2046" s="173"/>
      <c r="AE2046" s="173"/>
      <c r="AF2046" s="173"/>
      <c r="AG2046" s="173"/>
      <c r="AH2046" s="173"/>
      <c r="AI2046" s="173"/>
      <c r="AJ2046" s="173"/>
      <c r="AK2046" s="173"/>
      <c r="AL2046" s="173"/>
    </row>
    <row r="2047" spans="1:38" s="123" customFormat="1" ht="14">
      <c r="A2047" s="173"/>
      <c r="B2047" s="173"/>
      <c r="C2047" s="173"/>
      <c r="D2047" s="173"/>
      <c r="E2047" s="173"/>
      <c r="F2047" s="173"/>
      <c r="G2047" s="173"/>
      <c r="H2047" s="173"/>
      <c r="I2047" s="173"/>
      <c r="J2047" s="173"/>
      <c r="K2047" s="173"/>
      <c r="L2047" s="173"/>
      <c r="M2047" s="173"/>
      <c r="N2047" s="173"/>
      <c r="O2047" s="173"/>
      <c r="P2047" s="173"/>
      <c r="Q2047" s="173"/>
      <c r="R2047" s="173"/>
      <c r="S2047" s="173"/>
      <c r="T2047" s="173"/>
      <c r="U2047" s="173"/>
      <c r="V2047" s="173"/>
      <c r="W2047" s="173"/>
      <c r="X2047" s="173"/>
      <c r="Y2047" s="173"/>
      <c r="Z2047" s="173"/>
      <c r="AA2047" s="173"/>
      <c r="AB2047" s="173"/>
      <c r="AC2047" s="173"/>
      <c r="AD2047" s="173"/>
      <c r="AE2047" s="173"/>
      <c r="AF2047" s="173"/>
      <c r="AG2047" s="173"/>
      <c r="AH2047" s="173"/>
      <c r="AI2047" s="173"/>
      <c r="AJ2047" s="173"/>
      <c r="AK2047" s="173"/>
      <c r="AL2047" s="173"/>
    </row>
    <row r="2048" spans="1:38" s="123" customFormat="1" ht="14">
      <c r="A2048" s="173"/>
      <c r="B2048" s="173"/>
      <c r="C2048" s="173"/>
      <c r="D2048" s="173"/>
      <c r="E2048" s="173"/>
      <c r="F2048" s="173"/>
      <c r="G2048" s="173"/>
      <c r="H2048" s="173"/>
      <c r="I2048" s="173"/>
      <c r="J2048" s="173"/>
      <c r="K2048" s="173"/>
      <c r="L2048" s="173"/>
      <c r="M2048" s="173"/>
      <c r="N2048" s="173"/>
      <c r="O2048" s="173"/>
      <c r="P2048" s="173"/>
      <c r="Q2048" s="173"/>
      <c r="R2048" s="173"/>
      <c r="S2048" s="173"/>
      <c r="T2048" s="173"/>
      <c r="U2048" s="173"/>
      <c r="V2048" s="173"/>
      <c r="W2048" s="173"/>
      <c r="X2048" s="173"/>
      <c r="Y2048" s="173"/>
      <c r="Z2048" s="173"/>
      <c r="AA2048" s="173"/>
      <c r="AB2048" s="173"/>
      <c r="AC2048" s="173"/>
      <c r="AD2048" s="173"/>
      <c r="AE2048" s="173"/>
      <c r="AF2048" s="173"/>
      <c r="AG2048" s="173"/>
      <c r="AH2048" s="173"/>
      <c r="AI2048" s="173"/>
      <c r="AJ2048" s="173"/>
      <c r="AK2048" s="173"/>
      <c r="AL2048" s="173"/>
    </row>
    <row r="2049" spans="1:38" s="123" customFormat="1" ht="14">
      <c r="A2049" s="173"/>
      <c r="B2049" s="173"/>
      <c r="C2049" s="173"/>
      <c r="D2049" s="173"/>
      <c r="E2049" s="173"/>
      <c r="F2049" s="173"/>
      <c r="G2049" s="173"/>
      <c r="H2049" s="173"/>
      <c r="I2049" s="173"/>
      <c r="J2049" s="173"/>
      <c r="K2049" s="173"/>
      <c r="L2049" s="173"/>
      <c r="M2049" s="173"/>
      <c r="N2049" s="173"/>
      <c r="O2049" s="173"/>
      <c r="P2049" s="173"/>
      <c r="Q2049" s="173"/>
      <c r="R2049" s="173"/>
      <c r="S2049" s="173"/>
      <c r="T2049" s="173"/>
      <c r="U2049" s="173"/>
      <c r="V2049" s="173"/>
      <c r="W2049" s="173"/>
      <c r="X2049" s="173"/>
      <c r="Y2049" s="173"/>
      <c r="Z2049" s="173"/>
      <c r="AA2049" s="173"/>
      <c r="AB2049" s="173"/>
      <c r="AC2049" s="173"/>
      <c r="AD2049" s="173"/>
      <c r="AE2049" s="173"/>
      <c r="AF2049" s="173"/>
      <c r="AG2049" s="173"/>
      <c r="AH2049" s="173"/>
      <c r="AI2049" s="173"/>
      <c r="AJ2049" s="173"/>
      <c r="AK2049" s="173"/>
      <c r="AL2049" s="173"/>
    </row>
    <row r="2050" spans="1:38" s="123" customFormat="1" ht="14">
      <c r="A2050" s="173"/>
      <c r="B2050" s="173"/>
      <c r="C2050" s="173"/>
      <c r="D2050" s="173"/>
      <c r="E2050" s="173"/>
      <c r="F2050" s="173"/>
      <c r="G2050" s="173"/>
      <c r="H2050" s="173"/>
      <c r="I2050" s="173"/>
      <c r="J2050" s="173"/>
      <c r="K2050" s="173"/>
      <c r="L2050" s="173"/>
      <c r="M2050" s="173"/>
      <c r="N2050" s="173"/>
      <c r="O2050" s="173"/>
      <c r="P2050" s="173"/>
      <c r="Q2050" s="173"/>
      <c r="R2050" s="173"/>
      <c r="S2050" s="173"/>
      <c r="T2050" s="173"/>
      <c r="U2050" s="173"/>
      <c r="V2050" s="173"/>
      <c r="W2050" s="173"/>
      <c r="X2050" s="173"/>
      <c r="Y2050" s="173"/>
      <c r="Z2050" s="173"/>
      <c r="AA2050" s="173"/>
      <c r="AB2050" s="173"/>
      <c r="AC2050" s="173"/>
      <c r="AD2050" s="173"/>
      <c r="AE2050" s="173"/>
      <c r="AF2050" s="173"/>
      <c r="AG2050" s="173"/>
      <c r="AH2050" s="173"/>
      <c r="AI2050" s="173"/>
      <c r="AJ2050" s="173"/>
      <c r="AK2050" s="173"/>
      <c r="AL2050" s="173"/>
    </row>
    <row r="2051" spans="1:38" s="123" customFormat="1" ht="14">
      <c r="A2051" s="173"/>
      <c r="B2051" s="173"/>
      <c r="C2051" s="173"/>
      <c r="D2051" s="173"/>
      <c r="E2051" s="173"/>
      <c r="F2051" s="173"/>
      <c r="G2051" s="173"/>
      <c r="H2051" s="173"/>
      <c r="I2051" s="173"/>
      <c r="J2051" s="173"/>
      <c r="K2051" s="173"/>
      <c r="L2051" s="173"/>
      <c r="M2051" s="173"/>
      <c r="N2051" s="173"/>
      <c r="O2051" s="173"/>
      <c r="P2051" s="173"/>
      <c r="Q2051" s="173"/>
      <c r="R2051" s="173"/>
      <c r="S2051" s="173"/>
      <c r="T2051" s="173"/>
      <c r="U2051" s="173"/>
      <c r="V2051" s="173"/>
      <c r="W2051" s="173"/>
      <c r="X2051" s="173"/>
      <c r="Y2051" s="173"/>
      <c r="Z2051" s="173"/>
      <c r="AA2051" s="173"/>
      <c r="AB2051" s="173"/>
      <c r="AC2051" s="173"/>
      <c r="AD2051" s="173"/>
      <c r="AE2051" s="173"/>
      <c r="AF2051" s="173"/>
      <c r="AG2051" s="173"/>
      <c r="AH2051" s="173"/>
      <c r="AI2051" s="173"/>
      <c r="AJ2051" s="173"/>
      <c r="AK2051" s="173"/>
      <c r="AL2051" s="173"/>
    </row>
    <row r="2052" spans="1:38" s="123" customFormat="1" ht="14">
      <c r="A2052" s="173"/>
      <c r="B2052" s="173"/>
      <c r="C2052" s="173"/>
      <c r="D2052" s="173"/>
      <c r="E2052" s="173"/>
      <c r="F2052" s="173"/>
      <c r="G2052" s="173"/>
      <c r="H2052" s="173"/>
      <c r="I2052" s="173"/>
      <c r="J2052" s="173"/>
      <c r="K2052" s="173"/>
      <c r="L2052" s="173"/>
      <c r="M2052" s="173"/>
      <c r="N2052" s="173"/>
      <c r="O2052" s="173"/>
      <c r="P2052" s="173"/>
      <c r="Q2052" s="173"/>
      <c r="R2052" s="173"/>
      <c r="S2052" s="173"/>
      <c r="T2052" s="173"/>
      <c r="U2052" s="173"/>
      <c r="V2052" s="173"/>
      <c r="W2052" s="173"/>
      <c r="X2052" s="173"/>
      <c r="Y2052" s="173"/>
      <c r="Z2052" s="173"/>
      <c r="AA2052" s="173"/>
      <c r="AB2052" s="173"/>
      <c r="AC2052" s="173"/>
      <c r="AD2052" s="173"/>
      <c r="AE2052" s="173"/>
      <c r="AF2052" s="173"/>
      <c r="AG2052" s="173"/>
      <c r="AH2052" s="173"/>
      <c r="AI2052" s="173"/>
      <c r="AJ2052" s="173"/>
      <c r="AK2052" s="173"/>
      <c r="AL2052" s="173"/>
    </row>
    <row r="2053" spans="1:38" s="123" customFormat="1" ht="14">
      <c r="A2053" s="173"/>
      <c r="B2053" s="173"/>
      <c r="C2053" s="173"/>
      <c r="D2053" s="173"/>
      <c r="E2053" s="173"/>
      <c r="F2053" s="173"/>
      <c r="G2053" s="173"/>
      <c r="H2053" s="173"/>
      <c r="I2053" s="173"/>
      <c r="J2053" s="173"/>
      <c r="K2053" s="173"/>
      <c r="L2053" s="173"/>
      <c r="M2053" s="173"/>
      <c r="N2053" s="173"/>
      <c r="O2053" s="173"/>
      <c r="P2053" s="173"/>
      <c r="Q2053" s="173"/>
      <c r="R2053" s="173"/>
      <c r="S2053" s="173"/>
      <c r="T2053" s="173"/>
      <c r="U2053" s="173"/>
      <c r="V2053" s="173"/>
      <c r="W2053" s="173"/>
      <c r="X2053" s="173"/>
      <c r="Y2053" s="173"/>
      <c r="Z2053" s="173"/>
      <c r="AA2053" s="173"/>
      <c r="AB2053" s="173"/>
      <c r="AC2053" s="173"/>
      <c r="AD2053" s="173"/>
      <c r="AE2053" s="173"/>
      <c r="AF2053" s="173"/>
      <c r="AG2053" s="173"/>
      <c r="AH2053" s="173"/>
      <c r="AI2053" s="173"/>
      <c r="AJ2053" s="173"/>
      <c r="AK2053" s="173"/>
      <c r="AL2053" s="173"/>
    </row>
    <row r="2054" spans="1:38" s="123" customFormat="1" ht="14">
      <c r="A2054" s="173"/>
      <c r="B2054" s="173"/>
      <c r="C2054" s="173"/>
      <c r="D2054" s="173"/>
      <c r="E2054" s="173"/>
      <c r="F2054" s="173"/>
      <c r="G2054" s="173"/>
      <c r="H2054" s="173"/>
      <c r="I2054" s="173"/>
      <c r="J2054" s="173"/>
      <c r="K2054" s="173"/>
      <c r="L2054" s="173"/>
      <c r="M2054" s="173"/>
      <c r="N2054" s="173"/>
      <c r="O2054" s="173"/>
      <c r="P2054" s="173"/>
      <c r="Q2054" s="173"/>
      <c r="R2054" s="173"/>
      <c r="S2054" s="173"/>
      <c r="T2054" s="173"/>
      <c r="U2054" s="173"/>
      <c r="V2054" s="173"/>
      <c r="W2054" s="173"/>
      <c r="X2054" s="173"/>
      <c r="Y2054" s="173"/>
      <c r="Z2054" s="173"/>
      <c r="AA2054" s="173"/>
      <c r="AB2054" s="173"/>
      <c r="AC2054" s="173"/>
      <c r="AD2054" s="173"/>
      <c r="AE2054" s="173"/>
      <c r="AF2054" s="173"/>
      <c r="AG2054" s="173"/>
      <c r="AH2054" s="173"/>
      <c r="AI2054" s="173"/>
      <c r="AJ2054" s="173"/>
      <c r="AK2054" s="173"/>
      <c r="AL2054" s="173"/>
    </row>
    <row r="2055" spans="1:38" s="123" customFormat="1" ht="14">
      <c r="A2055" s="173"/>
      <c r="B2055" s="173"/>
      <c r="C2055" s="173"/>
      <c r="D2055" s="173"/>
      <c r="E2055" s="173"/>
      <c r="F2055" s="173"/>
      <c r="G2055" s="173"/>
      <c r="H2055" s="173"/>
      <c r="I2055" s="173"/>
      <c r="J2055" s="173"/>
      <c r="K2055" s="173"/>
      <c r="L2055" s="173"/>
      <c r="M2055" s="173"/>
      <c r="N2055" s="173"/>
      <c r="O2055" s="173"/>
      <c r="P2055" s="173"/>
      <c r="Q2055" s="173"/>
      <c r="R2055" s="173"/>
      <c r="S2055" s="173"/>
      <c r="T2055" s="173"/>
      <c r="U2055" s="173"/>
      <c r="V2055" s="173"/>
      <c r="W2055" s="173"/>
      <c r="X2055" s="173"/>
      <c r="Y2055" s="173"/>
      <c r="Z2055" s="173"/>
      <c r="AA2055" s="173"/>
      <c r="AB2055" s="173"/>
      <c r="AC2055" s="173"/>
      <c r="AD2055" s="173"/>
      <c r="AE2055" s="173"/>
      <c r="AF2055" s="173"/>
      <c r="AG2055" s="173"/>
      <c r="AH2055" s="173"/>
      <c r="AI2055" s="173"/>
      <c r="AJ2055" s="173"/>
      <c r="AK2055" s="173"/>
      <c r="AL2055" s="173"/>
    </row>
    <row r="2056" spans="1:38" s="123" customFormat="1" ht="14">
      <c r="A2056" s="173"/>
      <c r="B2056" s="173"/>
      <c r="C2056" s="173"/>
      <c r="D2056" s="173"/>
      <c r="E2056" s="173"/>
      <c r="F2056" s="173"/>
      <c r="G2056" s="173"/>
      <c r="H2056" s="173"/>
      <c r="I2056" s="173"/>
      <c r="J2056" s="173"/>
      <c r="K2056" s="173"/>
      <c r="L2056" s="173"/>
      <c r="M2056" s="173"/>
      <c r="N2056" s="173"/>
      <c r="O2056" s="173"/>
      <c r="P2056" s="173"/>
      <c r="Q2056" s="173"/>
      <c r="R2056" s="173"/>
      <c r="S2056" s="173"/>
      <c r="T2056" s="173"/>
      <c r="U2056" s="173"/>
      <c r="V2056" s="173"/>
      <c r="W2056" s="173"/>
      <c r="X2056" s="173"/>
      <c r="Y2056" s="173"/>
      <c r="Z2056" s="173"/>
      <c r="AA2056" s="173"/>
      <c r="AB2056" s="173"/>
      <c r="AC2056" s="173"/>
      <c r="AD2056" s="173"/>
      <c r="AE2056" s="173"/>
      <c r="AF2056" s="173"/>
      <c r="AG2056" s="173"/>
      <c r="AH2056" s="173"/>
      <c r="AI2056" s="173"/>
      <c r="AJ2056" s="173"/>
      <c r="AK2056" s="173"/>
      <c r="AL2056" s="173"/>
    </row>
    <row r="2057" spans="1:38" s="123" customFormat="1" ht="14">
      <c r="A2057" s="173"/>
      <c r="B2057" s="173"/>
      <c r="C2057" s="173"/>
      <c r="D2057" s="173"/>
      <c r="E2057" s="173"/>
      <c r="F2057" s="173"/>
      <c r="G2057" s="173"/>
      <c r="H2057" s="173"/>
      <c r="I2057" s="173"/>
      <c r="J2057" s="173"/>
      <c r="K2057" s="173"/>
      <c r="L2057" s="173"/>
      <c r="M2057" s="173"/>
      <c r="N2057" s="173"/>
      <c r="O2057" s="173"/>
      <c r="P2057" s="173"/>
      <c r="Q2057" s="173"/>
      <c r="R2057" s="173"/>
      <c r="S2057" s="173"/>
      <c r="T2057" s="173"/>
      <c r="U2057" s="173"/>
      <c r="V2057" s="173"/>
      <c r="W2057" s="173"/>
      <c r="X2057" s="173"/>
      <c r="Y2057" s="173"/>
      <c r="Z2057" s="173"/>
      <c r="AA2057" s="173"/>
      <c r="AB2057" s="173"/>
      <c r="AC2057" s="173"/>
      <c r="AD2057" s="173"/>
      <c r="AE2057" s="173"/>
      <c r="AF2057" s="173"/>
      <c r="AG2057" s="173"/>
      <c r="AH2057" s="173"/>
      <c r="AI2057" s="173"/>
      <c r="AJ2057" s="173"/>
      <c r="AK2057" s="173"/>
      <c r="AL2057" s="173"/>
    </row>
    <row r="2058" spans="1:38" s="123" customFormat="1" ht="14">
      <c r="A2058" s="173"/>
      <c r="B2058" s="173"/>
      <c r="C2058" s="173"/>
      <c r="D2058" s="173"/>
      <c r="E2058" s="173"/>
      <c r="F2058" s="173"/>
      <c r="G2058" s="173"/>
      <c r="H2058" s="173"/>
      <c r="I2058" s="173"/>
      <c r="J2058" s="173"/>
      <c r="K2058" s="173"/>
      <c r="L2058" s="173"/>
      <c r="M2058" s="173"/>
      <c r="N2058" s="173"/>
      <c r="O2058" s="173"/>
      <c r="P2058" s="173"/>
      <c r="Q2058" s="173"/>
      <c r="R2058" s="173"/>
      <c r="S2058" s="173"/>
      <c r="T2058" s="173"/>
      <c r="U2058" s="173"/>
      <c r="V2058" s="173"/>
      <c r="W2058" s="173"/>
      <c r="X2058" s="173"/>
      <c r="Y2058" s="173"/>
      <c r="Z2058" s="173"/>
      <c r="AA2058" s="173"/>
      <c r="AB2058" s="173"/>
      <c r="AC2058" s="173"/>
      <c r="AD2058" s="173"/>
      <c r="AE2058" s="173"/>
      <c r="AF2058" s="173"/>
      <c r="AG2058" s="173"/>
      <c r="AH2058" s="173"/>
      <c r="AI2058" s="173"/>
      <c r="AJ2058" s="173"/>
      <c r="AK2058" s="173"/>
      <c r="AL2058" s="173"/>
    </row>
    <row r="2059" spans="1:38" s="123" customFormat="1" ht="14">
      <c r="A2059" s="173"/>
      <c r="B2059" s="173"/>
      <c r="C2059" s="173"/>
      <c r="D2059" s="173"/>
      <c r="E2059" s="173"/>
      <c r="F2059" s="173"/>
      <c r="G2059" s="173"/>
      <c r="H2059" s="173"/>
      <c r="I2059" s="173"/>
      <c r="J2059" s="173"/>
      <c r="K2059" s="173"/>
      <c r="L2059" s="173"/>
      <c r="M2059" s="173"/>
      <c r="N2059" s="173"/>
      <c r="O2059" s="173"/>
      <c r="P2059" s="173"/>
      <c r="Q2059" s="173"/>
      <c r="R2059" s="173"/>
      <c r="S2059" s="173"/>
      <c r="T2059" s="173"/>
      <c r="U2059" s="173"/>
      <c r="V2059" s="173"/>
      <c r="W2059" s="173"/>
      <c r="X2059" s="173"/>
      <c r="Y2059" s="173"/>
      <c r="Z2059" s="173"/>
      <c r="AA2059" s="173"/>
      <c r="AB2059" s="173"/>
      <c r="AC2059" s="173"/>
      <c r="AD2059" s="173"/>
      <c r="AE2059" s="173"/>
      <c r="AF2059" s="173"/>
      <c r="AG2059" s="173"/>
      <c r="AH2059" s="173"/>
      <c r="AI2059" s="173"/>
      <c r="AJ2059" s="173"/>
      <c r="AK2059" s="173"/>
      <c r="AL2059" s="173"/>
    </row>
    <row r="2060" spans="1:38" s="123" customFormat="1" ht="14">
      <c r="A2060" s="173"/>
      <c r="B2060" s="173"/>
      <c r="C2060" s="173"/>
      <c r="D2060" s="173"/>
      <c r="E2060" s="173"/>
      <c r="F2060" s="173"/>
      <c r="G2060" s="173"/>
      <c r="H2060" s="173"/>
      <c r="I2060" s="173"/>
      <c r="J2060" s="173"/>
      <c r="K2060" s="173"/>
      <c r="L2060" s="173"/>
      <c r="M2060" s="173"/>
      <c r="N2060" s="173"/>
      <c r="O2060" s="173"/>
      <c r="P2060" s="173"/>
      <c r="Q2060" s="173"/>
      <c r="R2060" s="173"/>
      <c r="S2060" s="173"/>
      <c r="T2060" s="173"/>
      <c r="U2060" s="173"/>
      <c r="V2060" s="173"/>
      <c r="W2060" s="173"/>
      <c r="X2060" s="173"/>
      <c r="Y2060" s="173"/>
      <c r="Z2060" s="173"/>
      <c r="AA2060" s="173"/>
      <c r="AB2060" s="173"/>
      <c r="AC2060" s="173"/>
      <c r="AD2060" s="173"/>
      <c r="AE2060" s="173"/>
      <c r="AF2060" s="173"/>
      <c r="AG2060" s="173"/>
      <c r="AH2060" s="173"/>
      <c r="AI2060" s="173"/>
      <c r="AJ2060" s="173"/>
      <c r="AK2060" s="173"/>
      <c r="AL2060" s="173"/>
    </row>
    <row r="2061" spans="1:38" s="123" customFormat="1" ht="14">
      <c r="A2061" s="173"/>
      <c r="B2061" s="173"/>
      <c r="C2061" s="173"/>
      <c r="D2061" s="173"/>
      <c r="E2061" s="173"/>
      <c r="F2061" s="173"/>
      <c r="G2061" s="173"/>
      <c r="H2061" s="173"/>
      <c r="I2061" s="173"/>
      <c r="J2061" s="173"/>
      <c r="K2061" s="173"/>
      <c r="L2061" s="173"/>
      <c r="M2061" s="173"/>
      <c r="N2061" s="173"/>
      <c r="O2061" s="173"/>
      <c r="P2061" s="173"/>
      <c r="Q2061" s="173"/>
      <c r="R2061" s="173"/>
      <c r="S2061" s="173"/>
      <c r="T2061" s="173"/>
      <c r="U2061" s="173"/>
      <c r="V2061" s="173"/>
      <c r="W2061" s="173"/>
      <c r="X2061" s="173"/>
      <c r="Y2061" s="173"/>
      <c r="Z2061" s="173"/>
      <c r="AA2061" s="173"/>
      <c r="AB2061" s="173"/>
      <c r="AC2061" s="173"/>
      <c r="AD2061" s="173"/>
      <c r="AE2061" s="173"/>
      <c r="AF2061" s="173"/>
      <c r="AG2061" s="173"/>
      <c r="AH2061" s="173"/>
      <c r="AI2061" s="173"/>
      <c r="AJ2061" s="173"/>
      <c r="AK2061" s="173"/>
      <c r="AL2061" s="173"/>
    </row>
    <row r="2062" spans="1:38" s="123" customFormat="1" ht="14">
      <c r="A2062" s="173"/>
      <c r="B2062" s="173"/>
      <c r="C2062" s="173"/>
      <c r="D2062" s="173"/>
      <c r="E2062" s="173"/>
      <c r="F2062" s="173"/>
      <c r="G2062" s="173"/>
      <c r="H2062" s="173"/>
      <c r="I2062" s="173"/>
      <c r="J2062" s="173"/>
      <c r="K2062" s="173"/>
      <c r="L2062" s="173"/>
      <c r="M2062" s="173"/>
      <c r="N2062" s="173"/>
      <c r="O2062" s="173"/>
      <c r="P2062" s="173"/>
      <c r="Q2062" s="173"/>
      <c r="R2062" s="173"/>
      <c r="S2062" s="173"/>
      <c r="T2062" s="173"/>
      <c r="U2062" s="173"/>
      <c r="V2062" s="173"/>
      <c r="W2062" s="173"/>
      <c r="X2062" s="173"/>
      <c r="Y2062" s="173"/>
      <c r="Z2062" s="173"/>
      <c r="AA2062" s="173"/>
      <c r="AB2062" s="173"/>
      <c r="AC2062" s="173"/>
      <c r="AD2062" s="173"/>
      <c r="AE2062" s="173"/>
      <c r="AF2062" s="173"/>
      <c r="AG2062" s="173"/>
      <c r="AH2062" s="173"/>
      <c r="AI2062" s="173"/>
      <c r="AJ2062" s="173"/>
      <c r="AK2062" s="173"/>
      <c r="AL2062" s="173"/>
    </row>
    <row r="2063" spans="1:38" s="123" customFormat="1" ht="14">
      <c r="A2063" s="173"/>
      <c r="B2063" s="173"/>
      <c r="C2063" s="173"/>
      <c r="D2063" s="173"/>
      <c r="E2063" s="173"/>
      <c r="F2063" s="173"/>
      <c r="G2063" s="173"/>
      <c r="H2063" s="173"/>
      <c r="I2063" s="173"/>
      <c r="J2063" s="173"/>
      <c r="K2063" s="173"/>
      <c r="L2063" s="173"/>
      <c r="M2063" s="173"/>
      <c r="N2063" s="173"/>
      <c r="O2063" s="173"/>
      <c r="P2063" s="173"/>
      <c r="Q2063" s="173"/>
      <c r="R2063" s="173"/>
      <c r="S2063" s="173"/>
      <c r="T2063" s="173"/>
      <c r="U2063" s="173"/>
      <c r="V2063" s="173"/>
      <c r="W2063" s="173"/>
      <c r="X2063" s="173"/>
      <c r="Y2063" s="173"/>
      <c r="Z2063" s="173"/>
      <c r="AA2063" s="173"/>
      <c r="AB2063" s="173"/>
      <c r="AC2063" s="173"/>
      <c r="AD2063" s="173"/>
      <c r="AE2063" s="173"/>
      <c r="AF2063" s="173"/>
      <c r="AG2063" s="173"/>
      <c r="AH2063" s="173"/>
      <c r="AI2063" s="173"/>
      <c r="AJ2063" s="173"/>
      <c r="AK2063" s="173"/>
      <c r="AL2063" s="173"/>
    </row>
    <row r="2064" spans="1:38" s="123" customFormat="1" ht="14">
      <c r="A2064" s="173"/>
      <c r="B2064" s="173"/>
      <c r="C2064" s="173"/>
      <c r="D2064" s="173"/>
      <c r="E2064" s="173"/>
      <c r="F2064" s="173"/>
      <c r="G2064" s="173"/>
      <c r="H2064" s="173"/>
      <c r="I2064" s="173"/>
      <c r="J2064" s="173"/>
      <c r="K2064" s="173"/>
      <c r="L2064" s="173"/>
      <c r="M2064" s="173"/>
      <c r="N2064" s="173"/>
      <c r="O2064" s="173"/>
      <c r="P2064" s="173"/>
      <c r="Q2064" s="173"/>
      <c r="R2064" s="173"/>
      <c r="S2064" s="173"/>
      <c r="T2064" s="173"/>
      <c r="U2064" s="173"/>
      <c r="V2064" s="173"/>
      <c r="W2064" s="173"/>
      <c r="X2064" s="173"/>
      <c r="Y2064" s="173"/>
      <c r="Z2064" s="173"/>
      <c r="AA2064" s="173"/>
      <c r="AB2064" s="173"/>
      <c r="AC2064" s="173"/>
      <c r="AD2064" s="173"/>
      <c r="AE2064" s="173"/>
      <c r="AF2064" s="173"/>
      <c r="AG2064" s="173"/>
      <c r="AH2064" s="173"/>
      <c r="AI2064" s="173"/>
      <c r="AJ2064" s="173"/>
      <c r="AK2064" s="173"/>
      <c r="AL2064" s="173"/>
    </row>
    <row r="2065" spans="1:38" s="123" customFormat="1" ht="14">
      <c r="A2065" s="173"/>
      <c r="B2065" s="173"/>
      <c r="C2065" s="173"/>
      <c r="D2065" s="173"/>
      <c r="E2065" s="173"/>
      <c r="F2065" s="173"/>
      <c r="G2065" s="173"/>
      <c r="H2065" s="173"/>
      <c r="I2065" s="173"/>
      <c r="J2065" s="173"/>
      <c r="K2065" s="173"/>
      <c r="L2065" s="173"/>
      <c r="M2065" s="173"/>
      <c r="N2065" s="173"/>
      <c r="O2065" s="173"/>
      <c r="P2065" s="173"/>
      <c r="Q2065" s="173"/>
      <c r="R2065" s="173"/>
      <c r="S2065" s="173"/>
      <c r="T2065" s="173"/>
      <c r="U2065" s="173"/>
      <c r="V2065" s="173"/>
      <c r="W2065" s="173"/>
      <c r="X2065" s="173"/>
      <c r="Y2065" s="173"/>
      <c r="Z2065" s="173"/>
      <c r="AA2065" s="173"/>
      <c r="AB2065" s="173"/>
      <c r="AC2065" s="173"/>
      <c r="AD2065" s="173"/>
      <c r="AE2065" s="173"/>
      <c r="AF2065" s="173"/>
      <c r="AG2065" s="173"/>
      <c r="AH2065" s="173"/>
      <c r="AI2065" s="173"/>
      <c r="AJ2065" s="173"/>
      <c r="AK2065" s="173"/>
      <c r="AL2065" s="173"/>
    </row>
    <row r="2066" spans="1:38" s="123" customFormat="1" ht="14">
      <c r="A2066" s="173"/>
      <c r="B2066" s="173"/>
      <c r="C2066" s="173"/>
      <c r="D2066" s="173"/>
      <c r="E2066" s="173"/>
      <c r="F2066" s="173"/>
      <c r="G2066" s="173"/>
      <c r="H2066" s="173"/>
      <c r="I2066" s="173"/>
      <c r="J2066" s="173"/>
      <c r="K2066" s="173"/>
      <c r="L2066" s="173"/>
      <c r="M2066" s="173"/>
      <c r="N2066" s="173"/>
      <c r="O2066" s="173"/>
      <c r="P2066" s="173"/>
      <c r="Q2066" s="173"/>
      <c r="R2066" s="173"/>
      <c r="S2066" s="173"/>
      <c r="T2066" s="173"/>
      <c r="U2066" s="173"/>
      <c r="V2066" s="173"/>
      <c r="W2066" s="173"/>
      <c r="X2066" s="173"/>
      <c r="Y2066" s="173"/>
      <c r="Z2066" s="173"/>
      <c r="AA2066" s="173"/>
      <c r="AB2066" s="173"/>
      <c r="AC2066" s="173"/>
      <c r="AD2066" s="173"/>
      <c r="AE2066" s="173"/>
      <c r="AF2066" s="173"/>
      <c r="AG2066" s="173"/>
      <c r="AH2066" s="173"/>
      <c r="AI2066" s="173"/>
      <c r="AJ2066" s="173"/>
      <c r="AK2066" s="173"/>
      <c r="AL2066" s="173"/>
    </row>
    <row r="2067" spans="1:38" s="123" customFormat="1" ht="14">
      <c r="A2067" s="173"/>
      <c r="B2067" s="173"/>
      <c r="C2067" s="173"/>
      <c r="D2067" s="173"/>
      <c r="E2067" s="173"/>
      <c r="F2067" s="173"/>
      <c r="G2067" s="173"/>
      <c r="H2067" s="173"/>
      <c r="I2067" s="173"/>
      <c r="J2067" s="173"/>
      <c r="K2067" s="173"/>
      <c r="L2067" s="173"/>
      <c r="M2067" s="173"/>
      <c r="N2067" s="173"/>
      <c r="O2067" s="173"/>
      <c r="P2067" s="173"/>
      <c r="Q2067" s="173"/>
      <c r="R2067" s="173"/>
      <c r="S2067" s="173"/>
      <c r="T2067" s="173"/>
      <c r="U2067" s="173"/>
      <c r="V2067" s="173"/>
      <c r="W2067" s="173"/>
      <c r="X2067" s="173"/>
      <c r="Y2067" s="173"/>
      <c r="Z2067" s="173"/>
      <c r="AA2067" s="173"/>
      <c r="AB2067" s="173"/>
      <c r="AC2067" s="173"/>
      <c r="AD2067" s="173"/>
      <c r="AE2067" s="173"/>
      <c r="AF2067" s="173"/>
      <c r="AG2067" s="173"/>
      <c r="AH2067" s="173"/>
      <c r="AI2067" s="173"/>
      <c r="AJ2067" s="173"/>
      <c r="AK2067" s="173"/>
      <c r="AL2067" s="173"/>
    </row>
    <row r="2068" spans="1:38" s="123" customFormat="1" ht="14">
      <c r="A2068" s="173"/>
      <c r="B2068" s="173"/>
      <c r="C2068" s="173"/>
      <c r="D2068" s="173"/>
      <c r="E2068" s="173"/>
      <c r="F2068" s="173"/>
      <c r="G2068" s="173"/>
      <c r="H2068" s="173"/>
      <c r="I2068" s="173"/>
      <c r="J2068" s="173"/>
      <c r="K2068" s="173"/>
      <c r="L2068" s="173"/>
      <c r="M2068" s="173"/>
      <c r="N2068" s="173"/>
      <c r="O2068" s="173"/>
      <c r="P2068" s="173"/>
      <c r="Q2068" s="173"/>
      <c r="R2068" s="173"/>
      <c r="S2068" s="173"/>
      <c r="T2068" s="173"/>
      <c r="U2068" s="173"/>
      <c r="V2068" s="173"/>
      <c r="W2068" s="173"/>
      <c r="X2068" s="173"/>
      <c r="Y2068" s="173"/>
      <c r="Z2068" s="173"/>
      <c r="AA2068" s="173"/>
      <c r="AB2068" s="173"/>
      <c r="AC2068" s="173"/>
      <c r="AD2068" s="173"/>
      <c r="AE2068" s="173"/>
      <c r="AF2068" s="173"/>
      <c r="AG2068" s="173"/>
      <c r="AH2068" s="173"/>
      <c r="AI2068" s="173"/>
      <c r="AJ2068" s="173"/>
      <c r="AK2068" s="173"/>
      <c r="AL2068" s="173"/>
    </row>
    <row r="2069" spans="1:38" s="123" customFormat="1" ht="14">
      <c r="A2069" s="173"/>
      <c r="B2069" s="173"/>
      <c r="C2069" s="173"/>
      <c r="D2069" s="173"/>
      <c r="E2069" s="173"/>
      <c r="F2069" s="173"/>
      <c r="G2069" s="173"/>
      <c r="H2069" s="173"/>
      <c r="I2069" s="173"/>
      <c r="J2069" s="173"/>
      <c r="K2069" s="173"/>
      <c r="L2069" s="173"/>
      <c r="M2069" s="173"/>
      <c r="N2069" s="173"/>
      <c r="O2069" s="173"/>
      <c r="P2069" s="173"/>
      <c r="Q2069" s="173"/>
      <c r="R2069" s="173"/>
      <c r="S2069" s="173"/>
      <c r="T2069" s="173"/>
      <c r="U2069" s="173"/>
      <c r="V2069" s="173"/>
      <c r="W2069" s="173"/>
      <c r="X2069" s="173"/>
      <c r="Y2069" s="173"/>
      <c r="Z2069" s="173"/>
      <c r="AA2069" s="173"/>
      <c r="AB2069" s="173"/>
      <c r="AC2069" s="173"/>
      <c r="AD2069" s="173"/>
      <c r="AE2069" s="173"/>
      <c r="AF2069" s="173"/>
      <c r="AG2069" s="173"/>
      <c r="AH2069" s="173"/>
      <c r="AI2069" s="173"/>
      <c r="AJ2069" s="173"/>
      <c r="AK2069" s="173"/>
      <c r="AL2069" s="173"/>
    </row>
    <row r="2070" spans="1:38" s="123" customFormat="1" ht="14">
      <c r="A2070" s="173"/>
      <c r="B2070" s="173"/>
      <c r="C2070" s="173"/>
      <c r="D2070" s="173"/>
      <c r="E2070" s="173"/>
      <c r="F2070" s="173"/>
      <c r="G2070" s="173"/>
      <c r="H2070" s="173"/>
      <c r="I2070" s="173"/>
      <c r="J2070" s="173"/>
      <c r="K2070" s="173"/>
      <c r="L2070" s="173"/>
      <c r="M2070" s="173"/>
      <c r="N2070" s="173"/>
      <c r="O2070" s="173"/>
      <c r="P2070" s="173"/>
      <c r="Q2070" s="173"/>
      <c r="R2070" s="173"/>
      <c r="S2070" s="173"/>
      <c r="T2070" s="173"/>
      <c r="U2070" s="173"/>
      <c r="V2070" s="173"/>
      <c r="W2070" s="173"/>
      <c r="X2070" s="173"/>
      <c r="Y2070" s="173"/>
      <c r="Z2070" s="173"/>
      <c r="AA2070" s="173"/>
      <c r="AB2070" s="173"/>
      <c r="AC2070" s="173"/>
      <c r="AD2070" s="173"/>
      <c r="AE2070" s="173"/>
      <c r="AF2070" s="173"/>
      <c r="AG2070" s="173"/>
      <c r="AH2070" s="173"/>
      <c r="AI2070" s="173"/>
      <c r="AJ2070" s="173"/>
      <c r="AK2070" s="173"/>
      <c r="AL2070" s="173"/>
    </row>
    <row r="2071" spans="1:38" s="123" customFormat="1" ht="14">
      <c r="A2071" s="173"/>
      <c r="B2071" s="173"/>
      <c r="C2071" s="173"/>
      <c r="D2071" s="173"/>
      <c r="E2071" s="173"/>
      <c r="F2071" s="173"/>
      <c r="G2071" s="173"/>
      <c r="H2071" s="173"/>
      <c r="I2071" s="173"/>
      <c r="J2071" s="173"/>
      <c r="K2071" s="173"/>
      <c r="L2071" s="173"/>
      <c r="M2071" s="173"/>
      <c r="N2071" s="173"/>
      <c r="O2071" s="173"/>
      <c r="P2071" s="173"/>
      <c r="Q2071" s="173"/>
      <c r="R2071" s="173"/>
      <c r="S2071" s="173"/>
      <c r="T2071" s="173"/>
      <c r="U2071" s="173"/>
      <c r="V2071" s="173"/>
      <c r="W2071" s="173"/>
      <c r="X2071" s="173"/>
      <c r="Y2071" s="173"/>
      <c r="Z2071" s="173"/>
      <c r="AA2071" s="173"/>
      <c r="AB2071" s="173"/>
      <c r="AC2071" s="173"/>
      <c r="AD2071" s="173"/>
      <c r="AE2071" s="173"/>
      <c r="AF2071" s="173"/>
      <c r="AG2071" s="173"/>
      <c r="AH2071" s="173"/>
      <c r="AI2071" s="173"/>
      <c r="AJ2071" s="173"/>
      <c r="AK2071" s="173"/>
      <c r="AL2071" s="173"/>
    </row>
    <row r="2072" spans="1:38" s="123" customFormat="1" ht="14">
      <c r="A2072" s="173"/>
      <c r="B2072" s="173"/>
      <c r="C2072" s="173"/>
      <c r="D2072" s="173"/>
      <c r="E2072" s="173"/>
      <c r="F2072" s="173"/>
      <c r="G2072" s="173"/>
      <c r="H2072" s="173"/>
      <c r="I2072" s="173"/>
      <c r="J2072" s="173"/>
      <c r="K2072" s="173"/>
      <c r="L2072" s="173"/>
      <c r="M2072" s="173"/>
      <c r="N2072" s="173"/>
      <c r="O2072" s="173"/>
      <c r="P2072" s="173"/>
      <c r="Q2072" s="173"/>
      <c r="R2072" s="173"/>
      <c r="S2072" s="173"/>
      <c r="T2072" s="173"/>
      <c r="U2072" s="173"/>
      <c r="V2072" s="173"/>
      <c r="W2072" s="173"/>
      <c r="X2072" s="173"/>
      <c r="Y2072" s="173"/>
      <c r="Z2072" s="173"/>
      <c r="AA2072" s="173"/>
      <c r="AB2072" s="173"/>
      <c r="AC2072" s="173"/>
      <c r="AD2072" s="173"/>
      <c r="AE2072" s="173"/>
      <c r="AF2072" s="173"/>
      <c r="AG2072" s="173"/>
      <c r="AH2072" s="173"/>
      <c r="AI2072" s="173"/>
      <c r="AJ2072" s="173"/>
      <c r="AK2072" s="173"/>
      <c r="AL2072" s="173"/>
    </row>
    <row r="2073" spans="1:38" s="123" customFormat="1" ht="14">
      <c r="A2073" s="173"/>
      <c r="B2073" s="173"/>
      <c r="C2073" s="173"/>
      <c r="D2073" s="173"/>
      <c r="E2073" s="173"/>
      <c r="F2073" s="173"/>
      <c r="G2073" s="173"/>
      <c r="H2073" s="173"/>
      <c r="I2073" s="173"/>
      <c r="J2073" s="173"/>
      <c r="K2073" s="173"/>
      <c r="L2073" s="173"/>
      <c r="M2073" s="173"/>
      <c r="N2073" s="173"/>
      <c r="O2073" s="173"/>
      <c r="P2073" s="173"/>
      <c r="Q2073" s="173"/>
      <c r="R2073" s="173"/>
      <c r="S2073" s="173"/>
      <c r="T2073" s="173"/>
      <c r="U2073" s="173"/>
      <c r="V2073" s="173"/>
      <c r="W2073" s="173"/>
      <c r="X2073" s="173"/>
      <c r="Y2073" s="173"/>
      <c r="Z2073" s="173"/>
      <c r="AA2073" s="173"/>
      <c r="AB2073" s="173"/>
      <c r="AC2073" s="173"/>
      <c r="AD2073" s="173"/>
      <c r="AE2073" s="173"/>
      <c r="AF2073" s="173"/>
      <c r="AG2073" s="173"/>
      <c r="AH2073" s="173"/>
      <c r="AI2073" s="173"/>
      <c r="AJ2073" s="173"/>
      <c r="AK2073" s="173"/>
      <c r="AL2073" s="173"/>
    </row>
    <row r="2074" spans="1:38" s="123" customFormat="1" ht="14">
      <c r="A2074" s="173"/>
      <c r="B2074" s="173"/>
      <c r="C2074" s="173"/>
      <c r="D2074" s="173"/>
      <c r="E2074" s="173"/>
      <c r="F2074" s="173"/>
      <c r="G2074" s="173"/>
      <c r="H2074" s="173"/>
      <c r="I2074" s="173"/>
      <c r="J2074" s="173"/>
      <c r="K2074" s="173"/>
      <c r="L2074" s="173"/>
      <c r="M2074" s="173"/>
      <c r="N2074" s="173"/>
      <c r="O2074" s="173"/>
      <c r="P2074" s="173"/>
      <c r="Q2074" s="173"/>
      <c r="R2074" s="173"/>
      <c r="S2074" s="173"/>
      <c r="T2074" s="173"/>
      <c r="U2074" s="173"/>
      <c r="V2074" s="173"/>
      <c r="W2074" s="173"/>
      <c r="X2074" s="173"/>
      <c r="Y2074" s="173"/>
      <c r="Z2074" s="173"/>
      <c r="AA2074" s="173"/>
      <c r="AB2074" s="173"/>
      <c r="AC2074" s="173"/>
      <c r="AD2074" s="173"/>
      <c r="AE2074" s="173"/>
      <c r="AF2074" s="173"/>
      <c r="AG2074" s="173"/>
      <c r="AH2074" s="173"/>
      <c r="AI2074" s="173"/>
      <c r="AJ2074" s="173"/>
      <c r="AK2074" s="173"/>
      <c r="AL2074" s="173"/>
    </row>
    <row r="2075" spans="1:38" s="123" customFormat="1" ht="14">
      <c r="A2075" s="173"/>
      <c r="B2075" s="173"/>
      <c r="C2075" s="173"/>
      <c r="D2075" s="173"/>
      <c r="E2075" s="173"/>
      <c r="F2075" s="173"/>
      <c r="G2075" s="173"/>
      <c r="H2075" s="173"/>
      <c r="I2075" s="173"/>
      <c r="J2075" s="173"/>
      <c r="K2075" s="173"/>
      <c r="L2075" s="173"/>
      <c r="M2075" s="173"/>
      <c r="N2075" s="173"/>
      <c r="O2075" s="173"/>
      <c r="P2075" s="173"/>
      <c r="Q2075" s="173"/>
      <c r="R2075" s="173"/>
      <c r="S2075" s="173"/>
      <c r="T2075" s="173"/>
      <c r="U2075" s="173"/>
      <c r="V2075" s="173"/>
      <c r="W2075" s="173"/>
      <c r="X2075" s="173"/>
      <c r="Y2075" s="173"/>
      <c r="Z2075" s="173"/>
      <c r="AA2075" s="173"/>
      <c r="AB2075" s="173"/>
      <c r="AC2075" s="173"/>
      <c r="AD2075" s="173"/>
      <c r="AE2075" s="173"/>
      <c r="AF2075" s="173"/>
      <c r="AG2075" s="173"/>
      <c r="AH2075" s="173"/>
      <c r="AI2075" s="173"/>
      <c r="AJ2075" s="173"/>
      <c r="AK2075" s="173"/>
      <c r="AL2075" s="173"/>
    </row>
    <row r="2076" spans="1:38" s="123" customFormat="1" ht="14">
      <c r="A2076" s="173"/>
      <c r="B2076" s="173"/>
      <c r="C2076" s="173"/>
      <c r="D2076" s="173"/>
      <c r="E2076" s="173"/>
      <c r="F2076" s="173"/>
      <c r="G2076" s="173"/>
      <c r="H2076" s="173"/>
      <c r="I2076" s="173"/>
      <c r="J2076" s="173"/>
      <c r="K2076" s="173"/>
      <c r="L2076" s="173"/>
      <c r="M2076" s="173"/>
      <c r="N2076" s="173"/>
      <c r="O2076" s="173"/>
      <c r="P2076" s="173"/>
      <c r="Q2076" s="173"/>
      <c r="R2076" s="173"/>
      <c r="S2076" s="173"/>
      <c r="T2076" s="173"/>
      <c r="U2076" s="173"/>
      <c r="V2076" s="173"/>
      <c r="W2076" s="173"/>
      <c r="X2076" s="173"/>
      <c r="Y2076" s="173"/>
      <c r="Z2076" s="173"/>
      <c r="AA2076" s="173"/>
      <c r="AB2076" s="173"/>
      <c r="AC2076" s="173"/>
      <c r="AD2076" s="173"/>
      <c r="AE2076" s="173"/>
      <c r="AF2076" s="173"/>
      <c r="AG2076" s="173"/>
      <c r="AH2076" s="173"/>
      <c r="AI2076" s="173"/>
      <c r="AJ2076" s="173"/>
      <c r="AK2076" s="173"/>
      <c r="AL2076" s="173"/>
    </row>
    <row r="2077" spans="1:38" s="123" customFormat="1" ht="14">
      <c r="A2077" s="173"/>
      <c r="B2077" s="173"/>
      <c r="C2077" s="173"/>
      <c r="D2077" s="173"/>
      <c r="E2077" s="173"/>
      <c r="F2077" s="173"/>
      <c r="G2077" s="173"/>
      <c r="H2077" s="173"/>
      <c r="I2077" s="173"/>
      <c r="J2077" s="173"/>
      <c r="K2077" s="173"/>
      <c r="L2077" s="173"/>
      <c r="M2077" s="173"/>
      <c r="N2077" s="173"/>
      <c r="O2077" s="173"/>
      <c r="P2077" s="173"/>
      <c r="Q2077" s="173"/>
      <c r="R2077" s="173"/>
      <c r="S2077" s="173"/>
      <c r="T2077" s="173"/>
      <c r="U2077" s="173"/>
      <c r="V2077" s="173"/>
      <c r="W2077" s="173"/>
      <c r="X2077" s="173"/>
      <c r="Y2077" s="173"/>
      <c r="Z2077" s="173"/>
      <c r="AA2077" s="173"/>
      <c r="AB2077" s="173"/>
      <c r="AC2077" s="173"/>
      <c r="AD2077" s="173"/>
      <c r="AE2077" s="173"/>
      <c r="AF2077" s="173"/>
      <c r="AG2077" s="173"/>
      <c r="AH2077" s="173"/>
      <c r="AI2077" s="173"/>
      <c r="AJ2077" s="173"/>
      <c r="AK2077" s="173"/>
      <c r="AL2077" s="173"/>
    </row>
    <row r="2078" spans="1:38" s="123" customFormat="1" ht="14">
      <c r="A2078" s="173"/>
      <c r="B2078" s="173"/>
      <c r="C2078" s="173"/>
      <c r="D2078" s="173"/>
      <c r="E2078" s="173"/>
      <c r="F2078" s="173"/>
      <c r="G2078" s="173"/>
      <c r="H2078" s="173"/>
      <c r="I2078" s="173"/>
      <c r="J2078" s="173"/>
      <c r="K2078" s="173"/>
      <c r="L2078" s="173"/>
      <c r="M2078" s="173"/>
      <c r="N2078" s="173"/>
      <c r="O2078" s="173"/>
      <c r="P2078" s="173"/>
      <c r="Q2078" s="173"/>
      <c r="R2078" s="173"/>
      <c r="S2078" s="173"/>
      <c r="T2078" s="173"/>
      <c r="U2078" s="173"/>
      <c r="V2078" s="173"/>
      <c r="W2078" s="173"/>
      <c r="X2078" s="173"/>
      <c r="Y2078" s="173"/>
      <c r="Z2078" s="173"/>
      <c r="AA2078" s="173"/>
      <c r="AB2078" s="173"/>
      <c r="AC2078" s="173"/>
      <c r="AD2078" s="173"/>
      <c r="AE2078" s="173"/>
      <c r="AF2078" s="173"/>
      <c r="AG2078" s="173"/>
      <c r="AH2078" s="173"/>
      <c r="AI2078" s="173"/>
      <c r="AJ2078" s="173"/>
      <c r="AK2078" s="173"/>
      <c r="AL2078" s="173"/>
    </row>
    <row r="2079" spans="1:38" s="123" customFormat="1" ht="14">
      <c r="A2079" s="173"/>
      <c r="B2079" s="173"/>
      <c r="C2079" s="173"/>
      <c r="D2079" s="173"/>
      <c r="E2079" s="173"/>
      <c r="F2079" s="173"/>
      <c r="G2079" s="173"/>
      <c r="H2079" s="173"/>
      <c r="I2079" s="173"/>
      <c r="J2079" s="173"/>
      <c r="K2079" s="173"/>
      <c r="L2079" s="173"/>
      <c r="M2079" s="173"/>
      <c r="N2079" s="173"/>
      <c r="O2079" s="173"/>
      <c r="P2079" s="173"/>
      <c r="Q2079" s="173"/>
      <c r="R2079" s="173"/>
      <c r="S2079" s="173"/>
      <c r="T2079" s="173"/>
      <c r="U2079" s="173"/>
      <c r="V2079" s="173"/>
      <c r="W2079" s="173"/>
      <c r="X2079" s="173"/>
      <c r="Y2079" s="173"/>
      <c r="Z2079" s="173"/>
      <c r="AA2079" s="173"/>
      <c r="AB2079" s="173"/>
      <c r="AC2079" s="173"/>
      <c r="AD2079" s="173"/>
      <c r="AE2079" s="173"/>
      <c r="AF2079" s="173"/>
      <c r="AG2079" s="173"/>
      <c r="AH2079" s="173"/>
      <c r="AI2079" s="173"/>
      <c r="AJ2079" s="173"/>
      <c r="AK2079" s="173"/>
      <c r="AL2079" s="173"/>
    </row>
    <row r="2080" spans="1:38" s="123" customFormat="1" ht="14">
      <c r="A2080" s="173"/>
      <c r="B2080" s="173"/>
      <c r="C2080" s="173"/>
      <c r="D2080" s="173"/>
      <c r="E2080" s="173"/>
      <c r="F2080" s="173"/>
      <c r="G2080" s="173"/>
      <c r="H2080" s="173"/>
      <c r="I2080" s="173"/>
      <c r="J2080" s="173"/>
      <c r="K2080" s="173"/>
      <c r="L2080" s="173"/>
      <c r="M2080" s="173"/>
      <c r="N2080" s="173"/>
      <c r="O2080" s="173"/>
      <c r="P2080" s="173"/>
      <c r="Q2080" s="173"/>
      <c r="R2080" s="173"/>
      <c r="S2080" s="173"/>
      <c r="T2080" s="173"/>
      <c r="U2080" s="173"/>
      <c r="V2080" s="173"/>
      <c r="W2080" s="173"/>
      <c r="X2080" s="173"/>
      <c r="Y2080" s="173"/>
      <c r="Z2080" s="173"/>
      <c r="AA2080" s="173"/>
      <c r="AB2080" s="173"/>
      <c r="AC2080" s="173"/>
      <c r="AD2080" s="173"/>
      <c r="AE2080" s="173"/>
      <c r="AF2080" s="173"/>
      <c r="AG2080" s="173"/>
      <c r="AH2080" s="173"/>
      <c r="AI2080" s="173"/>
      <c r="AJ2080" s="173"/>
      <c r="AK2080" s="173"/>
      <c r="AL2080" s="173"/>
    </row>
    <row r="2081" spans="1:38" s="123" customFormat="1" ht="14">
      <c r="A2081" s="173"/>
      <c r="B2081" s="173"/>
      <c r="C2081" s="173"/>
      <c r="D2081" s="173"/>
      <c r="E2081" s="173"/>
      <c r="F2081" s="173"/>
      <c r="G2081" s="173"/>
      <c r="H2081" s="173"/>
      <c r="I2081" s="173"/>
      <c r="J2081" s="173"/>
      <c r="K2081" s="173"/>
      <c r="L2081" s="173"/>
      <c r="M2081" s="173"/>
      <c r="N2081" s="173"/>
      <c r="O2081" s="173"/>
      <c r="P2081" s="173"/>
      <c r="Q2081" s="173"/>
      <c r="R2081" s="173"/>
      <c r="S2081" s="173"/>
      <c r="T2081" s="173"/>
      <c r="U2081" s="173"/>
      <c r="V2081" s="173"/>
      <c r="W2081" s="173"/>
      <c r="X2081" s="173"/>
      <c r="Y2081" s="173"/>
      <c r="Z2081" s="173"/>
      <c r="AA2081" s="173"/>
      <c r="AB2081" s="173"/>
      <c r="AC2081" s="173"/>
      <c r="AD2081" s="173"/>
      <c r="AE2081" s="173"/>
      <c r="AF2081" s="173"/>
      <c r="AG2081" s="173"/>
      <c r="AH2081" s="173"/>
      <c r="AI2081" s="173"/>
      <c r="AJ2081" s="173"/>
      <c r="AK2081" s="173"/>
      <c r="AL2081" s="173"/>
    </row>
    <row r="2082" spans="1:38" s="123" customFormat="1" ht="14">
      <c r="A2082" s="173"/>
      <c r="B2082" s="173"/>
      <c r="C2082" s="173"/>
      <c r="D2082" s="173"/>
      <c r="E2082" s="173"/>
      <c r="F2082" s="173"/>
      <c r="G2082" s="173"/>
      <c r="H2082" s="173"/>
      <c r="I2082" s="173"/>
      <c r="J2082" s="173"/>
      <c r="K2082" s="173"/>
      <c r="L2082" s="173"/>
      <c r="M2082" s="173"/>
      <c r="N2082" s="173"/>
      <c r="O2082" s="173"/>
      <c r="P2082" s="173"/>
      <c r="Q2082" s="173"/>
      <c r="R2082" s="173"/>
      <c r="S2082" s="173"/>
      <c r="T2082" s="173"/>
      <c r="U2082" s="173"/>
      <c r="V2082" s="173"/>
      <c r="W2082" s="173"/>
      <c r="X2082" s="173"/>
      <c r="Y2082" s="173"/>
      <c r="Z2082" s="173"/>
      <c r="AA2082" s="173"/>
      <c r="AB2082" s="173"/>
      <c r="AC2082" s="173"/>
      <c r="AD2082" s="173"/>
      <c r="AE2082" s="173"/>
      <c r="AF2082" s="173"/>
      <c r="AG2082" s="173"/>
      <c r="AH2082" s="173"/>
      <c r="AI2082" s="173"/>
      <c r="AJ2082" s="173"/>
      <c r="AK2082" s="173"/>
      <c r="AL2082" s="173"/>
    </row>
    <row r="2083" spans="1:38" s="123" customFormat="1" ht="14">
      <c r="A2083" s="173"/>
      <c r="B2083" s="173"/>
      <c r="C2083" s="173"/>
      <c r="D2083" s="173"/>
      <c r="E2083" s="173"/>
      <c r="F2083" s="173"/>
      <c r="G2083" s="173"/>
      <c r="H2083" s="173"/>
      <c r="I2083" s="173"/>
      <c r="J2083" s="173"/>
      <c r="K2083" s="173"/>
      <c r="L2083" s="173"/>
      <c r="M2083" s="173"/>
      <c r="N2083" s="173"/>
      <c r="O2083" s="173"/>
      <c r="P2083" s="173"/>
      <c r="Q2083" s="173"/>
      <c r="R2083" s="173"/>
      <c r="S2083" s="173"/>
      <c r="T2083" s="173"/>
      <c r="U2083" s="173"/>
      <c r="V2083" s="173"/>
      <c r="W2083" s="173"/>
      <c r="X2083" s="173"/>
      <c r="Y2083" s="173"/>
      <c r="Z2083" s="173"/>
      <c r="AA2083" s="173"/>
      <c r="AB2083" s="173"/>
      <c r="AC2083" s="173"/>
      <c r="AD2083" s="173"/>
      <c r="AE2083" s="173"/>
      <c r="AF2083" s="173"/>
      <c r="AG2083" s="173"/>
      <c r="AH2083" s="173"/>
      <c r="AI2083" s="173"/>
      <c r="AJ2083" s="173"/>
      <c r="AK2083" s="173"/>
      <c r="AL2083" s="173"/>
    </row>
    <row r="2084" spans="1:38" s="123" customFormat="1" ht="14">
      <c r="A2084" s="173"/>
      <c r="B2084" s="173"/>
      <c r="C2084" s="173"/>
      <c r="D2084" s="173"/>
      <c r="E2084" s="173"/>
      <c r="F2084" s="173"/>
      <c r="G2084" s="173"/>
      <c r="H2084" s="173"/>
      <c r="I2084" s="173"/>
      <c r="J2084" s="173"/>
      <c r="K2084" s="173"/>
      <c r="L2084" s="173"/>
      <c r="M2084" s="173"/>
      <c r="N2084" s="173"/>
      <c r="O2084" s="173"/>
      <c r="P2084" s="173"/>
      <c r="Q2084" s="173"/>
      <c r="R2084" s="173"/>
      <c r="S2084" s="173"/>
      <c r="T2084" s="173"/>
      <c r="U2084" s="173"/>
      <c r="V2084" s="173"/>
      <c r="W2084" s="173"/>
      <c r="X2084" s="173"/>
      <c r="Y2084" s="173"/>
      <c r="Z2084" s="173"/>
      <c r="AA2084" s="173"/>
      <c r="AB2084" s="173"/>
      <c r="AC2084" s="173"/>
      <c r="AD2084" s="173"/>
      <c r="AE2084" s="173"/>
      <c r="AF2084" s="173"/>
      <c r="AG2084" s="173"/>
      <c r="AH2084" s="173"/>
      <c r="AI2084" s="173"/>
      <c r="AJ2084" s="173"/>
      <c r="AK2084" s="173"/>
      <c r="AL2084" s="173"/>
    </row>
    <row r="2085" spans="1:38" s="123" customFormat="1" ht="14">
      <c r="A2085" s="173"/>
      <c r="B2085" s="173"/>
      <c r="C2085" s="173"/>
      <c r="D2085" s="173"/>
      <c r="E2085" s="173"/>
      <c r="F2085" s="173"/>
      <c r="G2085" s="173"/>
      <c r="H2085" s="173"/>
      <c r="I2085" s="173"/>
      <c r="J2085" s="173"/>
      <c r="K2085" s="173"/>
      <c r="L2085" s="173"/>
      <c r="M2085" s="173"/>
      <c r="N2085" s="173"/>
      <c r="O2085" s="173"/>
      <c r="P2085" s="173"/>
      <c r="Q2085" s="173"/>
      <c r="R2085" s="173"/>
      <c r="S2085" s="173"/>
      <c r="T2085" s="173"/>
      <c r="U2085" s="173"/>
      <c r="V2085" s="173"/>
      <c r="W2085" s="173"/>
      <c r="X2085" s="173"/>
      <c r="Y2085" s="173"/>
      <c r="Z2085" s="173"/>
      <c r="AA2085" s="173"/>
      <c r="AB2085" s="173"/>
      <c r="AC2085" s="173"/>
      <c r="AD2085" s="173"/>
      <c r="AE2085" s="173"/>
      <c r="AF2085" s="173"/>
      <c r="AG2085" s="173"/>
      <c r="AH2085" s="173"/>
      <c r="AI2085" s="173"/>
      <c r="AJ2085" s="173"/>
      <c r="AK2085" s="173"/>
      <c r="AL2085" s="173"/>
    </row>
    <row r="2086" spans="1:38" s="123" customFormat="1" ht="14">
      <c r="A2086" s="173"/>
      <c r="B2086" s="173"/>
      <c r="C2086" s="173"/>
      <c r="D2086" s="173"/>
      <c r="E2086" s="173"/>
      <c r="F2086" s="173"/>
      <c r="G2086" s="173"/>
      <c r="H2086" s="173"/>
      <c r="I2086" s="173"/>
      <c r="J2086" s="173"/>
      <c r="K2086" s="173"/>
      <c r="L2086" s="173"/>
      <c r="M2086" s="173"/>
      <c r="N2086" s="173"/>
      <c r="O2086" s="173"/>
      <c r="P2086" s="173"/>
      <c r="Q2086" s="173"/>
      <c r="R2086" s="173"/>
      <c r="S2086" s="173"/>
      <c r="T2086" s="173"/>
      <c r="U2086" s="173"/>
      <c r="V2086" s="173"/>
      <c r="W2086" s="173"/>
      <c r="X2086" s="173"/>
      <c r="Y2086" s="173"/>
      <c r="Z2086" s="173"/>
      <c r="AA2086" s="173"/>
      <c r="AB2086" s="173"/>
      <c r="AC2086" s="173"/>
      <c r="AD2086" s="173"/>
      <c r="AE2086" s="173"/>
      <c r="AF2086" s="173"/>
      <c r="AG2086" s="173"/>
      <c r="AH2086" s="173"/>
      <c r="AI2086" s="173"/>
      <c r="AJ2086" s="173"/>
      <c r="AK2086" s="173"/>
      <c r="AL2086" s="173"/>
    </row>
    <row r="2087" spans="1:38" s="123" customFormat="1" ht="14">
      <c r="A2087" s="173"/>
      <c r="B2087" s="173"/>
      <c r="C2087" s="173"/>
      <c r="D2087" s="173"/>
      <c r="E2087" s="173"/>
      <c r="F2087" s="173"/>
      <c r="G2087" s="173"/>
      <c r="H2087" s="173"/>
      <c r="I2087" s="173"/>
      <c r="J2087" s="173"/>
      <c r="K2087" s="173"/>
      <c r="L2087" s="173"/>
      <c r="M2087" s="173"/>
      <c r="N2087" s="173"/>
      <c r="O2087" s="173"/>
      <c r="P2087" s="173"/>
      <c r="Q2087" s="173"/>
      <c r="R2087" s="173"/>
      <c r="S2087" s="173"/>
      <c r="T2087" s="173"/>
      <c r="U2087" s="173"/>
      <c r="V2087" s="173"/>
      <c r="W2087" s="173"/>
      <c r="X2087" s="173"/>
      <c r="Y2087" s="173"/>
      <c r="Z2087" s="173"/>
      <c r="AA2087" s="173"/>
      <c r="AB2087" s="173"/>
      <c r="AC2087" s="173"/>
      <c r="AD2087" s="173"/>
      <c r="AE2087" s="173"/>
      <c r="AF2087" s="173"/>
      <c r="AG2087" s="173"/>
      <c r="AH2087" s="173"/>
      <c r="AI2087" s="173"/>
      <c r="AJ2087" s="173"/>
      <c r="AK2087" s="173"/>
      <c r="AL2087" s="173"/>
    </row>
    <row r="2088" spans="1:38" s="123" customFormat="1" ht="14">
      <c r="A2088" s="173"/>
      <c r="B2088" s="173"/>
      <c r="C2088" s="173"/>
      <c r="D2088" s="173"/>
      <c r="E2088" s="173"/>
      <c r="F2088" s="173"/>
      <c r="G2088" s="173"/>
      <c r="H2088" s="173"/>
      <c r="I2088" s="173"/>
      <c r="J2088" s="173"/>
      <c r="K2088" s="173"/>
      <c r="L2088" s="173"/>
      <c r="M2088" s="173"/>
      <c r="N2088" s="173"/>
      <c r="O2088" s="173"/>
      <c r="P2088" s="173"/>
      <c r="Q2088" s="173"/>
      <c r="R2088" s="173"/>
      <c r="S2088" s="173"/>
      <c r="T2088" s="173"/>
      <c r="U2088" s="173"/>
      <c r="V2088" s="173"/>
      <c r="W2088" s="173"/>
      <c r="X2088" s="173"/>
      <c r="Y2088" s="173"/>
      <c r="Z2088" s="173"/>
      <c r="AA2088" s="173"/>
      <c r="AB2088" s="173"/>
      <c r="AC2088" s="173"/>
      <c r="AD2088" s="173"/>
      <c r="AE2088" s="173"/>
      <c r="AF2088" s="173"/>
      <c r="AG2088" s="173"/>
      <c r="AH2088" s="173"/>
      <c r="AI2088" s="173"/>
      <c r="AJ2088" s="173"/>
      <c r="AK2088" s="173"/>
      <c r="AL2088" s="173"/>
    </row>
    <row r="2089" spans="1:38" s="123" customFormat="1" ht="14">
      <c r="A2089" s="173"/>
      <c r="B2089" s="173"/>
      <c r="C2089" s="173"/>
      <c r="D2089" s="173"/>
      <c r="E2089" s="173"/>
      <c r="F2089" s="173"/>
      <c r="G2089" s="173"/>
      <c r="H2089" s="173"/>
      <c r="I2089" s="173"/>
      <c r="J2089" s="173"/>
      <c r="K2089" s="173"/>
      <c r="L2089" s="173"/>
      <c r="M2089" s="173"/>
      <c r="N2089" s="173"/>
      <c r="O2089" s="173"/>
      <c r="P2089" s="173"/>
      <c r="Q2089" s="173"/>
      <c r="R2089" s="173"/>
      <c r="S2089" s="173"/>
      <c r="T2089" s="173"/>
      <c r="U2089" s="173"/>
      <c r="V2089" s="173"/>
      <c r="W2089" s="173"/>
      <c r="X2089" s="173"/>
      <c r="Y2089" s="173"/>
      <c r="Z2089" s="173"/>
      <c r="AA2089" s="173"/>
      <c r="AB2089" s="173"/>
      <c r="AC2089" s="173"/>
      <c r="AD2089" s="173"/>
      <c r="AE2089" s="173"/>
      <c r="AF2089" s="173"/>
      <c r="AG2089" s="173"/>
      <c r="AH2089" s="173"/>
      <c r="AI2089" s="173"/>
      <c r="AJ2089" s="173"/>
      <c r="AK2089" s="173"/>
      <c r="AL2089" s="173"/>
    </row>
    <row r="2090" spans="1:38" s="123" customFormat="1" ht="14">
      <c r="A2090" s="173"/>
      <c r="B2090" s="173"/>
      <c r="C2090" s="173"/>
      <c r="D2090" s="173"/>
      <c r="E2090" s="173"/>
      <c r="F2090" s="173"/>
      <c r="G2090" s="173"/>
      <c r="H2090" s="173"/>
      <c r="I2090" s="173"/>
      <c r="J2090" s="173"/>
      <c r="K2090" s="173"/>
      <c r="L2090" s="173"/>
      <c r="M2090" s="173"/>
      <c r="N2090" s="173"/>
      <c r="O2090" s="173"/>
      <c r="P2090" s="173"/>
      <c r="Q2090" s="173"/>
      <c r="R2090" s="173"/>
      <c r="S2090" s="173"/>
      <c r="T2090" s="173"/>
      <c r="U2090" s="173"/>
      <c r="V2090" s="173"/>
      <c r="W2090" s="173"/>
      <c r="X2090" s="173"/>
      <c r="Y2090" s="173"/>
      <c r="Z2090" s="173"/>
      <c r="AA2090" s="173"/>
      <c r="AB2090" s="173"/>
      <c r="AC2090" s="173"/>
      <c r="AD2090" s="173"/>
      <c r="AE2090" s="173"/>
      <c r="AF2090" s="173"/>
      <c r="AG2090" s="173"/>
      <c r="AH2090" s="173"/>
      <c r="AI2090" s="173"/>
      <c r="AJ2090" s="173"/>
      <c r="AK2090" s="173"/>
      <c r="AL2090" s="173"/>
    </row>
    <row r="2091" spans="1:38" s="123" customFormat="1" ht="14">
      <c r="A2091" s="173"/>
      <c r="B2091" s="173"/>
      <c r="C2091" s="173"/>
      <c r="D2091" s="173"/>
      <c r="E2091" s="173"/>
      <c r="F2091" s="173"/>
      <c r="G2091" s="173"/>
      <c r="H2091" s="173"/>
      <c r="I2091" s="173"/>
      <c r="J2091" s="173"/>
      <c r="K2091" s="173"/>
      <c r="L2091" s="173"/>
      <c r="M2091" s="173"/>
      <c r="N2091" s="173"/>
      <c r="O2091" s="173"/>
      <c r="P2091" s="173"/>
      <c r="Q2091" s="173"/>
      <c r="R2091" s="173"/>
      <c r="S2091" s="173"/>
      <c r="T2091" s="173"/>
      <c r="U2091" s="173"/>
      <c r="V2091" s="173"/>
      <c r="W2091" s="173"/>
      <c r="X2091" s="173"/>
      <c r="Y2091" s="173"/>
      <c r="Z2091" s="173"/>
      <c r="AA2091" s="173"/>
      <c r="AB2091" s="173"/>
      <c r="AC2091" s="173"/>
      <c r="AD2091" s="173"/>
      <c r="AE2091" s="173"/>
      <c r="AF2091" s="173"/>
      <c r="AG2091" s="173"/>
      <c r="AH2091" s="173"/>
      <c r="AI2091" s="173"/>
      <c r="AJ2091" s="173"/>
      <c r="AK2091" s="173"/>
      <c r="AL2091" s="173"/>
    </row>
    <row r="2092" spans="1:38" s="123" customFormat="1" ht="14">
      <c r="A2092" s="173"/>
      <c r="B2092" s="173"/>
      <c r="C2092" s="173"/>
      <c r="D2092" s="173"/>
      <c r="E2092" s="173"/>
      <c r="F2092" s="173"/>
      <c r="G2092" s="173"/>
      <c r="H2092" s="173"/>
      <c r="I2092" s="173"/>
      <c r="J2092" s="173"/>
      <c r="K2092" s="173"/>
      <c r="L2092" s="173"/>
      <c r="M2092" s="173"/>
      <c r="N2092" s="173"/>
      <c r="O2092" s="173"/>
      <c r="P2092" s="173"/>
      <c r="Q2092" s="173"/>
      <c r="R2092" s="173"/>
      <c r="S2092" s="173"/>
      <c r="T2092" s="173"/>
      <c r="U2092" s="173"/>
      <c r="V2092" s="173"/>
      <c r="W2092" s="173"/>
      <c r="X2092" s="173"/>
      <c r="Y2092" s="173"/>
      <c r="Z2092" s="173"/>
      <c r="AA2092" s="173"/>
      <c r="AB2092" s="173"/>
      <c r="AC2092" s="173"/>
      <c r="AD2092" s="173"/>
      <c r="AE2092" s="173"/>
      <c r="AF2092" s="173"/>
      <c r="AG2092" s="173"/>
      <c r="AH2092" s="173"/>
      <c r="AI2092" s="173"/>
      <c r="AJ2092" s="173"/>
      <c r="AK2092" s="173"/>
      <c r="AL2092" s="173"/>
    </row>
    <row r="2093" spans="1:38" s="123" customFormat="1" ht="14">
      <c r="A2093" s="173"/>
      <c r="B2093" s="173"/>
      <c r="C2093" s="173"/>
      <c r="D2093" s="173"/>
      <c r="E2093" s="173"/>
      <c r="F2093" s="173"/>
      <c r="G2093" s="173"/>
      <c r="H2093" s="173"/>
      <c r="I2093" s="173"/>
      <c r="J2093" s="173"/>
      <c r="K2093" s="173"/>
      <c r="L2093" s="173"/>
      <c r="M2093" s="173"/>
      <c r="N2093" s="173"/>
      <c r="O2093" s="173"/>
      <c r="P2093" s="173"/>
      <c r="Q2093" s="173"/>
      <c r="R2093" s="173"/>
      <c r="S2093" s="173"/>
      <c r="T2093" s="173"/>
      <c r="U2093" s="173"/>
      <c r="V2093" s="173"/>
      <c r="W2093" s="173"/>
      <c r="X2093" s="173"/>
      <c r="Y2093" s="173"/>
      <c r="Z2093" s="173"/>
      <c r="AA2093" s="173"/>
      <c r="AB2093" s="173"/>
      <c r="AC2093" s="173"/>
      <c r="AD2093" s="173"/>
      <c r="AE2093" s="173"/>
      <c r="AF2093" s="173"/>
      <c r="AG2093" s="173"/>
      <c r="AH2093" s="173"/>
      <c r="AI2093" s="173"/>
      <c r="AJ2093" s="173"/>
      <c r="AK2093" s="173"/>
      <c r="AL2093" s="173"/>
    </row>
    <row r="2094" spans="1:38" s="123" customFormat="1" ht="14">
      <c r="A2094" s="173"/>
      <c r="B2094" s="173"/>
      <c r="C2094" s="173"/>
      <c r="D2094" s="173"/>
      <c r="E2094" s="173"/>
      <c r="F2094" s="173"/>
      <c r="G2094" s="173"/>
      <c r="H2094" s="173"/>
      <c r="I2094" s="173"/>
      <c r="J2094" s="173"/>
      <c r="K2094" s="173"/>
      <c r="L2094" s="173"/>
      <c r="M2094" s="173"/>
      <c r="N2094" s="173"/>
      <c r="O2094" s="173"/>
      <c r="P2094" s="173"/>
      <c r="Q2094" s="173"/>
      <c r="R2094" s="173"/>
      <c r="S2094" s="173"/>
      <c r="T2094" s="173"/>
      <c r="U2094" s="173"/>
      <c r="V2094" s="173"/>
      <c r="W2094" s="173"/>
      <c r="X2094" s="173"/>
      <c r="Y2094" s="173"/>
      <c r="Z2094" s="173"/>
      <c r="AA2094" s="173"/>
      <c r="AB2094" s="173"/>
      <c r="AC2094" s="173"/>
      <c r="AD2094" s="173"/>
      <c r="AE2094" s="173"/>
      <c r="AF2094" s="173"/>
      <c r="AG2094" s="173"/>
      <c r="AH2094" s="173"/>
      <c r="AI2094" s="173"/>
      <c r="AJ2094" s="173"/>
      <c r="AK2094" s="173"/>
      <c r="AL2094" s="173"/>
    </row>
    <row r="2095" spans="1:38" s="123" customFormat="1" ht="14">
      <c r="A2095" s="173"/>
      <c r="B2095" s="173"/>
      <c r="C2095" s="173"/>
      <c r="D2095" s="173"/>
      <c r="E2095" s="173"/>
      <c r="F2095" s="173"/>
      <c r="G2095" s="173"/>
      <c r="H2095" s="173"/>
      <c r="I2095" s="173"/>
      <c r="J2095" s="173"/>
      <c r="K2095" s="173"/>
      <c r="L2095" s="173"/>
      <c r="M2095" s="173"/>
      <c r="N2095" s="173"/>
      <c r="O2095" s="173"/>
      <c r="P2095" s="173"/>
      <c r="Q2095" s="173"/>
      <c r="R2095" s="173"/>
      <c r="S2095" s="173"/>
      <c r="T2095" s="173"/>
      <c r="U2095" s="173"/>
      <c r="V2095" s="173"/>
      <c r="W2095" s="173"/>
      <c r="X2095" s="173"/>
      <c r="Y2095" s="173"/>
      <c r="Z2095" s="173"/>
      <c r="AA2095" s="173"/>
      <c r="AB2095" s="173"/>
      <c r="AC2095" s="173"/>
      <c r="AD2095" s="173"/>
      <c r="AE2095" s="173"/>
      <c r="AF2095" s="173"/>
      <c r="AG2095" s="173"/>
      <c r="AH2095" s="173"/>
      <c r="AI2095" s="173"/>
      <c r="AJ2095" s="173"/>
      <c r="AK2095" s="173"/>
      <c r="AL2095" s="173"/>
    </row>
    <row r="2096" spans="1:38" s="123" customFormat="1" ht="14">
      <c r="A2096" s="173"/>
      <c r="B2096" s="173"/>
      <c r="C2096" s="173"/>
      <c r="D2096" s="173"/>
      <c r="E2096" s="173"/>
      <c r="F2096" s="173"/>
      <c r="G2096" s="173"/>
      <c r="H2096" s="173"/>
      <c r="I2096" s="173"/>
      <c r="J2096" s="173"/>
      <c r="K2096" s="173"/>
      <c r="L2096" s="173"/>
      <c r="M2096" s="173"/>
      <c r="N2096" s="173"/>
      <c r="O2096" s="173"/>
      <c r="P2096" s="173"/>
      <c r="Q2096" s="173"/>
      <c r="R2096" s="173"/>
      <c r="S2096" s="173"/>
      <c r="T2096" s="173"/>
      <c r="U2096" s="173"/>
      <c r="V2096" s="173"/>
      <c r="W2096" s="173"/>
      <c r="X2096" s="173"/>
      <c r="Y2096" s="173"/>
      <c r="Z2096" s="173"/>
      <c r="AA2096" s="173"/>
      <c r="AB2096" s="173"/>
      <c r="AC2096" s="173"/>
      <c r="AD2096" s="173"/>
      <c r="AE2096" s="173"/>
      <c r="AF2096" s="173"/>
      <c r="AG2096" s="173"/>
      <c r="AH2096" s="173"/>
      <c r="AI2096" s="173"/>
      <c r="AJ2096" s="173"/>
      <c r="AK2096" s="173"/>
      <c r="AL2096" s="173"/>
    </row>
    <row r="2097" spans="1:38" s="123" customFormat="1" ht="14">
      <c r="A2097" s="173"/>
      <c r="B2097" s="173"/>
      <c r="C2097" s="173"/>
      <c r="D2097" s="173"/>
      <c r="E2097" s="173"/>
      <c r="F2097" s="173"/>
      <c r="G2097" s="173"/>
      <c r="H2097" s="173"/>
      <c r="I2097" s="173"/>
      <c r="J2097" s="173"/>
      <c r="K2097" s="173"/>
      <c r="L2097" s="173"/>
      <c r="M2097" s="173"/>
      <c r="N2097" s="173"/>
      <c r="O2097" s="173"/>
      <c r="P2097" s="173"/>
      <c r="Q2097" s="173"/>
      <c r="R2097" s="173"/>
      <c r="S2097" s="173"/>
      <c r="T2097" s="173"/>
      <c r="U2097" s="173"/>
      <c r="V2097" s="173"/>
      <c r="W2097" s="173"/>
      <c r="X2097" s="173"/>
      <c r="Y2097" s="173"/>
      <c r="Z2097" s="173"/>
      <c r="AA2097" s="173"/>
      <c r="AB2097" s="173"/>
      <c r="AC2097" s="173"/>
      <c r="AD2097" s="173"/>
      <c r="AE2097" s="173"/>
      <c r="AF2097" s="173"/>
      <c r="AG2097" s="173"/>
      <c r="AH2097" s="173"/>
      <c r="AI2097" s="173"/>
      <c r="AJ2097" s="173"/>
      <c r="AK2097" s="173"/>
      <c r="AL2097" s="173"/>
    </row>
    <row r="2098" spans="1:38" s="123" customFormat="1" ht="14">
      <c r="A2098" s="173"/>
      <c r="B2098" s="173"/>
      <c r="C2098" s="173"/>
      <c r="D2098" s="173"/>
      <c r="E2098" s="173"/>
      <c r="F2098" s="173"/>
      <c r="G2098" s="173"/>
      <c r="H2098" s="173"/>
      <c r="I2098" s="173"/>
      <c r="J2098" s="173"/>
      <c r="K2098" s="173"/>
      <c r="L2098" s="173"/>
      <c r="M2098" s="173"/>
      <c r="N2098" s="173"/>
      <c r="O2098" s="173"/>
      <c r="P2098" s="173"/>
      <c r="Q2098" s="173"/>
      <c r="R2098" s="173"/>
      <c r="S2098" s="173"/>
      <c r="T2098" s="173"/>
      <c r="U2098" s="173"/>
      <c r="V2098" s="173"/>
      <c r="W2098" s="173"/>
      <c r="X2098" s="173"/>
      <c r="Y2098" s="173"/>
      <c r="Z2098" s="173"/>
      <c r="AA2098" s="173"/>
      <c r="AB2098" s="173"/>
      <c r="AC2098" s="173"/>
      <c r="AD2098" s="173"/>
      <c r="AE2098" s="173"/>
      <c r="AF2098" s="173"/>
      <c r="AG2098" s="173"/>
      <c r="AH2098" s="173"/>
      <c r="AI2098" s="173"/>
      <c r="AJ2098" s="173"/>
      <c r="AK2098" s="173"/>
      <c r="AL2098" s="173"/>
    </row>
    <row r="2099" spans="1:38" s="123" customFormat="1" ht="14">
      <c r="A2099" s="173"/>
      <c r="B2099" s="173"/>
      <c r="C2099" s="173"/>
      <c r="D2099" s="173"/>
      <c r="E2099" s="173"/>
      <c r="F2099" s="173"/>
      <c r="G2099" s="173"/>
      <c r="H2099" s="173"/>
      <c r="I2099" s="173"/>
      <c r="J2099" s="173"/>
      <c r="K2099" s="173"/>
      <c r="L2099" s="173"/>
      <c r="M2099" s="173"/>
      <c r="N2099" s="173"/>
      <c r="O2099" s="173"/>
      <c r="P2099" s="173"/>
      <c r="Q2099" s="173"/>
      <c r="R2099" s="173"/>
      <c r="S2099" s="173"/>
      <c r="T2099" s="173"/>
      <c r="U2099" s="173"/>
      <c r="V2099" s="173"/>
      <c r="W2099" s="173"/>
      <c r="X2099" s="173"/>
      <c r="Y2099" s="173"/>
      <c r="Z2099" s="173"/>
      <c r="AA2099" s="173"/>
      <c r="AB2099" s="173"/>
      <c r="AC2099" s="173"/>
      <c r="AD2099" s="173"/>
      <c r="AE2099" s="173"/>
      <c r="AF2099" s="173"/>
      <c r="AG2099" s="173"/>
      <c r="AH2099" s="173"/>
      <c r="AI2099" s="173"/>
      <c r="AJ2099" s="173"/>
      <c r="AK2099" s="173"/>
      <c r="AL2099" s="173"/>
    </row>
    <row r="2100" spans="1:38" s="123" customFormat="1" ht="14">
      <c r="A2100" s="173"/>
      <c r="B2100" s="173"/>
      <c r="C2100" s="173"/>
      <c r="D2100" s="173"/>
      <c r="E2100" s="173"/>
      <c r="F2100" s="173"/>
      <c r="G2100" s="173"/>
      <c r="H2100" s="173"/>
      <c r="I2100" s="173"/>
      <c r="J2100" s="173"/>
      <c r="K2100" s="173"/>
      <c r="L2100" s="173"/>
      <c r="M2100" s="173"/>
      <c r="N2100" s="173"/>
      <c r="O2100" s="173"/>
      <c r="P2100" s="173"/>
      <c r="Q2100" s="173"/>
      <c r="R2100" s="173"/>
      <c r="S2100" s="173"/>
      <c r="T2100" s="173"/>
      <c r="U2100" s="173"/>
      <c r="V2100" s="173"/>
      <c r="W2100" s="173"/>
      <c r="X2100" s="173"/>
      <c r="Y2100" s="173"/>
      <c r="Z2100" s="173"/>
      <c r="AA2100" s="173"/>
      <c r="AB2100" s="173"/>
      <c r="AC2100" s="173"/>
      <c r="AD2100" s="173"/>
      <c r="AE2100" s="173"/>
      <c r="AF2100" s="173"/>
      <c r="AG2100" s="173"/>
      <c r="AH2100" s="173"/>
      <c r="AI2100" s="173"/>
      <c r="AJ2100" s="173"/>
      <c r="AK2100" s="173"/>
      <c r="AL2100" s="173"/>
    </row>
    <row r="2101" spans="1:38" s="123" customFormat="1" ht="14">
      <c r="A2101" s="173"/>
      <c r="B2101" s="173"/>
      <c r="C2101" s="173"/>
      <c r="D2101" s="173"/>
      <c r="E2101" s="173"/>
      <c r="F2101" s="173"/>
      <c r="G2101" s="173"/>
      <c r="H2101" s="173"/>
      <c r="I2101" s="173"/>
      <c r="J2101" s="173"/>
      <c r="K2101" s="173"/>
      <c r="L2101" s="173"/>
      <c r="M2101" s="173"/>
      <c r="N2101" s="173"/>
      <c r="O2101" s="173"/>
      <c r="P2101" s="173"/>
      <c r="Q2101" s="173"/>
      <c r="R2101" s="173"/>
      <c r="S2101" s="173"/>
      <c r="T2101" s="173"/>
      <c r="U2101" s="173"/>
      <c r="V2101" s="173"/>
      <c r="W2101" s="173"/>
      <c r="X2101" s="173"/>
      <c r="Y2101" s="173"/>
      <c r="Z2101" s="173"/>
      <c r="AA2101" s="173"/>
      <c r="AB2101" s="173"/>
      <c r="AC2101" s="173"/>
      <c r="AD2101" s="173"/>
      <c r="AE2101" s="173"/>
      <c r="AF2101" s="173"/>
      <c r="AG2101" s="173"/>
      <c r="AH2101" s="173"/>
      <c r="AI2101" s="173"/>
      <c r="AJ2101" s="173"/>
      <c r="AK2101" s="173"/>
      <c r="AL2101" s="173"/>
    </row>
    <row r="2102" spans="1:38" s="123" customFormat="1" ht="14">
      <c r="A2102" s="173"/>
      <c r="B2102" s="173"/>
      <c r="C2102" s="173"/>
      <c r="D2102" s="173"/>
      <c r="E2102" s="173"/>
      <c r="F2102" s="173"/>
      <c r="G2102" s="173"/>
      <c r="H2102" s="173"/>
      <c r="I2102" s="173"/>
      <c r="J2102" s="173"/>
      <c r="K2102" s="173"/>
      <c r="L2102" s="173"/>
      <c r="M2102" s="173"/>
      <c r="N2102" s="173"/>
      <c r="O2102" s="173"/>
      <c r="P2102" s="173"/>
      <c r="Q2102" s="173"/>
      <c r="R2102" s="173"/>
      <c r="S2102" s="173"/>
      <c r="T2102" s="173"/>
      <c r="U2102" s="173"/>
      <c r="V2102" s="173"/>
      <c r="W2102" s="173"/>
      <c r="X2102" s="173"/>
      <c r="Y2102" s="173"/>
      <c r="Z2102" s="173"/>
      <c r="AA2102" s="173"/>
      <c r="AB2102" s="173"/>
      <c r="AC2102" s="173"/>
      <c r="AD2102" s="173"/>
      <c r="AE2102" s="173"/>
      <c r="AF2102" s="173"/>
      <c r="AG2102" s="173"/>
      <c r="AH2102" s="173"/>
      <c r="AI2102" s="173"/>
      <c r="AJ2102" s="173"/>
      <c r="AK2102" s="173"/>
      <c r="AL2102" s="173"/>
    </row>
    <row r="2103" spans="1:38" s="123" customFormat="1" ht="14">
      <c r="A2103" s="173"/>
      <c r="B2103" s="173"/>
      <c r="C2103" s="173"/>
      <c r="D2103" s="173"/>
      <c r="E2103" s="173"/>
      <c r="F2103" s="173"/>
      <c r="G2103" s="173"/>
      <c r="H2103" s="173"/>
      <c r="I2103" s="173"/>
      <c r="J2103" s="173"/>
      <c r="K2103" s="173"/>
      <c r="L2103" s="173"/>
      <c r="M2103" s="173"/>
      <c r="N2103" s="173"/>
      <c r="O2103" s="173"/>
      <c r="P2103" s="173"/>
      <c r="Q2103" s="173"/>
      <c r="R2103" s="173"/>
      <c r="S2103" s="173"/>
      <c r="T2103" s="173"/>
      <c r="U2103" s="173"/>
      <c r="V2103" s="173"/>
      <c r="W2103" s="173"/>
      <c r="X2103" s="173"/>
      <c r="Y2103" s="173"/>
      <c r="Z2103" s="173"/>
      <c r="AA2103" s="173"/>
      <c r="AB2103" s="173"/>
      <c r="AC2103" s="173"/>
      <c r="AD2103" s="173"/>
      <c r="AE2103" s="173"/>
      <c r="AF2103" s="173"/>
      <c r="AG2103" s="173"/>
      <c r="AH2103" s="173"/>
      <c r="AI2103" s="173"/>
      <c r="AJ2103" s="173"/>
      <c r="AK2103" s="173"/>
      <c r="AL2103" s="173"/>
    </row>
    <row r="2104" spans="1:38" s="123" customFormat="1" ht="14">
      <c r="A2104" s="173"/>
      <c r="B2104" s="173"/>
      <c r="C2104" s="173"/>
      <c r="D2104" s="173"/>
      <c r="E2104" s="173"/>
      <c r="F2104" s="173"/>
      <c r="G2104" s="173"/>
      <c r="H2104" s="173"/>
      <c r="I2104" s="173"/>
      <c r="J2104" s="173"/>
      <c r="K2104" s="173"/>
      <c r="L2104" s="173"/>
      <c r="M2104" s="173"/>
      <c r="N2104" s="173"/>
      <c r="O2104" s="173"/>
      <c r="P2104" s="173"/>
      <c r="Q2104" s="173"/>
      <c r="R2104" s="173"/>
      <c r="S2104" s="173"/>
      <c r="T2104" s="173"/>
      <c r="U2104" s="173"/>
      <c r="V2104" s="173"/>
      <c r="W2104" s="173"/>
      <c r="X2104" s="173"/>
      <c r="Y2104" s="173"/>
      <c r="Z2104" s="173"/>
      <c r="AA2104" s="173"/>
      <c r="AB2104" s="173"/>
      <c r="AC2104" s="173"/>
      <c r="AD2104" s="173"/>
      <c r="AE2104" s="173"/>
      <c r="AF2104" s="173"/>
      <c r="AG2104" s="173"/>
      <c r="AH2104" s="173"/>
      <c r="AI2104" s="173"/>
      <c r="AJ2104" s="173"/>
      <c r="AK2104" s="173"/>
      <c r="AL2104" s="173"/>
    </row>
    <row r="2105" spans="1:38" s="123" customFormat="1" ht="14">
      <c r="A2105" s="173"/>
      <c r="B2105" s="173"/>
      <c r="C2105" s="173"/>
      <c r="D2105" s="173"/>
      <c r="E2105" s="173"/>
      <c r="F2105" s="173"/>
      <c r="G2105" s="173"/>
      <c r="H2105" s="173"/>
      <c r="I2105" s="173"/>
      <c r="J2105" s="173"/>
      <c r="K2105" s="173"/>
      <c r="L2105" s="173"/>
      <c r="M2105" s="173"/>
      <c r="N2105" s="173"/>
      <c r="O2105" s="173"/>
      <c r="P2105" s="173"/>
      <c r="Q2105" s="173"/>
      <c r="R2105" s="173"/>
      <c r="S2105" s="173"/>
      <c r="T2105" s="173"/>
      <c r="U2105" s="173"/>
      <c r="V2105" s="173"/>
      <c r="W2105" s="173"/>
      <c r="X2105" s="173"/>
      <c r="Y2105" s="173"/>
      <c r="Z2105" s="173"/>
      <c r="AA2105" s="173"/>
      <c r="AB2105" s="173"/>
      <c r="AC2105" s="173"/>
      <c r="AD2105" s="173"/>
      <c r="AE2105" s="173"/>
      <c r="AF2105" s="173"/>
      <c r="AG2105" s="173"/>
      <c r="AH2105" s="173"/>
      <c r="AI2105" s="173"/>
      <c r="AJ2105" s="173"/>
      <c r="AK2105" s="173"/>
      <c r="AL2105" s="173"/>
    </row>
    <row r="2106" spans="1:38" s="123" customFormat="1" ht="14">
      <c r="A2106" s="173"/>
      <c r="B2106" s="173"/>
      <c r="C2106" s="173"/>
      <c r="D2106" s="173"/>
      <c r="E2106" s="173"/>
      <c r="F2106" s="173"/>
      <c r="G2106" s="173"/>
      <c r="H2106" s="173"/>
      <c r="I2106" s="173"/>
      <c r="J2106" s="173"/>
      <c r="K2106" s="173"/>
      <c r="L2106" s="173"/>
      <c r="M2106" s="173"/>
      <c r="N2106" s="173"/>
      <c r="O2106" s="173"/>
      <c r="P2106" s="173"/>
      <c r="Q2106" s="173"/>
      <c r="R2106" s="173"/>
      <c r="S2106" s="173"/>
      <c r="T2106" s="173"/>
      <c r="U2106" s="173"/>
      <c r="V2106" s="173"/>
      <c r="W2106" s="173"/>
      <c r="X2106" s="173"/>
      <c r="Y2106" s="173"/>
      <c r="Z2106" s="173"/>
      <c r="AA2106" s="173"/>
      <c r="AB2106" s="173"/>
      <c r="AC2106" s="173"/>
      <c r="AD2106" s="173"/>
      <c r="AE2106" s="173"/>
      <c r="AF2106" s="173"/>
      <c r="AG2106" s="173"/>
      <c r="AH2106" s="173"/>
      <c r="AI2106" s="173"/>
      <c r="AJ2106" s="173"/>
      <c r="AK2106" s="173"/>
      <c r="AL2106" s="173"/>
    </row>
    <row r="2107" spans="1:38" s="123" customFormat="1" ht="14">
      <c r="A2107" s="173"/>
      <c r="B2107" s="173"/>
      <c r="C2107" s="173"/>
      <c r="D2107" s="173"/>
      <c r="E2107" s="173"/>
      <c r="F2107" s="173"/>
      <c r="G2107" s="173"/>
      <c r="H2107" s="173"/>
      <c r="I2107" s="173"/>
      <c r="J2107" s="173"/>
      <c r="K2107" s="173"/>
      <c r="L2107" s="173"/>
      <c r="M2107" s="173"/>
      <c r="N2107" s="173"/>
      <c r="O2107" s="173"/>
      <c r="P2107" s="173"/>
      <c r="Q2107" s="173"/>
      <c r="R2107" s="173"/>
      <c r="S2107" s="173"/>
      <c r="T2107" s="173"/>
      <c r="U2107" s="173"/>
      <c r="V2107" s="173"/>
      <c r="W2107" s="173"/>
      <c r="X2107" s="173"/>
      <c r="Y2107" s="173"/>
      <c r="Z2107" s="173"/>
      <c r="AA2107" s="173"/>
      <c r="AB2107" s="173"/>
      <c r="AC2107" s="173"/>
      <c r="AD2107" s="173"/>
      <c r="AE2107" s="173"/>
      <c r="AF2107" s="173"/>
      <c r="AG2107" s="173"/>
      <c r="AH2107" s="173"/>
      <c r="AI2107" s="173"/>
      <c r="AJ2107" s="173"/>
      <c r="AK2107" s="173"/>
      <c r="AL2107" s="173"/>
    </row>
    <row r="2108" spans="1:38" s="123" customFormat="1" ht="14">
      <c r="A2108" s="173"/>
      <c r="B2108" s="173"/>
      <c r="C2108" s="173"/>
      <c r="D2108" s="173"/>
      <c r="E2108" s="173"/>
      <c r="F2108" s="173"/>
      <c r="G2108" s="173"/>
      <c r="H2108" s="173"/>
      <c r="I2108" s="173"/>
      <c r="J2108" s="173"/>
      <c r="K2108" s="173"/>
      <c r="L2108" s="173"/>
      <c r="M2108" s="173"/>
      <c r="N2108" s="173"/>
      <c r="O2108" s="173"/>
      <c r="P2108" s="173"/>
      <c r="Q2108" s="173"/>
      <c r="R2108" s="173"/>
      <c r="S2108" s="173"/>
      <c r="T2108" s="173"/>
      <c r="U2108" s="173"/>
      <c r="V2108" s="173"/>
      <c r="W2108" s="173"/>
      <c r="X2108" s="173"/>
      <c r="Y2108" s="173"/>
      <c r="Z2108" s="173"/>
      <c r="AA2108" s="173"/>
      <c r="AB2108" s="173"/>
      <c r="AC2108" s="173"/>
      <c r="AD2108" s="173"/>
      <c r="AE2108" s="173"/>
      <c r="AF2108" s="173"/>
      <c r="AG2108" s="173"/>
      <c r="AH2108" s="173"/>
      <c r="AI2108" s="173"/>
      <c r="AJ2108" s="173"/>
      <c r="AK2108" s="173"/>
      <c r="AL2108" s="173"/>
    </row>
    <row r="2109" spans="1:38" s="123" customFormat="1" ht="14">
      <c r="A2109" s="173"/>
      <c r="B2109" s="173"/>
      <c r="C2109" s="173"/>
      <c r="D2109" s="173"/>
      <c r="E2109" s="173"/>
      <c r="F2109" s="173"/>
      <c r="G2109" s="173"/>
      <c r="H2109" s="173"/>
      <c r="I2109" s="173"/>
      <c r="J2109" s="173"/>
      <c r="K2109" s="173"/>
      <c r="L2109" s="173"/>
      <c r="M2109" s="173"/>
      <c r="N2109" s="173"/>
      <c r="O2109" s="173"/>
      <c r="P2109" s="173"/>
      <c r="Q2109" s="173"/>
      <c r="R2109" s="173"/>
      <c r="S2109" s="173"/>
      <c r="T2109" s="173"/>
      <c r="U2109" s="173"/>
      <c r="V2109" s="173"/>
      <c r="W2109" s="173"/>
      <c r="X2109" s="173"/>
      <c r="Y2109" s="173"/>
      <c r="Z2109" s="173"/>
      <c r="AA2109" s="173"/>
      <c r="AB2109" s="173"/>
      <c r="AC2109" s="173"/>
      <c r="AD2109" s="173"/>
      <c r="AE2109" s="173"/>
      <c r="AF2109" s="173"/>
      <c r="AG2109" s="173"/>
      <c r="AH2109" s="173"/>
      <c r="AI2109" s="173"/>
      <c r="AJ2109" s="173"/>
      <c r="AK2109" s="173"/>
      <c r="AL2109" s="173"/>
    </row>
    <row r="2110" spans="1:38" s="123" customFormat="1" ht="14">
      <c r="A2110" s="173"/>
      <c r="B2110" s="173"/>
      <c r="C2110" s="173"/>
      <c r="D2110" s="173"/>
      <c r="E2110" s="173"/>
      <c r="F2110" s="173"/>
      <c r="G2110" s="173"/>
      <c r="H2110" s="173"/>
      <c r="I2110" s="173"/>
      <c r="J2110" s="173"/>
      <c r="K2110" s="173"/>
      <c r="L2110" s="173"/>
      <c r="M2110" s="173"/>
      <c r="N2110" s="173"/>
      <c r="O2110" s="173"/>
      <c r="P2110" s="173"/>
      <c r="Q2110" s="173"/>
      <c r="R2110" s="173"/>
      <c r="S2110" s="173"/>
      <c r="T2110" s="173"/>
      <c r="U2110" s="173"/>
      <c r="V2110" s="173"/>
      <c r="W2110" s="173"/>
      <c r="X2110" s="173"/>
      <c r="Y2110" s="173"/>
      <c r="Z2110" s="173"/>
      <c r="AA2110" s="173"/>
      <c r="AB2110" s="173"/>
      <c r="AC2110" s="173"/>
      <c r="AD2110" s="173"/>
      <c r="AE2110" s="173"/>
      <c r="AF2110" s="173"/>
      <c r="AG2110" s="173"/>
      <c r="AH2110" s="173"/>
      <c r="AI2110" s="173"/>
      <c r="AJ2110" s="173"/>
      <c r="AK2110" s="173"/>
      <c r="AL2110" s="173"/>
    </row>
    <row r="2111" spans="1:38" s="123" customFormat="1" ht="14">
      <c r="A2111" s="173"/>
      <c r="B2111" s="173"/>
      <c r="C2111" s="173"/>
      <c r="D2111" s="173"/>
      <c r="E2111" s="173"/>
      <c r="F2111" s="173"/>
      <c r="G2111" s="173"/>
      <c r="H2111" s="173"/>
      <c r="I2111" s="173"/>
      <c r="J2111" s="173"/>
      <c r="K2111" s="173"/>
      <c r="L2111" s="173"/>
      <c r="M2111" s="173"/>
      <c r="N2111" s="173"/>
      <c r="O2111" s="173"/>
      <c r="P2111" s="173"/>
      <c r="Q2111" s="173"/>
      <c r="R2111" s="173"/>
      <c r="S2111" s="173"/>
      <c r="T2111" s="173"/>
      <c r="U2111" s="173"/>
      <c r="V2111" s="173"/>
      <c r="W2111" s="173"/>
      <c r="X2111" s="173"/>
      <c r="Y2111" s="173"/>
      <c r="Z2111" s="173"/>
      <c r="AA2111" s="173"/>
      <c r="AB2111" s="173"/>
      <c r="AC2111" s="173"/>
      <c r="AD2111" s="173"/>
      <c r="AE2111" s="173"/>
      <c r="AF2111" s="173"/>
      <c r="AG2111" s="173"/>
      <c r="AH2111" s="173"/>
      <c r="AI2111" s="173"/>
      <c r="AJ2111" s="173"/>
      <c r="AK2111" s="173"/>
      <c r="AL2111" s="173"/>
    </row>
    <row r="2112" spans="1:38" s="123" customFormat="1" ht="14">
      <c r="A2112" s="173"/>
      <c r="B2112" s="173"/>
      <c r="C2112" s="173"/>
      <c r="D2112" s="173"/>
      <c r="E2112" s="173"/>
      <c r="F2112" s="173"/>
      <c r="G2112" s="173"/>
      <c r="H2112" s="173"/>
      <c r="I2112" s="173"/>
      <c r="J2112" s="173"/>
      <c r="K2112" s="173"/>
      <c r="L2112" s="173"/>
      <c r="M2112" s="173"/>
      <c r="N2112" s="173"/>
      <c r="O2112" s="173"/>
      <c r="P2112" s="173"/>
      <c r="Q2112" s="173"/>
      <c r="R2112" s="173"/>
      <c r="S2112" s="173"/>
      <c r="T2112" s="173"/>
      <c r="U2112" s="173"/>
      <c r="V2112" s="173"/>
      <c r="W2112" s="173"/>
      <c r="X2112" s="173"/>
      <c r="Y2112" s="173"/>
      <c r="Z2112" s="173"/>
      <c r="AA2112" s="173"/>
      <c r="AB2112" s="173"/>
      <c r="AC2112" s="173"/>
      <c r="AD2112" s="173"/>
      <c r="AE2112" s="173"/>
      <c r="AF2112" s="173"/>
      <c r="AG2112" s="173"/>
      <c r="AH2112" s="173"/>
      <c r="AI2112" s="173"/>
      <c r="AJ2112" s="173"/>
      <c r="AK2112" s="173"/>
      <c r="AL2112" s="173"/>
    </row>
    <row r="2113" spans="1:38" s="123" customFormat="1" ht="14">
      <c r="A2113" s="173"/>
      <c r="B2113" s="173"/>
      <c r="C2113" s="173"/>
      <c r="D2113" s="173"/>
      <c r="E2113" s="173"/>
      <c r="F2113" s="173"/>
      <c r="G2113" s="173"/>
      <c r="H2113" s="173"/>
      <c r="I2113" s="173"/>
      <c r="J2113" s="173"/>
      <c r="K2113" s="173"/>
      <c r="L2113" s="173"/>
      <c r="M2113" s="173"/>
      <c r="N2113" s="173"/>
      <c r="O2113" s="173"/>
      <c r="P2113" s="173"/>
      <c r="Q2113" s="173"/>
      <c r="R2113" s="173"/>
      <c r="S2113" s="173"/>
      <c r="T2113" s="173"/>
      <c r="U2113" s="173"/>
      <c r="V2113" s="173"/>
      <c r="W2113" s="173"/>
      <c r="X2113" s="173"/>
      <c r="Y2113" s="173"/>
      <c r="Z2113" s="173"/>
      <c r="AA2113" s="173"/>
      <c r="AB2113" s="173"/>
      <c r="AC2113" s="173"/>
      <c r="AD2113" s="173"/>
      <c r="AE2113" s="173"/>
      <c r="AF2113" s="173"/>
      <c r="AG2113" s="173"/>
      <c r="AH2113" s="173"/>
      <c r="AI2113" s="173"/>
      <c r="AJ2113" s="173"/>
      <c r="AK2113" s="173"/>
      <c r="AL2113" s="173"/>
    </row>
    <row r="2114" spans="1:38" s="123" customFormat="1" ht="14">
      <c r="A2114" s="173"/>
      <c r="B2114" s="173"/>
      <c r="C2114" s="173"/>
      <c r="D2114" s="173"/>
      <c r="E2114" s="173"/>
      <c r="F2114" s="173"/>
      <c r="G2114" s="173"/>
      <c r="H2114" s="173"/>
      <c r="I2114" s="173"/>
      <c r="J2114" s="173"/>
      <c r="K2114" s="173"/>
      <c r="L2114" s="173"/>
      <c r="M2114" s="173"/>
      <c r="N2114" s="173"/>
      <c r="O2114" s="173"/>
      <c r="P2114" s="173"/>
      <c r="Q2114" s="173"/>
      <c r="R2114" s="173"/>
      <c r="S2114" s="173"/>
      <c r="T2114" s="173"/>
      <c r="U2114" s="173"/>
      <c r="V2114" s="173"/>
      <c r="W2114" s="173"/>
      <c r="X2114" s="173"/>
      <c r="Y2114" s="173"/>
      <c r="Z2114" s="173"/>
      <c r="AA2114" s="173"/>
      <c r="AB2114" s="173"/>
      <c r="AC2114" s="173"/>
      <c r="AD2114" s="173"/>
      <c r="AE2114" s="173"/>
      <c r="AF2114" s="173"/>
      <c r="AG2114" s="173"/>
      <c r="AH2114" s="173"/>
      <c r="AI2114" s="173"/>
      <c r="AJ2114" s="173"/>
      <c r="AK2114" s="173"/>
      <c r="AL2114" s="173"/>
    </row>
    <row r="2115" spans="1:38" s="123" customFormat="1" ht="14">
      <c r="A2115" s="173"/>
      <c r="B2115" s="173"/>
      <c r="C2115" s="173"/>
      <c r="D2115" s="173"/>
      <c r="E2115" s="173"/>
      <c r="F2115" s="173"/>
      <c r="G2115" s="173"/>
      <c r="H2115" s="173"/>
      <c r="I2115" s="173"/>
      <c r="J2115" s="173"/>
      <c r="K2115" s="173"/>
      <c r="L2115" s="173"/>
      <c r="M2115" s="173"/>
      <c r="N2115" s="173"/>
      <c r="O2115" s="173"/>
      <c r="P2115" s="173"/>
      <c r="Q2115" s="173"/>
      <c r="R2115" s="173"/>
      <c r="S2115" s="173"/>
      <c r="T2115" s="173"/>
      <c r="U2115" s="173"/>
      <c r="V2115" s="173"/>
      <c r="W2115" s="173"/>
      <c r="X2115" s="173"/>
      <c r="Y2115" s="173"/>
      <c r="Z2115" s="173"/>
      <c r="AA2115" s="173"/>
      <c r="AB2115" s="173"/>
      <c r="AC2115" s="173"/>
      <c r="AD2115" s="173"/>
      <c r="AE2115" s="173"/>
      <c r="AF2115" s="173"/>
      <c r="AG2115" s="173"/>
      <c r="AH2115" s="173"/>
      <c r="AI2115" s="173"/>
      <c r="AJ2115" s="173"/>
      <c r="AK2115" s="173"/>
      <c r="AL2115" s="173"/>
    </row>
    <row r="2116" spans="1:38" s="123" customFormat="1" ht="14">
      <c r="A2116" s="173"/>
      <c r="B2116" s="173"/>
      <c r="C2116" s="173"/>
      <c r="D2116" s="173"/>
      <c r="E2116" s="173"/>
      <c r="F2116" s="173"/>
      <c r="G2116" s="173"/>
      <c r="H2116" s="173"/>
      <c r="I2116" s="173"/>
      <c r="J2116" s="173"/>
      <c r="K2116" s="173"/>
      <c r="L2116" s="173"/>
      <c r="M2116" s="173"/>
      <c r="N2116" s="173"/>
      <c r="O2116" s="173"/>
      <c r="P2116" s="173"/>
      <c r="Q2116" s="173"/>
      <c r="R2116" s="173"/>
      <c r="S2116" s="173"/>
      <c r="T2116" s="173"/>
      <c r="U2116" s="173"/>
      <c r="V2116" s="173"/>
      <c r="W2116" s="173"/>
      <c r="X2116" s="173"/>
      <c r="Y2116" s="173"/>
      <c r="Z2116" s="173"/>
      <c r="AA2116" s="173"/>
      <c r="AB2116" s="173"/>
      <c r="AC2116" s="173"/>
      <c r="AD2116" s="173"/>
      <c r="AE2116" s="173"/>
      <c r="AF2116" s="173"/>
      <c r="AG2116" s="173"/>
      <c r="AH2116" s="173"/>
      <c r="AI2116" s="173"/>
      <c r="AJ2116" s="173"/>
      <c r="AK2116" s="173"/>
      <c r="AL2116" s="173"/>
    </row>
    <row r="2117" spans="1:38" s="123" customFormat="1" ht="14">
      <c r="A2117" s="173"/>
      <c r="B2117" s="173"/>
      <c r="C2117" s="173"/>
      <c r="D2117" s="173"/>
      <c r="E2117" s="173"/>
      <c r="F2117" s="173"/>
      <c r="G2117" s="173"/>
      <c r="H2117" s="173"/>
      <c r="I2117" s="173"/>
      <c r="J2117" s="173"/>
      <c r="K2117" s="173"/>
      <c r="L2117" s="173"/>
      <c r="M2117" s="173"/>
      <c r="N2117" s="173"/>
      <c r="O2117" s="173"/>
      <c r="P2117" s="173"/>
      <c r="Q2117" s="173"/>
      <c r="R2117" s="173"/>
      <c r="S2117" s="173"/>
      <c r="T2117" s="173"/>
      <c r="U2117" s="173"/>
      <c r="V2117" s="173"/>
      <c r="W2117" s="173"/>
      <c r="X2117" s="173"/>
      <c r="Y2117" s="173"/>
      <c r="Z2117" s="173"/>
      <c r="AA2117" s="173"/>
      <c r="AB2117" s="173"/>
      <c r="AC2117" s="173"/>
      <c r="AD2117" s="173"/>
      <c r="AE2117" s="173"/>
      <c r="AF2117" s="173"/>
      <c r="AG2117" s="173"/>
      <c r="AH2117" s="173"/>
      <c r="AI2117" s="173"/>
      <c r="AJ2117" s="173"/>
      <c r="AK2117" s="173"/>
      <c r="AL2117" s="173"/>
    </row>
    <row r="2118" spans="1:38" s="123" customFormat="1" ht="14">
      <c r="A2118" s="173"/>
      <c r="B2118" s="173"/>
      <c r="C2118" s="173"/>
      <c r="D2118" s="173"/>
      <c r="E2118" s="173"/>
      <c r="F2118" s="173"/>
      <c r="G2118" s="173"/>
      <c r="H2118" s="173"/>
      <c r="I2118" s="173"/>
      <c r="J2118" s="173"/>
      <c r="K2118" s="173"/>
      <c r="L2118" s="173"/>
      <c r="M2118" s="173"/>
      <c r="N2118" s="173"/>
      <c r="O2118" s="173"/>
      <c r="P2118" s="173"/>
      <c r="Q2118" s="173"/>
      <c r="R2118" s="173"/>
      <c r="S2118" s="173"/>
      <c r="T2118" s="173"/>
      <c r="U2118" s="173"/>
      <c r="V2118" s="173"/>
      <c r="W2118" s="173"/>
      <c r="X2118" s="173"/>
      <c r="Y2118" s="173"/>
      <c r="Z2118" s="173"/>
      <c r="AA2118" s="173"/>
      <c r="AB2118" s="173"/>
      <c r="AC2118" s="173"/>
      <c r="AD2118" s="173"/>
      <c r="AE2118" s="173"/>
      <c r="AF2118" s="173"/>
      <c r="AG2118" s="173"/>
      <c r="AH2118" s="173"/>
      <c r="AI2118" s="173"/>
      <c r="AJ2118" s="173"/>
      <c r="AK2118" s="173"/>
      <c r="AL2118" s="173"/>
    </row>
    <row r="2119" spans="1:38" s="123" customFormat="1" ht="14">
      <c r="A2119" s="173"/>
      <c r="B2119" s="173"/>
      <c r="C2119" s="173"/>
      <c r="D2119" s="173"/>
      <c r="E2119" s="173"/>
      <c r="F2119" s="173"/>
      <c r="G2119" s="173"/>
      <c r="H2119" s="173"/>
      <c r="I2119" s="173"/>
      <c r="J2119" s="173"/>
      <c r="K2119" s="173"/>
      <c r="L2119" s="173"/>
      <c r="M2119" s="173"/>
      <c r="N2119" s="173"/>
      <c r="O2119" s="173"/>
      <c r="P2119" s="173"/>
      <c r="Q2119" s="173"/>
      <c r="R2119" s="173"/>
      <c r="S2119" s="173"/>
      <c r="T2119" s="173"/>
      <c r="U2119" s="173"/>
      <c r="V2119" s="173"/>
      <c r="W2119" s="173"/>
      <c r="X2119" s="173"/>
      <c r="Y2119" s="173"/>
      <c r="Z2119" s="173"/>
      <c r="AA2119" s="173"/>
      <c r="AB2119" s="173"/>
      <c r="AC2119" s="173"/>
      <c r="AD2119" s="173"/>
      <c r="AE2119" s="173"/>
      <c r="AF2119" s="173"/>
      <c r="AG2119" s="173"/>
      <c r="AH2119" s="173"/>
      <c r="AI2119" s="173"/>
      <c r="AJ2119" s="173"/>
      <c r="AK2119" s="173"/>
      <c r="AL2119" s="173"/>
    </row>
    <row r="2120" spans="1:38" s="123" customFormat="1" ht="14">
      <c r="A2120" s="173"/>
      <c r="B2120" s="173"/>
      <c r="C2120" s="173"/>
      <c r="D2120" s="173"/>
      <c r="E2120" s="173"/>
      <c r="F2120" s="173"/>
      <c r="G2120" s="173"/>
      <c r="H2120" s="173"/>
      <c r="I2120" s="173"/>
      <c r="J2120" s="173"/>
      <c r="K2120" s="173"/>
      <c r="L2120" s="173"/>
      <c r="M2120" s="173"/>
      <c r="N2120" s="173"/>
      <c r="O2120" s="173"/>
      <c r="P2120" s="173"/>
      <c r="Q2120" s="173"/>
      <c r="R2120" s="173"/>
      <c r="S2120" s="173"/>
      <c r="T2120" s="173"/>
      <c r="U2120" s="173"/>
      <c r="V2120" s="173"/>
      <c r="W2120" s="173"/>
      <c r="X2120" s="173"/>
      <c r="Y2120" s="173"/>
      <c r="Z2120" s="173"/>
      <c r="AA2120" s="173"/>
      <c r="AB2120" s="173"/>
      <c r="AC2120" s="173"/>
      <c r="AD2120" s="173"/>
      <c r="AE2120" s="173"/>
      <c r="AF2120" s="173"/>
      <c r="AG2120" s="173"/>
      <c r="AH2120" s="173"/>
      <c r="AI2120" s="173"/>
      <c r="AJ2120" s="173"/>
      <c r="AK2120" s="173"/>
      <c r="AL2120" s="173"/>
    </row>
    <row r="2121" spans="1:38" s="123" customFormat="1" ht="14">
      <c r="A2121" s="173"/>
      <c r="B2121" s="173"/>
      <c r="C2121" s="173"/>
      <c r="D2121" s="173"/>
      <c r="E2121" s="173"/>
      <c r="F2121" s="173"/>
      <c r="G2121" s="173"/>
      <c r="H2121" s="173"/>
      <c r="I2121" s="173"/>
      <c r="J2121" s="173"/>
      <c r="K2121" s="173"/>
      <c r="L2121" s="173"/>
      <c r="M2121" s="173"/>
      <c r="N2121" s="173"/>
      <c r="O2121" s="173"/>
      <c r="P2121" s="173"/>
      <c r="Q2121" s="173"/>
      <c r="R2121" s="173"/>
      <c r="S2121" s="173"/>
      <c r="T2121" s="173"/>
      <c r="U2121" s="173"/>
      <c r="V2121" s="173"/>
      <c r="W2121" s="173"/>
      <c r="X2121" s="173"/>
      <c r="Y2121" s="173"/>
      <c r="Z2121" s="173"/>
      <c r="AA2121" s="173"/>
      <c r="AB2121" s="173"/>
      <c r="AC2121" s="173"/>
      <c r="AD2121" s="173"/>
      <c r="AE2121" s="173"/>
      <c r="AF2121" s="173"/>
      <c r="AG2121" s="173"/>
      <c r="AH2121" s="173"/>
      <c r="AI2121" s="173"/>
      <c r="AJ2121" s="173"/>
      <c r="AK2121" s="173"/>
      <c r="AL2121" s="173"/>
    </row>
    <row r="2122" spans="1:38" s="123" customFormat="1" ht="14">
      <c r="A2122" s="173"/>
      <c r="B2122" s="173"/>
      <c r="C2122" s="173"/>
      <c r="D2122" s="173"/>
      <c r="E2122" s="173"/>
      <c r="F2122" s="173"/>
      <c r="G2122" s="173"/>
      <c r="H2122" s="173"/>
      <c r="I2122" s="173"/>
      <c r="J2122" s="173"/>
      <c r="K2122" s="173"/>
      <c r="L2122" s="173"/>
      <c r="M2122" s="173"/>
      <c r="N2122" s="173"/>
      <c r="O2122" s="173"/>
      <c r="P2122" s="173"/>
      <c r="Q2122" s="173"/>
      <c r="R2122" s="173"/>
      <c r="S2122" s="173"/>
      <c r="T2122" s="173"/>
      <c r="U2122" s="173"/>
      <c r="V2122" s="173"/>
      <c r="W2122" s="173"/>
      <c r="X2122" s="173"/>
      <c r="Y2122" s="173"/>
      <c r="Z2122" s="173"/>
      <c r="AA2122" s="173"/>
      <c r="AB2122" s="173"/>
      <c r="AC2122" s="173"/>
      <c r="AD2122" s="173"/>
      <c r="AE2122" s="173"/>
      <c r="AF2122" s="173"/>
      <c r="AG2122" s="173"/>
      <c r="AH2122" s="173"/>
      <c r="AI2122" s="173"/>
      <c r="AJ2122" s="173"/>
      <c r="AK2122" s="173"/>
      <c r="AL2122" s="173"/>
    </row>
    <row r="2123" spans="1:38" s="123" customFormat="1" ht="14">
      <c r="A2123" s="173"/>
      <c r="B2123" s="173"/>
      <c r="C2123" s="173"/>
      <c r="D2123" s="173"/>
      <c r="E2123" s="173"/>
      <c r="F2123" s="173"/>
      <c r="G2123" s="173"/>
      <c r="H2123" s="173"/>
      <c r="I2123" s="173"/>
      <c r="J2123" s="173"/>
      <c r="K2123" s="173"/>
      <c r="L2123" s="173"/>
      <c r="M2123" s="173"/>
      <c r="N2123" s="173"/>
      <c r="O2123" s="173"/>
      <c r="P2123" s="173"/>
      <c r="Q2123" s="173"/>
      <c r="R2123" s="173"/>
      <c r="S2123" s="173"/>
      <c r="T2123" s="173"/>
      <c r="U2123" s="173"/>
      <c r="V2123" s="173"/>
      <c r="W2123" s="173"/>
      <c r="X2123" s="173"/>
      <c r="Y2123" s="173"/>
      <c r="Z2123" s="173"/>
      <c r="AA2123" s="173"/>
      <c r="AB2123" s="173"/>
      <c r="AC2123" s="173"/>
      <c r="AD2123" s="173"/>
      <c r="AE2123" s="173"/>
      <c r="AF2123" s="173"/>
      <c r="AG2123" s="173"/>
      <c r="AH2123" s="173"/>
      <c r="AI2123" s="173"/>
      <c r="AJ2123" s="173"/>
      <c r="AK2123" s="173"/>
      <c r="AL2123" s="173"/>
    </row>
    <row r="2124" spans="1:38" s="123" customFormat="1" ht="14">
      <c r="A2124" s="173"/>
      <c r="B2124" s="173"/>
      <c r="C2124" s="173"/>
      <c r="D2124" s="173"/>
      <c r="E2124" s="173"/>
      <c r="F2124" s="173"/>
      <c r="G2124" s="173"/>
      <c r="H2124" s="173"/>
      <c r="I2124" s="173"/>
      <c r="J2124" s="173"/>
      <c r="K2124" s="173"/>
      <c r="L2124" s="173"/>
      <c r="M2124" s="173"/>
      <c r="N2124" s="173"/>
      <c r="O2124" s="173"/>
      <c r="P2124" s="173"/>
      <c r="Q2124" s="173"/>
      <c r="R2124" s="173"/>
      <c r="S2124" s="173"/>
      <c r="T2124" s="173"/>
      <c r="U2124" s="173"/>
      <c r="V2124" s="173"/>
      <c r="W2124" s="173"/>
      <c r="X2124" s="173"/>
      <c r="Y2124" s="173"/>
      <c r="Z2124" s="173"/>
      <c r="AA2124" s="173"/>
      <c r="AB2124" s="173"/>
      <c r="AC2124" s="173"/>
      <c r="AD2124" s="173"/>
      <c r="AE2124" s="173"/>
      <c r="AF2124" s="173"/>
      <c r="AG2124" s="173"/>
      <c r="AH2124" s="173"/>
      <c r="AI2124" s="173"/>
      <c r="AJ2124" s="173"/>
      <c r="AK2124" s="173"/>
      <c r="AL2124" s="173"/>
    </row>
    <row r="2125" spans="1:38" s="123" customFormat="1" ht="14">
      <c r="A2125" s="173"/>
      <c r="B2125" s="173"/>
      <c r="C2125" s="173"/>
      <c r="D2125" s="173"/>
      <c r="E2125" s="173"/>
      <c r="F2125" s="173"/>
      <c r="G2125" s="173"/>
      <c r="H2125" s="173"/>
      <c r="I2125" s="173"/>
      <c r="J2125" s="173"/>
      <c r="K2125" s="173"/>
      <c r="L2125" s="173"/>
      <c r="M2125" s="173"/>
      <c r="N2125" s="173"/>
      <c r="O2125" s="173"/>
      <c r="P2125" s="173"/>
      <c r="Q2125" s="173"/>
      <c r="R2125" s="173"/>
      <c r="S2125" s="173"/>
      <c r="T2125" s="173"/>
      <c r="U2125" s="173"/>
      <c r="V2125" s="173"/>
      <c r="W2125" s="173"/>
      <c r="X2125" s="173"/>
      <c r="Y2125" s="173"/>
      <c r="Z2125" s="173"/>
      <c r="AA2125" s="173"/>
      <c r="AB2125" s="173"/>
      <c r="AC2125" s="173"/>
      <c r="AD2125" s="173"/>
      <c r="AE2125" s="173"/>
      <c r="AF2125" s="173"/>
      <c r="AG2125" s="173"/>
      <c r="AH2125" s="173"/>
      <c r="AI2125" s="173"/>
      <c r="AJ2125" s="173"/>
      <c r="AK2125" s="173"/>
      <c r="AL2125" s="173"/>
    </row>
    <row r="2126" spans="1:38" s="123" customFormat="1" ht="14">
      <c r="A2126" s="173"/>
      <c r="B2126" s="173"/>
      <c r="C2126" s="173"/>
      <c r="D2126" s="173"/>
      <c r="E2126" s="173"/>
      <c r="F2126" s="173"/>
      <c r="G2126" s="173"/>
      <c r="H2126" s="173"/>
      <c r="I2126" s="173"/>
      <c r="J2126" s="173"/>
      <c r="K2126" s="173"/>
      <c r="L2126" s="173"/>
      <c r="M2126" s="173"/>
      <c r="N2126" s="173"/>
      <c r="O2126" s="173"/>
      <c r="P2126" s="173"/>
      <c r="Q2126" s="173"/>
      <c r="R2126" s="173"/>
      <c r="S2126" s="173"/>
      <c r="T2126" s="173"/>
      <c r="U2126" s="173"/>
      <c r="V2126" s="173"/>
      <c r="W2126" s="173"/>
      <c r="X2126" s="173"/>
      <c r="Y2126" s="173"/>
      <c r="Z2126" s="173"/>
      <c r="AA2126" s="173"/>
      <c r="AB2126" s="173"/>
      <c r="AC2126" s="173"/>
      <c r="AD2126" s="173"/>
      <c r="AE2126" s="173"/>
      <c r="AF2126" s="173"/>
      <c r="AG2126" s="173"/>
      <c r="AH2126" s="173"/>
      <c r="AI2126" s="173"/>
      <c r="AJ2126" s="173"/>
      <c r="AK2126" s="173"/>
      <c r="AL2126" s="173"/>
    </row>
    <row r="2127" spans="1:38" s="123" customFormat="1" ht="14">
      <c r="A2127" s="173"/>
      <c r="B2127" s="173"/>
      <c r="C2127" s="173"/>
      <c r="D2127" s="173"/>
      <c r="E2127" s="173"/>
      <c r="F2127" s="173"/>
      <c r="G2127" s="173"/>
      <c r="H2127" s="173"/>
      <c r="I2127" s="173"/>
      <c r="J2127" s="173"/>
      <c r="K2127" s="173"/>
      <c r="L2127" s="173"/>
      <c r="M2127" s="173"/>
      <c r="N2127" s="173"/>
      <c r="O2127" s="173"/>
      <c r="P2127" s="173"/>
      <c r="Q2127" s="173"/>
      <c r="R2127" s="173"/>
      <c r="S2127" s="173"/>
      <c r="T2127" s="173"/>
      <c r="U2127" s="173"/>
      <c r="V2127" s="173"/>
      <c r="W2127" s="173"/>
      <c r="X2127" s="173"/>
      <c r="Y2127" s="173"/>
      <c r="Z2127" s="173"/>
      <c r="AA2127" s="173"/>
      <c r="AB2127" s="173"/>
      <c r="AC2127" s="173"/>
      <c r="AD2127" s="173"/>
      <c r="AE2127" s="173"/>
      <c r="AF2127" s="173"/>
      <c r="AG2127" s="173"/>
      <c r="AH2127" s="173"/>
      <c r="AI2127" s="173"/>
      <c r="AJ2127" s="173"/>
      <c r="AK2127" s="173"/>
      <c r="AL2127" s="173"/>
    </row>
    <row r="2128" spans="1:38" s="123" customFormat="1" ht="14">
      <c r="A2128" s="173"/>
      <c r="B2128" s="173"/>
      <c r="C2128" s="173"/>
      <c r="D2128" s="173"/>
      <c r="E2128" s="173"/>
      <c r="F2128" s="173"/>
      <c r="G2128" s="173"/>
      <c r="H2128" s="173"/>
      <c r="I2128" s="173"/>
      <c r="J2128" s="173"/>
      <c r="K2128" s="173"/>
      <c r="L2128" s="173"/>
      <c r="M2128" s="173"/>
      <c r="N2128" s="173"/>
      <c r="O2128" s="173"/>
      <c r="P2128" s="173"/>
      <c r="Q2128" s="173"/>
      <c r="R2128" s="173"/>
      <c r="S2128" s="173"/>
      <c r="T2128" s="173"/>
      <c r="U2128" s="173"/>
      <c r="V2128" s="173"/>
      <c r="W2128" s="173"/>
      <c r="X2128" s="173"/>
      <c r="Y2128" s="173"/>
      <c r="Z2128" s="173"/>
      <c r="AA2128" s="173"/>
      <c r="AB2128" s="173"/>
      <c r="AC2128" s="173"/>
      <c r="AD2128" s="173"/>
      <c r="AE2128" s="173"/>
      <c r="AF2128" s="173"/>
      <c r="AG2128" s="173"/>
      <c r="AH2128" s="173"/>
      <c r="AI2128" s="173"/>
      <c r="AJ2128" s="173"/>
      <c r="AK2128" s="173"/>
      <c r="AL2128" s="173"/>
    </row>
    <row r="2129" spans="1:38" s="123" customFormat="1" ht="14">
      <c r="A2129" s="173"/>
      <c r="B2129" s="173"/>
      <c r="C2129" s="173"/>
      <c r="D2129" s="173"/>
      <c r="E2129" s="173"/>
      <c r="F2129" s="173"/>
      <c r="G2129" s="173"/>
      <c r="H2129" s="173"/>
      <c r="I2129" s="173"/>
      <c r="J2129" s="173"/>
      <c r="K2129" s="173"/>
      <c r="L2129" s="173"/>
      <c r="M2129" s="173"/>
      <c r="N2129" s="173"/>
      <c r="O2129" s="173"/>
      <c r="P2129" s="173"/>
      <c r="Q2129" s="173"/>
      <c r="R2129" s="173"/>
      <c r="S2129" s="173"/>
      <c r="T2129" s="173"/>
      <c r="U2129" s="173"/>
      <c r="V2129" s="173"/>
      <c r="W2129" s="173"/>
      <c r="X2129" s="173"/>
      <c r="Y2129" s="173"/>
      <c r="Z2129" s="173"/>
      <c r="AA2129" s="173"/>
      <c r="AB2129" s="173"/>
      <c r="AC2129" s="173"/>
      <c r="AD2129" s="173"/>
      <c r="AE2129" s="173"/>
      <c r="AF2129" s="173"/>
      <c r="AG2129" s="173"/>
      <c r="AH2129" s="173"/>
      <c r="AI2129" s="173"/>
      <c r="AJ2129" s="173"/>
      <c r="AK2129" s="173"/>
      <c r="AL2129" s="173"/>
    </row>
    <row r="2130" spans="1:38" s="123" customFormat="1" ht="14">
      <c r="A2130" s="173"/>
      <c r="B2130" s="173"/>
      <c r="C2130" s="173"/>
      <c r="D2130" s="173"/>
      <c r="E2130" s="173"/>
      <c r="F2130" s="173"/>
      <c r="G2130" s="173"/>
      <c r="H2130" s="173"/>
      <c r="I2130" s="173"/>
      <c r="J2130" s="173"/>
      <c r="K2130" s="173"/>
      <c r="L2130" s="173"/>
      <c r="M2130" s="173"/>
      <c r="N2130" s="173"/>
      <c r="O2130" s="173"/>
      <c r="P2130" s="173"/>
      <c r="Q2130" s="173"/>
      <c r="R2130" s="173"/>
      <c r="S2130" s="173"/>
      <c r="T2130" s="173"/>
      <c r="U2130" s="173"/>
      <c r="V2130" s="173"/>
      <c r="W2130" s="173"/>
      <c r="X2130" s="173"/>
      <c r="Y2130" s="173"/>
      <c r="Z2130" s="173"/>
      <c r="AA2130" s="173"/>
      <c r="AB2130" s="173"/>
      <c r="AC2130" s="173"/>
      <c r="AD2130" s="173"/>
      <c r="AE2130" s="173"/>
      <c r="AF2130" s="173"/>
      <c r="AG2130" s="173"/>
      <c r="AH2130" s="173"/>
      <c r="AI2130" s="173"/>
      <c r="AJ2130" s="173"/>
      <c r="AK2130" s="173"/>
      <c r="AL2130" s="173"/>
    </row>
    <row r="2131" spans="1:38" s="123" customFormat="1" ht="14">
      <c r="A2131" s="173"/>
      <c r="B2131" s="173"/>
      <c r="C2131" s="173"/>
      <c r="D2131" s="173"/>
      <c r="E2131" s="173"/>
      <c r="F2131" s="173"/>
      <c r="G2131" s="173"/>
      <c r="H2131" s="173"/>
      <c r="I2131" s="173"/>
      <c r="J2131" s="173"/>
      <c r="K2131" s="173"/>
      <c r="L2131" s="173"/>
      <c r="M2131" s="173"/>
      <c r="N2131" s="173"/>
      <c r="O2131" s="173"/>
      <c r="P2131" s="173"/>
      <c r="Q2131" s="173"/>
      <c r="R2131" s="173"/>
      <c r="S2131" s="173"/>
      <c r="T2131" s="173"/>
      <c r="U2131" s="173"/>
      <c r="V2131" s="173"/>
      <c r="W2131" s="173"/>
      <c r="X2131" s="173"/>
      <c r="Y2131" s="173"/>
      <c r="Z2131" s="173"/>
      <c r="AA2131" s="173"/>
      <c r="AB2131" s="173"/>
      <c r="AC2131" s="173"/>
      <c r="AD2131" s="173"/>
      <c r="AE2131" s="173"/>
      <c r="AF2131" s="173"/>
      <c r="AG2131" s="173"/>
      <c r="AH2131" s="173"/>
      <c r="AI2131" s="173"/>
      <c r="AJ2131" s="173"/>
      <c r="AK2131" s="173"/>
      <c r="AL2131" s="173"/>
    </row>
    <row r="2132" spans="1:38" s="123" customFormat="1" ht="14">
      <c r="A2132" s="173"/>
      <c r="B2132" s="173"/>
      <c r="C2132" s="173"/>
      <c r="D2132" s="173"/>
      <c r="E2132" s="173"/>
      <c r="F2132" s="173"/>
      <c r="G2132" s="173"/>
      <c r="H2132" s="173"/>
      <c r="I2132" s="173"/>
      <c r="J2132" s="173"/>
      <c r="K2132" s="173"/>
      <c r="L2132" s="173"/>
      <c r="M2132" s="173"/>
      <c r="N2132" s="173"/>
      <c r="O2132" s="173"/>
      <c r="P2132" s="173"/>
      <c r="Q2132" s="173"/>
      <c r="R2132" s="173"/>
      <c r="S2132" s="173"/>
      <c r="T2132" s="173"/>
      <c r="U2132" s="173"/>
      <c r="V2132" s="173"/>
      <c r="W2132" s="173"/>
      <c r="X2132" s="173"/>
      <c r="Y2132" s="173"/>
      <c r="Z2132" s="173"/>
      <c r="AA2132" s="173"/>
      <c r="AB2132" s="173"/>
      <c r="AC2132" s="173"/>
      <c r="AD2132" s="173"/>
      <c r="AE2132" s="173"/>
      <c r="AF2132" s="173"/>
      <c r="AG2132" s="173"/>
      <c r="AH2132" s="173"/>
      <c r="AI2132" s="173"/>
      <c r="AJ2132" s="173"/>
      <c r="AK2132" s="173"/>
      <c r="AL2132" s="173"/>
    </row>
    <row r="2133" spans="1:38" s="123" customFormat="1" ht="14">
      <c r="A2133" s="173"/>
      <c r="B2133" s="173"/>
      <c r="C2133" s="173"/>
      <c r="D2133" s="173"/>
      <c r="E2133" s="173"/>
      <c r="F2133" s="173"/>
      <c r="G2133" s="173"/>
      <c r="H2133" s="173"/>
      <c r="I2133" s="173"/>
      <c r="J2133" s="173"/>
      <c r="K2133" s="173"/>
      <c r="L2133" s="173"/>
      <c r="M2133" s="173"/>
      <c r="N2133" s="173"/>
      <c r="O2133" s="173"/>
      <c r="P2133" s="173"/>
      <c r="Q2133" s="173"/>
      <c r="R2133" s="173"/>
      <c r="S2133" s="173"/>
      <c r="T2133" s="173"/>
      <c r="U2133" s="173"/>
      <c r="V2133" s="173"/>
      <c r="W2133" s="173"/>
      <c r="X2133" s="173"/>
      <c r="Y2133" s="173"/>
      <c r="Z2133" s="173"/>
      <c r="AA2133" s="173"/>
      <c r="AB2133" s="173"/>
      <c r="AC2133" s="173"/>
      <c r="AD2133" s="173"/>
      <c r="AE2133" s="173"/>
      <c r="AF2133" s="173"/>
      <c r="AG2133" s="173"/>
      <c r="AH2133" s="173"/>
      <c r="AI2133" s="173"/>
      <c r="AJ2133" s="173"/>
      <c r="AK2133" s="173"/>
      <c r="AL2133" s="173"/>
    </row>
    <row r="2134" spans="1:38" s="123" customFormat="1" ht="14">
      <c r="A2134" s="173"/>
      <c r="B2134" s="173"/>
      <c r="C2134" s="173"/>
      <c r="D2134" s="173"/>
      <c r="E2134" s="173"/>
      <c r="F2134" s="173"/>
      <c r="G2134" s="173"/>
      <c r="H2134" s="173"/>
      <c r="I2134" s="173"/>
      <c r="J2134" s="173"/>
      <c r="K2134" s="173"/>
      <c r="L2134" s="173"/>
      <c r="M2134" s="173"/>
      <c r="N2134" s="173"/>
      <c r="O2134" s="173"/>
      <c r="P2134" s="173"/>
      <c r="Q2134" s="173"/>
      <c r="R2134" s="173"/>
      <c r="S2134" s="173"/>
      <c r="T2134" s="173"/>
      <c r="U2134" s="173"/>
      <c r="V2134" s="173"/>
      <c r="W2134" s="173"/>
      <c r="X2134" s="173"/>
      <c r="Y2134" s="173"/>
      <c r="Z2134" s="173"/>
      <c r="AA2134" s="173"/>
      <c r="AB2134" s="173"/>
      <c r="AC2134" s="173"/>
      <c r="AD2134" s="173"/>
      <c r="AE2134" s="173"/>
      <c r="AF2134" s="173"/>
      <c r="AG2134" s="173"/>
      <c r="AH2134" s="173"/>
      <c r="AI2134" s="173"/>
      <c r="AJ2134" s="173"/>
      <c r="AK2134" s="173"/>
      <c r="AL2134" s="173"/>
    </row>
    <row r="2135" spans="1:38" s="123" customFormat="1" ht="14">
      <c r="A2135" s="173"/>
      <c r="B2135" s="173"/>
      <c r="C2135" s="173"/>
      <c r="D2135" s="173"/>
      <c r="E2135" s="173"/>
      <c r="F2135" s="173"/>
      <c r="G2135" s="173"/>
      <c r="H2135" s="173"/>
      <c r="I2135" s="173"/>
      <c r="J2135" s="173"/>
      <c r="K2135" s="173"/>
      <c r="L2135" s="173"/>
      <c r="M2135" s="173"/>
      <c r="N2135" s="173"/>
      <c r="O2135" s="173"/>
      <c r="P2135" s="173"/>
      <c r="Q2135" s="173"/>
      <c r="R2135" s="173"/>
      <c r="S2135" s="173"/>
      <c r="T2135" s="173"/>
      <c r="U2135" s="173"/>
      <c r="V2135" s="173"/>
      <c r="W2135" s="173"/>
      <c r="X2135" s="173"/>
      <c r="Y2135" s="173"/>
      <c r="Z2135" s="173"/>
      <c r="AA2135" s="173"/>
      <c r="AB2135" s="173"/>
      <c r="AC2135" s="173"/>
      <c r="AD2135" s="173"/>
      <c r="AE2135" s="173"/>
      <c r="AF2135" s="173"/>
      <c r="AG2135" s="173"/>
      <c r="AH2135" s="173"/>
      <c r="AI2135" s="173"/>
      <c r="AJ2135" s="173"/>
      <c r="AK2135" s="173"/>
      <c r="AL2135" s="173"/>
    </row>
    <row r="2136" spans="1:38" s="123" customFormat="1" ht="14">
      <c r="A2136" s="173"/>
      <c r="B2136" s="173"/>
      <c r="C2136" s="173"/>
      <c r="D2136" s="173"/>
      <c r="E2136" s="173"/>
      <c r="F2136" s="173"/>
      <c r="G2136" s="173"/>
      <c r="H2136" s="173"/>
      <c r="I2136" s="173"/>
      <c r="J2136" s="173"/>
      <c r="K2136" s="173"/>
      <c r="L2136" s="173"/>
      <c r="M2136" s="173"/>
      <c r="N2136" s="173"/>
      <c r="O2136" s="173"/>
      <c r="P2136" s="173"/>
      <c r="Q2136" s="173"/>
      <c r="R2136" s="173"/>
      <c r="S2136" s="173"/>
      <c r="T2136" s="173"/>
      <c r="U2136" s="173"/>
      <c r="V2136" s="173"/>
      <c r="W2136" s="173"/>
      <c r="X2136" s="173"/>
      <c r="Y2136" s="173"/>
      <c r="Z2136" s="173"/>
      <c r="AA2136" s="173"/>
      <c r="AB2136" s="173"/>
      <c r="AC2136" s="173"/>
      <c r="AD2136" s="173"/>
      <c r="AE2136" s="173"/>
      <c r="AF2136" s="173"/>
      <c r="AG2136" s="173"/>
      <c r="AH2136" s="173"/>
      <c r="AI2136" s="173"/>
      <c r="AJ2136" s="173"/>
      <c r="AK2136" s="173"/>
      <c r="AL2136" s="173"/>
    </row>
    <row r="2137" spans="1:38" s="123" customFormat="1" ht="14">
      <c r="A2137" s="173"/>
      <c r="B2137" s="173"/>
      <c r="C2137" s="173"/>
      <c r="D2137" s="173"/>
      <c r="E2137" s="173"/>
      <c r="F2137" s="173"/>
      <c r="G2137" s="173"/>
      <c r="H2137" s="173"/>
      <c r="I2137" s="173"/>
      <c r="J2137" s="173"/>
      <c r="K2137" s="173"/>
      <c r="L2137" s="173"/>
      <c r="M2137" s="173"/>
      <c r="N2137" s="173"/>
      <c r="O2137" s="173"/>
      <c r="P2137" s="173"/>
      <c r="Q2137" s="173"/>
      <c r="R2137" s="173"/>
      <c r="S2137" s="173"/>
      <c r="T2137" s="173"/>
      <c r="U2137" s="173"/>
      <c r="V2137" s="173"/>
      <c r="W2137" s="173"/>
      <c r="X2137" s="173"/>
      <c r="Y2137" s="173"/>
      <c r="Z2137" s="173"/>
      <c r="AA2137" s="173"/>
      <c r="AB2137" s="173"/>
      <c r="AC2137" s="173"/>
      <c r="AD2137" s="173"/>
      <c r="AE2137" s="173"/>
      <c r="AF2137" s="173"/>
      <c r="AG2137" s="173"/>
      <c r="AH2137" s="173"/>
      <c r="AI2137" s="173"/>
      <c r="AJ2137" s="173"/>
      <c r="AK2137" s="173"/>
      <c r="AL2137" s="173"/>
    </row>
    <row r="2138" spans="1:38" s="123" customFormat="1" ht="14">
      <c r="A2138" s="173"/>
      <c r="B2138" s="173"/>
      <c r="C2138" s="173"/>
      <c r="D2138" s="173"/>
      <c r="E2138" s="173"/>
      <c r="F2138" s="173"/>
      <c r="G2138" s="173"/>
      <c r="H2138" s="173"/>
      <c r="I2138" s="173"/>
      <c r="J2138" s="173"/>
      <c r="K2138" s="173"/>
      <c r="L2138" s="173"/>
      <c r="M2138" s="173"/>
      <c r="N2138" s="173"/>
      <c r="O2138" s="173"/>
      <c r="P2138" s="173"/>
      <c r="Q2138" s="173"/>
      <c r="R2138" s="173"/>
      <c r="S2138" s="173"/>
      <c r="T2138" s="173"/>
      <c r="U2138" s="173"/>
      <c r="V2138" s="173"/>
      <c r="W2138" s="173"/>
      <c r="X2138" s="173"/>
      <c r="Y2138" s="173"/>
      <c r="Z2138" s="173"/>
      <c r="AA2138" s="173"/>
      <c r="AB2138" s="173"/>
      <c r="AC2138" s="173"/>
      <c r="AD2138" s="173"/>
      <c r="AE2138" s="173"/>
      <c r="AF2138" s="173"/>
      <c r="AG2138" s="173"/>
      <c r="AH2138" s="173"/>
      <c r="AI2138" s="173"/>
      <c r="AJ2138" s="173"/>
      <c r="AK2138" s="173"/>
      <c r="AL2138" s="173"/>
    </row>
    <row r="2139" spans="1:38" s="123" customFormat="1" ht="14">
      <c r="A2139" s="173"/>
      <c r="B2139" s="173"/>
      <c r="C2139" s="173"/>
      <c r="D2139" s="173"/>
      <c r="E2139" s="173"/>
      <c r="F2139" s="173"/>
      <c r="G2139" s="173"/>
      <c r="H2139" s="173"/>
      <c r="I2139" s="173"/>
      <c r="J2139" s="173"/>
      <c r="K2139" s="173"/>
      <c r="L2139" s="173"/>
      <c r="M2139" s="173"/>
      <c r="N2139" s="173"/>
      <c r="O2139" s="173"/>
      <c r="P2139" s="173"/>
      <c r="Q2139" s="173"/>
      <c r="R2139" s="173"/>
      <c r="S2139" s="173"/>
      <c r="T2139" s="173"/>
      <c r="U2139" s="173"/>
      <c r="V2139" s="173"/>
      <c r="W2139" s="173"/>
      <c r="X2139" s="173"/>
      <c r="Y2139" s="173"/>
      <c r="Z2139" s="173"/>
      <c r="AA2139" s="173"/>
      <c r="AB2139" s="173"/>
      <c r="AC2139" s="173"/>
      <c r="AD2139" s="173"/>
      <c r="AE2139" s="173"/>
      <c r="AF2139" s="173"/>
      <c r="AG2139" s="173"/>
      <c r="AH2139" s="173"/>
      <c r="AI2139" s="173"/>
      <c r="AJ2139" s="173"/>
      <c r="AK2139" s="173"/>
      <c r="AL2139" s="173"/>
    </row>
    <row r="2140" spans="1:38" s="123" customFormat="1" ht="14">
      <c r="A2140" s="173"/>
      <c r="B2140" s="173"/>
      <c r="C2140" s="173"/>
      <c r="D2140" s="173"/>
      <c r="E2140" s="173"/>
      <c r="F2140" s="173"/>
      <c r="G2140" s="173"/>
      <c r="H2140" s="173"/>
      <c r="I2140" s="173"/>
      <c r="J2140" s="173"/>
      <c r="K2140" s="173"/>
      <c r="L2140" s="173"/>
      <c r="M2140" s="173"/>
      <c r="N2140" s="173"/>
      <c r="O2140" s="173"/>
      <c r="P2140" s="173"/>
      <c r="Q2140" s="173"/>
      <c r="R2140" s="173"/>
      <c r="S2140" s="173"/>
      <c r="T2140" s="173"/>
      <c r="U2140" s="173"/>
      <c r="V2140" s="173"/>
      <c r="W2140" s="173"/>
      <c r="X2140" s="173"/>
      <c r="Y2140" s="173"/>
      <c r="Z2140" s="173"/>
      <c r="AA2140" s="173"/>
      <c r="AB2140" s="173"/>
      <c r="AC2140" s="173"/>
      <c r="AD2140" s="173"/>
      <c r="AE2140" s="173"/>
      <c r="AF2140" s="173"/>
      <c r="AG2140" s="173"/>
      <c r="AH2140" s="173"/>
      <c r="AI2140" s="173"/>
      <c r="AJ2140" s="173"/>
      <c r="AK2140" s="173"/>
      <c r="AL2140" s="173"/>
    </row>
    <row r="2141" spans="1:38" s="123" customFormat="1" ht="14">
      <c r="A2141" s="173"/>
      <c r="B2141" s="173"/>
      <c r="C2141" s="173"/>
      <c r="D2141" s="173"/>
      <c r="E2141" s="173"/>
      <c r="F2141" s="173"/>
      <c r="G2141" s="173"/>
      <c r="H2141" s="173"/>
      <c r="I2141" s="173"/>
      <c r="J2141" s="173"/>
      <c r="K2141" s="173"/>
      <c r="L2141" s="173"/>
      <c r="M2141" s="173"/>
      <c r="N2141" s="173"/>
      <c r="O2141" s="173"/>
      <c r="P2141" s="173"/>
      <c r="Q2141" s="173"/>
      <c r="R2141" s="173"/>
      <c r="S2141" s="173"/>
      <c r="T2141" s="173"/>
      <c r="U2141" s="173"/>
      <c r="V2141" s="173"/>
      <c r="W2141" s="173"/>
      <c r="X2141" s="173"/>
      <c r="Y2141" s="173"/>
      <c r="Z2141" s="173"/>
      <c r="AA2141" s="173"/>
      <c r="AB2141" s="173"/>
      <c r="AC2141" s="173"/>
      <c r="AD2141" s="173"/>
      <c r="AE2141" s="173"/>
      <c r="AF2141" s="173"/>
      <c r="AG2141" s="173"/>
      <c r="AH2141" s="173"/>
      <c r="AI2141" s="173"/>
      <c r="AJ2141" s="173"/>
      <c r="AK2141" s="173"/>
      <c r="AL2141" s="173"/>
    </row>
    <row r="2142" spans="1:38" s="123" customFormat="1" ht="14">
      <c r="A2142" s="173"/>
      <c r="B2142" s="173"/>
      <c r="C2142" s="173"/>
      <c r="D2142" s="173"/>
      <c r="E2142" s="173"/>
      <c r="F2142" s="173"/>
      <c r="G2142" s="173"/>
      <c r="H2142" s="173"/>
      <c r="I2142" s="173"/>
      <c r="J2142" s="173"/>
      <c r="K2142" s="173"/>
      <c r="L2142" s="173"/>
      <c r="M2142" s="173"/>
      <c r="N2142" s="173"/>
      <c r="O2142" s="173"/>
      <c r="P2142" s="173"/>
      <c r="Q2142" s="173"/>
      <c r="R2142" s="173"/>
      <c r="S2142" s="173"/>
      <c r="T2142" s="173"/>
      <c r="U2142" s="173"/>
      <c r="V2142" s="173"/>
      <c r="W2142" s="173"/>
      <c r="X2142" s="173"/>
      <c r="Y2142" s="173"/>
      <c r="Z2142" s="173"/>
      <c r="AA2142" s="173"/>
      <c r="AB2142" s="173"/>
      <c r="AC2142" s="173"/>
      <c r="AD2142" s="173"/>
      <c r="AE2142" s="173"/>
      <c r="AF2142" s="173"/>
      <c r="AG2142" s="173"/>
      <c r="AH2142" s="173"/>
      <c r="AI2142" s="173"/>
      <c r="AJ2142" s="173"/>
      <c r="AK2142" s="173"/>
      <c r="AL2142" s="173"/>
    </row>
    <row r="2143" spans="1:38" s="123" customFormat="1" ht="14">
      <c r="A2143" s="173"/>
      <c r="B2143" s="173"/>
      <c r="C2143" s="173"/>
      <c r="D2143" s="173"/>
      <c r="E2143" s="173"/>
      <c r="F2143" s="173"/>
      <c r="G2143" s="173"/>
      <c r="H2143" s="173"/>
      <c r="I2143" s="173"/>
      <c r="J2143" s="173"/>
      <c r="K2143" s="173"/>
      <c r="L2143" s="173"/>
      <c r="M2143" s="173"/>
      <c r="N2143" s="173"/>
      <c r="O2143" s="173"/>
      <c r="P2143" s="173"/>
      <c r="Q2143" s="173"/>
      <c r="R2143" s="173"/>
      <c r="S2143" s="173"/>
      <c r="T2143" s="173"/>
      <c r="U2143" s="173"/>
      <c r="V2143" s="173"/>
      <c r="W2143" s="173"/>
      <c r="X2143" s="173"/>
      <c r="Y2143" s="173"/>
      <c r="Z2143" s="173"/>
      <c r="AA2143" s="173"/>
      <c r="AB2143" s="173"/>
      <c r="AC2143" s="173"/>
      <c r="AD2143" s="173"/>
      <c r="AE2143" s="173"/>
      <c r="AF2143" s="173"/>
      <c r="AG2143" s="173"/>
      <c r="AH2143" s="173"/>
      <c r="AI2143" s="173"/>
      <c r="AJ2143" s="173"/>
      <c r="AK2143" s="173"/>
      <c r="AL2143" s="173"/>
    </row>
    <row r="2144" spans="1:38" s="123" customFormat="1" ht="14">
      <c r="A2144" s="173"/>
      <c r="B2144" s="173"/>
      <c r="C2144" s="173"/>
      <c r="D2144" s="173"/>
      <c r="E2144" s="173"/>
      <c r="F2144" s="173"/>
      <c r="G2144" s="173"/>
      <c r="H2144" s="173"/>
      <c r="I2144" s="173"/>
      <c r="J2144" s="173"/>
      <c r="K2144" s="173"/>
      <c r="L2144" s="173"/>
      <c r="M2144" s="173"/>
      <c r="N2144" s="173"/>
      <c r="O2144" s="173"/>
      <c r="P2144" s="173"/>
      <c r="Q2144" s="173"/>
      <c r="R2144" s="173"/>
      <c r="S2144" s="173"/>
      <c r="T2144" s="173"/>
      <c r="U2144" s="173"/>
      <c r="V2144" s="173"/>
      <c r="W2144" s="173"/>
      <c r="X2144" s="173"/>
      <c r="Y2144" s="173"/>
      <c r="Z2144" s="173"/>
      <c r="AA2144" s="173"/>
      <c r="AB2144" s="173"/>
      <c r="AC2144" s="173"/>
      <c r="AD2144" s="173"/>
      <c r="AE2144" s="173"/>
      <c r="AF2144" s="173"/>
      <c r="AG2144" s="173"/>
      <c r="AH2144" s="173"/>
      <c r="AI2144" s="173"/>
      <c r="AJ2144" s="173"/>
      <c r="AK2144" s="173"/>
      <c r="AL2144" s="173"/>
    </row>
    <row r="2145" spans="1:38" s="123" customFormat="1" ht="14">
      <c r="A2145" s="173"/>
      <c r="B2145" s="173"/>
      <c r="C2145" s="173"/>
      <c r="D2145" s="173"/>
      <c r="E2145" s="173"/>
      <c r="F2145" s="173"/>
      <c r="G2145" s="173"/>
      <c r="H2145" s="173"/>
      <c r="I2145" s="173"/>
      <c r="J2145" s="173"/>
      <c r="K2145" s="173"/>
      <c r="L2145" s="173"/>
      <c r="M2145" s="173"/>
      <c r="N2145" s="173"/>
      <c r="O2145" s="173"/>
      <c r="P2145" s="173"/>
      <c r="Q2145" s="173"/>
      <c r="R2145" s="173"/>
      <c r="S2145" s="173"/>
      <c r="T2145" s="173"/>
      <c r="U2145" s="173"/>
      <c r="V2145" s="173"/>
      <c r="W2145" s="173"/>
      <c r="X2145" s="173"/>
      <c r="Y2145" s="173"/>
      <c r="Z2145" s="173"/>
      <c r="AA2145" s="173"/>
      <c r="AB2145" s="173"/>
      <c r="AC2145" s="173"/>
      <c r="AD2145" s="173"/>
      <c r="AE2145" s="173"/>
      <c r="AF2145" s="173"/>
      <c r="AG2145" s="173"/>
      <c r="AH2145" s="173"/>
      <c r="AI2145" s="173"/>
      <c r="AJ2145" s="173"/>
      <c r="AK2145" s="173"/>
      <c r="AL2145" s="173"/>
    </row>
    <row r="2146" spans="1:38" s="123" customFormat="1" ht="14">
      <c r="A2146" s="173"/>
      <c r="B2146" s="173"/>
      <c r="C2146" s="173"/>
      <c r="D2146" s="173"/>
      <c r="E2146" s="173"/>
      <c r="F2146" s="173"/>
      <c r="G2146" s="173"/>
      <c r="H2146" s="173"/>
      <c r="I2146" s="173"/>
      <c r="J2146" s="173"/>
      <c r="K2146" s="173"/>
      <c r="L2146" s="173"/>
      <c r="M2146" s="173"/>
      <c r="N2146" s="173"/>
      <c r="O2146" s="173"/>
      <c r="P2146" s="173"/>
      <c r="Q2146" s="173"/>
      <c r="R2146" s="173"/>
      <c r="S2146" s="173"/>
      <c r="T2146" s="173"/>
      <c r="U2146" s="173"/>
      <c r="V2146" s="173"/>
      <c r="W2146" s="173"/>
      <c r="X2146" s="173"/>
      <c r="Y2146" s="173"/>
      <c r="Z2146" s="173"/>
      <c r="AA2146" s="173"/>
      <c r="AB2146" s="173"/>
      <c r="AC2146" s="173"/>
      <c r="AD2146" s="173"/>
      <c r="AE2146" s="173"/>
      <c r="AF2146" s="173"/>
      <c r="AG2146" s="173"/>
      <c r="AH2146" s="173"/>
      <c r="AI2146" s="173"/>
      <c r="AJ2146" s="173"/>
      <c r="AK2146" s="173"/>
      <c r="AL2146" s="173"/>
    </row>
    <row r="2147" spans="1:38" s="123" customFormat="1" ht="14">
      <c r="A2147" s="173"/>
      <c r="B2147" s="173"/>
      <c r="C2147" s="173"/>
      <c r="D2147" s="173"/>
      <c r="E2147" s="173"/>
      <c r="F2147" s="173"/>
      <c r="G2147" s="173"/>
      <c r="H2147" s="173"/>
      <c r="I2147" s="173"/>
      <c r="J2147" s="173"/>
      <c r="K2147" s="173"/>
      <c r="L2147" s="173"/>
      <c r="M2147" s="173"/>
      <c r="N2147" s="173"/>
      <c r="O2147" s="173"/>
      <c r="P2147" s="173"/>
      <c r="Q2147" s="173"/>
      <c r="R2147" s="173"/>
      <c r="S2147" s="173"/>
      <c r="T2147" s="173"/>
      <c r="U2147" s="173"/>
      <c r="V2147" s="173"/>
      <c r="W2147" s="173"/>
      <c r="X2147" s="173"/>
      <c r="Y2147" s="173"/>
      <c r="Z2147" s="173"/>
      <c r="AA2147" s="173"/>
      <c r="AB2147" s="173"/>
      <c r="AC2147" s="173"/>
      <c r="AD2147" s="173"/>
      <c r="AE2147" s="173"/>
      <c r="AF2147" s="173"/>
      <c r="AG2147" s="173"/>
      <c r="AH2147" s="173"/>
      <c r="AI2147" s="173"/>
      <c r="AJ2147" s="173"/>
      <c r="AK2147" s="173"/>
      <c r="AL2147" s="173"/>
    </row>
    <row r="2148" spans="1:38" s="123" customFormat="1" ht="14">
      <c r="A2148" s="173"/>
      <c r="B2148" s="173"/>
      <c r="C2148" s="173"/>
      <c r="D2148" s="173"/>
      <c r="E2148" s="173"/>
      <c r="F2148" s="173"/>
      <c r="G2148" s="173"/>
      <c r="H2148" s="173"/>
      <c r="I2148" s="173"/>
      <c r="J2148" s="173"/>
      <c r="K2148" s="173"/>
      <c r="L2148" s="173"/>
      <c r="M2148" s="173"/>
      <c r="N2148" s="173"/>
      <c r="O2148" s="173"/>
      <c r="P2148" s="173"/>
      <c r="Q2148" s="173"/>
      <c r="R2148" s="173"/>
      <c r="S2148" s="173"/>
      <c r="T2148" s="173"/>
      <c r="U2148" s="173"/>
      <c r="V2148" s="173"/>
      <c r="W2148" s="173"/>
      <c r="X2148" s="173"/>
      <c r="Y2148" s="173"/>
      <c r="Z2148" s="173"/>
      <c r="AA2148" s="173"/>
      <c r="AB2148" s="173"/>
      <c r="AC2148" s="173"/>
      <c r="AD2148" s="173"/>
      <c r="AE2148" s="173"/>
      <c r="AF2148" s="173"/>
      <c r="AG2148" s="173"/>
      <c r="AH2148" s="173"/>
      <c r="AI2148" s="173"/>
      <c r="AJ2148" s="173"/>
      <c r="AK2148" s="173"/>
      <c r="AL2148" s="173"/>
    </row>
    <row r="2149" spans="1:38" s="123" customFormat="1" ht="14">
      <c r="A2149" s="173"/>
      <c r="B2149" s="173"/>
      <c r="C2149" s="173"/>
      <c r="D2149" s="173"/>
      <c r="E2149" s="173"/>
      <c r="F2149" s="173"/>
      <c r="G2149" s="173"/>
      <c r="H2149" s="173"/>
      <c r="I2149" s="173"/>
      <c r="J2149" s="173"/>
      <c r="K2149" s="173"/>
      <c r="L2149" s="173"/>
      <c r="M2149" s="173"/>
      <c r="N2149" s="173"/>
      <c r="O2149" s="173"/>
      <c r="P2149" s="173"/>
      <c r="Q2149" s="173"/>
      <c r="R2149" s="173"/>
      <c r="S2149" s="173"/>
      <c r="T2149" s="173"/>
      <c r="U2149" s="173"/>
      <c r="V2149" s="173"/>
      <c r="W2149" s="173"/>
      <c r="X2149" s="173"/>
      <c r="Y2149" s="173"/>
      <c r="Z2149" s="173"/>
      <c r="AA2149" s="173"/>
      <c r="AB2149" s="173"/>
      <c r="AC2149" s="173"/>
      <c r="AD2149" s="173"/>
      <c r="AE2149" s="173"/>
      <c r="AF2149" s="173"/>
      <c r="AG2149" s="173"/>
      <c r="AH2149" s="173"/>
      <c r="AI2149" s="173"/>
      <c r="AJ2149" s="173"/>
      <c r="AK2149" s="173"/>
      <c r="AL2149" s="173"/>
    </row>
    <row r="2150" spans="1:38" s="123" customFormat="1" ht="14">
      <c r="A2150" s="173"/>
      <c r="B2150" s="173"/>
      <c r="C2150" s="173"/>
      <c r="D2150" s="173"/>
      <c r="E2150" s="173"/>
      <c r="F2150" s="173"/>
      <c r="G2150" s="173"/>
      <c r="H2150" s="173"/>
      <c r="I2150" s="173"/>
      <c r="J2150" s="173"/>
      <c r="K2150" s="173"/>
      <c r="L2150" s="173"/>
      <c r="M2150" s="173"/>
      <c r="N2150" s="173"/>
      <c r="O2150" s="173"/>
      <c r="P2150" s="173"/>
      <c r="Q2150" s="173"/>
      <c r="R2150" s="173"/>
      <c r="S2150" s="173"/>
      <c r="T2150" s="173"/>
      <c r="U2150" s="173"/>
      <c r="V2150" s="173"/>
      <c r="W2150" s="173"/>
      <c r="X2150" s="173"/>
      <c r="Y2150" s="173"/>
      <c r="Z2150" s="173"/>
      <c r="AA2150" s="173"/>
      <c r="AB2150" s="173"/>
      <c r="AC2150" s="173"/>
      <c r="AD2150" s="173"/>
      <c r="AE2150" s="173"/>
      <c r="AF2150" s="173"/>
      <c r="AG2150" s="173"/>
      <c r="AH2150" s="173"/>
      <c r="AI2150" s="173"/>
      <c r="AJ2150" s="173"/>
      <c r="AK2150" s="173"/>
      <c r="AL2150" s="173"/>
    </row>
    <row r="2151" spans="1:38" s="123" customFormat="1" ht="14">
      <c r="A2151" s="173"/>
      <c r="B2151" s="173"/>
      <c r="C2151" s="173"/>
      <c r="D2151" s="173"/>
      <c r="E2151" s="173"/>
      <c r="F2151" s="173"/>
      <c r="G2151" s="173"/>
      <c r="H2151" s="173"/>
      <c r="I2151" s="173"/>
      <c r="J2151" s="173"/>
      <c r="K2151" s="173"/>
      <c r="L2151" s="173"/>
      <c r="M2151" s="173"/>
      <c r="N2151" s="173"/>
      <c r="O2151" s="173"/>
      <c r="P2151" s="173"/>
      <c r="Q2151" s="173"/>
      <c r="R2151" s="173"/>
      <c r="S2151" s="173"/>
      <c r="T2151" s="173"/>
      <c r="U2151" s="173"/>
      <c r="V2151" s="173"/>
      <c r="W2151" s="173"/>
      <c r="X2151" s="173"/>
      <c r="Y2151" s="173"/>
      <c r="Z2151" s="173"/>
      <c r="AA2151" s="173"/>
      <c r="AB2151" s="173"/>
      <c r="AC2151" s="173"/>
      <c r="AD2151" s="173"/>
      <c r="AE2151" s="173"/>
      <c r="AF2151" s="173"/>
      <c r="AG2151" s="173"/>
      <c r="AH2151" s="173"/>
      <c r="AI2151" s="173"/>
      <c r="AJ2151" s="173"/>
      <c r="AK2151" s="173"/>
      <c r="AL2151" s="173"/>
    </row>
    <row r="2152" spans="1:38" s="123" customFormat="1" ht="14">
      <c r="A2152" s="173"/>
      <c r="B2152" s="173"/>
      <c r="C2152" s="173"/>
      <c r="D2152" s="173"/>
      <c r="E2152" s="173"/>
      <c r="F2152" s="173"/>
      <c r="G2152" s="173"/>
      <c r="H2152" s="173"/>
      <c r="I2152" s="173"/>
      <c r="J2152" s="173"/>
      <c r="K2152" s="173"/>
      <c r="L2152" s="173"/>
      <c r="M2152" s="173"/>
      <c r="N2152" s="173"/>
      <c r="O2152" s="173"/>
      <c r="P2152" s="173"/>
      <c r="Q2152" s="173"/>
      <c r="R2152" s="173"/>
      <c r="S2152" s="173"/>
      <c r="T2152" s="173"/>
      <c r="U2152" s="173"/>
      <c r="V2152" s="173"/>
      <c r="W2152" s="173"/>
      <c r="X2152" s="173"/>
      <c r="Y2152" s="173"/>
      <c r="Z2152" s="173"/>
      <c r="AA2152" s="173"/>
      <c r="AB2152" s="173"/>
      <c r="AC2152" s="173"/>
      <c r="AD2152" s="173"/>
      <c r="AE2152" s="173"/>
      <c r="AF2152" s="173"/>
      <c r="AG2152" s="173"/>
      <c r="AH2152" s="173"/>
      <c r="AI2152" s="173"/>
      <c r="AJ2152" s="173"/>
      <c r="AK2152" s="173"/>
      <c r="AL2152" s="173"/>
    </row>
    <row r="2153" spans="1:38" s="123" customFormat="1" ht="14">
      <c r="A2153" s="173"/>
      <c r="B2153" s="173"/>
      <c r="C2153" s="173"/>
      <c r="D2153" s="173"/>
      <c r="E2153" s="173"/>
      <c r="F2153" s="173"/>
      <c r="G2153" s="173"/>
      <c r="H2153" s="173"/>
      <c r="I2153" s="173"/>
      <c r="J2153" s="173"/>
      <c r="K2153" s="173"/>
      <c r="L2153" s="173"/>
      <c r="M2153" s="173"/>
      <c r="N2153" s="173"/>
      <c r="O2153" s="173"/>
      <c r="P2153" s="173"/>
      <c r="Q2153" s="173"/>
      <c r="R2153" s="173"/>
      <c r="S2153" s="173"/>
      <c r="T2153" s="173"/>
      <c r="U2153" s="173"/>
      <c r="V2153" s="173"/>
      <c r="W2153" s="173"/>
      <c r="X2153" s="173"/>
      <c r="Y2153" s="173"/>
      <c r="Z2153" s="173"/>
      <c r="AA2153" s="173"/>
      <c r="AB2153" s="173"/>
      <c r="AC2153" s="173"/>
      <c r="AD2153" s="173"/>
      <c r="AE2153" s="173"/>
      <c r="AF2153" s="173"/>
      <c r="AG2153" s="173"/>
      <c r="AH2153" s="173"/>
      <c r="AI2153" s="173"/>
      <c r="AJ2153" s="173"/>
      <c r="AK2153" s="173"/>
      <c r="AL2153" s="173"/>
    </row>
    <row r="2154" spans="1:38" s="123" customFormat="1" ht="14">
      <c r="A2154" s="173"/>
      <c r="B2154" s="173"/>
      <c r="C2154" s="173"/>
      <c r="D2154" s="173"/>
      <c r="E2154" s="173"/>
      <c r="F2154" s="173"/>
      <c r="G2154" s="173"/>
      <c r="H2154" s="173"/>
      <c r="I2154" s="173"/>
      <c r="J2154" s="173"/>
      <c r="K2154" s="173"/>
      <c r="L2154" s="173"/>
      <c r="M2154" s="173"/>
      <c r="N2154" s="173"/>
      <c r="O2154" s="173"/>
      <c r="P2154" s="173"/>
      <c r="Q2154" s="173"/>
      <c r="R2154" s="173"/>
      <c r="S2154" s="173"/>
      <c r="T2154" s="173"/>
      <c r="U2154" s="173"/>
      <c r="V2154" s="173"/>
      <c r="W2154" s="173"/>
      <c r="X2154" s="173"/>
      <c r="Y2154" s="173"/>
      <c r="Z2154" s="173"/>
      <c r="AA2154" s="173"/>
      <c r="AB2154" s="173"/>
      <c r="AC2154" s="173"/>
      <c r="AD2154" s="173"/>
      <c r="AE2154" s="173"/>
      <c r="AF2154" s="173"/>
      <c r="AG2154" s="173"/>
      <c r="AH2154" s="173"/>
      <c r="AI2154" s="173"/>
      <c r="AJ2154" s="173"/>
      <c r="AK2154" s="173"/>
      <c r="AL2154" s="173"/>
    </row>
    <row r="2155" spans="1:38" s="123" customFormat="1" ht="14">
      <c r="A2155" s="173"/>
      <c r="B2155" s="173"/>
      <c r="C2155" s="173"/>
      <c r="D2155" s="173"/>
      <c r="E2155" s="173"/>
      <c r="F2155" s="173"/>
      <c r="G2155" s="173"/>
      <c r="H2155" s="173"/>
      <c r="I2155" s="173"/>
      <c r="J2155" s="173"/>
      <c r="K2155" s="173"/>
      <c r="L2155" s="173"/>
      <c r="M2155" s="173"/>
      <c r="N2155" s="173"/>
      <c r="O2155" s="173"/>
      <c r="P2155" s="173"/>
      <c r="Q2155" s="173"/>
      <c r="R2155" s="173"/>
      <c r="S2155" s="173"/>
      <c r="T2155" s="173"/>
      <c r="U2155" s="173"/>
      <c r="V2155" s="173"/>
      <c r="W2155" s="173"/>
      <c r="X2155" s="173"/>
      <c r="Y2155" s="173"/>
      <c r="Z2155" s="173"/>
      <c r="AA2155" s="173"/>
      <c r="AB2155" s="173"/>
      <c r="AC2155" s="173"/>
      <c r="AD2155" s="173"/>
      <c r="AE2155" s="173"/>
      <c r="AF2155" s="173"/>
      <c r="AG2155" s="173"/>
      <c r="AH2155" s="173"/>
      <c r="AI2155" s="173"/>
      <c r="AJ2155" s="173"/>
      <c r="AK2155" s="173"/>
      <c r="AL2155" s="173"/>
    </row>
    <row r="2156" spans="1:38" s="123" customFormat="1" ht="14">
      <c r="A2156" s="173"/>
      <c r="B2156" s="173"/>
      <c r="C2156" s="173"/>
      <c r="D2156" s="173"/>
      <c r="E2156" s="173"/>
      <c r="F2156" s="173"/>
      <c r="G2156" s="173"/>
      <c r="H2156" s="173"/>
      <c r="I2156" s="173"/>
      <c r="J2156" s="173"/>
      <c r="K2156" s="173"/>
      <c r="L2156" s="173"/>
      <c r="M2156" s="173"/>
      <c r="N2156" s="173"/>
      <c r="O2156" s="173"/>
      <c r="P2156" s="173"/>
      <c r="Q2156" s="173"/>
      <c r="R2156" s="173"/>
      <c r="S2156" s="173"/>
      <c r="T2156" s="173"/>
      <c r="U2156" s="173"/>
      <c r="V2156" s="173"/>
      <c r="W2156" s="173"/>
      <c r="X2156" s="173"/>
      <c r="Y2156" s="173"/>
      <c r="Z2156" s="173"/>
      <c r="AA2156" s="173"/>
      <c r="AB2156" s="173"/>
      <c r="AC2156" s="173"/>
      <c r="AD2156" s="173"/>
      <c r="AE2156" s="173"/>
      <c r="AF2156" s="173"/>
      <c r="AG2156" s="173"/>
      <c r="AH2156" s="173"/>
      <c r="AI2156" s="173"/>
      <c r="AJ2156" s="173"/>
      <c r="AK2156" s="173"/>
      <c r="AL2156" s="173"/>
    </row>
    <row r="2157" spans="1:38" s="123" customFormat="1" ht="14">
      <c r="A2157" s="173"/>
      <c r="B2157" s="173"/>
      <c r="C2157" s="173"/>
      <c r="D2157" s="173"/>
      <c r="E2157" s="173"/>
      <c r="F2157" s="173"/>
      <c r="G2157" s="173"/>
      <c r="H2157" s="173"/>
      <c r="I2157" s="173"/>
      <c r="J2157" s="173"/>
      <c r="K2157" s="173"/>
      <c r="L2157" s="173"/>
      <c r="M2157" s="173"/>
      <c r="N2157" s="173"/>
      <c r="O2157" s="173"/>
      <c r="P2157" s="173"/>
      <c r="Q2157" s="173"/>
      <c r="R2157" s="173"/>
      <c r="S2157" s="173"/>
      <c r="T2157" s="173"/>
      <c r="U2157" s="173"/>
      <c r="V2157" s="173"/>
      <c r="W2157" s="173"/>
      <c r="X2157" s="173"/>
      <c r="Y2157" s="173"/>
      <c r="Z2157" s="173"/>
      <c r="AA2157" s="173"/>
      <c r="AB2157" s="173"/>
      <c r="AC2157" s="173"/>
      <c r="AD2157" s="173"/>
      <c r="AE2157" s="173"/>
      <c r="AF2157" s="173"/>
      <c r="AG2157" s="173"/>
      <c r="AH2157" s="173"/>
      <c r="AI2157" s="173"/>
      <c r="AJ2157" s="173"/>
      <c r="AK2157" s="173"/>
      <c r="AL2157" s="173"/>
    </row>
    <row r="2158" spans="1:38" s="123" customFormat="1" ht="14">
      <c r="A2158" s="173"/>
      <c r="B2158" s="173"/>
      <c r="C2158" s="173"/>
      <c r="D2158" s="173"/>
      <c r="E2158" s="173"/>
      <c r="F2158" s="173"/>
      <c r="G2158" s="173"/>
      <c r="H2158" s="173"/>
      <c r="I2158" s="173"/>
      <c r="J2158" s="173"/>
      <c r="K2158" s="173"/>
      <c r="L2158" s="173"/>
      <c r="M2158" s="173"/>
      <c r="N2158" s="173"/>
      <c r="O2158" s="173"/>
      <c r="P2158" s="173"/>
      <c r="Q2158" s="173"/>
      <c r="R2158" s="173"/>
      <c r="S2158" s="173"/>
      <c r="T2158" s="173"/>
      <c r="U2158" s="173"/>
      <c r="V2158" s="173"/>
      <c r="W2158" s="173"/>
      <c r="X2158" s="173"/>
      <c r="Y2158" s="173"/>
      <c r="Z2158" s="173"/>
      <c r="AA2158" s="173"/>
      <c r="AB2158" s="173"/>
      <c r="AC2158" s="173"/>
      <c r="AD2158" s="173"/>
      <c r="AE2158" s="173"/>
      <c r="AF2158" s="173"/>
      <c r="AG2158" s="173"/>
      <c r="AH2158" s="173"/>
      <c r="AI2158" s="173"/>
      <c r="AJ2158" s="173"/>
      <c r="AK2158" s="173"/>
      <c r="AL2158" s="173"/>
    </row>
    <row r="2159" spans="1:38" s="123" customFormat="1" ht="14">
      <c r="A2159" s="173"/>
      <c r="B2159" s="173"/>
      <c r="C2159" s="173"/>
      <c r="D2159" s="173"/>
      <c r="E2159" s="173"/>
      <c r="F2159" s="173"/>
      <c r="G2159" s="173"/>
      <c r="H2159" s="173"/>
      <c r="I2159" s="173"/>
      <c r="J2159" s="173"/>
      <c r="K2159" s="173"/>
      <c r="L2159" s="173"/>
      <c r="M2159" s="173"/>
      <c r="N2159" s="173"/>
      <c r="O2159" s="173"/>
      <c r="P2159" s="173"/>
      <c r="Q2159" s="173"/>
      <c r="R2159" s="173"/>
      <c r="S2159" s="173"/>
      <c r="T2159" s="173"/>
      <c r="U2159" s="173"/>
      <c r="V2159" s="173"/>
      <c r="W2159" s="173"/>
      <c r="X2159" s="173"/>
      <c r="Y2159" s="173"/>
      <c r="Z2159" s="173"/>
      <c r="AA2159" s="173"/>
      <c r="AB2159" s="173"/>
      <c r="AC2159" s="173"/>
      <c r="AD2159" s="173"/>
      <c r="AE2159" s="173"/>
      <c r="AF2159" s="173"/>
      <c r="AG2159" s="173"/>
      <c r="AH2159" s="173"/>
      <c r="AI2159" s="173"/>
      <c r="AJ2159" s="173"/>
      <c r="AK2159" s="173"/>
      <c r="AL2159" s="173"/>
    </row>
    <row r="2160" spans="1:38" s="123" customFormat="1" ht="14">
      <c r="A2160" s="173"/>
      <c r="B2160" s="173"/>
      <c r="C2160" s="173"/>
      <c r="D2160" s="173"/>
      <c r="E2160" s="173"/>
      <c r="F2160" s="173"/>
      <c r="G2160" s="173"/>
      <c r="H2160" s="173"/>
      <c r="I2160" s="173"/>
      <c r="J2160" s="173"/>
      <c r="K2160" s="173"/>
      <c r="L2160" s="173"/>
      <c r="M2160" s="173"/>
      <c r="N2160" s="173"/>
      <c r="O2160" s="173"/>
      <c r="P2160" s="173"/>
      <c r="Q2160" s="173"/>
      <c r="R2160" s="173"/>
      <c r="S2160" s="173"/>
      <c r="T2160" s="173"/>
      <c r="U2160" s="173"/>
      <c r="V2160" s="173"/>
      <c r="W2160" s="173"/>
      <c r="X2160" s="173"/>
      <c r="Y2160" s="173"/>
      <c r="Z2160" s="173"/>
      <c r="AA2160" s="173"/>
      <c r="AB2160" s="173"/>
      <c r="AC2160" s="173"/>
      <c r="AD2160" s="173"/>
      <c r="AE2160" s="173"/>
      <c r="AF2160" s="173"/>
      <c r="AG2160" s="173"/>
      <c r="AH2160" s="173"/>
      <c r="AI2160" s="173"/>
      <c r="AJ2160" s="173"/>
      <c r="AK2160" s="173"/>
      <c r="AL2160" s="173"/>
    </row>
    <row r="2161" spans="1:38" s="123" customFormat="1" ht="14">
      <c r="A2161" s="173"/>
      <c r="B2161" s="173"/>
      <c r="C2161" s="173"/>
      <c r="D2161" s="173"/>
      <c r="E2161" s="173"/>
      <c r="F2161" s="173"/>
      <c r="G2161" s="173"/>
      <c r="H2161" s="173"/>
      <c r="I2161" s="173"/>
      <c r="J2161" s="173"/>
      <c r="K2161" s="173"/>
      <c r="L2161" s="173"/>
      <c r="M2161" s="173"/>
      <c r="N2161" s="173"/>
      <c r="O2161" s="173"/>
      <c r="P2161" s="173"/>
      <c r="Q2161" s="173"/>
      <c r="R2161" s="173"/>
      <c r="S2161" s="173"/>
      <c r="T2161" s="173"/>
      <c r="U2161" s="173"/>
      <c r="V2161" s="173"/>
      <c r="W2161" s="173"/>
      <c r="X2161" s="173"/>
      <c r="Y2161" s="173"/>
      <c r="Z2161" s="173"/>
      <c r="AA2161" s="173"/>
      <c r="AB2161" s="173"/>
      <c r="AC2161" s="173"/>
      <c r="AD2161" s="173"/>
      <c r="AE2161" s="173"/>
      <c r="AF2161" s="173"/>
      <c r="AG2161" s="173"/>
      <c r="AH2161" s="173"/>
      <c r="AI2161" s="173"/>
      <c r="AJ2161" s="173"/>
      <c r="AK2161" s="173"/>
      <c r="AL2161" s="173"/>
    </row>
    <row r="2162" spans="1:38" s="123" customFormat="1" ht="14">
      <c r="A2162" s="173"/>
      <c r="B2162" s="173"/>
      <c r="C2162" s="173"/>
      <c r="D2162" s="173"/>
      <c r="E2162" s="173"/>
      <c r="F2162" s="173"/>
      <c r="G2162" s="173"/>
      <c r="H2162" s="173"/>
      <c r="I2162" s="173"/>
      <c r="J2162" s="173"/>
      <c r="K2162" s="173"/>
      <c r="L2162" s="173"/>
      <c r="M2162" s="173"/>
      <c r="N2162" s="173"/>
      <c r="O2162" s="173"/>
      <c r="P2162" s="173"/>
      <c r="Q2162" s="173"/>
      <c r="R2162" s="173"/>
      <c r="S2162" s="173"/>
      <c r="T2162" s="173"/>
      <c r="U2162" s="173"/>
      <c r="V2162" s="173"/>
      <c r="W2162" s="173"/>
      <c r="X2162" s="173"/>
      <c r="Y2162" s="173"/>
      <c r="Z2162" s="173"/>
      <c r="AA2162" s="173"/>
      <c r="AB2162" s="173"/>
      <c r="AC2162" s="173"/>
      <c r="AD2162" s="173"/>
      <c r="AE2162" s="173"/>
      <c r="AF2162" s="173"/>
      <c r="AG2162" s="173"/>
      <c r="AH2162" s="173"/>
      <c r="AI2162" s="173"/>
      <c r="AJ2162" s="173"/>
      <c r="AK2162" s="173"/>
      <c r="AL2162" s="173"/>
    </row>
    <row r="2163" spans="1:38" s="123" customFormat="1" ht="14">
      <c r="A2163" s="173"/>
      <c r="B2163" s="173"/>
      <c r="C2163" s="173"/>
      <c r="D2163" s="173"/>
      <c r="E2163" s="173"/>
      <c r="F2163" s="173"/>
      <c r="G2163" s="173"/>
      <c r="H2163" s="173"/>
      <c r="I2163" s="173"/>
      <c r="J2163" s="173"/>
      <c r="K2163" s="173"/>
      <c r="L2163" s="173"/>
      <c r="M2163" s="173"/>
      <c r="N2163" s="173"/>
      <c r="O2163" s="173"/>
      <c r="P2163" s="173"/>
      <c r="Q2163" s="173"/>
      <c r="R2163" s="173"/>
      <c r="S2163" s="173"/>
      <c r="T2163" s="173"/>
      <c r="U2163" s="173"/>
      <c r="V2163" s="173"/>
      <c r="W2163" s="173"/>
      <c r="X2163" s="173"/>
      <c r="Y2163" s="173"/>
      <c r="Z2163" s="173"/>
      <c r="AA2163" s="173"/>
      <c r="AB2163" s="173"/>
      <c r="AC2163" s="173"/>
      <c r="AD2163" s="173"/>
      <c r="AE2163" s="173"/>
      <c r="AF2163" s="173"/>
      <c r="AG2163" s="173"/>
      <c r="AH2163" s="173"/>
      <c r="AI2163" s="173"/>
      <c r="AJ2163" s="173"/>
      <c r="AK2163" s="173"/>
      <c r="AL2163" s="173"/>
    </row>
    <row r="2164" spans="1:38" s="123" customFormat="1" ht="14">
      <c r="A2164" s="173"/>
      <c r="B2164" s="173"/>
      <c r="C2164" s="173"/>
      <c r="D2164" s="173"/>
      <c r="E2164" s="173"/>
      <c r="F2164" s="173"/>
      <c r="G2164" s="173"/>
      <c r="H2164" s="173"/>
      <c r="I2164" s="173"/>
      <c r="J2164" s="173"/>
      <c r="K2164" s="173"/>
      <c r="L2164" s="173"/>
      <c r="M2164" s="173"/>
      <c r="N2164" s="173"/>
      <c r="O2164" s="173"/>
      <c r="P2164" s="173"/>
      <c r="Q2164" s="173"/>
      <c r="R2164" s="173"/>
      <c r="S2164" s="173"/>
      <c r="T2164" s="173"/>
      <c r="U2164" s="173"/>
      <c r="V2164" s="173"/>
      <c r="W2164" s="173"/>
      <c r="X2164" s="173"/>
      <c r="Y2164" s="173"/>
      <c r="Z2164" s="173"/>
      <c r="AA2164" s="173"/>
      <c r="AB2164" s="173"/>
      <c r="AC2164" s="173"/>
      <c r="AD2164" s="173"/>
      <c r="AE2164" s="173"/>
      <c r="AF2164" s="173"/>
      <c r="AG2164" s="173"/>
      <c r="AH2164" s="173"/>
      <c r="AI2164" s="173"/>
      <c r="AJ2164" s="173"/>
      <c r="AK2164" s="173"/>
      <c r="AL2164" s="173"/>
    </row>
    <row r="2165" spans="1:38" s="123" customFormat="1" ht="14">
      <c r="A2165" s="173"/>
      <c r="B2165" s="173"/>
      <c r="C2165" s="173"/>
      <c r="D2165" s="173"/>
      <c r="E2165" s="173"/>
      <c r="F2165" s="173"/>
      <c r="G2165" s="173"/>
      <c r="H2165" s="173"/>
      <c r="I2165" s="173"/>
      <c r="J2165" s="173"/>
      <c r="K2165" s="173"/>
      <c r="L2165" s="173"/>
      <c r="M2165" s="173"/>
      <c r="N2165" s="173"/>
      <c r="O2165" s="173"/>
      <c r="P2165" s="173"/>
      <c r="Q2165" s="173"/>
      <c r="R2165" s="173"/>
      <c r="S2165" s="173"/>
      <c r="T2165" s="173"/>
      <c r="U2165" s="173"/>
      <c r="V2165" s="173"/>
      <c r="W2165" s="173"/>
      <c r="X2165" s="173"/>
      <c r="Y2165" s="173"/>
      <c r="Z2165" s="173"/>
      <c r="AA2165" s="173"/>
      <c r="AB2165" s="173"/>
      <c r="AC2165" s="173"/>
      <c r="AD2165" s="173"/>
      <c r="AE2165" s="173"/>
      <c r="AF2165" s="173"/>
      <c r="AG2165" s="173"/>
      <c r="AH2165" s="173"/>
      <c r="AI2165" s="173"/>
      <c r="AJ2165" s="173"/>
      <c r="AK2165" s="173"/>
      <c r="AL2165" s="173"/>
    </row>
    <row r="2166" spans="1:38" s="123" customFormat="1" ht="14">
      <c r="A2166" s="173"/>
      <c r="B2166" s="173"/>
      <c r="C2166" s="173"/>
      <c r="D2166" s="173"/>
      <c r="E2166" s="173"/>
      <c r="F2166" s="173"/>
      <c r="G2166" s="173"/>
      <c r="H2166" s="173"/>
      <c r="I2166" s="173"/>
      <c r="J2166" s="173"/>
      <c r="K2166" s="173"/>
      <c r="L2166" s="173"/>
      <c r="M2166" s="173"/>
      <c r="N2166" s="173"/>
      <c r="O2166" s="173"/>
      <c r="P2166" s="173"/>
      <c r="Q2166" s="173"/>
      <c r="R2166" s="173"/>
      <c r="S2166" s="173"/>
      <c r="T2166" s="173"/>
      <c r="U2166" s="173"/>
      <c r="V2166" s="173"/>
      <c r="W2166" s="173"/>
      <c r="X2166" s="173"/>
      <c r="Y2166" s="173"/>
      <c r="Z2166" s="173"/>
      <c r="AA2166" s="173"/>
      <c r="AB2166" s="173"/>
      <c r="AC2166" s="173"/>
      <c r="AD2166" s="173"/>
      <c r="AE2166" s="173"/>
      <c r="AF2166" s="173"/>
      <c r="AG2166" s="173"/>
      <c r="AH2166" s="173"/>
      <c r="AI2166" s="173"/>
      <c r="AJ2166" s="173"/>
      <c r="AK2166" s="173"/>
      <c r="AL2166" s="173"/>
    </row>
    <row r="2167" spans="1:38" s="123" customFormat="1" ht="14">
      <c r="A2167" s="173"/>
      <c r="B2167" s="173"/>
      <c r="C2167" s="173"/>
      <c r="D2167" s="173"/>
      <c r="E2167" s="173"/>
      <c r="F2167" s="173"/>
      <c r="G2167" s="173"/>
      <c r="H2167" s="173"/>
      <c r="I2167" s="173"/>
      <c r="J2167" s="173"/>
      <c r="K2167" s="173"/>
      <c r="L2167" s="173"/>
      <c r="M2167" s="173"/>
      <c r="N2167" s="173"/>
      <c r="O2167" s="173"/>
      <c r="P2167" s="173"/>
      <c r="Q2167" s="173"/>
      <c r="R2167" s="173"/>
      <c r="S2167" s="173"/>
      <c r="T2167" s="173"/>
      <c r="U2167" s="173"/>
      <c r="V2167" s="173"/>
      <c r="W2167" s="173"/>
      <c r="X2167" s="173"/>
      <c r="Y2167" s="173"/>
      <c r="Z2167" s="173"/>
      <c r="AA2167" s="173"/>
      <c r="AB2167" s="173"/>
      <c r="AC2167" s="173"/>
      <c r="AD2167" s="173"/>
      <c r="AE2167" s="173"/>
      <c r="AF2167" s="173"/>
      <c r="AG2167" s="173"/>
      <c r="AH2167" s="173"/>
      <c r="AI2167" s="173"/>
      <c r="AJ2167" s="173"/>
      <c r="AK2167" s="173"/>
      <c r="AL2167" s="173"/>
    </row>
    <row r="2168" spans="1:38" s="123" customFormat="1" ht="14">
      <c r="A2168" s="173"/>
      <c r="B2168" s="173"/>
      <c r="C2168" s="173"/>
      <c r="D2168" s="173"/>
      <c r="E2168" s="173"/>
      <c r="F2168" s="173"/>
      <c r="G2168" s="173"/>
      <c r="H2168" s="173"/>
      <c r="I2168" s="173"/>
      <c r="J2168" s="173"/>
      <c r="K2168" s="173"/>
      <c r="L2168" s="173"/>
      <c r="M2168" s="173"/>
      <c r="N2168" s="173"/>
      <c r="O2168" s="173"/>
      <c r="P2168" s="173"/>
      <c r="Q2168" s="173"/>
      <c r="R2168" s="173"/>
      <c r="S2168" s="173"/>
      <c r="T2168" s="173"/>
      <c r="U2168" s="173"/>
      <c r="V2168" s="173"/>
      <c r="W2168" s="173"/>
      <c r="X2168" s="173"/>
      <c r="Y2168" s="173"/>
      <c r="Z2168" s="173"/>
      <c r="AA2168" s="173"/>
      <c r="AB2168" s="173"/>
      <c r="AC2168" s="173"/>
      <c r="AD2168" s="173"/>
      <c r="AE2168" s="173"/>
      <c r="AF2168" s="173"/>
      <c r="AG2168" s="173"/>
      <c r="AH2168" s="173"/>
      <c r="AI2168" s="173"/>
      <c r="AJ2168" s="173"/>
      <c r="AK2168" s="173"/>
      <c r="AL2168" s="173"/>
    </row>
    <row r="2169" spans="1:38" s="123" customFormat="1" ht="14">
      <c r="A2169" s="173"/>
      <c r="B2169" s="173"/>
      <c r="C2169" s="173"/>
      <c r="D2169" s="173"/>
      <c r="E2169" s="173"/>
      <c r="F2169" s="173"/>
      <c r="G2169" s="173"/>
      <c r="H2169" s="173"/>
      <c r="I2169" s="173"/>
      <c r="J2169" s="173"/>
      <c r="K2169" s="173"/>
      <c r="L2169" s="173"/>
      <c r="M2169" s="173"/>
      <c r="N2169" s="173"/>
      <c r="O2169" s="173"/>
      <c r="P2169" s="173"/>
      <c r="Q2169" s="173"/>
      <c r="R2169" s="173"/>
      <c r="S2169" s="173"/>
      <c r="T2169" s="173"/>
      <c r="U2169" s="173"/>
      <c r="V2169" s="173"/>
      <c r="W2169" s="173"/>
      <c r="X2169" s="173"/>
      <c r="Y2169" s="173"/>
      <c r="Z2169" s="173"/>
      <c r="AA2169" s="173"/>
      <c r="AB2169" s="173"/>
      <c r="AC2169" s="173"/>
      <c r="AD2169" s="173"/>
      <c r="AE2169" s="173"/>
      <c r="AF2169" s="173"/>
      <c r="AG2169" s="173"/>
      <c r="AH2169" s="173"/>
      <c r="AI2169" s="173"/>
      <c r="AJ2169" s="173"/>
      <c r="AK2169" s="173"/>
      <c r="AL2169" s="173"/>
    </row>
    <row r="2170" spans="1:38" s="123" customFormat="1" ht="14">
      <c r="A2170" s="173"/>
      <c r="B2170" s="173"/>
      <c r="C2170" s="173"/>
      <c r="D2170" s="173"/>
      <c r="E2170" s="173"/>
      <c r="F2170" s="173"/>
      <c r="G2170" s="173"/>
      <c r="H2170" s="173"/>
      <c r="I2170" s="173"/>
      <c r="J2170" s="173"/>
      <c r="K2170" s="173"/>
      <c r="L2170" s="173"/>
      <c r="M2170" s="173"/>
      <c r="N2170" s="173"/>
      <c r="O2170" s="173"/>
      <c r="P2170" s="173"/>
      <c r="Q2170" s="173"/>
      <c r="R2170" s="173"/>
      <c r="S2170" s="173"/>
      <c r="T2170" s="173"/>
      <c r="U2170" s="173"/>
      <c r="V2170" s="173"/>
      <c r="W2170" s="173"/>
      <c r="X2170" s="173"/>
      <c r="Y2170" s="173"/>
      <c r="Z2170" s="173"/>
      <c r="AA2170" s="173"/>
      <c r="AB2170" s="173"/>
      <c r="AC2170" s="173"/>
      <c r="AD2170" s="173"/>
      <c r="AE2170" s="173"/>
      <c r="AF2170" s="173"/>
      <c r="AG2170" s="173"/>
      <c r="AH2170" s="173"/>
      <c r="AI2170" s="173"/>
      <c r="AJ2170" s="173"/>
      <c r="AK2170" s="173"/>
      <c r="AL2170" s="173"/>
    </row>
    <row r="2171" spans="1:38" s="123" customFormat="1" ht="14">
      <c r="A2171" s="173"/>
      <c r="B2171" s="173"/>
      <c r="C2171" s="173"/>
      <c r="D2171" s="173"/>
      <c r="E2171" s="173"/>
      <c r="F2171" s="173"/>
      <c r="G2171" s="173"/>
      <c r="H2171" s="173"/>
      <c r="I2171" s="173"/>
      <c r="J2171" s="173"/>
      <c r="K2171" s="173"/>
      <c r="L2171" s="173"/>
      <c r="M2171" s="173"/>
      <c r="N2171" s="173"/>
      <c r="O2171" s="173"/>
      <c r="P2171" s="173"/>
      <c r="Q2171" s="173"/>
      <c r="R2171" s="173"/>
      <c r="S2171" s="173"/>
      <c r="T2171" s="173"/>
      <c r="U2171" s="173"/>
      <c r="V2171" s="173"/>
      <c r="W2171" s="173"/>
      <c r="X2171" s="173"/>
      <c r="Y2171" s="173"/>
      <c r="Z2171" s="173"/>
      <c r="AA2171" s="173"/>
      <c r="AB2171" s="173"/>
      <c r="AC2171" s="173"/>
      <c r="AD2171" s="173"/>
      <c r="AE2171" s="173"/>
      <c r="AF2171" s="173"/>
      <c r="AG2171" s="173"/>
      <c r="AH2171" s="173"/>
      <c r="AI2171" s="173"/>
      <c r="AJ2171" s="173"/>
      <c r="AK2171" s="173"/>
      <c r="AL2171" s="173"/>
    </row>
    <row r="2172" spans="1:38" s="123" customFormat="1" ht="14">
      <c r="A2172" s="173"/>
      <c r="B2172" s="173"/>
      <c r="C2172" s="173"/>
      <c r="D2172" s="173"/>
      <c r="E2172" s="173"/>
      <c r="F2172" s="173"/>
      <c r="G2172" s="173"/>
      <c r="H2172" s="173"/>
      <c r="I2172" s="173"/>
      <c r="J2172" s="173"/>
      <c r="K2172" s="173"/>
      <c r="L2172" s="173"/>
      <c r="M2172" s="173"/>
      <c r="N2172" s="173"/>
      <c r="O2172" s="173"/>
      <c r="P2172" s="173"/>
      <c r="Q2172" s="173"/>
      <c r="R2172" s="173"/>
      <c r="S2172" s="173"/>
      <c r="T2172" s="173"/>
      <c r="U2172" s="173"/>
      <c r="V2172" s="173"/>
      <c r="W2172" s="173"/>
      <c r="X2172" s="173"/>
      <c r="Y2172" s="173"/>
      <c r="Z2172" s="173"/>
      <c r="AA2172" s="173"/>
      <c r="AB2172" s="173"/>
      <c r="AC2172" s="173"/>
      <c r="AD2172" s="173"/>
      <c r="AE2172" s="173"/>
      <c r="AF2172" s="173"/>
      <c r="AG2172" s="173"/>
      <c r="AH2172" s="173"/>
      <c r="AI2172" s="173"/>
      <c r="AJ2172" s="173"/>
      <c r="AK2172" s="173"/>
      <c r="AL2172" s="173"/>
    </row>
    <row r="2173" spans="1:38" s="123" customFormat="1" ht="14">
      <c r="A2173" s="173"/>
      <c r="B2173" s="173"/>
      <c r="C2173" s="173"/>
      <c r="D2173" s="173"/>
      <c r="E2173" s="173"/>
      <c r="F2173" s="173"/>
      <c r="G2173" s="173"/>
      <c r="H2173" s="173"/>
      <c r="I2173" s="173"/>
      <c r="J2173" s="173"/>
      <c r="K2173" s="173"/>
      <c r="L2173" s="173"/>
      <c r="M2173" s="173"/>
      <c r="N2173" s="173"/>
      <c r="O2173" s="173"/>
      <c r="P2173" s="173"/>
      <c r="Q2173" s="173"/>
      <c r="R2173" s="173"/>
      <c r="S2173" s="173"/>
      <c r="T2173" s="173"/>
      <c r="U2173" s="173"/>
      <c r="V2173" s="173"/>
      <c r="W2173" s="173"/>
      <c r="X2173" s="173"/>
      <c r="Y2173" s="173"/>
      <c r="Z2173" s="173"/>
      <c r="AA2173" s="173"/>
      <c r="AB2173" s="173"/>
      <c r="AC2173" s="173"/>
      <c r="AD2173" s="173"/>
      <c r="AE2173" s="173"/>
      <c r="AF2173" s="173"/>
      <c r="AG2173" s="173"/>
      <c r="AH2173" s="173"/>
      <c r="AI2173" s="173"/>
      <c r="AJ2173" s="173"/>
      <c r="AK2173" s="173"/>
      <c r="AL2173" s="173"/>
    </row>
    <row r="2174" spans="1:38" s="123" customFormat="1" ht="14">
      <c r="A2174" s="173"/>
      <c r="B2174" s="173"/>
      <c r="C2174" s="173"/>
      <c r="D2174" s="173"/>
      <c r="E2174" s="173"/>
      <c r="F2174" s="173"/>
      <c r="G2174" s="173"/>
      <c r="H2174" s="173"/>
      <c r="I2174" s="173"/>
      <c r="J2174" s="173"/>
      <c r="K2174" s="173"/>
      <c r="L2174" s="173"/>
      <c r="M2174" s="173"/>
      <c r="N2174" s="173"/>
      <c r="O2174" s="173"/>
      <c r="P2174" s="173"/>
      <c r="Q2174" s="173"/>
      <c r="R2174" s="173"/>
      <c r="S2174" s="173"/>
      <c r="T2174" s="173"/>
      <c r="U2174" s="173"/>
      <c r="V2174" s="173"/>
      <c r="W2174" s="173"/>
      <c r="X2174" s="173"/>
      <c r="Y2174" s="173"/>
      <c r="Z2174" s="173"/>
      <c r="AA2174" s="173"/>
      <c r="AB2174" s="173"/>
      <c r="AC2174" s="173"/>
      <c r="AD2174" s="173"/>
      <c r="AE2174" s="173"/>
      <c r="AF2174" s="173"/>
      <c r="AG2174" s="173"/>
      <c r="AH2174" s="173"/>
      <c r="AI2174" s="173"/>
      <c r="AJ2174" s="173"/>
      <c r="AK2174" s="173"/>
      <c r="AL2174" s="173"/>
    </row>
    <row r="2175" spans="1:38" s="123" customFormat="1" ht="14">
      <c r="A2175" s="173"/>
      <c r="B2175" s="173"/>
      <c r="C2175" s="173"/>
      <c r="D2175" s="173"/>
      <c r="E2175" s="173"/>
      <c r="F2175" s="173"/>
      <c r="G2175" s="173"/>
      <c r="H2175" s="173"/>
      <c r="I2175" s="173"/>
      <c r="J2175" s="173"/>
      <c r="K2175" s="173"/>
      <c r="L2175" s="173"/>
      <c r="M2175" s="173"/>
      <c r="N2175" s="173"/>
      <c r="O2175" s="173"/>
      <c r="P2175" s="173"/>
      <c r="Q2175" s="173"/>
      <c r="R2175" s="173"/>
      <c r="S2175" s="173"/>
      <c r="T2175" s="173"/>
      <c r="U2175" s="173"/>
      <c r="V2175" s="173"/>
      <c r="W2175" s="173"/>
      <c r="X2175" s="173"/>
      <c r="Y2175" s="173"/>
      <c r="Z2175" s="173"/>
      <c r="AA2175" s="173"/>
      <c r="AB2175" s="173"/>
      <c r="AC2175" s="173"/>
      <c r="AD2175" s="173"/>
      <c r="AE2175" s="173"/>
      <c r="AF2175" s="173"/>
      <c r="AG2175" s="173"/>
      <c r="AH2175" s="173"/>
      <c r="AI2175" s="173"/>
      <c r="AJ2175" s="173"/>
      <c r="AK2175" s="173"/>
      <c r="AL2175" s="173"/>
    </row>
    <row r="2176" spans="1:38" s="123" customFormat="1" ht="14">
      <c r="A2176" s="173"/>
      <c r="B2176" s="173"/>
      <c r="C2176" s="173"/>
      <c r="D2176" s="173"/>
      <c r="E2176" s="173"/>
      <c r="F2176" s="173"/>
      <c r="G2176" s="173"/>
      <c r="H2176" s="173"/>
      <c r="I2176" s="173"/>
      <c r="J2176" s="173"/>
      <c r="K2176" s="173"/>
      <c r="L2176" s="173"/>
      <c r="M2176" s="173"/>
      <c r="N2176" s="173"/>
      <c r="O2176" s="173"/>
      <c r="P2176" s="173"/>
      <c r="Q2176" s="173"/>
      <c r="R2176" s="173"/>
      <c r="S2176" s="173"/>
      <c r="T2176" s="173"/>
      <c r="U2176" s="173"/>
      <c r="V2176" s="173"/>
      <c r="W2176" s="173"/>
      <c r="X2176" s="173"/>
      <c r="Y2176" s="173"/>
      <c r="Z2176" s="173"/>
      <c r="AA2176" s="173"/>
      <c r="AB2176" s="173"/>
      <c r="AC2176" s="173"/>
      <c r="AD2176" s="173"/>
      <c r="AE2176" s="173"/>
      <c r="AF2176" s="173"/>
      <c r="AG2176" s="173"/>
      <c r="AH2176" s="173"/>
      <c r="AI2176" s="173"/>
      <c r="AJ2176" s="173"/>
      <c r="AK2176" s="173"/>
      <c r="AL2176" s="173"/>
    </row>
    <row r="2177" spans="1:38" s="123" customFormat="1" ht="14">
      <c r="A2177" s="173"/>
      <c r="B2177" s="173"/>
      <c r="C2177" s="173"/>
      <c r="D2177" s="173"/>
      <c r="E2177" s="173"/>
      <c r="F2177" s="173"/>
      <c r="G2177" s="173"/>
      <c r="H2177" s="173"/>
      <c r="I2177" s="173"/>
      <c r="J2177" s="173"/>
      <c r="K2177" s="173"/>
      <c r="L2177" s="173"/>
      <c r="M2177" s="173"/>
      <c r="N2177" s="173"/>
      <c r="O2177" s="173"/>
      <c r="P2177" s="173"/>
      <c r="Q2177" s="173"/>
      <c r="R2177" s="173"/>
      <c r="S2177" s="173"/>
      <c r="T2177" s="173"/>
      <c r="U2177" s="173"/>
      <c r="V2177" s="173"/>
      <c r="W2177" s="173"/>
      <c r="X2177" s="173"/>
      <c r="Y2177" s="173"/>
      <c r="Z2177" s="173"/>
      <c r="AA2177" s="173"/>
      <c r="AB2177" s="173"/>
      <c r="AC2177" s="173"/>
      <c r="AD2177" s="173"/>
      <c r="AE2177" s="173"/>
      <c r="AF2177" s="173"/>
      <c r="AG2177" s="173"/>
      <c r="AH2177" s="173"/>
      <c r="AI2177" s="173"/>
      <c r="AJ2177" s="173"/>
      <c r="AK2177" s="173"/>
      <c r="AL2177" s="173"/>
    </row>
    <row r="2178" spans="1:38" s="123" customFormat="1" ht="14">
      <c r="A2178" s="173"/>
      <c r="B2178" s="173"/>
      <c r="C2178" s="173"/>
      <c r="D2178" s="173"/>
      <c r="E2178" s="173"/>
      <c r="F2178" s="173"/>
      <c r="G2178" s="173"/>
      <c r="H2178" s="173"/>
      <c r="I2178" s="173"/>
      <c r="J2178" s="173"/>
      <c r="K2178" s="173"/>
      <c r="L2178" s="173"/>
      <c r="M2178" s="173"/>
      <c r="N2178" s="173"/>
      <c r="O2178" s="173"/>
      <c r="P2178" s="173"/>
      <c r="Q2178" s="173"/>
      <c r="R2178" s="173"/>
      <c r="S2178" s="173"/>
      <c r="T2178" s="173"/>
      <c r="U2178" s="173"/>
      <c r="V2178" s="173"/>
      <c r="W2178" s="173"/>
      <c r="X2178" s="173"/>
      <c r="Y2178" s="173"/>
      <c r="Z2178" s="173"/>
      <c r="AA2178" s="173"/>
      <c r="AB2178" s="173"/>
      <c r="AC2178" s="173"/>
      <c r="AD2178" s="173"/>
      <c r="AE2178" s="173"/>
      <c r="AF2178" s="173"/>
      <c r="AG2178" s="173"/>
      <c r="AH2178" s="173"/>
      <c r="AI2178" s="173"/>
      <c r="AJ2178" s="173"/>
      <c r="AK2178" s="173"/>
      <c r="AL2178" s="173"/>
    </row>
    <row r="2179" spans="1:38" s="123" customFormat="1" ht="14">
      <c r="A2179" s="173"/>
      <c r="B2179" s="173"/>
      <c r="C2179" s="173"/>
      <c r="D2179" s="173"/>
      <c r="E2179" s="173"/>
      <c r="F2179" s="173"/>
      <c r="G2179" s="173"/>
      <c r="H2179" s="173"/>
      <c r="I2179" s="173"/>
      <c r="J2179" s="173"/>
      <c r="K2179" s="173"/>
      <c r="L2179" s="173"/>
      <c r="M2179" s="173"/>
      <c r="N2179" s="173"/>
      <c r="O2179" s="173"/>
      <c r="P2179" s="173"/>
      <c r="Q2179" s="173"/>
      <c r="R2179" s="173"/>
      <c r="S2179" s="173"/>
      <c r="T2179" s="173"/>
      <c r="U2179" s="173"/>
      <c r="V2179" s="173"/>
      <c r="W2179" s="173"/>
      <c r="X2179" s="173"/>
      <c r="Y2179" s="173"/>
      <c r="Z2179" s="173"/>
      <c r="AA2179" s="173"/>
      <c r="AB2179" s="173"/>
      <c r="AC2179" s="173"/>
      <c r="AD2179" s="173"/>
      <c r="AE2179" s="173"/>
      <c r="AF2179" s="173"/>
      <c r="AG2179" s="173"/>
      <c r="AH2179" s="173"/>
      <c r="AI2179" s="173"/>
      <c r="AJ2179" s="173"/>
      <c r="AK2179" s="173"/>
      <c r="AL2179" s="173"/>
    </row>
    <row r="2180" spans="1:38" s="123" customFormat="1" ht="14">
      <c r="A2180" s="173"/>
      <c r="B2180" s="173"/>
      <c r="C2180" s="173"/>
      <c r="D2180" s="173"/>
      <c r="E2180" s="173"/>
      <c r="F2180" s="173"/>
      <c r="G2180" s="173"/>
      <c r="H2180" s="173"/>
      <c r="I2180" s="173"/>
      <c r="J2180" s="173"/>
      <c r="K2180" s="173"/>
      <c r="L2180" s="173"/>
      <c r="M2180" s="173"/>
      <c r="N2180" s="173"/>
      <c r="O2180" s="173"/>
      <c r="P2180" s="173"/>
      <c r="Q2180" s="173"/>
      <c r="R2180" s="173"/>
      <c r="S2180" s="173"/>
      <c r="T2180" s="173"/>
      <c r="U2180" s="173"/>
      <c r="V2180" s="173"/>
      <c r="W2180" s="173"/>
      <c r="X2180" s="173"/>
      <c r="Y2180" s="173"/>
      <c r="Z2180" s="173"/>
      <c r="AA2180" s="173"/>
      <c r="AB2180" s="173"/>
      <c r="AC2180" s="173"/>
      <c r="AD2180" s="173"/>
      <c r="AE2180" s="173"/>
      <c r="AF2180" s="173"/>
      <c r="AG2180" s="173"/>
      <c r="AH2180" s="173"/>
      <c r="AI2180" s="173"/>
      <c r="AJ2180" s="173"/>
      <c r="AK2180" s="173"/>
      <c r="AL2180" s="173"/>
    </row>
    <row r="2181" spans="1:38" s="123" customFormat="1" ht="14">
      <c r="A2181" s="173"/>
      <c r="B2181" s="173"/>
      <c r="C2181" s="173"/>
      <c r="D2181" s="173"/>
      <c r="E2181" s="173"/>
      <c r="F2181" s="173"/>
      <c r="G2181" s="173"/>
      <c r="H2181" s="173"/>
      <c r="I2181" s="173"/>
      <c r="J2181" s="173"/>
      <c r="K2181" s="173"/>
      <c r="L2181" s="173"/>
      <c r="M2181" s="173"/>
      <c r="N2181" s="173"/>
      <c r="O2181" s="173"/>
      <c r="P2181" s="173"/>
      <c r="Q2181" s="173"/>
      <c r="R2181" s="173"/>
      <c r="S2181" s="173"/>
      <c r="T2181" s="173"/>
      <c r="U2181" s="173"/>
      <c r="V2181" s="173"/>
      <c r="W2181" s="173"/>
      <c r="X2181" s="173"/>
      <c r="Y2181" s="173"/>
      <c r="Z2181" s="173"/>
      <c r="AA2181" s="173"/>
      <c r="AB2181" s="173"/>
      <c r="AC2181" s="173"/>
      <c r="AD2181" s="173"/>
      <c r="AE2181" s="173"/>
      <c r="AF2181" s="173"/>
      <c r="AG2181" s="173"/>
      <c r="AH2181" s="173"/>
      <c r="AI2181" s="173"/>
      <c r="AJ2181" s="173"/>
      <c r="AK2181" s="173"/>
      <c r="AL2181" s="173"/>
    </row>
    <row r="2182" spans="1:38" s="123" customFormat="1" ht="14">
      <c r="A2182" s="173"/>
      <c r="B2182" s="173"/>
      <c r="C2182" s="173"/>
      <c r="D2182" s="173"/>
      <c r="E2182" s="173"/>
      <c r="F2182" s="173"/>
      <c r="G2182" s="173"/>
      <c r="H2182" s="173"/>
      <c r="I2182" s="173"/>
      <c r="J2182" s="173"/>
      <c r="K2182" s="173"/>
      <c r="L2182" s="173"/>
      <c r="M2182" s="173"/>
      <c r="N2182" s="173"/>
      <c r="O2182" s="173"/>
      <c r="P2182" s="173"/>
      <c r="Q2182" s="173"/>
      <c r="R2182" s="173"/>
      <c r="S2182" s="173"/>
      <c r="T2182" s="173"/>
      <c r="U2182" s="173"/>
      <c r="V2182" s="173"/>
      <c r="W2182" s="173"/>
      <c r="X2182" s="173"/>
      <c r="Y2182" s="173"/>
      <c r="Z2182" s="173"/>
      <c r="AA2182" s="173"/>
      <c r="AB2182" s="173"/>
      <c r="AC2182" s="173"/>
      <c r="AD2182" s="173"/>
      <c r="AE2182" s="173"/>
      <c r="AF2182" s="173"/>
      <c r="AG2182" s="173"/>
      <c r="AH2182" s="173"/>
      <c r="AI2182" s="173"/>
      <c r="AJ2182" s="173"/>
      <c r="AK2182" s="173"/>
      <c r="AL2182" s="173"/>
    </row>
    <row r="2183" spans="1:38" s="123" customFormat="1" ht="14">
      <c r="A2183" s="173"/>
      <c r="B2183" s="173"/>
      <c r="C2183" s="173"/>
      <c r="D2183" s="173"/>
      <c r="E2183" s="173"/>
      <c r="F2183" s="173"/>
      <c r="G2183" s="173"/>
      <c r="H2183" s="173"/>
      <c r="I2183" s="173"/>
      <c r="J2183" s="173"/>
      <c r="K2183" s="173"/>
      <c r="L2183" s="173"/>
      <c r="M2183" s="173"/>
      <c r="N2183" s="173"/>
      <c r="O2183" s="173"/>
      <c r="P2183" s="173"/>
      <c r="Q2183" s="173"/>
      <c r="R2183" s="173"/>
      <c r="S2183" s="173"/>
      <c r="T2183" s="173"/>
      <c r="U2183" s="173"/>
      <c r="V2183" s="173"/>
      <c r="W2183" s="173"/>
      <c r="X2183" s="173"/>
      <c r="Y2183" s="173"/>
      <c r="Z2183" s="173"/>
      <c r="AA2183" s="173"/>
      <c r="AB2183" s="173"/>
      <c r="AC2183" s="173"/>
      <c r="AD2183" s="173"/>
      <c r="AE2183" s="173"/>
      <c r="AF2183" s="173"/>
      <c r="AG2183" s="173"/>
      <c r="AH2183" s="173"/>
      <c r="AI2183" s="173"/>
      <c r="AJ2183" s="173"/>
      <c r="AK2183" s="173"/>
      <c r="AL2183" s="173"/>
    </row>
    <row r="2184" spans="1:38" s="123" customFormat="1" ht="14">
      <c r="A2184" s="173"/>
      <c r="B2184" s="173"/>
      <c r="C2184" s="173"/>
      <c r="D2184" s="173"/>
      <c r="E2184" s="173"/>
      <c r="F2184" s="173"/>
      <c r="G2184" s="173"/>
      <c r="H2184" s="173"/>
      <c r="I2184" s="173"/>
      <c r="J2184" s="173"/>
      <c r="K2184" s="173"/>
      <c r="L2184" s="173"/>
      <c r="M2184" s="173"/>
      <c r="N2184" s="173"/>
      <c r="O2184" s="173"/>
      <c r="P2184" s="173"/>
      <c r="Q2184" s="173"/>
      <c r="R2184" s="173"/>
      <c r="S2184" s="173"/>
      <c r="T2184" s="173"/>
      <c r="U2184" s="173"/>
      <c r="V2184" s="173"/>
      <c r="W2184" s="173"/>
      <c r="X2184" s="173"/>
      <c r="Y2184" s="173"/>
      <c r="Z2184" s="173"/>
      <c r="AA2184" s="173"/>
      <c r="AB2184" s="173"/>
      <c r="AC2184" s="173"/>
      <c r="AD2184" s="173"/>
      <c r="AE2184" s="173"/>
      <c r="AF2184" s="173"/>
      <c r="AG2184" s="173"/>
      <c r="AH2184" s="173"/>
      <c r="AI2184" s="173"/>
      <c r="AJ2184" s="173"/>
      <c r="AK2184" s="173"/>
      <c r="AL2184" s="173"/>
    </row>
    <row r="2185" spans="1:38" s="123" customFormat="1" ht="14">
      <c r="A2185" s="173"/>
      <c r="B2185" s="173"/>
      <c r="C2185" s="173"/>
      <c r="D2185" s="173"/>
      <c r="E2185" s="173"/>
      <c r="F2185" s="173"/>
      <c r="G2185" s="173"/>
      <c r="H2185" s="173"/>
      <c r="I2185" s="173"/>
      <c r="J2185" s="173"/>
      <c r="K2185" s="173"/>
      <c r="L2185" s="173"/>
      <c r="M2185" s="173"/>
      <c r="N2185" s="173"/>
      <c r="O2185" s="173"/>
      <c r="P2185" s="173"/>
      <c r="Q2185" s="173"/>
      <c r="R2185" s="173"/>
      <c r="S2185" s="173"/>
      <c r="T2185" s="173"/>
      <c r="U2185" s="173"/>
      <c r="V2185" s="173"/>
      <c r="W2185" s="173"/>
      <c r="X2185" s="173"/>
      <c r="Y2185" s="173"/>
      <c r="Z2185" s="173"/>
      <c r="AA2185" s="173"/>
      <c r="AB2185" s="173"/>
      <c r="AC2185" s="173"/>
      <c r="AD2185" s="173"/>
      <c r="AE2185" s="173"/>
      <c r="AF2185" s="173"/>
      <c r="AG2185" s="173"/>
      <c r="AH2185" s="173"/>
      <c r="AI2185" s="173"/>
      <c r="AJ2185" s="173"/>
      <c r="AK2185" s="173"/>
      <c r="AL2185" s="173"/>
    </row>
    <row r="2186" spans="1:38" s="123" customFormat="1" ht="14">
      <c r="A2186" s="173"/>
      <c r="B2186" s="173"/>
      <c r="C2186" s="173"/>
      <c r="D2186" s="173"/>
      <c r="E2186" s="173"/>
      <c r="F2186" s="173"/>
      <c r="G2186" s="173"/>
      <c r="H2186" s="173"/>
      <c r="I2186" s="173"/>
      <c r="J2186" s="173"/>
      <c r="K2186" s="173"/>
      <c r="L2186" s="173"/>
      <c r="M2186" s="173"/>
      <c r="N2186" s="173"/>
      <c r="O2186" s="173"/>
      <c r="P2186" s="173"/>
      <c r="Q2186" s="173"/>
      <c r="R2186" s="173"/>
      <c r="S2186" s="173"/>
      <c r="T2186" s="173"/>
      <c r="U2186" s="173"/>
      <c r="V2186" s="173"/>
      <c r="W2186" s="173"/>
      <c r="X2186" s="173"/>
      <c r="Y2186" s="173"/>
      <c r="Z2186" s="173"/>
      <c r="AA2186" s="173"/>
      <c r="AB2186" s="173"/>
      <c r="AC2186" s="173"/>
      <c r="AD2186" s="173"/>
      <c r="AE2186" s="173"/>
      <c r="AF2186" s="173"/>
      <c r="AG2186" s="173"/>
      <c r="AH2186" s="173"/>
      <c r="AI2186" s="173"/>
      <c r="AJ2186" s="173"/>
      <c r="AK2186" s="173"/>
      <c r="AL2186" s="173"/>
    </row>
    <row r="2187" spans="1:38" s="123" customFormat="1" ht="14">
      <c r="A2187" s="173"/>
      <c r="B2187" s="173"/>
      <c r="C2187" s="173"/>
      <c r="D2187" s="173"/>
      <c r="E2187" s="173"/>
      <c r="F2187" s="173"/>
      <c r="G2187" s="173"/>
      <c r="H2187" s="173"/>
      <c r="I2187" s="173"/>
      <c r="J2187" s="173"/>
      <c r="K2187" s="173"/>
      <c r="L2187" s="173"/>
      <c r="M2187" s="173"/>
      <c r="N2187" s="173"/>
      <c r="O2187" s="173"/>
      <c r="P2187" s="173"/>
      <c r="Q2187" s="173"/>
      <c r="R2187" s="173"/>
      <c r="S2187" s="173"/>
      <c r="T2187" s="173"/>
      <c r="U2187" s="173"/>
      <c r="V2187" s="173"/>
      <c r="W2187" s="173"/>
      <c r="X2187" s="173"/>
      <c r="Y2187" s="173"/>
      <c r="Z2187" s="173"/>
      <c r="AA2187" s="173"/>
      <c r="AB2187" s="173"/>
      <c r="AC2187" s="173"/>
      <c r="AD2187" s="173"/>
      <c r="AE2187" s="173"/>
      <c r="AF2187" s="173"/>
      <c r="AG2187" s="173"/>
      <c r="AH2187" s="173"/>
      <c r="AI2187" s="173"/>
      <c r="AJ2187" s="173"/>
      <c r="AK2187" s="173"/>
      <c r="AL2187" s="173"/>
    </row>
    <row r="2188" spans="1:38" s="123" customFormat="1" ht="14">
      <c r="A2188" s="173"/>
      <c r="B2188" s="173"/>
      <c r="C2188" s="173"/>
      <c r="D2188" s="173"/>
      <c r="E2188" s="173"/>
      <c r="F2188" s="173"/>
      <c r="G2188" s="173"/>
      <c r="H2188" s="173"/>
      <c r="I2188" s="173"/>
      <c r="J2188" s="173"/>
      <c r="K2188" s="173"/>
      <c r="L2188" s="173"/>
      <c r="M2188" s="173"/>
      <c r="N2188" s="173"/>
      <c r="O2188" s="173"/>
      <c r="P2188" s="173"/>
      <c r="Q2188" s="173"/>
      <c r="R2188" s="173"/>
      <c r="S2188" s="173"/>
      <c r="T2188" s="173"/>
      <c r="U2188" s="173"/>
      <c r="V2188" s="173"/>
      <c r="W2188" s="173"/>
      <c r="X2188" s="173"/>
      <c r="Y2188" s="173"/>
      <c r="Z2188" s="173"/>
      <c r="AA2188" s="173"/>
      <c r="AB2188" s="173"/>
      <c r="AC2188" s="173"/>
      <c r="AD2188" s="173"/>
      <c r="AE2188" s="173"/>
      <c r="AF2188" s="173"/>
      <c r="AG2188" s="173"/>
      <c r="AH2188" s="173"/>
      <c r="AI2188" s="173"/>
      <c r="AJ2188" s="173"/>
      <c r="AK2188" s="173"/>
      <c r="AL2188" s="173"/>
    </row>
    <row r="2189" spans="1:38" s="123" customFormat="1" ht="14">
      <c r="A2189" s="173"/>
      <c r="B2189" s="173"/>
      <c r="C2189" s="173"/>
      <c r="D2189" s="173"/>
      <c r="E2189" s="173"/>
      <c r="F2189" s="173"/>
      <c r="G2189" s="173"/>
      <c r="H2189" s="173"/>
      <c r="I2189" s="173"/>
      <c r="J2189" s="173"/>
      <c r="K2189" s="173"/>
      <c r="L2189" s="173"/>
      <c r="M2189" s="173"/>
      <c r="N2189" s="173"/>
      <c r="O2189" s="173"/>
      <c r="P2189" s="173"/>
      <c r="Q2189" s="173"/>
      <c r="R2189" s="173"/>
      <c r="S2189" s="173"/>
      <c r="T2189" s="173"/>
      <c r="U2189" s="173"/>
      <c r="V2189" s="173"/>
      <c r="W2189" s="173"/>
      <c r="X2189" s="173"/>
      <c r="Y2189" s="173"/>
      <c r="Z2189" s="173"/>
      <c r="AA2189" s="173"/>
      <c r="AB2189" s="173"/>
      <c r="AC2189" s="173"/>
      <c r="AD2189" s="173"/>
      <c r="AE2189" s="173"/>
      <c r="AF2189" s="173"/>
      <c r="AG2189" s="173"/>
      <c r="AH2189" s="173"/>
      <c r="AI2189" s="173"/>
      <c r="AJ2189" s="173"/>
      <c r="AK2189" s="173"/>
      <c r="AL2189" s="173"/>
    </row>
    <row r="2190" spans="1:38" s="123" customFormat="1" ht="14">
      <c r="A2190" s="173"/>
      <c r="B2190" s="173"/>
      <c r="C2190" s="173"/>
      <c r="D2190" s="173"/>
      <c r="E2190" s="173"/>
      <c r="F2190" s="173"/>
      <c r="G2190" s="173"/>
      <c r="H2190" s="173"/>
      <c r="I2190" s="173"/>
      <c r="J2190" s="173"/>
      <c r="K2190" s="173"/>
      <c r="L2190" s="173"/>
      <c r="M2190" s="173"/>
      <c r="N2190" s="173"/>
      <c r="O2190" s="173"/>
      <c r="P2190" s="173"/>
      <c r="Q2190" s="173"/>
      <c r="R2190" s="173"/>
      <c r="S2190" s="173"/>
      <c r="T2190" s="173"/>
      <c r="U2190" s="173"/>
      <c r="V2190" s="173"/>
      <c r="W2190" s="173"/>
      <c r="X2190" s="173"/>
      <c r="Y2190" s="173"/>
      <c r="Z2190" s="173"/>
      <c r="AA2190" s="173"/>
      <c r="AB2190" s="173"/>
      <c r="AC2190" s="173"/>
      <c r="AD2190" s="173"/>
      <c r="AE2190" s="173"/>
      <c r="AF2190" s="173"/>
      <c r="AG2190" s="173"/>
      <c r="AH2190" s="173"/>
      <c r="AI2190" s="173"/>
      <c r="AJ2190" s="173"/>
      <c r="AK2190" s="173"/>
      <c r="AL2190" s="173"/>
    </row>
    <row r="2191" spans="1:38" s="123" customFormat="1" ht="14">
      <c r="A2191" s="173"/>
      <c r="B2191" s="173"/>
      <c r="C2191" s="173"/>
      <c r="D2191" s="173"/>
      <c r="E2191" s="173"/>
      <c r="F2191" s="173"/>
      <c r="G2191" s="173"/>
      <c r="H2191" s="173"/>
      <c r="I2191" s="173"/>
      <c r="J2191" s="173"/>
      <c r="K2191" s="173"/>
      <c r="L2191" s="173"/>
      <c r="M2191" s="173"/>
      <c r="N2191" s="173"/>
      <c r="O2191" s="173"/>
      <c r="P2191" s="173"/>
      <c r="Q2191" s="173"/>
      <c r="R2191" s="173"/>
      <c r="S2191" s="173"/>
      <c r="T2191" s="173"/>
      <c r="U2191" s="173"/>
      <c r="V2191" s="173"/>
      <c r="W2191" s="173"/>
      <c r="X2191" s="173"/>
      <c r="Y2191" s="173"/>
      <c r="Z2191" s="173"/>
      <c r="AA2191" s="173"/>
      <c r="AB2191" s="173"/>
      <c r="AC2191" s="173"/>
      <c r="AD2191" s="173"/>
      <c r="AE2191" s="173"/>
      <c r="AF2191" s="173"/>
      <c r="AG2191" s="173"/>
      <c r="AH2191" s="173"/>
      <c r="AI2191" s="173"/>
      <c r="AJ2191" s="173"/>
      <c r="AK2191" s="173"/>
      <c r="AL2191" s="173"/>
    </row>
    <row r="2192" spans="1:38" s="123" customFormat="1" ht="14">
      <c r="A2192" s="173"/>
      <c r="B2192" s="173"/>
      <c r="C2192" s="173"/>
      <c r="D2192" s="173"/>
      <c r="E2192" s="173"/>
      <c r="F2192" s="173"/>
      <c r="G2192" s="173"/>
      <c r="H2192" s="173"/>
      <c r="I2192" s="173"/>
      <c r="J2192" s="173"/>
      <c r="K2192" s="173"/>
      <c r="L2192" s="173"/>
      <c r="M2192" s="173"/>
      <c r="N2192" s="173"/>
      <c r="O2192" s="173"/>
      <c r="P2192" s="173"/>
      <c r="Q2192" s="173"/>
      <c r="R2192" s="173"/>
      <c r="S2192" s="173"/>
      <c r="T2192" s="173"/>
      <c r="U2192" s="173"/>
      <c r="V2192" s="173"/>
      <c r="W2192" s="173"/>
      <c r="X2192" s="173"/>
      <c r="Y2192" s="173"/>
      <c r="Z2192" s="173"/>
      <c r="AA2192" s="173"/>
      <c r="AB2192" s="173"/>
      <c r="AC2192" s="173"/>
      <c r="AD2192" s="173"/>
      <c r="AE2192" s="173"/>
      <c r="AF2192" s="173"/>
      <c r="AG2192" s="173"/>
      <c r="AH2192" s="173"/>
      <c r="AI2192" s="173"/>
      <c r="AJ2192" s="173"/>
      <c r="AK2192" s="173"/>
      <c r="AL2192" s="173"/>
    </row>
    <row r="2193" spans="1:38" s="123" customFormat="1" ht="14">
      <c r="A2193" s="173"/>
      <c r="B2193" s="173"/>
      <c r="C2193" s="173"/>
      <c r="D2193" s="173"/>
      <c r="E2193" s="173"/>
      <c r="F2193" s="173"/>
      <c r="G2193" s="173"/>
      <c r="H2193" s="173"/>
      <c r="I2193" s="173"/>
      <c r="J2193" s="173"/>
      <c r="K2193" s="173"/>
      <c r="L2193" s="173"/>
      <c r="M2193" s="173"/>
      <c r="N2193" s="173"/>
      <c r="O2193" s="173"/>
      <c r="P2193" s="173"/>
      <c r="Q2193" s="173"/>
      <c r="R2193" s="173"/>
      <c r="S2193" s="173"/>
      <c r="T2193" s="173"/>
      <c r="U2193" s="173"/>
      <c r="V2193" s="173"/>
      <c r="W2193" s="173"/>
      <c r="X2193" s="173"/>
      <c r="Y2193" s="173"/>
      <c r="Z2193" s="173"/>
      <c r="AA2193" s="173"/>
      <c r="AB2193" s="173"/>
      <c r="AC2193" s="173"/>
      <c r="AD2193" s="173"/>
      <c r="AE2193" s="173"/>
      <c r="AF2193" s="173"/>
      <c r="AG2193" s="173"/>
      <c r="AH2193" s="173"/>
      <c r="AI2193" s="173"/>
      <c r="AJ2193" s="173"/>
      <c r="AK2193" s="173"/>
      <c r="AL2193" s="173"/>
    </row>
    <row r="2194" spans="1:38" s="123" customFormat="1" ht="14">
      <c r="A2194" s="173"/>
      <c r="B2194" s="173"/>
      <c r="C2194" s="173"/>
      <c r="D2194" s="173"/>
      <c r="E2194" s="173"/>
      <c r="F2194" s="173"/>
      <c r="G2194" s="173"/>
      <c r="H2194" s="173"/>
      <c r="I2194" s="173"/>
      <c r="J2194" s="173"/>
      <c r="K2194" s="173"/>
      <c r="L2194" s="173"/>
      <c r="M2194" s="173"/>
      <c r="N2194" s="173"/>
      <c r="O2194" s="173"/>
      <c r="P2194" s="173"/>
      <c r="Q2194" s="173"/>
      <c r="R2194" s="173"/>
      <c r="S2194" s="173"/>
      <c r="T2194" s="173"/>
      <c r="U2194" s="173"/>
      <c r="V2194" s="173"/>
      <c r="W2194" s="173"/>
      <c r="X2194" s="173"/>
      <c r="Y2194" s="173"/>
      <c r="Z2194" s="173"/>
      <c r="AA2194" s="173"/>
      <c r="AB2194" s="173"/>
      <c r="AC2194" s="173"/>
      <c r="AD2194" s="173"/>
      <c r="AE2194" s="173"/>
      <c r="AF2194" s="173"/>
      <c r="AG2194" s="173"/>
      <c r="AH2194" s="173"/>
      <c r="AI2194" s="173"/>
      <c r="AJ2194" s="173"/>
      <c r="AK2194" s="173"/>
      <c r="AL2194" s="173"/>
    </row>
    <row r="2195" spans="1:38" s="123" customFormat="1" ht="14">
      <c r="A2195" s="173"/>
      <c r="B2195" s="173"/>
      <c r="C2195" s="173"/>
      <c r="D2195" s="173"/>
      <c r="E2195" s="173"/>
      <c r="F2195" s="173"/>
      <c r="G2195" s="173"/>
      <c r="H2195" s="173"/>
      <c r="I2195" s="173"/>
      <c r="J2195" s="173"/>
      <c r="K2195" s="173"/>
      <c r="L2195" s="173"/>
      <c r="M2195" s="173"/>
      <c r="N2195" s="173"/>
      <c r="O2195" s="173"/>
      <c r="P2195" s="173"/>
      <c r="Q2195" s="173"/>
      <c r="R2195" s="173"/>
      <c r="S2195" s="173"/>
      <c r="T2195" s="173"/>
      <c r="U2195" s="173"/>
      <c r="V2195" s="173"/>
      <c r="W2195" s="173"/>
      <c r="X2195" s="173"/>
      <c r="Y2195" s="173"/>
      <c r="Z2195" s="173"/>
      <c r="AA2195" s="173"/>
      <c r="AB2195" s="173"/>
      <c r="AC2195" s="173"/>
      <c r="AD2195" s="173"/>
      <c r="AE2195" s="173"/>
      <c r="AF2195" s="173"/>
      <c r="AG2195" s="173"/>
      <c r="AH2195" s="173"/>
      <c r="AI2195" s="173"/>
      <c r="AJ2195" s="173"/>
      <c r="AK2195" s="173"/>
      <c r="AL2195" s="173"/>
    </row>
    <row r="2196" spans="1:38" s="123" customFormat="1" ht="14">
      <c r="A2196" s="173"/>
      <c r="B2196" s="173"/>
      <c r="C2196" s="173"/>
      <c r="D2196" s="173"/>
      <c r="E2196" s="173"/>
      <c r="F2196" s="173"/>
      <c r="G2196" s="173"/>
      <c r="H2196" s="173"/>
      <c r="I2196" s="173"/>
      <c r="J2196" s="173"/>
      <c r="K2196" s="173"/>
      <c r="L2196" s="173"/>
      <c r="M2196" s="173"/>
      <c r="N2196" s="173"/>
      <c r="O2196" s="173"/>
      <c r="P2196" s="173"/>
      <c r="Q2196" s="173"/>
      <c r="R2196" s="173"/>
      <c r="S2196" s="173"/>
      <c r="T2196" s="173"/>
      <c r="U2196" s="173"/>
      <c r="V2196" s="173"/>
      <c r="W2196" s="173"/>
      <c r="X2196" s="173"/>
      <c r="Y2196" s="173"/>
      <c r="Z2196" s="173"/>
      <c r="AA2196" s="173"/>
      <c r="AB2196" s="173"/>
      <c r="AC2196" s="173"/>
      <c r="AD2196" s="173"/>
      <c r="AE2196" s="173"/>
      <c r="AF2196" s="173"/>
      <c r="AG2196" s="173"/>
      <c r="AH2196" s="173"/>
      <c r="AI2196" s="173"/>
      <c r="AJ2196" s="173"/>
      <c r="AK2196" s="173"/>
      <c r="AL2196" s="173"/>
    </row>
    <row r="2197" spans="1:38" s="123" customFormat="1" ht="14">
      <c r="A2197" s="173"/>
      <c r="B2197" s="173"/>
      <c r="C2197" s="173"/>
      <c r="D2197" s="173"/>
      <c r="E2197" s="173"/>
      <c r="F2197" s="173"/>
      <c r="G2197" s="173"/>
      <c r="H2197" s="173"/>
      <c r="I2197" s="173"/>
      <c r="J2197" s="173"/>
      <c r="K2197" s="173"/>
      <c r="L2197" s="173"/>
      <c r="M2197" s="173"/>
      <c r="N2197" s="173"/>
      <c r="O2197" s="173"/>
      <c r="P2197" s="173"/>
      <c r="Q2197" s="173"/>
      <c r="R2197" s="173"/>
      <c r="S2197" s="173"/>
      <c r="T2197" s="173"/>
      <c r="U2197" s="173"/>
      <c r="V2197" s="173"/>
      <c r="W2197" s="173"/>
      <c r="X2197" s="173"/>
      <c r="Y2197" s="173"/>
      <c r="Z2197" s="173"/>
      <c r="AA2197" s="173"/>
      <c r="AB2197" s="173"/>
      <c r="AC2197" s="173"/>
      <c r="AD2197" s="173"/>
      <c r="AE2197" s="173"/>
      <c r="AF2197" s="173"/>
      <c r="AG2197" s="173"/>
      <c r="AH2197" s="173"/>
      <c r="AI2197" s="173"/>
      <c r="AJ2197" s="173"/>
      <c r="AK2197" s="173"/>
      <c r="AL2197" s="173"/>
    </row>
    <row r="2198" spans="1:38" s="123" customFormat="1" ht="14">
      <c r="A2198" s="173"/>
      <c r="B2198" s="173"/>
      <c r="C2198" s="173"/>
      <c r="D2198" s="173"/>
      <c r="E2198" s="173"/>
      <c r="F2198" s="173"/>
      <c r="G2198" s="173"/>
      <c r="H2198" s="173"/>
      <c r="I2198" s="173"/>
      <c r="J2198" s="173"/>
      <c r="K2198" s="173"/>
      <c r="L2198" s="173"/>
      <c r="M2198" s="173"/>
      <c r="N2198" s="173"/>
      <c r="O2198" s="173"/>
      <c r="P2198" s="173"/>
      <c r="Q2198" s="173"/>
      <c r="R2198" s="173"/>
      <c r="S2198" s="173"/>
      <c r="T2198" s="173"/>
      <c r="U2198" s="173"/>
      <c r="V2198" s="173"/>
      <c r="W2198" s="173"/>
      <c r="X2198" s="173"/>
      <c r="Y2198" s="173"/>
      <c r="Z2198" s="173"/>
      <c r="AA2198" s="173"/>
      <c r="AB2198" s="173"/>
      <c r="AC2198" s="173"/>
      <c r="AD2198" s="173"/>
      <c r="AE2198" s="173"/>
      <c r="AF2198" s="173"/>
      <c r="AG2198" s="173"/>
      <c r="AH2198" s="173"/>
      <c r="AI2198" s="173"/>
      <c r="AJ2198" s="173"/>
      <c r="AK2198" s="173"/>
      <c r="AL2198" s="173"/>
    </row>
    <row r="2199" spans="1:38" s="123" customFormat="1" ht="14">
      <c r="A2199" s="173"/>
      <c r="B2199" s="173"/>
      <c r="C2199" s="173"/>
      <c r="D2199" s="173"/>
      <c r="E2199" s="173"/>
      <c r="F2199" s="173"/>
      <c r="G2199" s="173"/>
      <c r="H2199" s="173"/>
      <c r="I2199" s="173"/>
      <c r="J2199" s="173"/>
      <c r="K2199" s="173"/>
      <c r="L2199" s="173"/>
      <c r="M2199" s="173"/>
      <c r="N2199" s="173"/>
      <c r="O2199" s="173"/>
      <c r="P2199" s="173"/>
      <c r="Q2199" s="173"/>
      <c r="R2199" s="173"/>
      <c r="S2199" s="173"/>
      <c r="T2199" s="173"/>
      <c r="U2199" s="173"/>
      <c r="V2199" s="173"/>
      <c r="W2199" s="173"/>
      <c r="X2199" s="173"/>
      <c r="Y2199" s="173"/>
      <c r="Z2199" s="173"/>
      <c r="AA2199" s="173"/>
      <c r="AB2199" s="173"/>
      <c r="AC2199" s="173"/>
      <c r="AD2199" s="173"/>
      <c r="AE2199" s="173"/>
      <c r="AF2199" s="173"/>
      <c r="AG2199" s="173"/>
      <c r="AH2199" s="173"/>
      <c r="AI2199" s="173"/>
      <c r="AJ2199" s="173"/>
      <c r="AK2199" s="173"/>
      <c r="AL2199" s="173"/>
    </row>
    <row r="2200" spans="1:38" s="123" customFormat="1" ht="14">
      <c r="A2200" s="173"/>
      <c r="B2200" s="173"/>
      <c r="C2200" s="173"/>
      <c r="D2200" s="173"/>
      <c r="E2200" s="173"/>
      <c r="F2200" s="173"/>
      <c r="G2200" s="173"/>
      <c r="H2200" s="173"/>
      <c r="I2200" s="173"/>
      <c r="J2200" s="173"/>
      <c r="K2200" s="173"/>
      <c r="L2200" s="173"/>
      <c r="M2200" s="173"/>
      <c r="N2200" s="173"/>
      <c r="O2200" s="173"/>
      <c r="P2200" s="173"/>
      <c r="Q2200" s="173"/>
      <c r="R2200" s="173"/>
      <c r="S2200" s="173"/>
      <c r="T2200" s="173"/>
      <c r="U2200" s="173"/>
      <c r="V2200" s="173"/>
      <c r="W2200" s="173"/>
      <c r="X2200" s="173"/>
      <c r="Y2200" s="173"/>
      <c r="Z2200" s="173"/>
      <c r="AA2200" s="173"/>
      <c r="AB2200" s="173"/>
      <c r="AC2200" s="173"/>
      <c r="AD2200" s="173"/>
      <c r="AE2200" s="173"/>
      <c r="AF2200" s="173"/>
      <c r="AG2200" s="173"/>
      <c r="AH2200" s="173"/>
      <c r="AI2200" s="173"/>
      <c r="AJ2200" s="173"/>
      <c r="AK2200" s="173"/>
      <c r="AL2200" s="173"/>
    </row>
    <row r="2201" spans="1:38" s="123" customFormat="1" ht="14">
      <c r="A2201" s="173"/>
      <c r="B2201" s="173"/>
      <c r="C2201" s="173"/>
      <c r="D2201" s="173"/>
      <c r="E2201" s="173"/>
      <c r="F2201" s="173"/>
      <c r="G2201" s="173"/>
      <c r="H2201" s="173"/>
      <c r="I2201" s="173"/>
      <c r="J2201" s="173"/>
      <c r="K2201" s="173"/>
      <c r="L2201" s="173"/>
      <c r="M2201" s="173"/>
      <c r="N2201" s="173"/>
      <c r="O2201" s="173"/>
      <c r="P2201" s="173"/>
      <c r="Q2201" s="173"/>
      <c r="R2201" s="173"/>
      <c r="S2201" s="173"/>
      <c r="T2201" s="173"/>
      <c r="U2201" s="173"/>
      <c r="V2201" s="173"/>
      <c r="W2201" s="173"/>
      <c r="X2201" s="173"/>
      <c r="Y2201" s="173"/>
      <c r="Z2201" s="173"/>
      <c r="AA2201" s="173"/>
      <c r="AB2201" s="173"/>
      <c r="AC2201" s="173"/>
      <c r="AD2201" s="173"/>
      <c r="AE2201" s="173"/>
      <c r="AF2201" s="173"/>
      <c r="AG2201" s="173"/>
      <c r="AH2201" s="173"/>
      <c r="AI2201" s="173"/>
      <c r="AJ2201" s="173"/>
      <c r="AK2201" s="173"/>
      <c r="AL2201" s="173"/>
    </row>
    <row r="2202" spans="1:38" s="123" customFormat="1" ht="14">
      <c r="A2202" s="173"/>
      <c r="B2202" s="173"/>
      <c r="C2202" s="173"/>
      <c r="D2202" s="173"/>
      <c r="E2202" s="173"/>
      <c r="F2202" s="173"/>
      <c r="G2202" s="173"/>
      <c r="H2202" s="173"/>
      <c r="I2202" s="173"/>
      <c r="J2202" s="173"/>
      <c r="K2202" s="173"/>
      <c r="L2202" s="173"/>
      <c r="M2202" s="173"/>
      <c r="N2202" s="173"/>
      <c r="O2202" s="173"/>
      <c r="P2202" s="173"/>
      <c r="Q2202" s="173"/>
      <c r="R2202" s="173"/>
      <c r="S2202" s="173"/>
      <c r="T2202" s="173"/>
      <c r="U2202" s="173"/>
      <c r="V2202" s="173"/>
      <c r="W2202" s="173"/>
      <c r="X2202" s="173"/>
      <c r="Y2202" s="173"/>
      <c r="Z2202" s="173"/>
      <c r="AA2202" s="173"/>
      <c r="AB2202" s="173"/>
      <c r="AC2202" s="173"/>
      <c r="AD2202" s="173"/>
      <c r="AE2202" s="173"/>
      <c r="AF2202" s="173"/>
      <c r="AG2202" s="173"/>
      <c r="AH2202" s="173"/>
      <c r="AI2202" s="173"/>
      <c r="AJ2202" s="173"/>
      <c r="AK2202" s="173"/>
      <c r="AL2202" s="173"/>
    </row>
    <row r="2203" spans="1:38" s="123" customFormat="1" ht="14">
      <c r="A2203" s="173"/>
      <c r="B2203" s="173"/>
      <c r="C2203" s="173"/>
      <c r="D2203" s="173"/>
      <c r="E2203" s="173"/>
      <c r="F2203" s="173"/>
      <c r="G2203" s="173"/>
      <c r="H2203" s="173"/>
      <c r="I2203" s="173"/>
      <c r="J2203" s="173"/>
      <c r="K2203" s="173"/>
      <c r="L2203" s="173"/>
      <c r="M2203" s="173"/>
      <c r="N2203" s="173"/>
      <c r="O2203" s="173"/>
      <c r="P2203" s="173"/>
      <c r="Q2203" s="173"/>
      <c r="R2203" s="173"/>
      <c r="S2203" s="173"/>
      <c r="T2203" s="173"/>
      <c r="U2203" s="173"/>
      <c r="V2203" s="173"/>
      <c r="W2203" s="173"/>
      <c r="X2203" s="173"/>
      <c r="Y2203" s="173"/>
      <c r="Z2203" s="173"/>
      <c r="AA2203" s="173"/>
      <c r="AB2203" s="173"/>
      <c r="AC2203" s="173"/>
      <c r="AD2203" s="173"/>
      <c r="AE2203" s="173"/>
      <c r="AF2203" s="173"/>
      <c r="AG2203" s="173"/>
      <c r="AH2203" s="173"/>
      <c r="AI2203" s="173"/>
      <c r="AJ2203" s="173"/>
      <c r="AK2203" s="173"/>
      <c r="AL2203" s="173"/>
    </row>
    <row r="2204" spans="1:38" s="123" customFormat="1" ht="14">
      <c r="A2204" s="173"/>
      <c r="B2204" s="173"/>
      <c r="C2204" s="173"/>
      <c r="D2204" s="173"/>
      <c r="E2204" s="173"/>
      <c r="F2204" s="173"/>
      <c r="G2204" s="173"/>
      <c r="H2204" s="173"/>
      <c r="I2204" s="173"/>
      <c r="J2204" s="173"/>
      <c r="K2204" s="173"/>
      <c r="L2204" s="173"/>
      <c r="M2204" s="173"/>
      <c r="N2204" s="173"/>
      <c r="O2204" s="173"/>
      <c r="P2204" s="173"/>
      <c r="Q2204" s="173"/>
      <c r="R2204" s="173"/>
      <c r="S2204" s="173"/>
      <c r="T2204" s="173"/>
      <c r="U2204" s="173"/>
      <c r="V2204" s="173"/>
      <c r="W2204" s="173"/>
      <c r="X2204" s="173"/>
      <c r="Y2204" s="173"/>
      <c r="Z2204" s="173"/>
      <c r="AA2204" s="173"/>
      <c r="AB2204" s="173"/>
      <c r="AC2204" s="173"/>
      <c r="AD2204" s="173"/>
      <c r="AE2204" s="173"/>
      <c r="AF2204" s="173"/>
      <c r="AG2204" s="173"/>
      <c r="AH2204" s="173"/>
      <c r="AI2204" s="173"/>
      <c r="AJ2204" s="173"/>
      <c r="AK2204" s="173"/>
      <c r="AL2204" s="173"/>
    </row>
    <row r="2205" spans="1:38" s="123" customFormat="1" ht="14">
      <c r="A2205" s="173"/>
      <c r="B2205" s="173"/>
      <c r="C2205" s="173"/>
      <c r="D2205" s="173"/>
      <c r="E2205" s="173"/>
      <c r="F2205" s="173"/>
      <c r="G2205" s="173"/>
      <c r="H2205" s="173"/>
      <c r="I2205" s="173"/>
      <c r="J2205" s="173"/>
      <c r="K2205" s="173"/>
      <c r="L2205" s="173"/>
      <c r="M2205" s="173"/>
      <c r="N2205" s="173"/>
      <c r="O2205" s="173"/>
      <c r="P2205" s="173"/>
      <c r="Q2205" s="173"/>
      <c r="R2205" s="173"/>
      <c r="S2205" s="173"/>
      <c r="T2205" s="173"/>
      <c r="U2205" s="173"/>
      <c r="V2205" s="173"/>
      <c r="W2205" s="173"/>
      <c r="X2205" s="173"/>
      <c r="Y2205" s="173"/>
      <c r="Z2205" s="173"/>
      <c r="AA2205" s="173"/>
      <c r="AB2205" s="173"/>
      <c r="AC2205" s="173"/>
      <c r="AD2205" s="173"/>
      <c r="AE2205" s="173"/>
      <c r="AF2205" s="173"/>
      <c r="AG2205" s="173"/>
      <c r="AH2205" s="173"/>
      <c r="AI2205" s="173"/>
      <c r="AJ2205" s="173"/>
      <c r="AK2205" s="173"/>
      <c r="AL2205" s="173"/>
    </row>
    <row r="2206" spans="1:38" s="123" customFormat="1" ht="14">
      <c r="A2206" s="173"/>
      <c r="B2206" s="173"/>
      <c r="C2206" s="173"/>
      <c r="D2206" s="173"/>
      <c r="E2206" s="173"/>
      <c r="F2206" s="173"/>
      <c r="G2206" s="173"/>
      <c r="H2206" s="173"/>
      <c r="I2206" s="173"/>
      <c r="J2206" s="173"/>
      <c r="K2206" s="173"/>
      <c r="L2206" s="173"/>
      <c r="M2206" s="173"/>
      <c r="N2206" s="173"/>
      <c r="O2206" s="173"/>
      <c r="P2206" s="173"/>
      <c r="Q2206" s="173"/>
      <c r="R2206" s="173"/>
      <c r="S2206" s="173"/>
      <c r="T2206" s="173"/>
      <c r="U2206" s="173"/>
      <c r="V2206" s="173"/>
      <c r="W2206" s="173"/>
      <c r="X2206" s="173"/>
      <c r="Y2206" s="173"/>
      <c r="Z2206" s="173"/>
      <c r="AA2206" s="173"/>
      <c r="AB2206" s="173"/>
      <c r="AC2206" s="173"/>
      <c r="AD2206" s="173"/>
      <c r="AE2206" s="173"/>
      <c r="AF2206" s="173"/>
      <c r="AG2206" s="173"/>
      <c r="AH2206" s="173"/>
      <c r="AI2206" s="173"/>
      <c r="AJ2206" s="173"/>
      <c r="AK2206" s="173"/>
      <c r="AL2206" s="173"/>
    </row>
    <row r="2207" spans="1:38" s="123" customFormat="1" ht="14">
      <c r="A2207" s="173"/>
      <c r="B2207" s="173"/>
      <c r="C2207" s="173"/>
      <c r="D2207" s="173"/>
      <c r="E2207" s="173"/>
      <c r="F2207" s="173"/>
      <c r="G2207" s="173"/>
      <c r="H2207" s="173"/>
      <c r="I2207" s="173"/>
      <c r="J2207" s="173"/>
      <c r="K2207" s="173"/>
      <c r="L2207" s="173"/>
      <c r="M2207" s="173"/>
      <c r="N2207" s="173"/>
      <c r="O2207" s="173"/>
      <c r="P2207" s="173"/>
      <c r="Q2207" s="173"/>
      <c r="R2207" s="173"/>
      <c r="S2207" s="173"/>
      <c r="T2207" s="173"/>
      <c r="U2207" s="173"/>
      <c r="V2207" s="173"/>
      <c r="W2207" s="173"/>
      <c r="X2207" s="173"/>
      <c r="Y2207" s="173"/>
      <c r="Z2207" s="173"/>
      <c r="AA2207" s="173"/>
      <c r="AB2207" s="173"/>
      <c r="AC2207" s="173"/>
      <c r="AD2207" s="173"/>
      <c r="AE2207" s="173"/>
      <c r="AF2207" s="173"/>
      <c r="AG2207" s="173"/>
      <c r="AH2207" s="173"/>
      <c r="AI2207" s="173"/>
      <c r="AJ2207" s="173"/>
      <c r="AK2207" s="173"/>
      <c r="AL2207" s="173"/>
    </row>
    <row r="2208" spans="1:38" s="123" customFormat="1" ht="14">
      <c r="A2208" s="173"/>
      <c r="B2208" s="173"/>
      <c r="C2208" s="173"/>
      <c r="D2208" s="173"/>
      <c r="E2208" s="173"/>
      <c r="F2208" s="173"/>
      <c r="G2208" s="173"/>
      <c r="H2208" s="173"/>
      <c r="I2208" s="173"/>
      <c r="J2208" s="173"/>
      <c r="K2208" s="173"/>
      <c r="L2208" s="173"/>
      <c r="M2208" s="173"/>
      <c r="N2208" s="173"/>
      <c r="O2208" s="173"/>
      <c r="P2208" s="173"/>
      <c r="Q2208" s="173"/>
      <c r="R2208" s="173"/>
      <c r="S2208" s="173"/>
      <c r="T2208" s="173"/>
      <c r="U2208" s="173"/>
      <c r="V2208" s="173"/>
      <c r="W2208" s="173"/>
      <c r="X2208" s="173"/>
      <c r="Y2208" s="173"/>
      <c r="Z2208" s="173"/>
      <c r="AA2208" s="173"/>
      <c r="AB2208" s="173"/>
      <c r="AC2208" s="173"/>
      <c r="AD2208" s="173"/>
      <c r="AE2208" s="173"/>
      <c r="AF2208" s="173"/>
      <c r="AG2208" s="173"/>
      <c r="AH2208" s="173"/>
      <c r="AI2208" s="173"/>
      <c r="AJ2208" s="173"/>
      <c r="AK2208" s="173"/>
      <c r="AL2208" s="173"/>
    </row>
    <row r="2209" spans="1:38" s="123" customFormat="1" ht="14">
      <c r="A2209" s="173"/>
      <c r="B2209" s="173"/>
      <c r="C2209" s="173"/>
      <c r="D2209" s="173"/>
      <c r="E2209" s="173"/>
      <c r="F2209" s="173"/>
      <c r="G2209" s="173"/>
      <c r="H2209" s="173"/>
      <c r="I2209" s="173"/>
      <c r="J2209" s="173"/>
      <c r="K2209" s="173"/>
      <c r="L2209" s="173"/>
      <c r="M2209" s="173"/>
      <c r="N2209" s="173"/>
      <c r="O2209" s="173"/>
      <c r="P2209" s="173"/>
      <c r="Q2209" s="173"/>
      <c r="R2209" s="173"/>
      <c r="S2209" s="173"/>
      <c r="T2209" s="173"/>
      <c r="U2209" s="173"/>
      <c r="V2209" s="173"/>
      <c r="W2209" s="173"/>
      <c r="X2209" s="173"/>
      <c r="Y2209" s="173"/>
      <c r="Z2209" s="173"/>
      <c r="AA2209" s="173"/>
      <c r="AB2209" s="173"/>
      <c r="AC2209" s="173"/>
      <c r="AD2209" s="173"/>
      <c r="AE2209" s="173"/>
      <c r="AF2209" s="173"/>
      <c r="AG2209" s="173"/>
      <c r="AH2209" s="173"/>
      <c r="AI2209" s="173"/>
      <c r="AJ2209" s="173"/>
      <c r="AK2209" s="173"/>
      <c r="AL2209" s="173"/>
    </row>
    <row r="2210" spans="1:38" s="123" customFormat="1" ht="14">
      <c r="A2210" s="173"/>
      <c r="B2210" s="173"/>
      <c r="C2210" s="173"/>
      <c r="D2210" s="173"/>
      <c r="E2210" s="173"/>
      <c r="F2210" s="173"/>
      <c r="G2210" s="173"/>
      <c r="H2210" s="173"/>
      <c r="I2210" s="173"/>
      <c r="J2210" s="173"/>
      <c r="K2210" s="173"/>
      <c r="L2210" s="173"/>
      <c r="M2210" s="173"/>
      <c r="N2210" s="173"/>
      <c r="O2210" s="173"/>
      <c r="P2210" s="173"/>
      <c r="Q2210" s="173"/>
      <c r="R2210" s="173"/>
      <c r="S2210" s="173"/>
      <c r="T2210" s="173"/>
      <c r="U2210" s="173"/>
      <c r="V2210" s="173"/>
      <c r="W2210" s="173"/>
      <c r="X2210" s="173"/>
      <c r="Y2210" s="173"/>
      <c r="Z2210" s="173"/>
      <c r="AA2210" s="173"/>
      <c r="AB2210" s="173"/>
      <c r="AC2210" s="173"/>
      <c r="AD2210" s="173"/>
      <c r="AE2210" s="173"/>
      <c r="AF2210" s="173"/>
      <c r="AG2210" s="173"/>
      <c r="AH2210" s="173"/>
      <c r="AI2210" s="173"/>
      <c r="AJ2210" s="173"/>
      <c r="AK2210" s="173"/>
      <c r="AL2210" s="173"/>
    </row>
    <row r="2211" spans="1:38" s="123" customFormat="1" ht="14">
      <c r="A2211" s="173"/>
      <c r="B2211" s="173"/>
      <c r="C2211" s="173"/>
      <c r="D2211" s="173"/>
      <c r="E2211" s="173"/>
      <c r="F2211" s="173"/>
      <c r="G2211" s="173"/>
      <c r="H2211" s="173"/>
      <c r="I2211" s="173"/>
      <c r="J2211" s="173"/>
      <c r="K2211" s="173"/>
      <c r="L2211" s="173"/>
      <c r="M2211" s="173"/>
      <c r="N2211" s="173"/>
      <c r="O2211" s="173"/>
      <c r="P2211" s="173"/>
      <c r="Q2211" s="173"/>
      <c r="R2211" s="173"/>
      <c r="S2211" s="173"/>
      <c r="T2211" s="173"/>
      <c r="U2211" s="173"/>
      <c r="V2211" s="173"/>
      <c r="W2211" s="173"/>
      <c r="X2211" s="173"/>
      <c r="Y2211" s="173"/>
      <c r="Z2211" s="173"/>
      <c r="AA2211" s="173"/>
      <c r="AB2211" s="173"/>
      <c r="AC2211" s="173"/>
      <c r="AD2211" s="173"/>
      <c r="AE2211" s="173"/>
      <c r="AF2211" s="173"/>
      <c r="AG2211" s="173"/>
      <c r="AH2211" s="173"/>
      <c r="AI2211" s="173"/>
      <c r="AJ2211" s="173"/>
      <c r="AK2211" s="173"/>
      <c r="AL2211" s="173"/>
    </row>
    <row r="2212" spans="1:38" s="123" customFormat="1" ht="14">
      <c r="A2212" s="173"/>
      <c r="B2212" s="173"/>
      <c r="C2212" s="173"/>
      <c r="D2212" s="173"/>
      <c r="E2212" s="173"/>
      <c r="F2212" s="173"/>
      <c r="G2212" s="173"/>
      <c r="H2212" s="173"/>
      <c r="I2212" s="173"/>
      <c r="J2212" s="173"/>
      <c r="K2212" s="173"/>
      <c r="L2212" s="173"/>
      <c r="M2212" s="173"/>
      <c r="N2212" s="173"/>
      <c r="O2212" s="173"/>
      <c r="P2212" s="173"/>
      <c r="Q2212" s="173"/>
      <c r="R2212" s="173"/>
      <c r="S2212" s="173"/>
      <c r="T2212" s="173"/>
      <c r="U2212" s="173"/>
      <c r="V2212" s="173"/>
      <c r="W2212" s="173"/>
      <c r="X2212" s="173"/>
      <c r="Y2212" s="173"/>
      <c r="Z2212" s="173"/>
      <c r="AA2212" s="173"/>
      <c r="AB2212" s="173"/>
      <c r="AC2212" s="173"/>
      <c r="AD2212" s="173"/>
      <c r="AE2212" s="173"/>
      <c r="AF2212" s="173"/>
      <c r="AG2212" s="173"/>
      <c r="AH2212" s="173"/>
      <c r="AI2212" s="173"/>
      <c r="AJ2212" s="173"/>
      <c r="AK2212" s="173"/>
      <c r="AL2212" s="173"/>
    </row>
    <row r="2213" spans="1:38" s="123" customFormat="1" ht="14">
      <c r="A2213" s="173"/>
      <c r="B2213" s="173"/>
      <c r="C2213" s="173"/>
      <c r="D2213" s="173"/>
      <c r="E2213" s="173"/>
      <c r="F2213" s="173"/>
      <c r="G2213" s="173"/>
      <c r="H2213" s="173"/>
      <c r="I2213" s="173"/>
      <c r="J2213" s="173"/>
      <c r="K2213" s="173"/>
      <c r="L2213" s="173"/>
      <c r="M2213" s="173"/>
      <c r="N2213" s="173"/>
      <c r="O2213" s="173"/>
      <c r="P2213" s="173"/>
      <c r="Q2213" s="173"/>
      <c r="R2213" s="173"/>
      <c r="S2213" s="173"/>
      <c r="T2213" s="173"/>
      <c r="U2213" s="173"/>
      <c r="V2213" s="173"/>
      <c r="W2213" s="173"/>
      <c r="X2213" s="173"/>
      <c r="Y2213" s="173"/>
      <c r="Z2213" s="173"/>
      <c r="AA2213" s="173"/>
      <c r="AB2213" s="173"/>
      <c r="AC2213" s="173"/>
      <c r="AD2213" s="173"/>
      <c r="AE2213" s="173"/>
      <c r="AF2213" s="173"/>
      <c r="AG2213" s="173"/>
      <c r="AH2213" s="173"/>
      <c r="AI2213" s="173"/>
      <c r="AJ2213" s="173"/>
      <c r="AK2213" s="173"/>
      <c r="AL2213" s="173"/>
    </row>
    <row r="2214" spans="1:38" s="123" customFormat="1" ht="14">
      <c r="A2214" s="173"/>
      <c r="B2214" s="173"/>
      <c r="C2214" s="173"/>
      <c r="D2214" s="173"/>
      <c r="E2214" s="173"/>
      <c r="F2214" s="173"/>
      <c r="G2214" s="173"/>
      <c r="H2214" s="173"/>
      <c r="I2214" s="173"/>
      <c r="J2214" s="173"/>
      <c r="K2214" s="173"/>
      <c r="L2214" s="173"/>
      <c r="M2214" s="173"/>
      <c r="N2214" s="173"/>
      <c r="O2214" s="173"/>
      <c r="P2214" s="173"/>
      <c r="Q2214" s="173"/>
      <c r="R2214" s="173"/>
      <c r="S2214" s="173"/>
      <c r="T2214" s="173"/>
      <c r="U2214" s="173"/>
      <c r="V2214" s="173"/>
      <c r="W2214" s="173"/>
      <c r="X2214" s="173"/>
      <c r="Y2214" s="173"/>
      <c r="Z2214" s="173"/>
      <c r="AA2214" s="173"/>
      <c r="AB2214" s="173"/>
      <c r="AC2214" s="173"/>
      <c r="AD2214" s="173"/>
      <c r="AE2214" s="173"/>
      <c r="AF2214" s="173"/>
      <c r="AG2214" s="173"/>
      <c r="AH2214" s="173"/>
      <c r="AI2214" s="173"/>
      <c r="AJ2214" s="173"/>
      <c r="AK2214" s="173"/>
      <c r="AL2214" s="173"/>
    </row>
    <row r="2215" spans="1:38" s="123" customFormat="1" ht="14">
      <c r="A2215" s="173"/>
      <c r="B2215" s="173"/>
      <c r="C2215" s="173"/>
      <c r="D2215" s="173"/>
      <c r="E2215" s="173"/>
      <c r="F2215" s="173"/>
      <c r="G2215" s="173"/>
      <c r="H2215" s="173"/>
      <c r="I2215" s="173"/>
      <c r="J2215" s="173"/>
      <c r="K2215" s="173"/>
      <c r="L2215" s="173"/>
      <c r="M2215" s="173"/>
      <c r="N2215" s="173"/>
      <c r="O2215" s="173"/>
      <c r="P2215" s="173"/>
      <c r="Q2215" s="173"/>
      <c r="R2215" s="173"/>
      <c r="S2215" s="173"/>
      <c r="T2215" s="173"/>
      <c r="U2215" s="173"/>
      <c r="V2215" s="173"/>
      <c r="W2215" s="173"/>
      <c r="X2215" s="173"/>
      <c r="Y2215" s="173"/>
      <c r="Z2215" s="173"/>
      <c r="AA2215" s="173"/>
      <c r="AB2215" s="173"/>
      <c r="AC2215" s="173"/>
      <c r="AD2215" s="173"/>
      <c r="AE2215" s="173"/>
      <c r="AF2215" s="173"/>
      <c r="AG2215" s="173"/>
      <c r="AH2215" s="173"/>
      <c r="AI2215" s="173"/>
      <c r="AJ2215" s="173"/>
      <c r="AK2215" s="173"/>
      <c r="AL2215" s="173"/>
    </row>
    <row r="2216" spans="1:38" s="123" customFormat="1" ht="14">
      <c r="A2216" s="173"/>
      <c r="B2216" s="173"/>
      <c r="C2216" s="173"/>
      <c r="D2216" s="173"/>
      <c r="E2216" s="173"/>
      <c r="F2216" s="173"/>
      <c r="G2216" s="173"/>
      <c r="H2216" s="173"/>
      <c r="I2216" s="173"/>
      <c r="J2216" s="173"/>
      <c r="K2216" s="173"/>
      <c r="L2216" s="173"/>
      <c r="M2216" s="173"/>
      <c r="N2216" s="173"/>
      <c r="O2216" s="173"/>
      <c r="P2216" s="173"/>
      <c r="Q2216" s="173"/>
      <c r="R2216" s="173"/>
      <c r="S2216" s="173"/>
      <c r="T2216" s="173"/>
      <c r="U2216" s="173"/>
      <c r="V2216" s="173"/>
      <c r="W2216" s="173"/>
      <c r="X2216" s="173"/>
      <c r="Y2216" s="173"/>
      <c r="Z2216" s="173"/>
      <c r="AA2216" s="173"/>
      <c r="AB2216" s="173"/>
      <c r="AC2216" s="173"/>
      <c r="AD2216" s="173"/>
      <c r="AE2216" s="173"/>
      <c r="AF2216" s="173"/>
      <c r="AG2216" s="173"/>
      <c r="AH2216" s="173"/>
      <c r="AI2216" s="173"/>
      <c r="AJ2216" s="173"/>
      <c r="AK2216" s="173"/>
      <c r="AL2216" s="173"/>
    </row>
    <row r="2217" spans="1:38" s="123" customFormat="1" ht="14">
      <c r="A2217" s="173"/>
      <c r="B2217" s="173"/>
      <c r="C2217" s="173"/>
      <c r="D2217" s="173"/>
      <c r="E2217" s="173"/>
      <c r="F2217" s="173"/>
      <c r="G2217" s="173"/>
      <c r="H2217" s="173"/>
      <c r="I2217" s="173"/>
      <c r="J2217" s="173"/>
      <c r="K2217" s="173"/>
      <c r="L2217" s="173"/>
      <c r="M2217" s="173"/>
      <c r="N2217" s="173"/>
      <c r="O2217" s="173"/>
      <c r="P2217" s="173"/>
      <c r="Q2217" s="173"/>
      <c r="R2217" s="173"/>
      <c r="S2217" s="173"/>
      <c r="T2217" s="173"/>
      <c r="U2217" s="173"/>
      <c r="V2217" s="173"/>
      <c r="W2217" s="173"/>
      <c r="X2217" s="173"/>
      <c r="Y2217" s="173"/>
      <c r="Z2217" s="173"/>
      <c r="AA2217" s="173"/>
      <c r="AB2217" s="173"/>
      <c r="AC2217" s="173"/>
      <c r="AD2217" s="173"/>
      <c r="AE2217" s="173"/>
      <c r="AF2217" s="173"/>
      <c r="AG2217" s="173"/>
      <c r="AH2217" s="173"/>
      <c r="AI2217" s="173"/>
      <c r="AJ2217" s="173"/>
      <c r="AK2217" s="173"/>
      <c r="AL2217" s="173"/>
    </row>
    <row r="2218" spans="1:38" s="123" customFormat="1" ht="14">
      <c r="A2218" s="173"/>
      <c r="B2218" s="173"/>
      <c r="C2218" s="173"/>
      <c r="D2218" s="173"/>
      <c r="E2218" s="173"/>
      <c r="F2218" s="173"/>
      <c r="G2218" s="173"/>
      <c r="H2218" s="173"/>
      <c r="I2218" s="173"/>
      <c r="J2218" s="173"/>
      <c r="K2218" s="173"/>
      <c r="L2218" s="173"/>
      <c r="M2218" s="173"/>
      <c r="N2218" s="173"/>
      <c r="O2218" s="173"/>
      <c r="P2218" s="173"/>
      <c r="Q2218" s="173"/>
      <c r="R2218" s="173"/>
      <c r="S2218" s="173"/>
      <c r="T2218" s="173"/>
      <c r="U2218" s="173"/>
      <c r="V2218" s="173"/>
      <c r="W2218" s="173"/>
      <c r="X2218" s="173"/>
      <c r="Y2218" s="173"/>
      <c r="Z2218" s="173"/>
      <c r="AA2218" s="173"/>
      <c r="AB2218" s="173"/>
      <c r="AC2218" s="173"/>
      <c r="AD2218" s="173"/>
      <c r="AE2218" s="173"/>
      <c r="AF2218" s="173"/>
      <c r="AG2218" s="173"/>
      <c r="AH2218" s="173"/>
      <c r="AI2218" s="173"/>
      <c r="AJ2218" s="173"/>
      <c r="AK2218" s="173"/>
      <c r="AL2218" s="173"/>
    </row>
    <row r="2219" spans="1:38" s="123" customFormat="1" ht="14">
      <c r="A2219" s="173"/>
      <c r="B2219" s="173"/>
      <c r="C2219" s="173"/>
      <c r="D2219" s="173"/>
      <c r="E2219" s="173"/>
      <c r="F2219" s="173"/>
      <c r="G2219" s="173"/>
      <c r="H2219" s="173"/>
      <c r="I2219" s="173"/>
      <c r="J2219" s="173"/>
      <c r="K2219" s="173"/>
      <c r="L2219" s="173"/>
      <c r="M2219" s="173"/>
      <c r="N2219" s="173"/>
      <c r="O2219" s="173"/>
      <c r="P2219" s="173"/>
      <c r="Q2219" s="173"/>
      <c r="R2219" s="173"/>
      <c r="S2219" s="173"/>
      <c r="T2219" s="173"/>
      <c r="U2219" s="173"/>
      <c r="V2219" s="173"/>
      <c r="W2219" s="173"/>
      <c r="X2219" s="173"/>
      <c r="Y2219" s="173"/>
      <c r="Z2219" s="173"/>
      <c r="AA2219" s="173"/>
      <c r="AB2219" s="173"/>
      <c r="AC2219" s="173"/>
      <c r="AD2219" s="173"/>
      <c r="AE2219" s="173"/>
      <c r="AF2219" s="173"/>
      <c r="AG2219" s="173"/>
      <c r="AH2219" s="173"/>
      <c r="AI2219" s="173"/>
      <c r="AJ2219" s="173"/>
      <c r="AK2219" s="173"/>
      <c r="AL2219" s="173"/>
    </row>
    <row r="2220" spans="1:38" s="123" customFormat="1" ht="14">
      <c r="A2220" s="173"/>
      <c r="B2220" s="173"/>
      <c r="C2220" s="173"/>
      <c r="D2220" s="173"/>
      <c r="E2220" s="173"/>
      <c r="F2220" s="173"/>
      <c r="G2220" s="173"/>
      <c r="H2220" s="173"/>
      <c r="I2220" s="173"/>
      <c r="J2220" s="173"/>
      <c r="K2220" s="173"/>
      <c r="L2220" s="173"/>
      <c r="M2220" s="173"/>
      <c r="N2220" s="173"/>
      <c r="O2220" s="173"/>
      <c r="P2220" s="173"/>
      <c r="Q2220" s="173"/>
      <c r="R2220" s="173"/>
      <c r="S2220" s="173"/>
      <c r="T2220" s="173"/>
      <c r="U2220" s="173"/>
      <c r="V2220" s="173"/>
      <c r="W2220" s="173"/>
      <c r="X2220" s="173"/>
      <c r="Y2220" s="173"/>
      <c r="Z2220" s="173"/>
      <c r="AA2220" s="173"/>
      <c r="AB2220" s="173"/>
      <c r="AC2220" s="173"/>
      <c r="AD2220" s="173"/>
      <c r="AE2220" s="173"/>
      <c r="AF2220" s="173"/>
      <c r="AG2220" s="173"/>
      <c r="AH2220" s="173"/>
      <c r="AI2220" s="173"/>
      <c r="AJ2220" s="173"/>
      <c r="AK2220" s="173"/>
      <c r="AL2220" s="173"/>
    </row>
    <row r="2221" spans="1:38" s="123" customFormat="1" ht="14">
      <c r="A2221" s="173"/>
      <c r="B2221" s="173"/>
      <c r="C2221" s="173"/>
      <c r="D2221" s="173"/>
      <c r="E2221" s="173"/>
      <c r="F2221" s="173"/>
      <c r="G2221" s="173"/>
      <c r="H2221" s="173"/>
      <c r="I2221" s="173"/>
      <c r="J2221" s="173"/>
      <c r="K2221" s="173"/>
      <c r="L2221" s="173"/>
      <c r="M2221" s="173"/>
      <c r="N2221" s="173"/>
      <c r="O2221" s="173"/>
      <c r="P2221" s="173"/>
      <c r="Q2221" s="173"/>
      <c r="R2221" s="173"/>
      <c r="S2221" s="173"/>
      <c r="T2221" s="173"/>
      <c r="U2221" s="173"/>
      <c r="V2221" s="173"/>
      <c r="W2221" s="173"/>
      <c r="X2221" s="173"/>
      <c r="Y2221" s="173"/>
      <c r="Z2221" s="173"/>
      <c r="AA2221" s="173"/>
      <c r="AB2221" s="173"/>
      <c r="AC2221" s="173"/>
      <c r="AD2221" s="173"/>
      <c r="AE2221" s="173"/>
      <c r="AF2221" s="173"/>
      <c r="AG2221" s="173"/>
      <c r="AH2221" s="173"/>
      <c r="AI2221" s="173"/>
      <c r="AJ2221" s="173"/>
      <c r="AK2221" s="173"/>
      <c r="AL2221" s="173"/>
    </row>
    <row r="2222" spans="1:38" s="123" customFormat="1" ht="14">
      <c r="A2222" s="173"/>
      <c r="B2222" s="173"/>
      <c r="C2222" s="173"/>
      <c r="D2222" s="173"/>
      <c r="E2222" s="173"/>
      <c r="F2222" s="173"/>
      <c r="G2222" s="173"/>
      <c r="H2222" s="173"/>
      <c r="I2222" s="173"/>
      <c r="J2222" s="173"/>
      <c r="K2222" s="173"/>
      <c r="L2222" s="173"/>
      <c r="M2222" s="173"/>
      <c r="N2222" s="173"/>
      <c r="O2222" s="173"/>
      <c r="P2222" s="173"/>
      <c r="Q2222" s="173"/>
      <c r="R2222" s="173"/>
      <c r="S2222" s="173"/>
      <c r="T2222" s="173"/>
      <c r="U2222" s="173"/>
      <c r="V2222" s="173"/>
      <c r="W2222" s="173"/>
      <c r="X2222" s="173"/>
      <c r="Y2222" s="173"/>
      <c r="Z2222" s="173"/>
      <c r="AA2222" s="173"/>
      <c r="AB2222" s="173"/>
      <c r="AC2222" s="173"/>
      <c r="AD2222" s="173"/>
      <c r="AE2222" s="173"/>
      <c r="AF2222" s="173"/>
      <c r="AG2222" s="173"/>
      <c r="AH2222" s="173"/>
      <c r="AI2222" s="173"/>
      <c r="AJ2222" s="173"/>
      <c r="AK2222" s="173"/>
      <c r="AL2222" s="173"/>
    </row>
    <row r="2223" spans="1:38" s="123" customFormat="1" ht="14">
      <c r="A2223" s="173"/>
      <c r="B2223" s="173"/>
      <c r="C2223" s="173"/>
      <c r="D2223" s="173"/>
      <c r="E2223" s="173"/>
      <c r="F2223" s="173"/>
      <c r="G2223" s="173"/>
      <c r="H2223" s="173"/>
      <c r="I2223" s="173"/>
      <c r="J2223" s="173"/>
      <c r="K2223" s="173"/>
      <c r="L2223" s="173"/>
      <c r="M2223" s="173"/>
      <c r="N2223" s="173"/>
      <c r="O2223" s="173"/>
      <c r="P2223" s="173"/>
      <c r="Q2223" s="173"/>
      <c r="R2223" s="173"/>
      <c r="S2223" s="173"/>
      <c r="T2223" s="173"/>
      <c r="U2223" s="173"/>
      <c r="V2223" s="173"/>
      <c r="W2223" s="173"/>
      <c r="X2223" s="173"/>
      <c r="Y2223" s="173"/>
      <c r="Z2223" s="173"/>
      <c r="AA2223" s="173"/>
      <c r="AB2223" s="173"/>
      <c r="AC2223" s="173"/>
      <c r="AD2223" s="173"/>
      <c r="AE2223" s="173"/>
      <c r="AF2223" s="173"/>
      <c r="AG2223" s="173"/>
      <c r="AH2223" s="173"/>
      <c r="AI2223" s="173"/>
      <c r="AJ2223" s="173"/>
      <c r="AK2223" s="173"/>
      <c r="AL2223" s="173"/>
    </row>
    <row r="2224" spans="1:38" s="123" customFormat="1" ht="14">
      <c r="A2224" s="173"/>
      <c r="B2224" s="173"/>
      <c r="C2224" s="173"/>
      <c r="D2224" s="173"/>
      <c r="E2224" s="173"/>
      <c r="F2224" s="173"/>
      <c r="G2224" s="173"/>
      <c r="H2224" s="173"/>
      <c r="I2224" s="173"/>
      <c r="J2224" s="173"/>
      <c r="K2224" s="173"/>
      <c r="L2224" s="173"/>
      <c r="M2224" s="173"/>
      <c r="N2224" s="173"/>
      <c r="O2224" s="173"/>
      <c r="P2224" s="173"/>
      <c r="Q2224" s="173"/>
      <c r="R2224" s="173"/>
      <c r="S2224" s="173"/>
      <c r="T2224" s="173"/>
      <c r="U2224" s="173"/>
      <c r="V2224" s="173"/>
      <c r="W2224" s="173"/>
      <c r="X2224" s="173"/>
      <c r="Y2224" s="173"/>
      <c r="Z2224" s="173"/>
      <c r="AA2224" s="173"/>
      <c r="AB2224" s="173"/>
      <c r="AC2224" s="173"/>
      <c r="AD2224" s="173"/>
      <c r="AE2224" s="173"/>
      <c r="AF2224" s="173"/>
      <c r="AG2224" s="173"/>
      <c r="AH2224" s="173"/>
      <c r="AI2224" s="173"/>
      <c r="AJ2224" s="173"/>
      <c r="AK2224" s="173"/>
      <c r="AL2224" s="173"/>
    </row>
    <row r="2225" spans="1:38" s="123" customFormat="1" ht="14">
      <c r="A2225" s="173"/>
      <c r="B2225" s="173"/>
      <c r="C2225" s="173"/>
      <c r="D2225" s="173"/>
      <c r="E2225" s="173"/>
      <c r="F2225" s="173"/>
      <c r="G2225" s="173"/>
      <c r="H2225" s="173"/>
      <c r="I2225" s="173"/>
      <c r="J2225" s="173"/>
      <c r="K2225" s="173"/>
      <c r="L2225" s="173"/>
      <c r="M2225" s="173"/>
      <c r="N2225" s="173"/>
      <c r="O2225" s="173"/>
      <c r="P2225" s="173"/>
      <c r="Q2225" s="173"/>
      <c r="R2225" s="173"/>
      <c r="S2225" s="173"/>
      <c r="T2225" s="173"/>
      <c r="U2225" s="173"/>
      <c r="V2225" s="173"/>
      <c r="W2225" s="173"/>
      <c r="X2225" s="173"/>
      <c r="Y2225" s="173"/>
      <c r="Z2225" s="173"/>
      <c r="AA2225" s="173"/>
      <c r="AB2225" s="173"/>
      <c r="AC2225" s="173"/>
      <c r="AD2225" s="173"/>
      <c r="AE2225" s="173"/>
      <c r="AF2225" s="173"/>
      <c r="AG2225" s="173"/>
      <c r="AH2225" s="173"/>
      <c r="AI2225" s="173"/>
      <c r="AJ2225" s="173"/>
      <c r="AK2225" s="173"/>
      <c r="AL2225" s="173"/>
    </row>
    <row r="2226" spans="1:38" s="123" customFormat="1" ht="14">
      <c r="A2226" s="173"/>
      <c r="B2226" s="173"/>
      <c r="C2226" s="173"/>
      <c r="D2226" s="173"/>
      <c r="E2226" s="173"/>
      <c r="F2226" s="173"/>
      <c r="G2226" s="173"/>
      <c r="H2226" s="173"/>
      <c r="I2226" s="173"/>
      <c r="J2226" s="173"/>
      <c r="K2226" s="173"/>
      <c r="L2226" s="173"/>
      <c r="M2226" s="173"/>
      <c r="N2226" s="173"/>
      <c r="O2226" s="173"/>
      <c r="P2226" s="173"/>
      <c r="Q2226" s="173"/>
      <c r="R2226" s="173"/>
      <c r="S2226" s="173"/>
      <c r="T2226" s="173"/>
      <c r="U2226" s="173"/>
      <c r="V2226" s="173"/>
      <c r="W2226" s="173"/>
      <c r="X2226" s="173"/>
      <c r="Y2226" s="173"/>
      <c r="Z2226" s="173"/>
      <c r="AA2226" s="173"/>
      <c r="AB2226" s="173"/>
      <c r="AC2226" s="173"/>
      <c r="AD2226" s="173"/>
      <c r="AE2226" s="173"/>
      <c r="AF2226" s="173"/>
      <c r="AG2226" s="173"/>
      <c r="AH2226" s="173"/>
      <c r="AI2226" s="173"/>
      <c r="AJ2226" s="173"/>
      <c r="AK2226" s="173"/>
      <c r="AL2226" s="173"/>
    </row>
    <row r="2227" spans="1:38" s="123" customFormat="1" ht="14">
      <c r="A2227" s="173"/>
      <c r="B2227" s="173"/>
      <c r="C2227" s="173"/>
      <c r="D2227" s="173"/>
      <c r="E2227" s="173"/>
      <c r="F2227" s="173"/>
      <c r="G2227" s="173"/>
      <c r="H2227" s="173"/>
      <c r="I2227" s="173"/>
      <c r="J2227" s="173"/>
      <c r="K2227" s="173"/>
      <c r="L2227" s="173"/>
      <c r="M2227" s="173"/>
      <c r="N2227" s="173"/>
      <c r="O2227" s="173"/>
      <c r="P2227" s="173"/>
      <c r="Q2227" s="173"/>
      <c r="R2227" s="173"/>
      <c r="S2227" s="173"/>
      <c r="T2227" s="173"/>
      <c r="U2227" s="173"/>
      <c r="V2227" s="173"/>
      <c r="W2227" s="173"/>
      <c r="X2227" s="173"/>
      <c r="Y2227" s="173"/>
      <c r="Z2227" s="173"/>
      <c r="AA2227" s="173"/>
      <c r="AB2227" s="173"/>
      <c r="AC2227" s="173"/>
      <c r="AD2227" s="173"/>
      <c r="AE2227" s="173"/>
      <c r="AF2227" s="173"/>
      <c r="AG2227" s="173"/>
      <c r="AH2227" s="173"/>
      <c r="AI2227" s="173"/>
      <c r="AJ2227" s="173"/>
      <c r="AK2227" s="173"/>
      <c r="AL2227" s="173"/>
    </row>
    <row r="2228" spans="1:38" s="123" customFormat="1" ht="14">
      <c r="A2228" s="173"/>
      <c r="B2228" s="173"/>
      <c r="C2228" s="173"/>
      <c r="D2228" s="173"/>
      <c r="E2228" s="173"/>
      <c r="F2228" s="173"/>
      <c r="G2228" s="173"/>
      <c r="H2228" s="173"/>
      <c r="I2228" s="173"/>
      <c r="J2228" s="173"/>
      <c r="K2228" s="173"/>
      <c r="L2228" s="173"/>
      <c r="M2228" s="173"/>
      <c r="N2228" s="173"/>
      <c r="O2228" s="173"/>
      <c r="P2228" s="173"/>
      <c r="Q2228" s="173"/>
      <c r="R2228" s="173"/>
      <c r="S2228" s="173"/>
      <c r="T2228" s="173"/>
      <c r="U2228" s="173"/>
      <c r="V2228" s="173"/>
      <c r="W2228" s="173"/>
      <c r="X2228" s="173"/>
      <c r="Y2228" s="173"/>
      <c r="Z2228" s="173"/>
      <c r="AA2228" s="173"/>
      <c r="AB2228" s="173"/>
      <c r="AC2228" s="173"/>
      <c r="AD2228" s="173"/>
      <c r="AE2228" s="173"/>
      <c r="AF2228" s="173"/>
      <c r="AG2228" s="173"/>
      <c r="AH2228" s="173"/>
      <c r="AI2228" s="173"/>
      <c r="AJ2228" s="173"/>
      <c r="AK2228" s="173"/>
      <c r="AL2228" s="173"/>
    </row>
    <row r="2229" spans="1:38" s="123" customFormat="1" ht="14">
      <c r="A2229" s="173"/>
      <c r="B2229" s="173"/>
      <c r="C2229" s="173"/>
      <c r="D2229" s="173"/>
      <c r="E2229" s="173"/>
      <c r="F2229" s="173"/>
      <c r="G2229" s="173"/>
      <c r="H2229" s="173"/>
      <c r="I2229" s="173"/>
      <c r="J2229" s="173"/>
      <c r="K2229" s="173"/>
      <c r="L2229" s="173"/>
      <c r="M2229" s="173"/>
      <c r="N2229" s="173"/>
      <c r="O2229" s="173"/>
      <c r="P2229" s="173"/>
      <c r="Q2229" s="173"/>
      <c r="R2229" s="173"/>
      <c r="S2229" s="173"/>
      <c r="T2229" s="173"/>
      <c r="U2229" s="173"/>
      <c r="V2229" s="173"/>
      <c r="W2229" s="173"/>
      <c r="X2229" s="173"/>
      <c r="Y2229" s="173"/>
      <c r="Z2229" s="173"/>
      <c r="AA2229" s="173"/>
      <c r="AB2229" s="173"/>
      <c r="AC2229" s="173"/>
      <c r="AD2229" s="173"/>
      <c r="AE2229" s="173"/>
      <c r="AF2229" s="173"/>
      <c r="AG2229" s="173"/>
      <c r="AH2229" s="173"/>
      <c r="AI2229" s="173"/>
      <c r="AJ2229" s="173"/>
      <c r="AK2229" s="173"/>
      <c r="AL2229" s="173"/>
    </row>
    <row r="2230" spans="1:38" s="123" customFormat="1" ht="14">
      <c r="A2230" s="173"/>
      <c r="B2230" s="173"/>
      <c r="C2230" s="173"/>
      <c r="D2230" s="173"/>
      <c r="E2230" s="173"/>
      <c r="F2230" s="173"/>
      <c r="G2230" s="173"/>
      <c r="H2230" s="173"/>
      <c r="I2230" s="173"/>
      <c r="J2230" s="173"/>
      <c r="K2230" s="173"/>
      <c r="L2230" s="173"/>
      <c r="M2230" s="173"/>
      <c r="N2230" s="173"/>
      <c r="O2230" s="173"/>
      <c r="P2230" s="173"/>
      <c r="Q2230" s="173"/>
      <c r="R2230" s="173"/>
      <c r="S2230" s="173"/>
      <c r="T2230" s="173"/>
      <c r="U2230" s="173"/>
      <c r="V2230" s="173"/>
      <c r="W2230" s="173"/>
      <c r="X2230" s="173"/>
      <c r="Y2230" s="173"/>
      <c r="Z2230" s="173"/>
      <c r="AA2230" s="173"/>
      <c r="AB2230" s="173"/>
      <c r="AC2230" s="173"/>
      <c r="AD2230" s="173"/>
      <c r="AE2230" s="173"/>
      <c r="AF2230" s="173"/>
      <c r="AG2230" s="173"/>
      <c r="AH2230" s="173"/>
      <c r="AI2230" s="173"/>
      <c r="AJ2230" s="173"/>
      <c r="AK2230" s="173"/>
      <c r="AL2230" s="173"/>
    </row>
    <row r="2231" spans="1:38" s="123" customFormat="1" ht="14">
      <c r="A2231" s="173"/>
      <c r="B2231" s="173"/>
      <c r="C2231" s="173"/>
      <c r="D2231" s="173"/>
      <c r="E2231" s="173"/>
      <c r="F2231" s="173"/>
      <c r="G2231" s="173"/>
      <c r="H2231" s="173"/>
      <c r="I2231" s="173"/>
      <c r="J2231" s="173"/>
      <c r="K2231" s="173"/>
      <c r="L2231" s="173"/>
      <c r="M2231" s="173"/>
      <c r="N2231" s="173"/>
      <c r="O2231" s="173"/>
      <c r="P2231" s="173"/>
      <c r="Q2231" s="173"/>
      <c r="R2231" s="173"/>
      <c r="S2231" s="173"/>
      <c r="T2231" s="173"/>
      <c r="U2231" s="173"/>
      <c r="V2231" s="173"/>
      <c r="W2231" s="173"/>
      <c r="X2231" s="173"/>
      <c r="Y2231" s="173"/>
      <c r="Z2231" s="173"/>
      <c r="AA2231" s="173"/>
      <c r="AB2231" s="173"/>
      <c r="AC2231" s="173"/>
      <c r="AD2231" s="173"/>
      <c r="AE2231" s="173"/>
      <c r="AF2231" s="173"/>
      <c r="AG2231" s="173"/>
      <c r="AH2231" s="173"/>
      <c r="AI2231" s="173"/>
      <c r="AJ2231" s="173"/>
      <c r="AK2231" s="173"/>
      <c r="AL2231" s="173"/>
    </row>
    <row r="2232" spans="1:38" s="123" customFormat="1" ht="14">
      <c r="A2232" s="173"/>
      <c r="B2232" s="173"/>
      <c r="C2232" s="173"/>
      <c r="D2232" s="173"/>
      <c r="E2232" s="173"/>
      <c r="F2232" s="173"/>
      <c r="G2232" s="173"/>
      <c r="H2232" s="173"/>
      <c r="I2232" s="173"/>
      <c r="J2232" s="173"/>
      <c r="K2232" s="173"/>
      <c r="L2232" s="173"/>
      <c r="M2232" s="173"/>
      <c r="N2232" s="173"/>
      <c r="O2232" s="173"/>
      <c r="P2232" s="173"/>
      <c r="Q2232" s="173"/>
      <c r="R2232" s="173"/>
      <c r="S2232" s="173"/>
      <c r="T2232" s="173"/>
      <c r="U2232" s="173"/>
      <c r="V2232" s="173"/>
      <c r="W2232" s="173"/>
      <c r="X2232" s="173"/>
      <c r="Y2232" s="173"/>
      <c r="Z2232" s="173"/>
      <c r="AA2232" s="173"/>
      <c r="AB2232" s="173"/>
      <c r="AC2232" s="173"/>
      <c r="AD2232" s="173"/>
      <c r="AE2232" s="173"/>
      <c r="AF2232" s="173"/>
      <c r="AG2232" s="173"/>
      <c r="AH2232" s="173"/>
      <c r="AI2232" s="173"/>
      <c r="AJ2232" s="173"/>
      <c r="AK2232" s="173"/>
      <c r="AL2232" s="173"/>
    </row>
    <row r="2233" spans="1:38" s="123" customFormat="1" ht="14">
      <c r="A2233" s="173"/>
      <c r="B2233" s="173"/>
      <c r="C2233" s="173"/>
      <c r="D2233" s="173"/>
      <c r="E2233" s="173"/>
      <c r="F2233" s="173"/>
      <c r="G2233" s="173"/>
      <c r="H2233" s="173"/>
      <c r="I2233" s="173"/>
      <c r="J2233" s="173"/>
      <c r="K2233" s="173"/>
      <c r="L2233" s="173"/>
      <c r="M2233" s="173"/>
      <c r="N2233" s="173"/>
      <c r="O2233" s="173"/>
      <c r="P2233" s="173"/>
      <c r="Q2233" s="173"/>
      <c r="R2233" s="173"/>
      <c r="S2233" s="173"/>
      <c r="T2233" s="173"/>
      <c r="U2233" s="173"/>
      <c r="V2233" s="173"/>
      <c r="W2233" s="173"/>
      <c r="X2233" s="173"/>
      <c r="Y2233" s="173"/>
      <c r="Z2233" s="173"/>
      <c r="AA2233" s="173"/>
      <c r="AB2233" s="173"/>
      <c r="AC2233" s="173"/>
      <c r="AD2233" s="173"/>
      <c r="AE2233" s="173"/>
      <c r="AF2233" s="173"/>
      <c r="AG2233" s="173"/>
      <c r="AH2233" s="173"/>
      <c r="AI2233" s="173"/>
      <c r="AJ2233" s="173"/>
      <c r="AK2233" s="173"/>
      <c r="AL2233" s="173"/>
    </row>
    <row r="2234" spans="1:38" s="123" customFormat="1" ht="14">
      <c r="A2234" s="173"/>
      <c r="B2234" s="173"/>
      <c r="C2234" s="173"/>
      <c r="D2234" s="173"/>
      <c r="E2234" s="173"/>
      <c r="F2234" s="173"/>
      <c r="G2234" s="173"/>
      <c r="H2234" s="173"/>
      <c r="I2234" s="173"/>
      <c r="J2234" s="173"/>
      <c r="K2234" s="173"/>
      <c r="L2234" s="173"/>
      <c r="M2234" s="173"/>
      <c r="N2234" s="173"/>
      <c r="O2234" s="173"/>
      <c r="P2234" s="173"/>
      <c r="Q2234" s="173"/>
      <c r="R2234" s="173"/>
      <c r="S2234" s="173"/>
      <c r="T2234" s="173"/>
      <c r="U2234" s="173"/>
      <c r="V2234" s="173"/>
      <c r="W2234" s="173"/>
      <c r="X2234" s="173"/>
      <c r="Y2234" s="173"/>
      <c r="Z2234" s="173"/>
      <c r="AA2234" s="173"/>
      <c r="AB2234" s="173"/>
      <c r="AC2234" s="173"/>
      <c r="AD2234" s="173"/>
      <c r="AE2234" s="173"/>
      <c r="AF2234" s="173"/>
      <c r="AG2234" s="173"/>
      <c r="AH2234" s="173"/>
      <c r="AI2234" s="173"/>
      <c r="AJ2234" s="173"/>
      <c r="AK2234" s="173"/>
      <c r="AL2234" s="173"/>
    </row>
    <row r="2235" spans="1:38" s="123" customFormat="1" ht="14">
      <c r="A2235" s="173"/>
      <c r="B2235" s="173"/>
      <c r="C2235" s="173"/>
      <c r="D2235" s="173"/>
      <c r="E2235" s="173"/>
      <c r="F2235" s="173"/>
      <c r="G2235" s="173"/>
      <c r="H2235" s="173"/>
      <c r="I2235" s="173"/>
      <c r="J2235" s="173"/>
      <c r="K2235" s="173"/>
      <c r="L2235" s="173"/>
      <c r="M2235" s="173"/>
      <c r="N2235" s="173"/>
      <c r="O2235" s="173"/>
      <c r="P2235" s="173"/>
      <c r="Q2235" s="173"/>
      <c r="R2235" s="173"/>
      <c r="S2235" s="173"/>
      <c r="T2235" s="173"/>
      <c r="U2235" s="173"/>
      <c r="V2235" s="173"/>
      <c r="W2235" s="173"/>
      <c r="X2235" s="173"/>
      <c r="Y2235" s="173"/>
      <c r="Z2235" s="173"/>
      <c r="AA2235" s="173"/>
      <c r="AB2235" s="173"/>
      <c r="AC2235" s="173"/>
      <c r="AD2235" s="173"/>
      <c r="AE2235" s="173"/>
      <c r="AF2235" s="173"/>
      <c r="AG2235" s="173"/>
      <c r="AH2235" s="173"/>
      <c r="AI2235" s="173"/>
      <c r="AJ2235" s="173"/>
      <c r="AK2235" s="173"/>
      <c r="AL2235" s="173"/>
    </row>
    <row r="2236" spans="1:38" s="123" customFormat="1" ht="14">
      <c r="A2236" s="173"/>
      <c r="B2236" s="173"/>
      <c r="C2236" s="173"/>
      <c r="D2236" s="173"/>
      <c r="E2236" s="173"/>
      <c r="F2236" s="173"/>
      <c r="G2236" s="173"/>
      <c r="H2236" s="173"/>
      <c r="I2236" s="173"/>
      <c r="J2236" s="173"/>
      <c r="K2236" s="173"/>
      <c r="L2236" s="173"/>
      <c r="M2236" s="173"/>
      <c r="N2236" s="173"/>
      <c r="O2236" s="173"/>
      <c r="P2236" s="173"/>
      <c r="Q2236" s="173"/>
      <c r="R2236" s="173"/>
      <c r="S2236" s="173"/>
      <c r="T2236" s="173"/>
      <c r="U2236" s="173"/>
      <c r="V2236" s="173"/>
      <c r="W2236" s="173"/>
      <c r="X2236" s="173"/>
      <c r="Y2236" s="173"/>
      <c r="Z2236" s="173"/>
      <c r="AA2236" s="173"/>
      <c r="AB2236" s="173"/>
      <c r="AC2236" s="173"/>
      <c r="AD2236" s="173"/>
      <c r="AE2236" s="173"/>
      <c r="AF2236" s="173"/>
      <c r="AG2236" s="173"/>
      <c r="AH2236" s="173"/>
      <c r="AI2236" s="173"/>
      <c r="AJ2236" s="173"/>
      <c r="AK2236" s="173"/>
      <c r="AL2236" s="173"/>
    </row>
    <row r="2237" spans="1:38" s="123" customFormat="1" ht="14">
      <c r="A2237" s="173"/>
      <c r="B2237" s="173"/>
      <c r="C2237" s="173"/>
      <c r="D2237" s="173"/>
      <c r="E2237" s="173"/>
      <c r="F2237" s="173"/>
      <c r="G2237" s="173"/>
      <c r="H2237" s="173"/>
      <c r="I2237" s="173"/>
      <c r="J2237" s="173"/>
      <c r="K2237" s="173"/>
      <c r="L2237" s="173"/>
      <c r="M2237" s="173"/>
      <c r="N2237" s="173"/>
      <c r="O2237" s="173"/>
      <c r="P2237" s="173"/>
      <c r="Q2237" s="173"/>
      <c r="R2237" s="173"/>
      <c r="S2237" s="173"/>
      <c r="T2237" s="173"/>
      <c r="U2237" s="173"/>
      <c r="V2237" s="173"/>
      <c r="W2237" s="173"/>
      <c r="X2237" s="173"/>
      <c r="Y2237" s="173"/>
      <c r="Z2237" s="173"/>
      <c r="AA2237" s="173"/>
      <c r="AB2237" s="173"/>
      <c r="AC2237" s="173"/>
      <c r="AD2237" s="173"/>
      <c r="AE2237" s="173"/>
      <c r="AF2237" s="173"/>
      <c r="AG2237" s="173"/>
      <c r="AH2237" s="173"/>
      <c r="AI2237" s="173"/>
      <c r="AJ2237" s="173"/>
      <c r="AK2237" s="173"/>
      <c r="AL2237" s="173"/>
    </row>
    <row r="2238" spans="1:38" s="123" customFormat="1" ht="14">
      <c r="A2238" s="173"/>
      <c r="B2238" s="173"/>
      <c r="C2238" s="173"/>
      <c r="D2238" s="173"/>
      <c r="E2238" s="173"/>
      <c r="F2238" s="173"/>
      <c r="G2238" s="173"/>
      <c r="H2238" s="173"/>
      <c r="I2238" s="173"/>
      <c r="J2238" s="173"/>
      <c r="K2238" s="173"/>
      <c r="L2238" s="173"/>
      <c r="M2238" s="173"/>
      <c r="N2238" s="173"/>
      <c r="O2238" s="173"/>
      <c r="P2238" s="173"/>
      <c r="Q2238" s="173"/>
      <c r="R2238" s="173"/>
      <c r="S2238" s="173"/>
      <c r="T2238" s="173"/>
      <c r="U2238" s="173"/>
      <c r="V2238" s="173"/>
      <c r="W2238" s="173"/>
      <c r="X2238" s="173"/>
      <c r="Y2238" s="173"/>
      <c r="Z2238" s="173"/>
      <c r="AA2238" s="173"/>
      <c r="AB2238" s="173"/>
      <c r="AC2238" s="173"/>
      <c r="AD2238" s="173"/>
      <c r="AE2238" s="173"/>
      <c r="AF2238" s="173"/>
      <c r="AG2238" s="173"/>
      <c r="AH2238" s="173"/>
      <c r="AI2238" s="173"/>
      <c r="AJ2238" s="173"/>
      <c r="AK2238" s="173"/>
      <c r="AL2238" s="173"/>
    </row>
    <row r="2239" spans="1:38" s="123" customFormat="1" ht="14">
      <c r="A2239" s="173"/>
      <c r="B2239" s="173"/>
      <c r="C2239" s="173"/>
      <c r="D2239" s="173"/>
      <c r="E2239" s="173"/>
      <c r="F2239" s="173"/>
      <c r="G2239" s="173"/>
      <c r="H2239" s="173"/>
      <c r="I2239" s="173"/>
      <c r="J2239" s="173"/>
      <c r="K2239" s="173"/>
      <c r="L2239" s="173"/>
      <c r="M2239" s="173"/>
      <c r="N2239" s="173"/>
      <c r="O2239" s="173"/>
      <c r="P2239" s="173"/>
      <c r="Q2239" s="173"/>
      <c r="R2239" s="173"/>
      <c r="S2239" s="173"/>
      <c r="T2239" s="173"/>
      <c r="U2239" s="173"/>
      <c r="V2239" s="173"/>
      <c r="W2239" s="173"/>
      <c r="X2239" s="173"/>
      <c r="Y2239" s="173"/>
      <c r="Z2239" s="173"/>
      <c r="AA2239" s="173"/>
      <c r="AB2239" s="173"/>
      <c r="AC2239" s="173"/>
      <c r="AD2239" s="173"/>
      <c r="AE2239" s="173"/>
      <c r="AF2239" s="173"/>
      <c r="AG2239" s="173"/>
      <c r="AH2239" s="173"/>
      <c r="AI2239" s="173"/>
      <c r="AJ2239" s="173"/>
      <c r="AK2239" s="173"/>
      <c r="AL2239" s="173"/>
    </row>
    <row r="2240" spans="1:38" s="123" customFormat="1" ht="14">
      <c r="A2240" s="173"/>
      <c r="B2240" s="173"/>
      <c r="C2240" s="173"/>
      <c r="D2240" s="173"/>
      <c r="E2240" s="173"/>
      <c r="F2240" s="173"/>
      <c r="G2240" s="173"/>
      <c r="H2240" s="173"/>
      <c r="I2240" s="173"/>
      <c r="J2240" s="173"/>
      <c r="K2240" s="173"/>
      <c r="L2240" s="173"/>
      <c r="M2240" s="173"/>
      <c r="N2240" s="173"/>
      <c r="O2240" s="173"/>
      <c r="P2240" s="173"/>
      <c r="Q2240" s="173"/>
      <c r="R2240" s="173"/>
      <c r="S2240" s="173"/>
      <c r="T2240" s="173"/>
      <c r="U2240" s="173"/>
      <c r="V2240" s="173"/>
      <c r="W2240" s="173"/>
      <c r="X2240" s="173"/>
      <c r="Y2240" s="173"/>
      <c r="Z2240" s="173"/>
      <c r="AA2240" s="173"/>
      <c r="AB2240" s="173"/>
      <c r="AC2240" s="173"/>
      <c r="AD2240" s="173"/>
      <c r="AE2240" s="173"/>
      <c r="AF2240" s="173"/>
      <c r="AG2240" s="173"/>
      <c r="AH2240" s="173"/>
      <c r="AI2240" s="173"/>
      <c r="AJ2240" s="173"/>
      <c r="AK2240" s="173"/>
      <c r="AL2240" s="173"/>
    </row>
    <row r="2241" spans="1:38" s="123" customFormat="1" ht="14">
      <c r="A2241" s="173"/>
      <c r="B2241" s="173"/>
      <c r="C2241" s="173"/>
      <c r="D2241" s="173"/>
      <c r="E2241" s="173"/>
      <c r="F2241" s="173"/>
      <c r="G2241" s="173"/>
      <c r="H2241" s="173"/>
      <c r="I2241" s="173"/>
      <c r="J2241" s="173"/>
      <c r="K2241" s="173"/>
      <c r="L2241" s="173"/>
      <c r="M2241" s="173"/>
      <c r="N2241" s="173"/>
      <c r="O2241" s="173"/>
      <c r="P2241" s="173"/>
      <c r="Q2241" s="173"/>
      <c r="R2241" s="173"/>
      <c r="S2241" s="173"/>
      <c r="T2241" s="173"/>
      <c r="U2241" s="173"/>
      <c r="V2241" s="173"/>
      <c r="W2241" s="173"/>
      <c r="X2241" s="173"/>
      <c r="Y2241" s="173"/>
      <c r="Z2241" s="173"/>
      <c r="AA2241" s="173"/>
      <c r="AB2241" s="173"/>
      <c r="AC2241" s="173"/>
      <c r="AD2241" s="173"/>
      <c r="AE2241" s="173"/>
      <c r="AF2241" s="173"/>
      <c r="AG2241" s="173"/>
      <c r="AH2241" s="173"/>
      <c r="AI2241" s="173"/>
      <c r="AJ2241" s="173"/>
      <c r="AK2241" s="173"/>
      <c r="AL2241" s="173"/>
    </row>
    <row r="2242" spans="1:38" s="123" customFormat="1" ht="14">
      <c r="A2242" s="173"/>
      <c r="B2242" s="173"/>
      <c r="C2242" s="173"/>
      <c r="D2242" s="173"/>
      <c r="E2242" s="173"/>
      <c r="F2242" s="173"/>
      <c r="G2242" s="173"/>
      <c r="H2242" s="173"/>
      <c r="I2242" s="173"/>
      <c r="J2242" s="173"/>
      <c r="K2242" s="173"/>
      <c r="L2242" s="173"/>
      <c r="M2242" s="173"/>
      <c r="N2242" s="173"/>
      <c r="O2242" s="173"/>
      <c r="P2242" s="173"/>
      <c r="Q2242" s="173"/>
      <c r="R2242" s="173"/>
      <c r="S2242" s="173"/>
      <c r="T2242" s="173"/>
      <c r="U2242" s="173"/>
      <c r="V2242" s="173"/>
      <c r="W2242" s="173"/>
      <c r="X2242" s="173"/>
      <c r="Y2242" s="173"/>
      <c r="Z2242" s="173"/>
      <c r="AA2242" s="173"/>
      <c r="AB2242" s="173"/>
      <c r="AC2242" s="173"/>
      <c r="AD2242" s="173"/>
      <c r="AE2242" s="173"/>
      <c r="AF2242" s="173"/>
      <c r="AG2242" s="173"/>
      <c r="AH2242" s="173"/>
      <c r="AI2242" s="173"/>
      <c r="AJ2242" s="173"/>
      <c r="AK2242" s="173"/>
      <c r="AL2242" s="173"/>
    </row>
    <row r="2243" spans="1:38" s="123" customFormat="1" ht="14">
      <c r="A2243" s="173"/>
      <c r="B2243" s="173"/>
      <c r="C2243" s="173"/>
      <c r="D2243" s="173"/>
      <c r="E2243" s="173"/>
      <c r="F2243" s="173"/>
      <c r="G2243" s="173"/>
      <c r="H2243" s="173"/>
      <c r="I2243" s="173"/>
      <c r="J2243" s="173"/>
      <c r="K2243" s="173"/>
      <c r="L2243" s="173"/>
      <c r="M2243" s="173"/>
      <c r="N2243" s="173"/>
      <c r="O2243" s="173"/>
      <c r="P2243" s="173"/>
      <c r="Q2243" s="173"/>
      <c r="R2243" s="173"/>
      <c r="S2243" s="173"/>
      <c r="T2243" s="173"/>
      <c r="U2243" s="173"/>
      <c r="V2243" s="173"/>
      <c r="W2243" s="173"/>
      <c r="X2243" s="173"/>
      <c r="Y2243" s="173"/>
      <c r="Z2243" s="173"/>
      <c r="AA2243" s="173"/>
      <c r="AB2243" s="173"/>
      <c r="AC2243" s="173"/>
      <c r="AD2243" s="173"/>
      <c r="AE2243" s="173"/>
      <c r="AF2243" s="173"/>
      <c r="AG2243" s="173"/>
      <c r="AH2243" s="173"/>
      <c r="AI2243" s="173"/>
      <c r="AJ2243" s="173"/>
      <c r="AK2243" s="173"/>
      <c r="AL2243" s="173"/>
    </row>
    <row r="2244" spans="1:38" s="123" customFormat="1" ht="14">
      <c r="A2244" s="173"/>
      <c r="B2244" s="173"/>
      <c r="C2244" s="173"/>
      <c r="D2244" s="173"/>
      <c r="E2244" s="173"/>
      <c r="F2244" s="173"/>
      <c r="G2244" s="173"/>
      <c r="H2244" s="173"/>
      <c r="I2244" s="173"/>
      <c r="J2244" s="173"/>
      <c r="K2244" s="173"/>
      <c r="L2244" s="173"/>
      <c r="M2244" s="173"/>
      <c r="N2244" s="173"/>
      <c r="O2244" s="173"/>
      <c r="P2244" s="173"/>
      <c r="Q2244" s="173"/>
      <c r="R2244" s="173"/>
      <c r="S2244" s="173"/>
      <c r="T2244" s="173"/>
      <c r="U2244" s="173"/>
      <c r="V2244" s="173"/>
      <c r="W2244" s="173"/>
      <c r="X2244" s="173"/>
      <c r="Y2244" s="173"/>
      <c r="Z2244" s="173"/>
      <c r="AA2244" s="173"/>
      <c r="AB2244" s="173"/>
      <c r="AC2244" s="173"/>
      <c r="AD2244" s="173"/>
      <c r="AE2244" s="173"/>
      <c r="AF2244" s="173"/>
      <c r="AG2244" s="173"/>
      <c r="AH2244" s="173"/>
      <c r="AI2244" s="173"/>
      <c r="AJ2244" s="173"/>
      <c r="AK2244" s="173"/>
      <c r="AL2244" s="173"/>
    </row>
    <row r="2245" spans="1:38" s="123" customFormat="1" ht="14">
      <c r="A2245" s="173"/>
      <c r="B2245" s="173"/>
      <c r="C2245" s="173"/>
      <c r="D2245" s="173"/>
      <c r="E2245" s="173"/>
      <c r="F2245" s="173"/>
      <c r="G2245" s="173"/>
      <c r="H2245" s="173"/>
      <c r="I2245" s="173"/>
      <c r="J2245" s="173"/>
      <c r="K2245" s="173"/>
      <c r="L2245" s="173"/>
      <c r="M2245" s="173"/>
      <c r="N2245" s="173"/>
      <c r="O2245" s="173"/>
      <c r="P2245" s="173"/>
      <c r="Q2245" s="173"/>
      <c r="R2245" s="173"/>
      <c r="S2245" s="173"/>
      <c r="T2245" s="173"/>
      <c r="U2245" s="173"/>
      <c r="V2245" s="173"/>
      <c r="W2245" s="173"/>
      <c r="X2245" s="173"/>
      <c r="Y2245" s="173"/>
      <c r="Z2245" s="173"/>
      <c r="AA2245" s="173"/>
      <c r="AB2245" s="173"/>
      <c r="AC2245" s="173"/>
      <c r="AD2245" s="173"/>
      <c r="AE2245" s="173"/>
      <c r="AF2245" s="173"/>
      <c r="AG2245" s="173"/>
      <c r="AH2245" s="173"/>
      <c r="AI2245" s="173"/>
      <c r="AJ2245" s="173"/>
      <c r="AK2245" s="173"/>
      <c r="AL2245" s="173"/>
    </row>
    <row r="2246" spans="1:38" s="123" customFormat="1" ht="14">
      <c r="A2246" s="173"/>
      <c r="B2246" s="173"/>
      <c r="C2246" s="173"/>
      <c r="D2246" s="173"/>
      <c r="E2246" s="173"/>
      <c r="F2246" s="173"/>
      <c r="G2246" s="173"/>
      <c r="H2246" s="173"/>
      <c r="I2246" s="173"/>
      <c r="J2246" s="173"/>
      <c r="K2246" s="173"/>
      <c r="L2246" s="173"/>
      <c r="M2246" s="173"/>
      <c r="N2246" s="173"/>
      <c r="O2246" s="173"/>
      <c r="P2246" s="173"/>
      <c r="Q2246" s="173"/>
      <c r="R2246" s="173"/>
      <c r="S2246" s="173"/>
      <c r="T2246" s="173"/>
      <c r="U2246" s="173"/>
      <c r="V2246" s="173"/>
      <c r="W2246" s="173"/>
      <c r="X2246" s="173"/>
      <c r="Y2246" s="173"/>
      <c r="Z2246" s="173"/>
      <c r="AA2246" s="173"/>
      <c r="AB2246" s="173"/>
      <c r="AC2246" s="173"/>
      <c r="AD2246" s="173"/>
      <c r="AE2246" s="173"/>
      <c r="AF2246" s="173"/>
      <c r="AG2246" s="173"/>
      <c r="AH2246" s="173"/>
      <c r="AI2246" s="173"/>
      <c r="AJ2246" s="173"/>
      <c r="AK2246" s="173"/>
      <c r="AL2246" s="173"/>
    </row>
    <row r="2247" spans="1:38" s="123" customFormat="1" ht="14">
      <c r="A2247" s="173"/>
      <c r="B2247" s="173"/>
      <c r="C2247" s="173"/>
      <c r="D2247" s="173"/>
      <c r="E2247" s="173"/>
      <c r="F2247" s="173"/>
      <c r="G2247" s="173"/>
      <c r="H2247" s="173"/>
      <c r="I2247" s="173"/>
      <c r="J2247" s="173"/>
      <c r="K2247" s="173"/>
      <c r="L2247" s="173"/>
      <c r="M2247" s="173"/>
      <c r="N2247" s="173"/>
      <c r="O2247" s="173"/>
      <c r="P2247" s="173"/>
      <c r="Q2247" s="173"/>
      <c r="R2247" s="173"/>
      <c r="S2247" s="173"/>
      <c r="T2247" s="173"/>
      <c r="U2247" s="173"/>
      <c r="V2247" s="173"/>
      <c r="W2247" s="173"/>
      <c r="X2247" s="173"/>
      <c r="Y2247" s="173"/>
      <c r="Z2247" s="173"/>
      <c r="AA2247" s="173"/>
      <c r="AB2247" s="173"/>
      <c r="AC2247" s="173"/>
      <c r="AD2247" s="173"/>
      <c r="AE2247" s="173"/>
      <c r="AF2247" s="173"/>
      <c r="AG2247" s="173"/>
      <c r="AH2247" s="173"/>
      <c r="AI2247" s="173"/>
      <c r="AJ2247" s="173"/>
      <c r="AK2247" s="173"/>
      <c r="AL2247" s="173"/>
    </row>
    <row r="2248" spans="1:38" s="123" customFormat="1" ht="14">
      <c r="A2248" s="173"/>
      <c r="B2248" s="173"/>
      <c r="C2248" s="173"/>
      <c r="D2248" s="173"/>
      <c r="E2248" s="173"/>
      <c r="F2248" s="173"/>
      <c r="G2248" s="173"/>
      <c r="H2248" s="173"/>
      <c r="I2248" s="173"/>
      <c r="J2248" s="173"/>
      <c r="K2248" s="173"/>
      <c r="L2248" s="173"/>
      <c r="M2248" s="173"/>
      <c r="N2248" s="173"/>
      <c r="O2248" s="173"/>
      <c r="P2248" s="173"/>
      <c r="Q2248" s="173"/>
      <c r="R2248" s="173"/>
      <c r="S2248" s="173"/>
      <c r="T2248" s="173"/>
      <c r="U2248" s="173"/>
      <c r="V2248" s="173"/>
      <c r="W2248" s="173"/>
      <c r="X2248" s="173"/>
      <c r="Y2248" s="173"/>
      <c r="Z2248" s="173"/>
      <c r="AA2248" s="173"/>
      <c r="AB2248" s="173"/>
      <c r="AC2248" s="173"/>
      <c r="AD2248" s="173"/>
      <c r="AE2248" s="173"/>
      <c r="AF2248" s="173"/>
      <c r="AG2248" s="173"/>
      <c r="AH2248" s="173"/>
      <c r="AI2248" s="173"/>
      <c r="AJ2248" s="173"/>
      <c r="AK2248" s="173"/>
      <c r="AL2248" s="173"/>
    </row>
    <row r="2249" spans="1:38" s="123" customFormat="1" ht="14">
      <c r="A2249" s="173"/>
      <c r="B2249" s="173"/>
      <c r="C2249" s="173"/>
      <c r="D2249" s="173"/>
      <c r="E2249" s="173"/>
      <c r="F2249" s="173"/>
      <c r="G2249" s="173"/>
      <c r="H2249" s="173"/>
      <c r="I2249" s="173"/>
      <c r="J2249" s="173"/>
      <c r="K2249" s="173"/>
      <c r="L2249" s="173"/>
      <c r="M2249" s="173"/>
      <c r="N2249" s="173"/>
      <c r="O2249" s="173"/>
      <c r="P2249" s="173"/>
      <c r="Q2249" s="173"/>
      <c r="R2249" s="173"/>
      <c r="S2249" s="173"/>
      <c r="T2249" s="173"/>
      <c r="U2249" s="173"/>
      <c r="V2249" s="173"/>
      <c r="W2249" s="173"/>
      <c r="X2249" s="173"/>
      <c r="Y2249" s="173"/>
      <c r="Z2249" s="173"/>
      <c r="AA2249" s="173"/>
      <c r="AB2249" s="173"/>
      <c r="AC2249" s="173"/>
      <c r="AD2249" s="173"/>
      <c r="AE2249" s="173"/>
      <c r="AF2249" s="173"/>
      <c r="AG2249" s="173"/>
      <c r="AH2249" s="173"/>
      <c r="AI2249" s="173"/>
      <c r="AJ2249" s="173"/>
      <c r="AK2249" s="173"/>
      <c r="AL2249" s="173"/>
    </row>
    <row r="2250" spans="1:38" s="123" customFormat="1" ht="14">
      <c r="A2250" s="173"/>
      <c r="B2250" s="173"/>
      <c r="C2250" s="173"/>
      <c r="D2250" s="173"/>
      <c r="E2250" s="173"/>
      <c r="F2250" s="173"/>
      <c r="G2250" s="173"/>
      <c r="H2250" s="173"/>
      <c r="I2250" s="173"/>
      <c r="J2250" s="173"/>
      <c r="K2250" s="173"/>
      <c r="L2250" s="173"/>
      <c r="M2250" s="173"/>
      <c r="N2250" s="173"/>
      <c r="O2250" s="173"/>
      <c r="P2250" s="173"/>
      <c r="Q2250" s="173"/>
      <c r="R2250" s="173"/>
      <c r="S2250" s="173"/>
      <c r="T2250" s="173"/>
      <c r="U2250" s="173"/>
      <c r="V2250" s="173"/>
      <c r="W2250" s="173"/>
      <c r="X2250" s="173"/>
      <c r="Y2250" s="173"/>
      <c r="Z2250" s="173"/>
      <c r="AA2250" s="173"/>
      <c r="AB2250" s="173"/>
      <c r="AC2250" s="173"/>
      <c r="AD2250" s="173"/>
      <c r="AE2250" s="173"/>
      <c r="AF2250" s="173"/>
      <c r="AG2250" s="173"/>
      <c r="AH2250" s="173"/>
      <c r="AI2250" s="173"/>
      <c r="AJ2250" s="173"/>
      <c r="AK2250" s="173"/>
      <c r="AL2250" s="173"/>
    </row>
    <row r="2251" spans="1:38" s="123" customFormat="1" ht="14">
      <c r="A2251" s="173"/>
      <c r="B2251" s="173"/>
      <c r="C2251" s="173"/>
      <c r="D2251" s="173"/>
      <c r="E2251" s="173"/>
      <c r="F2251" s="173"/>
      <c r="G2251" s="173"/>
      <c r="H2251" s="173"/>
      <c r="I2251" s="173"/>
      <c r="J2251" s="173"/>
      <c r="K2251" s="173"/>
      <c r="L2251" s="173"/>
      <c r="M2251" s="173"/>
      <c r="N2251" s="173"/>
      <c r="O2251" s="173"/>
      <c r="P2251" s="173"/>
      <c r="Q2251" s="173"/>
      <c r="R2251" s="173"/>
      <c r="S2251" s="173"/>
      <c r="T2251" s="173"/>
      <c r="U2251" s="173"/>
      <c r="V2251" s="173"/>
      <c r="W2251" s="173"/>
      <c r="X2251" s="173"/>
      <c r="Y2251" s="173"/>
      <c r="Z2251" s="173"/>
      <c r="AA2251" s="173"/>
      <c r="AB2251" s="173"/>
      <c r="AC2251" s="173"/>
      <c r="AD2251" s="173"/>
      <c r="AE2251" s="173"/>
      <c r="AF2251" s="173"/>
      <c r="AG2251" s="173"/>
      <c r="AH2251" s="173"/>
      <c r="AI2251" s="173"/>
      <c r="AJ2251" s="173"/>
      <c r="AK2251" s="173"/>
      <c r="AL2251" s="173"/>
    </row>
    <row r="2252" spans="1:38" s="123" customFormat="1" ht="14">
      <c r="A2252" s="173"/>
      <c r="B2252" s="173"/>
      <c r="C2252" s="173"/>
      <c r="D2252" s="173"/>
      <c r="E2252" s="173"/>
      <c r="F2252" s="173"/>
      <c r="G2252" s="173"/>
      <c r="H2252" s="173"/>
      <c r="I2252" s="173"/>
      <c r="J2252" s="173"/>
      <c r="K2252" s="173"/>
      <c r="L2252" s="173"/>
      <c r="M2252" s="173"/>
      <c r="N2252" s="173"/>
      <c r="O2252" s="173"/>
      <c r="P2252" s="173"/>
      <c r="Q2252" s="173"/>
      <c r="R2252" s="173"/>
      <c r="S2252" s="173"/>
      <c r="T2252" s="173"/>
      <c r="U2252" s="173"/>
      <c r="V2252" s="173"/>
      <c r="W2252" s="173"/>
      <c r="X2252" s="173"/>
      <c r="Y2252" s="173"/>
      <c r="Z2252" s="173"/>
      <c r="AA2252" s="173"/>
      <c r="AB2252" s="173"/>
      <c r="AC2252" s="173"/>
      <c r="AD2252" s="173"/>
      <c r="AE2252" s="173"/>
      <c r="AF2252" s="173"/>
      <c r="AG2252" s="173"/>
      <c r="AH2252" s="173"/>
      <c r="AI2252" s="173"/>
      <c r="AJ2252" s="173"/>
      <c r="AK2252" s="173"/>
      <c r="AL2252" s="173"/>
    </row>
    <row r="2253" spans="1:38" s="123" customFormat="1" ht="14">
      <c r="A2253" s="173"/>
      <c r="B2253" s="173"/>
      <c r="C2253" s="173"/>
      <c r="D2253" s="173"/>
      <c r="E2253" s="173"/>
      <c r="F2253" s="173"/>
      <c r="G2253" s="173"/>
      <c r="H2253" s="173"/>
      <c r="I2253" s="173"/>
      <c r="J2253" s="173"/>
      <c r="K2253" s="173"/>
      <c r="L2253" s="173"/>
      <c r="M2253" s="173"/>
      <c r="N2253" s="173"/>
      <c r="O2253" s="173"/>
      <c r="P2253" s="173"/>
      <c r="Q2253" s="173"/>
      <c r="R2253" s="173"/>
      <c r="S2253" s="173"/>
      <c r="T2253" s="173"/>
      <c r="U2253" s="173"/>
      <c r="V2253" s="173"/>
      <c r="W2253" s="173"/>
      <c r="X2253" s="173"/>
      <c r="Y2253" s="173"/>
      <c r="Z2253" s="173"/>
      <c r="AA2253" s="173"/>
      <c r="AB2253" s="173"/>
      <c r="AC2253" s="173"/>
      <c r="AD2253" s="173"/>
      <c r="AE2253" s="173"/>
      <c r="AF2253" s="173"/>
      <c r="AG2253" s="173"/>
      <c r="AH2253" s="173"/>
      <c r="AI2253" s="173"/>
      <c r="AJ2253" s="173"/>
      <c r="AK2253" s="173"/>
      <c r="AL2253" s="173"/>
    </row>
    <row r="2254" spans="1:38" s="123" customFormat="1" ht="14">
      <c r="A2254" s="173"/>
      <c r="B2254" s="173"/>
      <c r="C2254" s="173"/>
      <c r="D2254" s="173"/>
      <c r="E2254" s="173"/>
      <c r="F2254" s="173"/>
      <c r="G2254" s="173"/>
      <c r="H2254" s="173"/>
      <c r="I2254" s="173"/>
      <c r="J2254" s="173"/>
      <c r="K2254" s="173"/>
      <c r="L2254" s="173"/>
      <c r="M2254" s="173"/>
      <c r="N2254" s="173"/>
      <c r="O2254" s="173"/>
      <c r="P2254" s="173"/>
      <c r="Q2254" s="173"/>
      <c r="R2254" s="173"/>
      <c r="S2254" s="173"/>
      <c r="T2254" s="173"/>
      <c r="U2254" s="173"/>
      <c r="V2254" s="173"/>
      <c r="W2254" s="173"/>
      <c r="X2254" s="173"/>
      <c r="Y2254" s="173"/>
      <c r="Z2254" s="173"/>
      <c r="AA2254" s="173"/>
      <c r="AB2254" s="173"/>
      <c r="AC2254" s="173"/>
      <c r="AD2254" s="173"/>
      <c r="AE2254" s="173"/>
      <c r="AF2254" s="173"/>
      <c r="AG2254" s="173"/>
      <c r="AH2254" s="173"/>
      <c r="AI2254" s="173"/>
      <c r="AJ2254" s="173"/>
      <c r="AK2254" s="173"/>
      <c r="AL2254" s="173"/>
    </row>
    <row r="2255" spans="1:38" s="123" customFormat="1" ht="14">
      <c r="A2255" s="173"/>
      <c r="B2255" s="173"/>
      <c r="C2255" s="173"/>
      <c r="D2255" s="173"/>
      <c r="E2255" s="173"/>
      <c r="F2255" s="173"/>
      <c r="G2255" s="173"/>
      <c r="H2255" s="173"/>
      <c r="I2255" s="173"/>
      <c r="J2255" s="173"/>
      <c r="K2255" s="173"/>
      <c r="L2255" s="173"/>
      <c r="M2255" s="173"/>
      <c r="N2255" s="173"/>
      <c r="O2255" s="173"/>
      <c r="P2255" s="173"/>
      <c r="Q2255" s="173"/>
      <c r="R2255" s="173"/>
      <c r="S2255" s="173"/>
      <c r="T2255" s="173"/>
      <c r="U2255" s="173"/>
      <c r="V2255" s="173"/>
      <c r="W2255" s="173"/>
      <c r="X2255" s="173"/>
      <c r="Y2255" s="173"/>
      <c r="Z2255" s="173"/>
      <c r="AA2255" s="173"/>
      <c r="AB2255" s="173"/>
      <c r="AC2255" s="173"/>
      <c r="AD2255" s="173"/>
      <c r="AE2255" s="173"/>
      <c r="AF2255" s="173"/>
      <c r="AG2255" s="173"/>
      <c r="AH2255" s="173"/>
      <c r="AI2255" s="173"/>
      <c r="AJ2255" s="173"/>
      <c r="AK2255" s="173"/>
      <c r="AL2255" s="173"/>
    </row>
    <row r="2256" spans="1:38" s="123" customFormat="1" ht="14">
      <c r="A2256" s="173"/>
      <c r="B2256" s="173"/>
      <c r="C2256" s="173"/>
      <c r="D2256" s="173"/>
      <c r="E2256" s="173"/>
      <c r="F2256" s="173"/>
      <c r="G2256" s="173"/>
      <c r="H2256" s="173"/>
      <c r="I2256" s="173"/>
      <c r="J2256" s="173"/>
      <c r="K2256" s="173"/>
      <c r="L2256" s="173"/>
      <c r="M2256" s="173"/>
      <c r="N2256" s="173"/>
      <c r="O2256" s="173"/>
      <c r="P2256" s="173"/>
      <c r="Q2256" s="173"/>
      <c r="R2256" s="173"/>
      <c r="S2256" s="173"/>
      <c r="T2256" s="173"/>
      <c r="U2256" s="173"/>
      <c r="V2256" s="173"/>
      <c r="W2256" s="173"/>
      <c r="X2256" s="173"/>
      <c r="Y2256" s="173"/>
      <c r="Z2256" s="173"/>
      <c r="AA2256" s="173"/>
      <c r="AB2256" s="173"/>
      <c r="AC2256" s="173"/>
      <c r="AD2256" s="173"/>
      <c r="AE2256" s="173"/>
      <c r="AF2256" s="173"/>
      <c r="AG2256" s="173"/>
      <c r="AH2256" s="173"/>
      <c r="AI2256" s="173"/>
      <c r="AJ2256" s="173"/>
      <c r="AK2256" s="173"/>
      <c r="AL2256" s="173"/>
    </row>
    <row r="2257" spans="1:38" s="123" customFormat="1" ht="14">
      <c r="A2257" s="173"/>
      <c r="B2257" s="173"/>
      <c r="C2257" s="173"/>
      <c r="D2257" s="173"/>
      <c r="E2257" s="173"/>
      <c r="F2257" s="173"/>
      <c r="G2257" s="173"/>
      <c r="H2257" s="173"/>
      <c r="I2257" s="173"/>
      <c r="J2257" s="173"/>
      <c r="K2257" s="173"/>
      <c r="L2257" s="173"/>
      <c r="M2257" s="173"/>
      <c r="N2257" s="173"/>
      <c r="O2257" s="173"/>
      <c r="P2257" s="173"/>
      <c r="Q2257" s="173"/>
      <c r="R2257" s="173"/>
      <c r="S2257" s="173"/>
      <c r="T2257" s="173"/>
      <c r="U2257" s="173"/>
      <c r="V2257" s="173"/>
      <c r="W2257" s="173"/>
      <c r="X2257" s="173"/>
      <c r="Y2257" s="173"/>
      <c r="Z2257" s="173"/>
      <c r="AA2257" s="173"/>
      <c r="AB2257" s="173"/>
      <c r="AC2257" s="173"/>
      <c r="AD2257" s="173"/>
      <c r="AE2257" s="173"/>
      <c r="AF2257" s="173"/>
      <c r="AG2257" s="173"/>
      <c r="AH2257" s="173"/>
      <c r="AI2257" s="173"/>
      <c r="AJ2257" s="173"/>
      <c r="AK2257" s="173"/>
      <c r="AL2257" s="173"/>
    </row>
    <row r="2258" spans="1:38" s="123" customFormat="1" ht="14">
      <c r="A2258" s="173"/>
      <c r="B2258" s="173"/>
      <c r="C2258" s="173"/>
      <c r="D2258" s="173"/>
      <c r="E2258" s="173"/>
      <c r="F2258" s="173"/>
      <c r="G2258" s="173"/>
      <c r="H2258" s="173"/>
      <c r="I2258" s="173"/>
      <c r="J2258" s="173"/>
      <c r="K2258" s="173"/>
      <c r="L2258" s="173"/>
      <c r="M2258" s="173"/>
      <c r="N2258" s="173"/>
      <c r="O2258" s="173"/>
      <c r="P2258" s="173"/>
      <c r="Q2258" s="173"/>
      <c r="R2258" s="173"/>
      <c r="S2258" s="173"/>
      <c r="T2258" s="173"/>
      <c r="U2258" s="173"/>
      <c r="V2258" s="173"/>
      <c r="W2258" s="173"/>
      <c r="X2258" s="173"/>
      <c r="Y2258" s="173"/>
      <c r="Z2258" s="173"/>
      <c r="AA2258" s="173"/>
      <c r="AB2258" s="173"/>
      <c r="AC2258" s="173"/>
      <c r="AD2258" s="173"/>
      <c r="AE2258" s="173"/>
      <c r="AF2258" s="173"/>
      <c r="AG2258" s="173"/>
      <c r="AH2258" s="173"/>
      <c r="AI2258" s="173"/>
      <c r="AJ2258" s="173"/>
      <c r="AK2258" s="173"/>
      <c r="AL2258" s="173"/>
    </row>
    <row r="2259" spans="1:38" s="123" customFormat="1" ht="14">
      <c r="A2259" s="173"/>
      <c r="B2259" s="173"/>
      <c r="C2259" s="173"/>
      <c r="D2259" s="173"/>
      <c r="E2259" s="173"/>
      <c r="F2259" s="173"/>
      <c r="G2259" s="173"/>
      <c r="H2259" s="173"/>
      <c r="I2259" s="173"/>
      <c r="J2259" s="173"/>
      <c r="K2259" s="173"/>
      <c r="L2259" s="173"/>
      <c r="M2259" s="173"/>
      <c r="N2259" s="173"/>
      <c r="O2259" s="173"/>
      <c r="P2259" s="173"/>
      <c r="Q2259" s="173"/>
      <c r="R2259" s="173"/>
      <c r="S2259" s="173"/>
      <c r="T2259" s="173"/>
      <c r="U2259" s="173"/>
      <c r="V2259" s="173"/>
      <c r="W2259" s="173"/>
      <c r="X2259" s="173"/>
      <c r="Y2259" s="173"/>
      <c r="Z2259" s="173"/>
      <c r="AA2259" s="173"/>
      <c r="AB2259" s="173"/>
      <c r="AC2259" s="173"/>
      <c r="AD2259" s="173"/>
      <c r="AE2259" s="173"/>
      <c r="AF2259" s="173"/>
      <c r="AG2259" s="173"/>
      <c r="AH2259" s="173"/>
      <c r="AI2259" s="173"/>
      <c r="AJ2259" s="173"/>
      <c r="AK2259" s="173"/>
      <c r="AL2259" s="173"/>
    </row>
    <row r="2260" spans="1:38" s="123" customFormat="1" ht="14">
      <c r="A2260" s="173"/>
      <c r="B2260" s="173"/>
      <c r="C2260" s="173"/>
      <c r="D2260" s="173"/>
      <c r="E2260" s="173"/>
      <c r="F2260" s="173"/>
      <c r="G2260" s="173"/>
      <c r="H2260" s="173"/>
      <c r="I2260" s="173"/>
      <c r="J2260" s="173"/>
      <c r="K2260" s="173"/>
      <c r="L2260" s="173"/>
      <c r="M2260" s="173"/>
      <c r="N2260" s="173"/>
      <c r="O2260" s="173"/>
      <c r="P2260" s="173"/>
      <c r="Q2260" s="173"/>
      <c r="R2260" s="173"/>
      <c r="S2260" s="173"/>
      <c r="T2260" s="173"/>
      <c r="U2260" s="173"/>
      <c r="V2260" s="173"/>
      <c r="W2260" s="173"/>
      <c r="X2260" s="173"/>
      <c r="Y2260" s="173"/>
      <c r="Z2260" s="173"/>
      <c r="AA2260" s="173"/>
      <c r="AB2260" s="173"/>
      <c r="AC2260" s="173"/>
      <c r="AD2260" s="173"/>
      <c r="AE2260" s="173"/>
      <c r="AF2260" s="173"/>
      <c r="AG2260" s="173"/>
      <c r="AH2260" s="173"/>
      <c r="AI2260" s="173"/>
      <c r="AJ2260" s="173"/>
      <c r="AK2260" s="173"/>
      <c r="AL2260" s="173"/>
    </row>
    <row r="2261" spans="1:38" s="123" customFormat="1" ht="14">
      <c r="A2261" s="173"/>
      <c r="B2261" s="173"/>
      <c r="C2261" s="173"/>
      <c r="D2261" s="173"/>
      <c r="E2261" s="173"/>
      <c r="F2261" s="173"/>
      <c r="G2261" s="173"/>
      <c r="H2261" s="173"/>
      <c r="I2261" s="173"/>
      <c r="J2261" s="173"/>
      <c r="K2261" s="173"/>
      <c r="L2261" s="173"/>
      <c r="M2261" s="173"/>
      <c r="N2261" s="173"/>
      <c r="O2261" s="173"/>
      <c r="P2261" s="173"/>
      <c r="Q2261" s="173"/>
      <c r="R2261" s="173"/>
      <c r="S2261" s="173"/>
      <c r="T2261" s="173"/>
      <c r="U2261" s="173"/>
      <c r="V2261" s="173"/>
      <c r="W2261" s="173"/>
      <c r="X2261" s="173"/>
      <c r="Y2261" s="173"/>
      <c r="Z2261" s="173"/>
      <c r="AA2261" s="173"/>
      <c r="AB2261" s="173"/>
      <c r="AC2261" s="173"/>
      <c r="AD2261" s="173"/>
      <c r="AE2261" s="173"/>
      <c r="AF2261" s="173"/>
      <c r="AG2261" s="173"/>
      <c r="AH2261" s="173"/>
      <c r="AI2261" s="173"/>
      <c r="AJ2261" s="173"/>
      <c r="AK2261" s="173"/>
      <c r="AL2261" s="173"/>
    </row>
    <row r="2262" spans="1:38" s="123" customFormat="1" ht="14">
      <c r="A2262" s="173"/>
      <c r="B2262" s="173"/>
      <c r="C2262" s="173"/>
      <c r="D2262" s="173"/>
      <c r="E2262" s="173"/>
      <c r="F2262" s="173"/>
      <c r="G2262" s="173"/>
      <c r="H2262" s="173"/>
      <c r="I2262" s="173"/>
      <c r="J2262" s="173"/>
      <c r="K2262" s="173"/>
      <c r="L2262" s="173"/>
      <c r="M2262" s="173"/>
      <c r="N2262" s="173"/>
      <c r="O2262" s="173"/>
      <c r="P2262" s="173"/>
      <c r="Q2262" s="173"/>
      <c r="R2262" s="173"/>
      <c r="S2262" s="173"/>
      <c r="T2262" s="173"/>
      <c r="U2262" s="173"/>
      <c r="V2262" s="173"/>
      <c r="W2262" s="173"/>
      <c r="X2262" s="173"/>
      <c r="Y2262" s="173"/>
      <c r="Z2262" s="173"/>
      <c r="AA2262" s="173"/>
      <c r="AB2262" s="173"/>
      <c r="AC2262" s="173"/>
      <c r="AD2262" s="173"/>
      <c r="AE2262" s="173"/>
      <c r="AF2262" s="173"/>
      <c r="AG2262" s="173"/>
      <c r="AH2262" s="173"/>
      <c r="AI2262" s="173"/>
      <c r="AJ2262" s="173"/>
      <c r="AK2262" s="173"/>
      <c r="AL2262" s="173"/>
    </row>
    <row r="2263" spans="1:38" s="123" customFormat="1" ht="14">
      <c r="A2263" s="173"/>
      <c r="B2263" s="173"/>
      <c r="C2263" s="173"/>
      <c r="D2263" s="173"/>
      <c r="E2263" s="173"/>
      <c r="F2263" s="173"/>
      <c r="G2263" s="173"/>
      <c r="H2263" s="173"/>
      <c r="I2263" s="173"/>
      <c r="J2263" s="173"/>
      <c r="K2263" s="173"/>
      <c r="L2263" s="173"/>
      <c r="M2263" s="173"/>
      <c r="N2263" s="173"/>
      <c r="O2263" s="173"/>
      <c r="P2263" s="173"/>
      <c r="Q2263" s="173"/>
      <c r="R2263" s="173"/>
      <c r="S2263" s="173"/>
      <c r="T2263" s="173"/>
      <c r="U2263" s="173"/>
      <c r="V2263" s="173"/>
      <c r="W2263" s="173"/>
      <c r="X2263" s="173"/>
      <c r="Y2263" s="173"/>
      <c r="Z2263" s="173"/>
      <c r="AA2263" s="173"/>
      <c r="AB2263" s="173"/>
      <c r="AC2263" s="173"/>
      <c r="AD2263" s="173"/>
      <c r="AE2263" s="173"/>
      <c r="AF2263" s="173"/>
      <c r="AG2263" s="173"/>
      <c r="AH2263" s="173"/>
      <c r="AI2263" s="173"/>
      <c r="AJ2263" s="173"/>
      <c r="AK2263" s="173"/>
      <c r="AL2263" s="173"/>
    </row>
    <row r="2264" spans="1:38" s="123" customFormat="1" ht="14">
      <c r="A2264" s="173"/>
      <c r="B2264" s="173"/>
      <c r="C2264" s="173"/>
      <c r="D2264" s="173"/>
      <c r="E2264" s="173"/>
      <c r="F2264" s="173"/>
      <c r="G2264" s="173"/>
      <c r="H2264" s="173"/>
      <c r="I2264" s="173"/>
      <c r="J2264" s="173"/>
      <c r="K2264" s="173"/>
      <c r="L2264" s="173"/>
      <c r="M2264" s="173"/>
      <c r="N2264" s="173"/>
      <c r="O2264" s="173"/>
      <c r="P2264" s="173"/>
      <c r="Q2264" s="173"/>
      <c r="R2264" s="173"/>
      <c r="S2264" s="173"/>
      <c r="T2264" s="173"/>
      <c r="U2264" s="173"/>
      <c r="V2264" s="173"/>
      <c r="W2264" s="173"/>
      <c r="X2264" s="173"/>
      <c r="Y2264" s="173"/>
      <c r="Z2264" s="173"/>
      <c r="AA2264" s="173"/>
      <c r="AB2264" s="173"/>
      <c r="AC2264" s="173"/>
      <c r="AD2264" s="173"/>
      <c r="AE2264" s="173"/>
      <c r="AF2264" s="173"/>
      <c r="AG2264" s="173"/>
      <c r="AH2264" s="173"/>
      <c r="AI2264" s="173"/>
      <c r="AJ2264" s="173"/>
      <c r="AK2264" s="173"/>
      <c r="AL2264" s="173"/>
    </row>
    <row r="2265" spans="1:38" s="123" customFormat="1" ht="14">
      <c r="A2265" s="173"/>
      <c r="B2265" s="173"/>
      <c r="C2265" s="173"/>
      <c r="D2265" s="173"/>
      <c r="E2265" s="173"/>
      <c r="F2265" s="173"/>
      <c r="G2265" s="173"/>
      <c r="H2265" s="173"/>
      <c r="I2265" s="173"/>
      <c r="J2265" s="173"/>
      <c r="K2265" s="173"/>
      <c r="L2265" s="173"/>
      <c r="M2265" s="173"/>
      <c r="N2265" s="173"/>
      <c r="O2265" s="173"/>
      <c r="P2265" s="173"/>
      <c r="Q2265" s="173"/>
      <c r="R2265" s="173"/>
      <c r="S2265" s="173"/>
      <c r="T2265" s="173"/>
      <c r="U2265" s="173"/>
      <c r="V2265" s="173"/>
      <c r="W2265" s="173"/>
      <c r="X2265" s="173"/>
      <c r="Y2265" s="173"/>
      <c r="Z2265" s="173"/>
      <c r="AA2265" s="173"/>
      <c r="AB2265" s="173"/>
      <c r="AC2265" s="173"/>
      <c r="AD2265" s="173"/>
      <c r="AE2265" s="173"/>
      <c r="AF2265" s="173"/>
      <c r="AG2265" s="173"/>
      <c r="AH2265" s="173"/>
      <c r="AI2265" s="173"/>
      <c r="AJ2265" s="173"/>
      <c r="AK2265" s="173"/>
      <c r="AL2265" s="173"/>
    </row>
    <row r="2266" spans="1:38" s="123" customFormat="1" ht="14">
      <c r="A2266" s="173"/>
      <c r="B2266" s="173"/>
      <c r="C2266" s="173"/>
      <c r="D2266" s="173"/>
      <c r="E2266" s="173"/>
      <c r="F2266" s="173"/>
      <c r="G2266" s="173"/>
      <c r="H2266" s="173"/>
      <c r="I2266" s="173"/>
      <c r="J2266" s="173"/>
      <c r="K2266" s="173"/>
      <c r="L2266" s="173"/>
      <c r="M2266" s="173"/>
      <c r="N2266" s="173"/>
      <c r="O2266" s="173"/>
      <c r="P2266" s="173"/>
      <c r="Q2266" s="173"/>
      <c r="R2266" s="173"/>
      <c r="S2266" s="173"/>
      <c r="T2266" s="173"/>
      <c r="U2266" s="173"/>
      <c r="V2266" s="173"/>
      <c r="W2266" s="173"/>
      <c r="X2266" s="173"/>
      <c r="Y2266" s="173"/>
      <c r="Z2266" s="173"/>
      <c r="AA2266" s="173"/>
      <c r="AB2266" s="173"/>
      <c r="AC2266" s="173"/>
      <c r="AD2266" s="173"/>
      <c r="AE2266" s="173"/>
      <c r="AF2266" s="173"/>
      <c r="AG2266" s="173"/>
      <c r="AH2266" s="173"/>
      <c r="AI2266" s="173"/>
      <c r="AJ2266" s="173"/>
      <c r="AK2266" s="173"/>
      <c r="AL2266" s="173"/>
    </row>
    <row r="2267" spans="1:38" s="123" customFormat="1" ht="14">
      <c r="A2267" s="173"/>
      <c r="B2267" s="173"/>
      <c r="C2267" s="173"/>
      <c r="D2267" s="173"/>
      <c r="E2267" s="173"/>
      <c r="F2267" s="173"/>
      <c r="G2267" s="173"/>
      <c r="H2267" s="173"/>
      <c r="I2267" s="173"/>
      <c r="J2267" s="173"/>
      <c r="K2267" s="173"/>
      <c r="L2267" s="173"/>
      <c r="M2267" s="173"/>
      <c r="N2267" s="173"/>
      <c r="O2267" s="173"/>
      <c r="P2267" s="173"/>
      <c r="Q2267" s="173"/>
      <c r="R2267" s="173"/>
      <c r="S2267" s="173"/>
      <c r="T2267" s="173"/>
      <c r="U2267" s="173"/>
      <c r="V2267" s="173"/>
      <c r="W2267" s="173"/>
      <c r="X2267" s="173"/>
      <c r="Y2267" s="173"/>
      <c r="Z2267" s="173"/>
      <c r="AA2267" s="173"/>
      <c r="AB2267" s="173"/>
      <c r="AC2267" s="173"/>
      <c r="AD2267" s="173"/>
      <c r="AE2267" s="173"/>
      <c r="AF2267" s="173"/>
      <c r="AG2267" s="173"/>
      <c r="AH2267" s="173"/>
      <c r="AI2267" s="173"/>
      <c r="AJ2267" s="173"/>
      <c r="AK2267" s="173"/>
      <c r="AL2267" s="173"/>
    </row>
    <row r="2268" spans="1:38" s="123" customFormat="1" ht="14">
      <c r="A2268" s="173"/>
      <c r="B2268" s="173"/>
      <c r="C2268" s="173"/>
      <c r="D2268" s="173"/>
      <c r="E2268" s="173"/>
      <c r="F2268" s="173"/>
      <c r="G2268" s="173"/>
      <c r="H2268" s="173"/>
      <c r="I2268" s="173"/>
      <c r="J2268" s="173"/>
      <c r="K2268" s="173"/>
      <c r="L2268" s="173"/>
      <c r="M2268" s="173"/>
      <c r="N2268" s="173"/>
      <c r="O2268" s="173"/>
      <c r="P2268" s="173"/>
      <c r="Q2268" s="173"/>
      <c r="R2268" s="173"/>
      <c r="S2268" s="173"/>
      <c r="T2268" s="173"/>
      <c r="U2268" s="173"/>
      <c r="V2268" s="173"/>
      <c r="W2268" s="173"/>
      <c r="X2268" s="173"/>
      <c r="Y2268" s="173"/>
      <c r="Z2268" s="173"/>
      <c r="AA2268" s="173"/>
      <c r="AB2268" s="173"/>
      <c r="AC2268" s="173"/>
      <c r="AD2268" s="173"/>
      <c r="AE2268" s="173"/>
      <c r="AF2268" s="173"/>
      <c r="AG2268" s="173"/>
      <c r="AH2268" s="173"/>
      <c r="AI2268" s="173"/>
      <c r="AJ2268" s="173"/>
      <c r="AK2268" s="173"/>
      <c r="AL2268" s="173"/>
    </row>
    <row r="2269" spans="1:38" s="123" customFormat="1" ht="14">
      <c r="A2269" s="173"/>
      <c r="B2269" s="173"/>
      <c r="C2269" s="173"/>
      <c r="D2269" s="173"/>
      <c r="E2269" s="173"/>
      <c r="F2269" s="173"/>
      <c r="G2269" s="173"/>
      <c r="H2269" s="173"/>
      <c r="I2269" s="173"/>
      <c r="J2269" s="173"/>
      <c r="K2269" s="173"/>
      <c r="L2269" s="173"/>
      <c r="M2269" s="173"/>
      <c r="N2269" s="173"/>
      <c r="O2269" s="173"/>
      <c r="P2269" s="173"/>
      <c r="Q2269" s="173"/>
      <c r="R2269" s="173"/>
      <c r="S2269" s="173"/>
      <c r="T2269" s="173"/>
      <c r="U2269" s="173"/>
      <c r="V2269" s="173"/>
      <c r="W2269" s="173"/>
      <c r="X2269" s="173"/>
      <c r="Y2269" s="173"/>
      <c r="Z2269" s="173"/>
      <c r="AA2269" s="173"/>
      <c r="AB2269" s="173"/>
      <c r="AC2269" s="173"/>
      <c r="AD2269" s="173"/>
      <c r="AE2269" s="173"/>
      <c r="AF2269" s="173"/>
      <c r="AG2269" s="173"/>
      <c r="AH2269" s="173"/>
      <c r="AI2269" s="173"/>
      <c r="AJ2269" s="173"/>
      <c r="AK2269" s="173"/>
      <c r="AL2269" s="173"/>
    </row>
    <row r="2270" spans="1:38" s="123" customFormat="1" ht="14">
      <c r="A2270" s="173"/>
      <c r="B2270" s="173"/>
      <c r="C2270" s="173"/>
      <c r="D2270" s="173"/>
      <c r="E2270" s="173"/>
      <c r="F2270" s="173"/>
      <c r="G2270" s="173"/>
      <c r="H2270" s="173"/>
      <c r="I2270" s="173"/>
      <c r="J2270" s="173"/>
      <c r="K2270" s="173"/>
      <c r="L2270" s="173"/>
      <c r="M2270" s="173"/>
      <c r="N2270" s="173"/>
      <c r="O2270" s="173"/>
      <c r="P2270" s="173"/>
      <c r="Q2270" s="173"/>
      <c r="R2270" s="173"/>
      <c r="S2270" s="173"/>
      <c r="T2270" s="173"/>
      <c r="U2270" s="173"/>
      <c r="V2270" s="173"/>
      <c r="W2270" s="173"/>
      <c r="X2270" s="173"/>
      <c r="Y2270" s="173"/>
      <c r="Z2270" s="173"/>
      <c r="AA2270" s="173"/>
      <c r="AB2270" s="173"/>
      <c r="AC2270" s="173"/>
      <c r="AD2270" s="173"/>
      <c r="AE2270" s="173"/>
      <c r="AF2270" s="173"/>
      <c r="AG2270" s="173"/>
      <c r="AH2270" s="173"/>
      <c r="AI2270" s="173"/>
      <c r="AJ2270" s="173"/>
      <c r="AK2270" s="173"/>
      <c r="AL2270" s="173"/>
    </row>
    <row r="2271" spans="1:38" s="123" customFormat="1" ht="14">
      <c r="A2271" s="173"/>
      <c r="B2271" s="173"/>
      <c r="C2271" s="173"/>
      <c r="D2271" s="173"/>
      <c r="E2271" s="173"/>
      <c r="F2271" s="173"/>
      <c r="G2271" s="173"/>
      <c r="H2271" s="173"/>
      <c r="I2271" s="173"/>
      <c r="J2271" s="173"/>
      <c r="K2271" s="173"/>
      <c r="L2271" s="173"/>
      <c r="M2271" s="173"/>
      <c r="N2271" s="173"/>
      <c r="O2271" s="173"/>
      <c r="P2271" s="173"/>
      <c r="Q2271" s="173"/>
      <c r="R2271" s="173"/>
      <c r="S2271" s="173"/>
      <c r="T2271" s="173"/>
      <c r="U2271" s="173"/>
      <c r="V2271" s="173"/>
      <c r="W2271" s="173"/>
      <c r="X2271" s="173"/>
      <c r="Y2271" s="173"/>
      <c r="Z2271" s="173"/>
      <c r="AA2271" s="173"/>
      <c r="AB2271" s="173"/>
      <c r="AC2271" s="173"/>
      <c r="AD2271" s="173"/>
      <c r="AE2271" s="173"/>
      <c r="AF2271" s="173"/>
      <c r="AG2271" s="173"/>
      <c r="AH2271" s="173"/>
      <c r="AI2271" s="173"/>
      <c r="AJ2271" s="173"/>
      <c r="AK2271" s="173"/>
      <c r="AL2271" s="173"/>
    </row>
    <row r="2272" spans="1:38" s="123" customFormat="1" ht="14">
      <c r="A2272" s="173"/>
      <c r="B2272" s="173"/>
      <c r="C2272" s="173"/>
      <c r="D2272" s="173"/>
      <c r="E2272" s="173"/>
      <c r="F2272" s="173"/>
      <c r="G2272" s="173"/>
      <c r="H2272" s="173"/>
      <c r="I2272" s="173"/>
      <c r="J2272" s="173"/>
      <c r="K2272" s="173"/>
      <c r="L2272" s="173"/>
      <c r="M2272" s="173"/>
      <c r="N2272" s="173"/>
      <c r="O2272" s="173"/>
      <c r="P2272" s="173"/>
      <c r="Q2272" s="173"/>
      <c r="R2272" s="173"/>
      <c r="S2272" s="173"/>
      <c r="T2272" s="173"/>
      <c r="U2272" s="173"/>
      <c r="V2272" s="173"/>
      <c r="W2272" s="173"/>
      <c r="X2272" s="173"/>
      <c r="Y2272" s="173"/>
      <c r="Z2272" s="173"/>
      <c r="AA2272" s="173"/>
      <c r="AB2272" s="173"/>
      <c r="AC2272" s="173"/>
      <c r="AD2272" s="173"/>
      <c r="AE2272" s="173"/>
      <c r="AF2272" s="173"/>
      <c r="AG2272" s="173"/>
      <c r="AH2272" s="173"/>
      <c r="AI2272" s="173"/>
      <c r="AJ2272" s="173"/>
      <c r="AK2272" s="173"/>
      <c r="AL2272" s="173"/>
    </row>
    <row r="2273" spans="1:38" s="123" customFormat="1" ht="14">
      <c r="A2273" s="173"/>
      <c r="B2273" s="173"/>
      <c r="C2273" s="173"/>
      <c r="D2273" s="173"/>
      <c r="E2273" s="173"/>
      <c r="F2273" s="173"/>
      <c r="G2273" s="173"/>
      <c r="H2273" s="173"/>
      <c r="I2273" s="173"/>
      <c r="J2273" s="173"/>
      <c r="K2273" s="173"/>
      <c r="L2273" s="173"/>
      <c r="M2273" s="173"/>
      <c r="N2273" s="173"/>
      <c r="O2273" s="173"/>
      <c r="P2273" s="173"/>
      <c r="Q2273" s="173"/>
      <c r="R2273" s="173"/>
      <c r="S2273" s="173"/>
      <c r="T2273" s="173"/>
      <c r="U2273" s="173"/>
      <c r="V2273" s="173"/>
      <c r="W2273" s="173"/>
      <c r="X2273" s="173"/>
      <c r="Y2273" s="173"/>
      <c r="Z2273" s="173"/>
      <c r="AA2273" s="173"/>
      <c r="AB2273" s="173"/>
      <c r="AC2273" s="173"/>
      <c r="AD2273" s="173"/>
      <c r="AE2273" s="173"/>
      <c r="AF2273" s="173"/>
      <c r="AG2273" s="173"/>
      <c r="AH2273" s="173"/>
      <c r="AI2273" s="173"/>
      <c r="AJ2273" s="173"/>
      <c r="AK2273" s="173"/>
      <c r="AL2273" s="173"/>
    </row>
    <row r="2274" spans="1:38" s="123" customFormat="1" ht="14">
      <c r="A2274" s="173"/>
      <c r="B2274" s="173"/>
      <c r="C2274" s="173"/>
      <c r="D2274" s="173"/>
      <c r="E2274" s="173"/>
      <c r="F2274" s="173"/>
      <c r="G2274" s="173"/>
      <c r="H2274" s="173"/>
      <c r="I2274" s="173"/>
      <c r="J2274" s="173"/>
      <c r="K2274" s="173"/>
      <c r="L2274" s="173"/>
      <c r="M2274" s="173"/>
      <c r="N2274" s="173"/>
      <c r="O2274" s="173"/>
      <c r="P2274" s="173"/>
      <c r="Q2274" s="173"/>
      <c r="R2274" s="173"/>
      <c r="S2274" s="173"/>
      <c r="T2274" s="173"/>
      <c r="U2274" s="173"/>
      <c r="V2274" s="173"/>
      <c r="W2274" s="173"/>
      <c r="X2274" s="173"/>
      <c r="Y2274" s="173"/>
      <c r="Z2274" s="173"/>
      <c r="AA2274" s="173"/>
      <c r="AB2274" s="173"/>
      <c r="AC2274" s="173"/>
      <c r="AD2274" s="173"/>
      <c r="AE2274" s="173"/>
      <c r="AF2274" s="173"/>
      <c r="AG2274" s="173"/>
      <c r="AH2274" s="173"/>
      <c r="AI2274" s="173"/>
      <c r="AJ2274" s="173"/>
      <c r="AK2274" s="173"/>
      <c r="AL2274" s="173"/>
    </row>
    <row r="2275" spans="1:38" s="123" customFormat="1" ht="14">
      <c r="A2275" s="173"/>
      <c r="B2275" s="173"/>
      <c r="C2275" s="173"/>
      <c r="D2275" s="173"/>
      <c r="E2275" s="173"/>
      <c r="F2275" s="173"/>
      <c r="G2275" s="173"/>
      <c r="H2275" s="173"/>
      <c r="I2275" s="173"/>
      <c r="J2275" s="173"/>
      <c r="K2275" s="173"/>
      <c r="L2275" s="173"/>
      <c r="M2275" s="173"/>
      <c r="N2275" s="173"/>
      <c r="O2275" s="173"/>
      <c r="P2275" s="173"/>
      <c r="Q2275" s="173"/>
      <c r="R2275" s="173"/>
      <c r="S2275" s="173"/>
      <c r="T2275" s="173"/>
      <c r="U2275" s="173"/>
      <c r="V2275" s="173"/>
      <c r="W2275" s="173"/>
      <c r="X2275" s="173"/>
      <c r="Y2275" s="173"/>
      <c r="Z2275" s="173"/>
      <c r="AA2275" s="173"/>
      <c r="AB2275" s="173"/>
      <c r="AC2275" s="173"/>
      <c r="AD2275" s="173"/>
      <c r="AE2275" s="173"/>
      <c r="AF2275" s="173"/>
      <c r="AG2275" s="173"/>
      <c r="AH2275" s="173"/>
      <c r="AI2275" s="173"/>
      <c r="AJ2275" s="173"/>
      <c r="AK2275" s="173"/>
      <c r="AL2275" s="173"/>
    </row>
    <row r="2276" spans="1:38" s="123" customFormat="1" ht="14">
      <c r="A2276" s="173"/>
      <c r="B2276" s="173"/>
      <c r="C2276" s="173"/>
      <c r="D2276" s="173"/>
      <c r="E2276" s="173"/>
      <c r="F2276" s="173"/>
      <c r="G2276" s="173"/>
      <c r="H2276" s="173"/>
      <c r="I2276" s="173"/>
      <c r="J2276" s="173"/>
      <c r="K2276" s="173"/>
      <c r="L2276" s="173"/>
      <c r="M2276" s="173"/>
      <c r="N2276" s="173"/>
      <c r="O2276" s="173"/>
      <c r="P2276" s="173"/>
      <c r="Q2276" s="173"/>
      <c r="R2276" s="173"/>
      <c r="S2276" s="173"/>
      <c r="T2276" s="173"/>
      <c r="U2276" s="173"/>
      <c r="V2276" s="173"/>
      <c r="W2276" s="173"/>
      <c r="X2276" s="173"/>
      <c r="Y2276" s="173"/>
      <c r="Z2276" s="173"/>
      <c r="AA2276" s="173"/>
      <c r="AB2276" s="173"/>
      <c r="AC2276" s="173"/>
      <c r="AD2276" s="173"/>
      <c r="AE2276" s="173"/>
      <c r="AF2276" s="173"/>
      <c r="AG2276" s="173"/>
      <c r="AH2276" s="173"/>
      <c r="AI2276" s="173"/>
      <c r="AJ2276" s="173"/>
      <c r="AK2276" s="173"/>
      <c r="AL2276" s="173"/>
    </row>
    <row r="2277" spans="1:38" s="123" customFormat="1" ht="14">
      <c r="A2277" s="173"/>
      <c r="B2277" s="173"/>
      <c r="C2277" s="173"/>
      <c r="D2277" s="173"/>
      <c r="E2277" s="173"/>
      <c r="F2277" s="173"/>
      <c r="G2277" s="173"/>
      <c r="H2277" s="173"/>
      <c r="I2277" s="173"/>
      <c r="J2277" s="173"/>
      <c r="K2277" s="173"/>
      <c r="L2277" s="173"/>
      <c r="M2277" s="173"/>
      <c r="N2277" s="173"/>
      <c r="O2277" s="173"/>
      <c r="P2277" s="173"/>
      <c r="Q2277" s="173"/>
      <c r="R2277" s="173"/>
      <c r="S2277" s="173"/>
      <c r="T2277" s="173"/>
      <c r="U2277" s="173"/>
      <c r="V2277" s="173"/>
      <c r="W2277" s="173"/>
      <c r="X2277" s="173"/>
      <c r="Y2277" s="173"/>
      <c r="Z2277" s="173"/>
      <c r="AA2277" s="173"/>
      <c r="AB2277" s="173"/>
      <c r="AC2277" s="173"/>
      <c r="AD2277" s="173"/>
      <c r="AE2277" s="173"/>
      <c r="AF2277" s="173"/>
      <c r="AG2277" s="173"/>
      <c r="AH2277" s="173"/>
      <c r="AI2277" s="173"/>
      <c r="AJ2277" s="173"/>
      <c r="AK2277" s="173"/>
      <c r="AL2277" s="173"/>
    </row>
    <row r="2278" spans="1:38" s="123" customFormat="1" ht="14">
      <c r="A2278" s="173"/>
      <c r="B2278" s="173"/>
      <c r="C2278" s="173"/>
      <c r="D2278" s="173"/>
      <c r="E2278" s="173"/>
      <c r="F2278" s="173"/>
      <c r="G2278" s="173"/>
      <c r="H2278" s="173"/>
      <c r="I2278" s="173"/>
      <c r="J2278" s="173"/>
      <c r="K2278" s="173"/>
      <c r="L2278" s="173"/>
      <c r="M2278" s="173"/>
      <c r="N2278" s="173"/>
      <c r="O2278" s="173"/>
      <c r="P2278" s="173"/>
      <c r="Q2278" s="173"/>
      <c r="R2278" s="173"/>
      <c r="S2278" s="173"/>
      <c r="T2278" s="173"/>
      <c r="U2278" s="173"/>
      <c r="V2278" s="173"/>
      <c r="W2278" s="173"/>
      <c r="X2278" s="173"/>
      <c r="Y2278" s="173"/>
      <c r="Z2278" s="173"/>
      <c r="AA2278" s="173"/>
      <c r="AB2278" s="173"/>
      <c r="AC2278" s="173"/>
      <c r="AD2278" s="173"/>
      <c r="AE2278" s="173"/>
      <c r="AF2278" s="173"/>
      <c r="AG2278" s="173"/>
      <c r="AH2278" s="173"/>
      <c r="AI2278" s="173"/>
      <c r="AJ2278" s="173"/>
      <c r="AK2278" s="173"/>
      <c r="AL2278" s="173"/>
    </row>
    <row r="2279" spans="1:38" s="123" customFormat="1" ht="14">
      <c r="A2279" s="173"/>
      <c r="B2279" s="173"/>
      <c r="C2279" s="173"/>
      <c r="D2279" s="173"/>
      <c r="E2279" s="173"/>
      <c r="F2279" s="173"/>
      <c r="G2279" s="173"/>
      <c r="H2279" s="173"/>
      <c r="I2279" s="173"/>
      <c r="J2279" s="173"/>
      <c r="K2279" s="173"/>
      <c r="L2279" s="173"/>
      <c r="M2279" s="173"/>
      <c r="N2279" s="173"/>
      <c r="O2279" s="173"/>
      <c r="P2279" s="173"/>
      <c r="Q2279" s="173"/>
      <c r="R2279" s="173"/>
      <c r="S2279" s="173"/>
      <c r="T2279" s="173"/>
      <c r="U2279" s="173"/>
      <c r="V2279" s="173"/>
      <c r="W2279" s="173"/>
      <c r="X2279" s="173"/>
      <c r="Y2279" s="173"/>
      <c r="Z2279" s="173"/>
      <c r="AA2279" s="173"/>
      <c r="AB2279" s="173"/>
      <c r="AC2279" s="173"/>
      <c r="AD2279" s="173"/>
      <c r="AE2279" s="173"/>
      <c r="AF2279" s="173"/>
      <c r="AG2279" s="173"/>
      <c r="AH2279" s="173"/>
      <c r="AI2279" s="173"/>
      <c r="AJ2279" s="173"/>
      <c r="AK2279" s="173"/>
      <c r="AL2279" s="173"/>
    </row>
    <row r="2280" spans="1:38" s="123" customFormat="1" ht="14">
      <c r="A2280" s="173"/>
      <c r="B2280" s="173"/>
      <c r="C2280" s="173"/>
      <c r="D2280" s="173"/>
      <c r="E2280" s="173"/>
      <c r="F2280" s="173"/>
      <c r="G2280" s="173"/>
      <c r="H2280" s="173"/>
      <c r="I2280" s="173"/>
      <c r="J2280" s="173"/>
      <c r="K2280" s="173"/>
      <c r="L2280" s="173"/>
      <c r="M2280" s="173"/>
      <c r="N2280" s="173"/>
      <c r="O2280" s="173"/>
      <c r="P2280" s="173"/>
      <c r="Q2280" s="173"/>
      <c r="R2280" s="173"/>
      <c r="S2280" s="173"/>
      <c r="T2280" s="173"/>
      <c r="U2280" s="173"/>
      <c r="V2280" s="173"/>
      <c r="W2280" s="173"/>
      <c r="X2280" s="173"/>
      <c r="Y2280" s="173"/>
      <c r="Z2280" s="173"/>
      <c r="AA2280" s="173"/>
      <c r="AB2280" s="173"/>
      <c r="AC2280" s="173"/>
      <c r="AD2280" s="173"/>
      <c r="AE2280" s="173"/>
      <c r="AF2280" s="173"/>
      <c r="AG2280" s="173"/>
      <c r="AH2280" s="173"/>
      <c r="AI2280" s="173"/>
      <c r="AJ2280" s="173"/>
      <c r="AK2280" s="173"/>
      <c r="AL2280" s="173"/>
    </row>
    <row r="2281" spans="1:38" s="123" customFormat="1" ht="14">
      <c r="A2281" s="173"/>
      <c r="B2281" s="173"/>
      <c r="C2281" s="173"/>
      <c r="D2281" s="173"/>
      <c r="E2281" s="173"/>
      <c r="F2281" s="173"/>
      <c r="G2281" s="173"/>
      <c r="H2281" s="173"/>
      <c r="I2281" s="173"/>
      <c r="J2281" s="173"/>
      <c r="K2281" s="173"/>
      <c r="L2281" s="173"/>
      <c r="M2281" s="173"/>
      <c r="N2281" s="173"/>
      <c r="O2281" s="173"/>
      <c r="P2281" s="173"/>
      <c r="Q2281" s="173"/>
      <c r="R2281" s="173"/>
      <c r="S2281" s="173"/>
      <c r="T2281" s="173"/>
      <c r="U2281" s="173"/>
      <c r="V2281" s="173"/>
      <c r="W2281" s="173"/>
      <c r="X2281" s="173"/>
      <c r="Y2281" s="173"/>
      <c r="Z2281" s="173"/>
      <c r="AA2281" s="173"/>
      <c r="AB2281" s="173"/>
      <c r="AC2281" s="173"/>
      <c r="AD2281" s="173"/>
      <c r="AE2281" s="173"/>
      <c r="AF2281" s="173"/>
      <c r="AG2281" s="173"/>
      <c r="AH2281" s="173"/>
      <c r="AI2281" s="173"/>
      <c r="AJ2281" s="173"/>
      <c r="AK2281" s="173"/>
      <c r="AL2281" s="173"/>
    </row>
    <row r="2282" spans="1:38" s="123" customFormat="1" ht="14">
      <c r="A2282" s="173"/>
      <c r="B2282" s="173"/>
      <c r="C2282" s="173"/>
      <c r="D2282" s="173"/>
      <c r="E2282" s="173"/>
      <c r="F2282" s="173"/>
      <c r="G2282" s="173"/>
      <c r="H2282" s="173"/>
      <c r="I2282" s="173"/>
      <c r="J2282" s="173"/>
      <c r="K2282" s="173"/>
      <c r="L2282" s="173"/>
      <c r="M2282" s="173"/>
      <c r="N2282" s="173"/>
      <c r="O2282" s="173"/>
      <c r="P2282" s="173"/>
      <c r="Q2282" s="173"/>
      <c r="R2282" s="173"/>
      <c r="S2282" s="173"/>
      <c r="T2282" s="173"/>
      <c r="U2282" s="173"/>
      <c r="V2282" s="173"/>
      <c r="W2282" s="173"/>
      <c r="X2282" s="173"/>
      <c r="Y2282" s="173"/>
      <c r="Z2282" s="173"/>
      <c r="AA2282" s="173"/>
      <c r="AB2282" s="173"/>
      <c r="AC2282" s="173"/>
      <c r="AD2282" s="173"/>
      <c r="AE2282" s="173"/>
      <c r="AF2282" s="173"/>
      <c r="AG2282" s="173"/>
      <c r="AH2282" s="173"/>
      <c r="AI2282" s="173"/>
      <c r="AJ2282" s="173"/>
      <c r="AK2282" s="173"/>
      <c r="AL2282" s="173"/>
    </row>
    <row r="2283" spans="1:38" s="123" customFormat="1" ht="14">
      <c r="A2283" s="173"/>
      <c r="B2283" s="173"/>
      <c r="C2283" s="173"/>
      <c r="D2283" s="173"/>
      <c r="E2283" s="173"/>
      <c r="F2283" s="173"/>
      <c r="G2283" s="173"/>
      <c r="H2283" s="173"/>
      <c r="I2283" s="173"/>
      <c r="J2283" s="173"/>
      <c r="K2283" s="173"/>
      <c r="L2283" s="173"/>
      <c r="M2283" s="173"/>
      <c r="N2283" s="173"/>
      <c r="O2283" s="173"/>
      <c r="P2283" s="173"/>
      <c r="Q2283" s="173"/>
      <c r="R2283" s="173"/>
      <c r="S2283" s="173"/>
      <c r="T2283" s="173"/>
      <c r="U2283" s="173"/>
      <c r="V2283" s="173"/>
      <c r="W2283" s="173"/>
      <c r="X2283" s="173"/>
      <c r="Y2283" s="173"/>
      <c r="Z2283" s="173"/>
      <c r="AA2283" s="173"/>
      <c r="AB2283" s="173"/>
      <c r="AC2283" s="173"/>
      <c r="AD2283" s="173"/>
      <c r="AE2283" s="173"/>
      <c r="AF2283" s="173"/>
      <c r="AG2283" s="173"/>
      <c r="AH2283" s="173"/>
      <c r="AI2283" s="173"/>
      <c r="AJ2283" s="173"/>
      <c r="AK2283" s="173"/>
      <c r="AL2283" s="173"/>
    </row>
    <row r="2284" spans="1:38" s="123" customFormat="1" ht="14">
      <c r="A2284" s="173"/>
      <c r="B2284" s="173"/>
      <c r="C2284" s="173"/>
      <c r="D2284" s="173"/>
      <c r="E2284" s="173"/>
      <c r="F2284" s="173"/>
      <c r="G2284" s="173"/>
      <c r="H2284" s="173"/>
      <c r="I2284" s="173"/>
      <c r="J2284" s="173"/>
      <c r="K2284" s="173"/>
      <c r="L2284" s="173"/>
      <c r="M2284" s="173"/>
      <c r="N2284" s="173"/>
      <c r="O2284" s="173"/>
      <c r="P2284" s="173"/>
      <c r="Q2284" s="173"/>
      <c r="R2284" s="173"/>
      <c r="S2284" s="173"/>
      <c r="T2284" s="173"/>
      <c r="U2284" s="173"/>
      <c r="V2284" s="173"/>
      <c r="W2284" s="173"/>
      <c r="X2284" s="173"/>
      <c r="Y2284" s="173"/>
      <c r="Z2284" s="173"/>
      <c r="AA2284" s="173"/>
      <c r="AB2284" s="173"/>
      <c r="AC2284" s="173"/>
      <c r="AD2284" s="173"/>
      <c r="AE2284" s="173"/>
      <c r="AF2284" s="173"/>
      <c r="AG2284" s="173"/>
      <c r="AH2284" s="173"/>
      <c r="AI2284" s="173"/>
      <c r="AJ2284" s="173"/>
      <c r="AK2284" s="173"/>
      <c r="AL2284" s="173"/>
    </row>
    <row r="2285" spans="1:38" s="123" customFormat="1" ht="14">
      <c r="A2285" s="173"/>
      <c r="B2285" s="173"/>
      <c r="C2285" s="173"/>
      <c r="D2285" s="173"/>
      <c r="E2285" s="173"/>
      <c r="F2285" s="173"/>
      <c r="G2285" s="173"/>
      <c r="H2285" s="173"/>
      <c r="I2285" s="173"/>
      <c r="J2285" s="173"/>
      <c r="K2285" s="173"/>
      <c r="L2285" s="173"/>
      <c r="M2285" s="173"/>
      <c r="N2285" s="173"/>
      <c r="O2285" s="173"/>
      <c r="P2285" s="173"/>
      <c r="Q2285" s="173"/>
      <c r="R2285" s="173"/>
      <c r="S2285" s="173"/>
      <c r="T2285" s="173"/>
      <c r="U2285" s="173"/>
      <c r="V2285" s="173"/>
      <c r="W2285" s="173"/>
      <c r="X2285" s="173"/>
      <c r="Y2285" s="173"/>
      <c r="Z2285" s="173"/>
      <c r="AA2285" s="173"/>
      <c r="AB2285" s="173"/>
      <c r="AC2285" s="173"/>
      <c r="AD2285" s="173"/>
      <c r="AE2285" s="173"/>
      <c r="AF2285" s="173"/>
      <c r="AG2285" s="173"/>
      <c r="AH2285" s="173"/>
      <c r="AI2285" s="173"/>
      <c r="AJ2285" s="173"/>
      <c r="AK2285" s="173"/>
      <c r="AL2285" s="173"/>
    </row>
    <row r="2286" spans="1:38" s="123" customFormat="1" ht="14">
      <c r="A2286" s="173"/>
      <c r="B2286" s="173"/>
      <c r="C2286" s="173"/>
      <c r="D2286" s="173"/>
      <c r="E2286" s="173"/>
      <c r="F2286" s="173"/>
      <c r="G2286" s="173"/>
      <c r="H2286" s="173"/>
      <c r="I2286" s="173"/>
      <c r="J2286" s="173"/>
      <c r="K2286" s="173"/>
      <c r="L2286" s="173"/>
      <c r="M2286" s="173"/>
      <c r="N2286" s="173"/>
      <c r="O2286" s="173"/>
      <c r="P2286" s="173"/>
      <c r="Q2286" s="173"/>
      <c r="R2286" s="173"/>
      <c r="S2286" s="173"/>
      <c r="T2286" s="173"/>
      <c r="U2286" s="173"/>
      <c r="V2286" s="173"/>
      <c r="W2286" s="173"/>
      <c r="X2286" s="173"/>
      <c r="Y2286" s="173"/>
      <c r="Z2286" s="173"/>
      <c r="AA2286" s="173"/>
      <c r="AB2286" s="173"/>
      <c r="AC2286" s="173"/>
      <c r="AD2286" s="173"/>
      <c r="AE2286" s="173"/>
      <c r="AF2286" s="173"/>
      <c r="AG2286" s="173"/>
      <c r="AH2286" s="173"/>
      <c r="AI2286" s="173"/>
      <c r="AJ2286" s="173"/>
      <c r="AK2286" s="173"/>
      <c r="AL2286" s="173"/>
    </row>
    <row r="2287" spans="1:38" s="123" customFormat="1" ht="14">
      <c r="A2287" s="173"/>
      <c r="B2287" s="173"/>
      <c r="C2287" s="173"/>
      <c r="D2287" s="173"/>
      <c r="E2287" s="173"/>
      <c r="F2287" s="173"/>
      <c r="G2287" s="173"/>
      <c r="H2287" s="173"/>
      <c r="I2287" s="173"/>
      <c r="J2287" s="173"/>
      <c r="K2287" s="173"/>
      <c r="L2287" s="173"/>
      <c r="M2287" s="173"/>
      <c r="N2287" s="173"/>
      <c r="O2287" s="173"/>
      <c r="P2287" s="173"/>
      <c r="Q2287" s="173"/>
      <c r="R2287" s="173"/>
      <c r="S2287" s="173"/>
      <c r="T2287" s="173"/>
      <c r="U2287" s="173"/>
      <c r="V2287" s="173"/>
      <c r="W2287" s="173"/>
      <c r="X2287" s="173"/>
      <c r="Y2287" s="173"/>
      <c r="Z2287" s="173"/>
      <c r="AA2287" s="173"/>
      <c r="AB2287" s="173"/>
      <c r="AC2287" s="173"/>
      <c r="AD2287" s="173"/>
      <c r="AE2287" s="173"/>
      <c r="AF2287" s="173"/>
      <c r="AG2287" s="173"/>
      <c r="AH2287" s="173"/>
      <c r="AI2287" s="173"/>
      <c r="AJ2287" s="173"/>
      <c r="AK2287" s="173"/>
      <c r="AL2287" s="173"/>
    </row>
    <row r="2288" spans="1:38" s="123" customFormat="1" ht="14">
      <c r="A2288" s="173"/>
      <c r="B2288" s="173"/>
      <c r="C2288" s="173"/>
      <c r="D2288" s="173"/>
      <c r="E2288" s="173"/>
      <c r="F2288" s="173"/>
      <c r="G2288" s="173"/>
      <c r="H2288" s="173"/>
      <c r="I2288" s="173"/>
      <c r="J2288" s="173"/>
      <c r="K2288" s="173"/>
      <c r="L2288" s="173"/>
      <c r="M2288" s="173"/>
      <c r="N2288" s="173"/>
      <c r="O2288" s="173"/>
      <c r="P2288" s="173"/>
      <c r="Q2288" s="173"/>
      <c r="R2288" s="173"/>
      <c r="S2288" s="173"/>
      <c r="T2288" s="173"/>
      <c r="U2288" s="173"/>
      <c r="V2288" s="173"/>
      <c r="W2288" s="173"/>
      <c r="X2288" s="173"/>
      <c r="Y2288" s="173"/>
      <c r="Z2288" s="173"/>
      <c r="AA2288" s="173"/>
      <c r="AB2288" s="173"/>
      <c r="AC2288" s="173"/>
      <c r="AD2288" s="173"/>
      <c r="AE2288" s="173"/>
      <c r="AF2288" s="173"/>
      <c r="AG2288" s="173"/>
      <c r="AH2288" s="173"/>
      <c r="AI2288" s="173"/>
      <c r="AJ2288" s="173"/>
      <c r="AK2288" s="173"/>
      <c r="AL2288" s="173"/>
    </row>
    <row r="2289" spans="1:38" s="123" customFormat="1" ht="14">
      <c r="A2289" s="173"/>
      <c r="B2289" s="173"/>
      <c r="C2289" s="173"/>
      <c r="D2289" s="173"/>
      <c r="E2289" s="173"/>
      <c r="F2289" s="173"/>
      <c r="G2289" s="173"/>
      <c r="H2289" s="173"/>
      <c r="I2289" s="173"/>
      <c r="J2289" s="173"/>
      <c r="K2289" s="173"/>
      <c r="L2289" s="173"/>
      <c r="M2289" s="173"/>
      <c r="N2289" s="173"/>
      <c r="O2289" s="173"/>
      <c r="P2289" s="173"/>
      <c r="Q2289" s="173"/>
      <c r="R2289" s="173"/>
      <c r="S2289" s="173"/>
      <c r="T2289" s="173"/>
      <c r="U2289" s="173"/>
      <c r="V2289" s="173"/>
      <c r="W2289" s="173"/>
      <c r="X2289" s="173"/>
      <c r="Y2289" s="173"/>
      <c r="Z2289" s="173"/>
      <c r="AA2289" s="173"/>
      <c r="AB2289" s="173"/>
      <c r="AC2289" s="173"/>
      <c r="AD2289" s="173"/>
      <c r="AE2289" s="173"/>
      <c r="AF2289" s="173"/>
      <c r="AG2289" s="173"/>
      <c r="AH2289" s="173"/>
      <c r="AI2289" s="173"/>
      <c r="AJ2289" s="173"/>
      <c r="AK2289" s="173"/>
      <c r="AL2289" s="173"/>
    </row>
    <row r="2290" spans="1:38" s="123" customFormat="1" ht="14">
      <c r="A2290" s="173"/>
      <c r="B2290" s="173"/>
      <c r="C2290" s="173"/>
      <c r="D2290" s="173"/>
      <c r="E2290" s="173"/>
      <c r="F2290" s="173"/>
      <c r="G2290" s="173"/>
      <c r="H2290" s="173"/>
      <c r="I2290" s="173"/>
      <c r="J2290" s="173"/>
      <c r="K2290" s="173"/>
      <c r="L2290" s="173"/>
      <c r="M2290" s="173"/>
      <c r="N2290" s="173"/>
      <c r="O2290" s="173"/>
      <c r="P2290" s="173"/>
      <c r="Q2290" s="173"/>
      <c r="R2290" s="173"/>
      <c r="S2290" s="173"/>
      <c r="T2290" s="173"/>
      <c r="U2290" s="173"/>
      <c r="V2290" s="173"/>
      <c r="W2290" s="173"/>
      <c r="X2290" s="173"/>
      <c r="Y2290" s="173"/>
      <c r="Z2290" s="173"/>
      <c r="AA2290" s="173"/>
      <c r="AB2290" s="173"/>
      <c r="AC2290" s="173"/>
      <c r="AD2290" s="173"/>
      <c r="AE2290" s="173"/>
      <c r="AF2290" s="173"/>
      <c r="AG2290" s="173"/>
      <c r="AH2290" s="173"/>
      <c r="AI2290" s="173"/>
      <c r="AJ2290" s="173"/>
      <c r="AK2290" s="173"/>
      <c r="AL2290" s="173"/>
    </row>
    <row r="2291" spans="1:38" s="123" customFormat="1" ht="14">
      <c r="A2291" s="173"/>
      <c r="B2291" s="173"/>
      <c r="C2291" s="173"/>
      <c r="D2291" s="173"/>
      <c r="E2291" s="173"/>
      <c r="F2291" s="173"/>
      <c r="G2291" s="173"/>
      <c r="H2291" s="173"/>
      <c r="I2291" s="173"/>
      <c r="J2291" s="173"/>
      <c r="K2291" s="173"/>
      <c r="L2291" s="173"/>
      <c r="M2291" s="173"/>
      <c r="N2291" s="173"/>
      <c r="O2291" s="173"/>
      <c r="P2291" s="173"/>
      <c r="Q2291" s="173"/>
      <c r="R2291" s="173"/>
      <c r="S2291" s="173"/>
      <c r="T2291" s="173"/>
      <c r="U2291" s="173"/>
      <c r="V2291" s="173"/>
      <c r="W2291" s="173"/>
      <c r="X2291" s="173"/>
      <c r="Y2291" s="173"/>
      <c r="Z2291" s="173"/>
      <c r="AA2291" s="173"/>
      <c r="AB2291" s="173"/>
      <c r="AC2291" s="173"/>
      <c r="AD2291" s="173"/>
      <c r="AE2291" s="173"/>
      <c r="AF2291" s="173"/>
      <c r="AG2291" s="173"/>
      <c r="AH2291" s="173"/>
      <c r="AI2291" s="173"/>
      <c r="AJ2291" s="173"/>
      <c r="AK2291" s="173"/>
      <c r="AL2291" s="173"/>
    </row>
    <row r="2292" spans="1:38" s="123" customFormat="1" ht="14">
      <c r="A2292" s="173"/>
      <c r="B2292" s="173"/>
      <c r="C2292" s="173"/>
      <c r="D2292" s="173"/>
      <c r="E2292" s="173"/>
      <c r="F2292" s="173"/>
      <c r="G2292" s="173"/>
      <c r="H2292" s="173"/>
      <c r="I2292" s="173"/>
      <c r="J2292" s="173"/>
      <c r="K2292" s="173"/>
      <c r="L2292" s="173"/>
      <c r="M2292" s="173"/>
      <c r="N2292" s="173"/>
      <c r="O2292" s="173"/>
      <c r="P2292" s="173"/>
      <c r="Q2292" s="173"/>
      <c r="R2292" s="173"/>
      <c r="S2292" s="173"/>
      <c r="T2292" s="173"/>
      <c r="U2292" s="173"/>
      <c r="V2292" s="173"/>
      <c r="W2292" s="173"/>
      <c r="X2292" s="173"/>
      <c r="Y2292" s="173"/>
      <c r="Z2292" s="173"/>
      <c r="AA2292" s="173"/>
      <c r="AB2292" s="173"/>
      <c r="AC2292" s="173"/>
      <c r="AD2292" s="173"/>
      <c r="AE2292" s="173"/>
      <c r="AF2292" s="173"/>
      <c r="AG2292" s="173"/>
      <c r="AH2292" s="173"/>
      <c r="AI2292" s="173"/>
      <c r="AJ2292" s="173"/>
      <c r="AK2292" s="173"/>
      <c r="AL2292" s="173"/>
    </row>
    <row r="2293" spans="1:38" s="123" customFormat="1" ht="14">
      <c r="A2293" s="173"/>
      <c r="B2293" s="173"/>
      <c r="C2293" s="173"/>
      <c r="D2293" s="173"/>
      <c r="E2293" s="173"/>
      <c r="F2293" s="173"/>
      <c r="G2293" s="173"/>
      <c r="H2293" s="173"/>
      <c r="I2293" s="173"/>
      <c r="J2293" s="173"/>
      <c r="K2293" s="173"/>
      <c r="L2293" s="173"/>
      <c r="M2293" s="173"/>
      <c r="N2293" s="173"/>
      <c r="O2293" s="173"/>
      <c r="P2293" s="173"/>
      <c r="Q2293" s="173"/>
      <c r="R2293" s="173"/>
      <c r="S2293" s="173"/>
      <c r="T2293" s="173"/>
      <c r="U2293" s="173"/>
      <c r="V2293" s="173"/>
      <c r="W2293" s="173"/>
      <c r="X2293" s="173"/>
      <c r="Y2293" s="173"/>
      <c r="Z2293" s="173"/>
      <c r="AA2293" s="173"/>
      <c r="AB2293" s="173"/>
      <c r="AC2293" s="173"/>
      <c r="AD2293" s="173"/>
      <c r="AE2293" s="173"/>
      <c r="AF2293" s="173"/>
      <c r="AG2293" s="173"/>
      <c r="AH2293" s="173"/>
      <c r="AI2293" s="173"/>
      <c r="AJ2293" s="173"/>
      <c r="AK2293" s="173"/>
      <c r="AL2293" s="173"/>
    </row>
    <row r="2294" spans="1:38" s="123" customFormat="1" ht="14">
      <c r="A2294" s="173"/>
      <c r="B2294" s="173"/>
      <c r="C2294" s="173"/>
      <c r="D2294" s="173"/>
      <c r="E2294" s="173"/>
      <c r="F2294" s="173"/>
      <c r="G2294" s="173"/>
      <c r="H2294" s="173"/>
      <c r="I2294" s="173"/>
      <c r="J2294" s="173"/>
      <c r="K2294" s="173"/>
      <c r="L2294" s="173"/>
      <c r="M2294" s="173"/>
      <c r="N2294" s="173"/>
      <c r="O2294" s="173"/>
      <c r="P2294" s="173"/>
      <c r="Q2294" s="173"/>
      <c r="R2294" s="173"/>
      <c r="S2294" s="173"/>
      <c r="T2294" s="173"/>
      <c r="U2294" s="173"/>
      <c r="V2294" s="173"/>
      <c r="W2294" s="173"/>
      <c r="X2294" s="173"/>
      <c r="Y2294" s="173"/>
      <c r="Z2294" s="173"/>
      <c r="AA2294" s="173"/>
      <c r="AB2294" s="173"/>
      <c r="AC2294" s="173"/>
      <c r="AD2294" s="173"/>
      <c r="AE2294" s="173"/>
      <c r="AF2294" s="173"/>
      <c r="AG2294" s="173"/>
      <c r="AH2294" s="173"/>
      <c r="AI2294" s="173"/>
      <c r="AJ2294" s="173"/>
      <c r="AK2294" s="173"/>
      <c r="AL2294" s="173"/>
    </row>
    <row r="2295" spans="1:38" s="123" customFormat="1" ht="14">
      <c r="A2295" s="173"/>
      <c r="B2295" s="173"/>
      <c r="C2295" s="173"/>
      <c r="D2295" s="173"/>
      <c r="E2295" s="173"/>
      <c r="F2295" s="173"/>
      <c r="G2295" s="173"/>
      <c r="H2295" s="173"/>
      <c r="I2295" s="173"/>
      <c r="J2295" s="173"/>
      <c r="K2295" s="173"/>
      <c r="L2295" s="173"/>
      <c r="M2295" s="173"/>
      <c r="N2295" s="173"/>
      <c r="O2295" s="173"/>
      <c r="P2295" s="173"/>
      <c r="Q2295" s="173"/>
      <c r="R2295" s="173"/>
      <c r="S2295" s="173"/>
      <c r="T2295" s="173"/>
      <c r="U2295" s="173"/>
      <c r="V2295" s="173"/>
      <c r="W2295" s="173"/>
      <c r="X2295" s="173"/>
      <c r="Y2295" s="173"/>
      <c r="Z2295" s="173"/>
      <c r="AA2295" s="173"/>
      <c r="AB2295" s="173"/>
      <c r="AC2295" s="173"/>
      <c r="AD2295" s="173"/>
      <c r="AE2295" s="173"/>
      <c r="AF2295" s="173"/>
      <c r="AG2295" s="173"/>
      <c r="AH2295" s="173"/>
      <c r="AI2295" s="173"/>
      <c r="AJ2295" s="173"/>
      <c r="AK2295" s="173"/>
      <c r="AL2295" s="173"/>
    </row>
    <row r="2296" spans="1:38" s="123" customFormat="1" ht="14">
      <c r="A2296" s="173"/>
      <c r="B2296" s="173"/>
      <c r="C2296" s="173"/>
      <c r="D2296" s="173"/>
      <c r="E2296" s="173"/>
      <c r="F2296" s="173"/>
      <c r="G2296" s="173"/>
      <c r="H2296" s="173"/>
      <c r="I2296" s="173"/>
      <c r="J2296" s="173"/>
      <c r="K2296" s="173"/>
      <c r="L2296" s="173"/>
      <c r="M2296" s="173"/>
      <c r="N2296" s="173"/>
      <c r="O2296" s="173"/>
      <c r="P2296" s="173"/>
      <c r="Q2296" s="173"/>
      <c r="R2296" s="173"/>
      <c r="S2296" s="173"/>
      <c r="T2296" s="173"/>
      <c r="U2296" s="173"/>
      <c r="V2296" s="173"/>
      <c r="W2296" s="173"/>
      <c r="X2296" s="173"/>
      <c r="Y2296" s="173"/>
      <c r="Z2296" s="173"/>
      <c r="AA2296" s="173"/>
      <c r="AB2296" s="173"/>
      <c r="AC2296" s="173"/>
      <c r="AD2296" s="173"/>
      <c r="AE2296" s="173"/>
      <c r="AF2296" s="173"/>
      <c r="AG2296" s="173"/>
      <c r="AH2296" s="173"/>
      <c r="AI2296" s="173"/>
      <c r="AJ2296" s="173"/>
      <c r="AK2296" s="173"/>
      <c r="AL2296" s="173"/>
    </row>
    <row r="2297" spans="1:38" s="123" customFormat="1" ht="14">
      <c r="A2297" s="173"/>
      <c r="B2297" s="173"/>
      <c r="C2297" s="173"/>
      <c r="D2297" s="173"/>
      <c r="E2297" s="173"/>
      <c r="F2297" s="173"/>
      <c r="G2297" s="173"/>
      <c r="H2297" s="173"/>
      <c r="I2297" s="173"/>
      <c r="J2297" s="173"/>
      <c r="K2297" s="173"/>
      <c r="L2297" s="173"/>
      <c r="M2297" s="173"/>
      <c r="N2297" s="173"/>
      <c r="O2297" s="173"/>
      <c r="P2297" s="173"/>
      <c r="Q2297" s="173"/>
      <c r="R2297" s="173"/>
      <c r="S2297" s="173"/>
      <c r="T2297" s="173"/>
      <c r="U2297" s="173"/>
      <c r="V2297" s="173"/>
      <c r="W2297" s="173"/>
      <c r="X2297" s="173"/>
      <c r="Y2297" s="173"/>
      <c r="Z2297" s="173"/>
      <c r="AA2297" s="173"/>
      <c r="AB2297" s="173"/>
      <c r="AC2297" s="173"/>
      <c r="AD2297" s="173"/>
      <c r="AE2297" s="173"/>
      <c r="AF2297" s="173"/>
      <c r="AG2297" s="173"/>
      <c r="AH2297" s="173"/>
      <c r="AI2297" s="173"/>
      <c r="AJ2297" s="173"/>
      <c r="AK2297" s="173"/>
      <c r="AL2297" s="173"/>
    </row>
    <row r="2298" spans="1:38" s="123" customFormat="1" ht="14">
      <c r="A2298" s="173"/>
      <c r="B2298" s="173"/>
      <c r="C2298" s="173"/>
      <c r="D2298" s="173"/>
      <c r="E2298" s="173"/>
      <c r="F2298" s="173"/>
      <c r="G2298" s="173"/>
      <c r="H2298" s="173"/>
      <c r="I2298" s="173"/>
      <c r="J2298" s="173"/>
      <c r="K2298" s="173"/>
      <c r="L2298" s="173"/>
      <c r="M2298" s="173"/>
      <c r="N2298" s="173"/>
      <c r="O2298" s="173"/>
      <c r="P2298" s="173"/>
      <c r="Q2298" s="173"/>
      <c r="R2298" s="173"/>
      <c r="S2298" s="173"/>
      <c r="T2298" s="173"/>
      <c r="U2298" s="173"/>
      <c r="V2298" s="173"/>
      <c r="W2298" s="173"/>
      <c r="X2298" s="173"/>
      <c r="Y2298" s="173"/>
      <c r="Z2298" s="173"/>
      <c r="AA2298" s="173"/>
      <c r="AB2298" s="173"/>
      <c r="AC2298" s="173"/>
      <c r="AD2298" s="173"/>
      <c r="AE2298" s="173"/>
      <c r="AF2298" s="173"/>
      <c r="AG2298" s="173"/>
      <c r="AH2298" s="173"/>
      <c r="AI2298" s="173"/>
      <c r="AJ2298" s="173"/>
      <c r="AK2298" s="173"/>
      <c r="AL2298" s="173"/>
    </row>
    <row r="2299" spans="1:38" s="123" customFormat="1" ht="14">
      <c r="A2299" s="173"/>
      <c r="B2299" s="173"/>
      <c r="C2299" s="173"/>
      <c r="D2299" s="173"/>
      <c r="E2299" s="173"/>
      <c r="F2299" s="173"/>
      <c r="G2299" s="173"/>
      <c r="H2299" s="173"/>
      <c r="I2299" s="173"/>
      <c r="J2299" s="173"/>
      <c r="K2299" s="173"/>
      <c r="L2299" s="173"/>
      <c r="M2299" s="173"/>
      <c r="N2299" s="173"/>
      <c r="O2299" s="173"/>
      <c r="P2299" s="173"/>
      <c r="Q2299" s="173"/>
      <c r="R2299" s="173"/>
      <c r="S2299" s="173"/>
      <c r="T2299" s="173"/>
      <c r="U2299" s="173"/>
      <c r="V2299" s="173"/>
      <c r="W2299" s="173"/>
      <c r="X2299" s="173"/>
      <c r="Y2299" s="173"/>
      <c r="Z2299" s="173"/>
      <c r="AA2299" s="173"/>
      <c r="AB2299" s="173"/>
      <c r="AC2299" s="173"/>
      <c r="AD2299" s="173"/>
      <c r="AE2299" s="173"/>
      <c r="AF2299" s="173"/>
      <c r="AG2299" s="173"/>
      <c r="AH2299" s="173"/>
      <c r="AI2299" s="173"/>
      <c r="AJ2299" s="173"/>
      <c r="AK2299" s="173"/>
      <c r="AL2299" s="173"/>
    </row>
    <row r="2300" spans="1:38" s="123" customFormat="1" ht="14">
      <c r="A2300" s="173"/>
      <c r="B2300" s="173"/>
      <c r="C2300" s="173"/>
      <c r="D2300" s="173"/>
      <c r="E2300" s="173"/>
      <c r="F2300" s="173"/>
      <c r="G2300" s="173"/>
      <c r="H2300" s="173"/>
      <c r="I2300" s="173"/>
      <c r="J2300" s="173"/>
      <c r="K2300" s="173"/>
      <c r="L2300" s="173"/>
      <c r="M2300" s="173"/>
      <c r="N2300" s="173"/>
      <c r="O2300" s="173"/>
      <c r="P2300" s="173"/>
      <c r="Q2300" s="173"/>
      <c r="R2300" s="173"/>
      <c r="S2300" s="173"/>
      <c r="T2300" s="173"/>
      <c r="U2300" s="173"/>
      <c r="V2300" s="173"/>
      <c r="W2300" s="173"/>
      <c r="X2300" s="173"/>
      <c r="Y2300" s="173"/>
      <c r="Z2300" s="173"/>
      <c r="AA2300" s="173"/>
      <c r="AB2300" s="173"/>
      <c r="AC2300" s="173"/>
      <c r="AD2300" s="173"/>
      <c r="AE2300" s="173"/>
      <c r="AF2300" s="173"/>
      <c r="AG2300" s="173"/>
      <c r="AH2300" s="173"/>
      <c r="AI2300" s="173"/>
      <c r="AJ2300" s="173"/>
      <c r="AK2300" s="173"/>
      <c r="AL2300" s="173"/>
    </row>
    <row r="2301" spans="1:38" s="123" customFormat="1" ht="14">
      <c r="A2301" s="173"/>
      <c r="B2301" s="173"/>
      <c r="C2301" s="173"/>
      <c r="D2301" s="173"/>
      <c r="E2301" s="173"/>
      <c r="F2301" s="173"/>
      <c r="G2301" s="173"/>
      <c r="H2301" s="173"/>
      <c r="I2301" s="173"/>
      <c r="J2301" s="173"/>
      <c r="K2301" s="173"/>
      <c r="L2301" s="173"/>
      <c r="M2301" s="173"/>
      <c r="N2301" s="173"/>
      <c r="O2301" s="173"/>
      <c r="P2301" s="173"/>
      <c r="Q2301" s="173"/>
      <c r="R2301" s="173"/>
      <c r="S2301" s="173"/>
      <c r="T2301" s="173"/>
      <c r="U2301" s="173"/>
      <c r="V2301" s="173"/>
      <c r="W2301" s="173"/>
      <c r="X2301" s="173"/>
      <c r="Y2301" s="173"/>
      <c r="Z2301" s="173"/>
      <c r="AA2301" s="173"/>
      <c r="AB2301" s="173"/>
      <c r="AC2301" s="173"/>
      <c r="AD2301" s="173"/>
      <c r="AE2301" s="173"/>
      <c r="AF2301" s="173"/>
      <c r="AG2301" s="173"/>
      <c r="AH2301" s="173"/>
      <c r="AI2301" s="173"/>
      <c r="AJ2301" s="173"/>
      <c r="AK2301" s="173"/>
      <c r="AL2301" s="173"/>
    </row>
    <row r="2302" spans="1:38" s="123" customFormat="1" ht="14">
      <c r="A2302" s="173"/>
      <c r="B2302" s="173"/>
      <c r="C2302" s="173"/>
      <c r="D2302" s="173"/>
      <c r="E2302" s="173"/>
      <c r="F2302" s="173"/>
      <c r="G2302" s="173"/>
      <c r="H2302" s="173"/>
      <c r="I2302" s="173"/>
      <c r="J2302" s="173"/>
      <c r="K2302" s="173"/>
      <c r="L2302" s="173"/>
      <c r="M2302" s="173"/>
      <c r="N2302" s="173"/>
      <c r="O2302" s="173"/>
      <c r="P2302" s="173"/>
      <c r="Q2302" s="173"/>
      <c r="R2302" s="173"/>
      <c r="S2302" s="173"/>
      <c r="T2302" s="173"/>
      <c r="U2302" s="173"/>
      <c r="V2302" s="173"/>
      <c r="W2302" s="173"/>
      <c r="X2302" s="173"/>
      <c r="Y2302" s="173"/>
      <c r="Z2302" s="173"/>
      <c r="AA2302" s="173"/>
      <c r="AB2302" s="173"/>
      <c r="AC2302" s="173"/>
      <c r="AD2302" s="173"/>
      <c r="AE2302" s="173"/>
      <c r="AF2302" s="173"/>
      <c r="AG2302" s="173"/>
      <c r="AH2302" s="173"/>
      <c r="AI2302" s="173"/>
      <c r="AJ2302" s="173"/>
      <c r="AK2302" s="173"/>
      <c r="AL2302" s="173"/>
    </row>
    <row r="2303" spans="1:38" s="123" customFormat="1" ht="14">
      <c r="A2303" s="173"/>
      <c r="B2303" s="173"/>
      <c r="C2303" s="173"/>
      <c r="D2303" s="173"/>
      <c r="E2303" s="173"/>
      <c r="F2303" s="173"/>
      <c r="G2303" s="173"/>
      <c r="H2303" s="173"/>
      <c r="I2303" s="173"/>
      <c r="J2303" s="173"/>
      <c r="K2303" s="173"/>
      <c r="L2303" s="173"/>
      <c r="M2303" s="173"/>
      <c r="N2303" s="173"/>
      <c r="O2303" s="173"/>
      <c r="P2303" s="173"/>
      <c r="Q2303" s="173"/>
      <c r="R2303" s="173"/>
      <c r="S2303" s="173"/>
      <c r="T2303" s="173"/>
      <c r="U2303" s="173"/>
      <c r="V2303" s="173"/>
      <c r="W2303" s="173"/>
      <c r="X2303" s="173"/>
      <c r="Y2303" s="173"/>
      <c r="Z2303" s="173"/>
      <c r="AA2303" s="173"/>
      <c r="AB2303" s="173"/>
      <c r="AC2303" s="173"/>
      <c r="AD2303" s="173"/>
      <c r="AE2303" s="173"/>
      <c r="AF2303" s="173"/>
      <c r="AG2303" s="173"/>
      <c r="AH2303" s="173"/>
      <c r="AI2303" s="173"/>
      <c r="AJ2303" s="173"/>
      <c r="AK2303" s="173"/>
      <c r="AL2303" s="173"/>
    </row>
    <row r="2304" spans="1:38" s="123" customFormat="1" ht="14">
      <c r="A2304" s="173"/>
      <c r="B2304" s="173"/>
      <c r="C2304" s="173"/>
      <c r="D2304" s="173"/>
      <c r="E2304" s="173"/>
      <c r="F2304" s="173"/>
      <c r="G2304" s="173"/>
      <c r="H2304" s="173"/>
      <c r="I2304" s="173"/>
      <c r="J2304" s="173"/>
      <c r="K2304" s="173"/>
      <c r="L2304" s="173"/>
      <c r="M2304" s="173"/>
      <c r="N2304" s="173"/>
      <c r="O2304" s="173"/>
      <c r="P2304" s="173"/>
      <c r="Q2304" s="173"/>
      <c r="R2304" s="173"/>
      <c r="S2304" s="173"/>
      <c r="T2304" s="173"/>
      <c r="U2304" s="173"/>
      <c r="V2304" s="173"/>
      <c r="W2304" s="173"/>
      <c r="X2304" s="173"/>
      <c r="Y2304" s="173"/>
      <c r="Z2304" s="173"/>
      <c r="AA2304" s="173"/>
      <c r="AB2304" s="173"/>
      <c r="AC2304" s="173"/>
      <c r="AD2304" s="173"/>
      <c r="AE2304" s="173"/>
      <c r="AF2304" s="173"/>
      <c r="AG2304" s="173"/>
      <c r="AH2304" s="173"/>
      <c r="AI2304" s="173"/>
      <c r="AJ2304" s="173"/>
      <c r="AK2304" s="173"/>
      <c r="AL2304" s="173"/>
    </row>
    <row r="2305" spans="1:38" s="123" customFormat="1" ht="14">
      <c r="A2305" s="173"/>
      <c r="B2305" s="173"/>
      <c r="C2305" s="173"/>
      <c r="D2305" s="173"/>
      <c r="E2305" s="173"/>
      <c r="F2305" s="173"/>
      <c r="G2305" s="173"/>
      <c r="H2305" s="173"/>
      <c r="I2305" s="173"/>
      <c r="J2305" s="173"/>
      <c r="K2305" s="173"/>
      <c r="L2305" s="173"/>
      <c r="M2305" s="173"/>
      <c r="N2305" s="173"/>
      <c r="O2305" s="173"/>
      <c r="P2305" s="173"/>
      <c r="Q2305" s="173"/>
      <c r="R2305" s="173"/>
      <c r="S2305" s="173"/>
      <c r="T2305" s="173"/>
      <c r="U2305" s="173"/>
      <c r="V2305" s="173"/>
      <c r="W2305" s="173"/>
      <c r="X2305" s="173"/>
      <c r="Y2305" s="173"/>
      <c r="Z2305" s="173"/>
      <c r="AA2305" s="173"/>
      <c r="AB2305" s="173"/>
      <c r="AC2305" s="173"/>
      <c r="AD2305" s="173"/>
      <c r="AE2305" s="173"/>
      <c r="AF2305" s="173"/>
      <c r="AG2305" s="173"/>
      <c r="AH2305" s="173"/>
      <c r="AI2305" s="173"/>
      <c r="AJ2305" s="173"/>
      <c r="AK2305" s="173"/>
      <c r="AL2305" s="173"/>
    </row>
    <row r="2306" spans="1:38" s="123" customFormat="1" ht="14">
      <c r="A2306" s="173"/>
      <c r="B2306" s="173"/>
      <c r="C2306" s="173"/>
      <c r="D2306" s="173"/>
      <c r="E2306" s="173"/>
      <c r="F2306" s="173"/>
      <c r="G2306" s="173"/>
      <c r="H2306" s="173"/>
      <c r="I2306" s="173"/>
      <c r="J2306" s="173"/>
      <c r="K2306" s="173"/>
      <c r="L2306" s="173"/>
      <c r="M2306" s="173"/>
      <c r="N2306" s="173"/>
      <c r="O2306" s="173"/>
      <c r="P2306" s="173"/>
      <c r="Q2306" s="173"/>
      <c r="R2306" s="173"/>
      <c r="S2306" s="173"/>
      <c r="T2306" s="173"/>
      <c r="U2306" s="173"/>
      <c r="V2306" s="173"/>
      <c r="W2306" s="173"/>
      <c r="X2306" s="173"/>
      <c r="Y2306" s="173"/>
      <c r="Z2306" s="173"/>
      <c r="AA2306" s="173"/>
      <c r="AB2306" s="173"/>
      <c r="AC2306" s="173"/>
      <c r="AD2306" s="173"/>
      <c r="AE2306" s="173"/>
      <c r="AF2306" s="173"/>
      <c r="AG2306" s="173"/>
      <c r="AH2306" s="173"/>
      <c r="AI2306" s="173"/>
      <c r="AJ2306" s="173"/>
      <c r="AK2306" s="173"/>
      <c r="AL2306" s="173"/>
    </row>
    <row r="2307" spans="1:38" s="123" customFormat="1" ht="14">
      <c r="A2307" s="173"/>
      <c r="B2307" s="173"/>
      <c r="C2307" s="173"/>
      <c r="D2307" s="173"/>
      <c r="E2307" s="173"/>
      <c r="F2307" s="173"/>
      <c r="G2307" s="173"/>
      <c r="H2307" s="173"/>
      <c r="I2307" s="173"/>
      <c r="J2307" s="173"/>
      <c r="K2307" s="173"/>
      <c r="L2307" s="173"/>
      <c r="M2307" s="173"/>
      <c r="N2307" s="173"/>
      <c r="O2307" s="173"/>
      <c r="P2307" s="173"/>
      <c r="Q2307" s="173"/>
      <c r="R2307" s="173"/>
      <c r="S2307" s="173"/>
      <c r="T2307" s="173"/>
      <c r="U2307" s="173"/>
      <c r="V2307" s="173"/>
      <c r="W2307" s="173"/>
      <c r="X2307" s="173"/>
      <c r="Y2307" s="173"/>
      <c r="Z2307" s="173"/>
      <c r="AA2307" s="173"/>
      <c r="AB2307" s="173"/>
      <c r="AC2307" s="173"/>
      <c r="AD2307" s="173"/>
      <c r="AE2307" s="173"/>
      <c r="AF2307" s="173"/>
      <c r="AG2307" s="173"/>
      <c r="AH2307" s="173"/>
      <c r="AI2307" s="173"/>
      <c r="AJ2307" s="173"/>
      <c r="AK2307" s="173"/>
      <c r="AL2307" s="173"/>
    </row>
    <row r="2308" spans="1:38" s="123" customFormat="1" ht="14">
      <c r="A2308" s="173"/>
      <c r="B2308" s="173"/>
      <c r="C2308" s="173"/>
      <c r="D2308" s="173"/>
      <c r="E2308" s="173"/>
      <c r="F2308" s="173"/>
      <c r="G2308" s="173"/>
      <c r="H2308" s="173"/>
      <c r="I2308" s="173"/>
      <c r="J2308" s="173"/>
      <c r="K2308" s="173"/>
      <c r="L2308" s="173"/>
      <c r="M2308" s="173"/>
      <c r="N2308" s="173"/>
      <c r="O2308" s="173"/>
      <c r="P2308" s="173"/>
      <c r="Q2308" s="173"/>
      <c r="R2308" s="173"/>
      <c r="S2308" s="173"/>
      <c r="T2308" s="173"/>
      <c r="U2308" s="173"/>
      <c r="V2308" s="173"/>
      <c r="W2308" s="173"/>
      <c r="X2308" s="173"/>
      <c r="Y2308" s="173"/>
      <c r="Z2308" s="173"/>
      <c r="AA2308" s="173"/>
      <c r="AB2308" s="173"/>
      <c r="AC2308" s="173"/>
      <c r="AD2308" s="173"/>
      <c r="AE2308" s="173"/>
      <c r="AF2308" s="173"/>
      <c r="AG2308" s="173"/>
      <c r="AH2308" s="173"/>
      <c r="AI2308" s="173"/>
      <c r="AJ2308" s="173"/>
      <c r="AK2308" s="173"/>
      <c r="AL2308" s="173"/>
    </row>
    <row r="2309" spans="1:38" s="123" customFormat="1" ht="14">
      <c r="A2309" s="173"/>
      <c r="B2309" s="173"/>
      <c r="C2309" s="173"/>
      <c r="D2309" s="173"/>
      <c r="E2309" s="173"/>
      <c r="F2309" s="173"/>
      <c r="G2309" s="173"/>
      <c r="H2309" s="173"/>
      <c r="I2309" s="173"/>
      <c r="J2309" s="173"/>
      <c r="K2309" s="173"/>
      <c r="L2309" s="173"/>
      <c r="M2309" s="173"/>
      <c r="N2309" s="173"/>
      <c r="O2309" s="173"/>
      <c r="P2309" s="173"/>
      <c r="Q2309" s="173"/>
      <c r="R2309" s="173"/>
      <c r="S2309" s="173"/>
      <c r="T2309" s="173"/>
      <c r="U2309" s="173"/>
      <c r="V2309" s="173"/>
      <c r="W2309" s="173"/>
      <c r="X2309" s="173"/>
      <c r="Y2309" s="173"/>
      <c r="Z2309" s="173"/>
      <c r="AA2309" s="173"/>
      <c r="AB2309" s="173"/>
      <c r="AC2309" s="173"/>
      <c r="AD2309" s="173"/>
      <c r="AE2309" s="173"/>
      <c r="AF2309" s="173"/>
      <c r="AG2309" s="173"/>
      <c r="AH2309" s="173"/>
      <c r="AI2309" s="173"/>
      <c r="AJ2309" s="173"/>
      <c r="AK2309" s="173"/>
      <c r="AL2309" s="173"/>
    </row>
    <row r="2310" spans="1:38" s="123" customFormat="1" ht="14">
      <c r="A2310" s="173"/>
      <c r="B2310" s="173"/>
      <c r="C2310" s="173"/>
      <c r="D2310" s="173"/>
      <c r="E2310" s="173"/>
      <c r="F2310" s="173"/>
      <c r="G2310" s="173"/>
      <c r="H2310" s="173"/>
      <c r="I2310" s="173"/>
      <c r="J2310" s="173"/>
      <c r="K2310" s="173"/>
      <c r="L2310" s="173"/>
      <c r="M2310" s="173"/>
      <c r="N2310" s="173"/>
      <c r="O2310" s="173"/>
      <c r="P2310" s="173"/>
      <c r="Q2310" s="173"/>
      <c r="R2310" s="173"/>
      <c r="S2310" s="173"/>
      <c r="T2310" s="173"/>
      <c r="U2310" s="173"/>
      <c r="V2310" s="173"/>
      <c r="W2310" s="173"/>
      <c r="X2310" s="173"/>
      <c r="Y2310" s="173"/>
      <c r="Z2310" s="173"/>
      <c r="AA2310" s="173"/>
      <c r="AB2310" s="173"/>
      <c r="AC2310" s="173"/>
      <c r="AD2310" s="173"/>
      <c r="AE2310" s="173"/>
      <c r="AF2310" s="173"/>
      <c r="AG2310" s="173"/>
      <c r="AH2310" s="173"/>
      <c r="AI2310" s="173"/>
      <c r="AJ2310" s="173"/>
      <c r="AK2310" s="173"/>
      <c r="AL2310" s="173"/>
    </row>
    <row r="2311" spans="1:38" s="123" customFormat="1" ht="14">
      <c r="A2311" s="173"/>
      <c r="B2311" s="173"/>
      <c r="C2311" s="173"/>
      <c r="D2311" s="173"/>
      <c r="E2311" s="173"/>
      <c r="F2311" s="173"/>
      <c r="G2311" s="173"/>
      <c r="H2311" s="173"/>
      <c r="I2311" s="173"/>
      <c r="J2311" s="173"/>
      <c r="K2311" s="173"/>
      <c r="L2311" s="173"/>
      <c r="M2311" s="173"/>
      <c r="N2311" s="173"/>
      <c r="O2311" s="173"/>
      <c r="P2311" s="173"/>
      <c r="Q2311" s="173"/>
      <c r="R2311" s="173"/>
      <c r="S2311" s="173"/>
      <c r="T2311" s="173"/>
      <c r="U2311" s="173"/>
      <c r="V2311" s="173"/>
      <c r="W2311" s="173"/>
      <c r="X2311" s="173"/>
      <c r="Y2311" s="173"/>
      <c r="Z2311" s="173"/>
      <c r="AA2311" s="173"/>
      <c r="AB2311" s="173"/>
      <c r="AC2311" s="173"/>
      <c r="AD2311" s="173"/>
      <c r="AE2311" s="173"/>
      <c r="AF2311" s="173"/>
      <c r="AG2311" s="173"/>
      <c r="AH2311" s="173"/>
      <c r="AI2311" s="173"/>
      <c r="AJ2311" s="173"/>
      <c r="AK2311" s="173"/>
      <c r="AL2311" s="173"/>
    </row>
    <row r="2312" spans="1:38" s="123" customFormat="1" ht="14">
      <c r="A2312" s="173"/>
      <c r="B2312" s="173"/>
      <c r="C2312" s="173"/>
      <c r="D2312" s="173"/>
      <c r="E2312" s="173"/>
      <c r="F2312" s="173"/>
      <c r="G2312" s="173"/>
      <c r="H2312" s="173"/>
      <c r="I2312" s="173"/>
      <c r="J2312" s="173"/>
      <c r="K2312" s="173"/>
      <c r="L2312" s="173"/>
      <c r="M2312" s="173"/>
      <c r="N2312" s="173"/>
      <c r="O2312" s="173"/>
      <c r="P2312" s="173"/>
      <c r="Q2312" s="173"/>
      <c r="R2312" s="173"/>
      <c r="S2312" s="173"/>
      <c r="T2312" s="173"/>
      <c r="U2312" s="173"/>
      <c r="V2312" s="173"/>
      <c r="W2312" s="173"/>
      <c r="X2312" s="173"/>
      <c r="Y2312" s="173"/>
      <c r="Z2312" s="173"/>
      <c r="AA2312" s="173"/>
      <c r="AB2312" s="173"/>
      <c r="AC2312" s="173"/>
      <c r="AD2312" s="173"/>
      <c r="AE2312" s="173"/>
      <c r="AF2312" s="173"/>
      <c r="AG2312" s="173"/>
      <c r="AH2312" s="173"/>
      <c r="AI2312" s="173"/>
      <c r="AJ2312" s="173"/>
      <c r="AK2312" s="173"/>
      <c r="AL2312" s="173"/>
    </row>
    <row r="2313" spans="1:38" s="123" customFormat="1" ht="14">
      <c r="A2313" s="173"/>
      <c r="B2313" s="173"/>
      <c r="C2313" s="173"/>
      <c r="D2313" s="173"/>
      <c r="E2313" s="173"/>
      <c r="F2313" s="173"/>
      <c r="G2313" s="173"/>
      <c r="H2313" s="173"/>
      <c r="I2313" s="173"/>
      <c r="J2313" s="173"/>
      <c r="K2313" s="173"/>
      <c r="L2313" s="173"/>
      <c r="M2313" s="173"/>
      <c r="N2313" s="173"/>
      <c r="O2313" s="173"/>
      <c r="P2313" s="173"/>
      <c r="Q2313" s="173"/>
      <c r="R2313" s="173"/>
      <c r="S2313" s="173"/>
      <c r="T2313" s="173"/>
      <c r="U2313" s="173"/>
      <c r="V2313" s="173"/>
      <c r="W2313" s="173"/>
      <c r="X2313" s="173"/>
      <c r="Y2313" s="173"/>
      <c r="Z2313" s="173"/>
      <c r="AA2313" s="173"/>
      <c r="AB2313" s="173"/>
      <c r="AC2313" s="173"/>
      <c r="AD2313" s="173"/>
      <c r="AE2313" s="173"/>
      <c r="AF2313" s="173"/>
      <c r="AG2313" s="173"/>
      <c r="AH2313" s="173"/>
      <c r="AI2313" s="173"/>
      <c r="AJ2313" s="173"/>
      <c r="AK2313" s="173"/>
      <c r="AL2313" s="173"/>
    </row>
    <row r="2314" spans="1:38" s="123" customFormat="1" ht="14">
      <c r="A2314" s="173"/>
      <c r="B2314" s="173"/>
      <c r="C2314" s="173"/>
      <c r="D2314" s="173"/>
      <c r="E2314" s="173"/>
      <c r="F2314" s="173"/>
      <c r="G2314" s="173"/>
      <c r="H2314" s="173"/>
      <c r="I2314" s="173"/>
      <c r="J2314" s="173"/>
      <c r="K2314" s="173"/>
      <c r="L2314" s="173"/>
      <c r="M2314" s="173"/>
      <c r="N2314" s="173"/>
      <c r="O2314" s="173"/>
      <c r="P2314" s="173"/>
      <c r="Q2314" s="173"/>
      <c r="R2314" s="173"/>
      <c r="S2314" s="173"/>
      <c r="T2314" s="173"/>
      <c r="U2314" s="173"/>
      <c r="V2314" s="173"/>
      <c r="W2314" s="173"/>
      <c r="X2314" s="173"/>
      <c r="Y2314" s="173"/>
      <c r="Z2314" s="173"/>
      <c r="AA2314" s="173"/>
      <c r="AB2314" s="173"/>
      <c r="AC2314" s="173"/>
      <c r="AD2314" s="173"/>
      <c r="AE2314" s="173"/>
      <c r="AF2314" s="173"/>
      <c r="AG2314" s="173"/>
      <c r="AH2314" s="173"/>
      <c r="AI2314" s="173"/>
      <c r="AJ2314" s="173"/>
      <c r="AK2314" s="173"/>
      <c r="AL2314" s="173"/>
    </row>
    <row r="2315" spans="1:38" s="123" customFormat="1" ht="14">
      <c r="A2315" s="173"/>
      <c r="B2315" s="173"/>
      <c r="C2315" s="173"/>
      <c r="D2315" s="173"/>
      <c r="E2315" s="173"/>
      <c r="F2315" s="173"/>
      <c r="G2315" s="173"/>
      <c r="H2315" s="173"/>
      <c r="I2315" s="173"/>
      <c r="J2315" s="173"/>
      <c r="K2315" s="173"/>
      <c r="L2315" s="173"/>
      <c r="M2315" s="173"/>
      <c r="N2315" s="173"/>
      <c r="O2315" s="173"/>
      <c r="P2315" s="173"/>
      <c r="Q2315" s="173"/>
      <c r="R2315" s="173"/>
      <c r="S2315" s="173"/>
      <c r="T2315" s="173"/>
      <c r="U2315" s="173"/>
      <c r="V2315" s="173"/>
      <c r="W2315" s="173"/>
      <c r="X2315" s="173"/>
      <c r="Y2315" s="173"/>
      <c r="Z2315" s="173"/>
      <c r="AA2315" s="173"/>
      <c r="AB2315" s="173"/>
      <c r="AC2315" s="173"/>
      <c r="AD2315" s="173"/>
      <c r="AE2315" s="173"/>
      <c r="AF2315" s="173"/>
      <c r="AG2315" s="173"/>
      <c r="AH2315" s="173"/>
      <c r="AI2315" s="173"/>
      <c r="AJ2315" s="173"/>
      <c r="AK2315" s="173"/>
      <c r="AL2315" s="173"/>
    </row>
    <row r="2316" spans="1:38" s="123" customFormat="1" ht="14">
      <c r="A2316" s="173"/>
      <c r="B2316" s="173"/>
      <c r="C2316" s="173"/>
      <c r="D2316" s="173"/>
      <c r="E2316" s="173"/>
      <c r="F2316" s="173"/>
      <c r="G2316" s="173"/>
      <c r="H2316" s="173"/>
      <c r="I2316" s="173"/>
      <c r="J2316" s="173"/>
      <c r="K2316" s="173"/>
      <c r="L2316" s="173"/>
      <c r="M2316" s="173"/>
      <c r="N2316" s="173"/>
      <c r="O2316" s="173"/>
      <c r="P2316" s="173"/>
      <c r="Q2316" s="173"/>
      <c r="R2316" s="173"/>
      <c r="S2316" s="173"/>
      <c r="T2316" s="173"/>
      <c r="U2316" s="173"/>
      <c r="V2316" s="173"/>
      <c r="W2316" s="173"/>
      <c r="X2316" s="173"/>
      <c r="Y2316" s="173"/>
      <c r="Z2316" s="173"/>
      <c r="AA2316" s="173"/>
      <c r="AB2316" s="173"/>
      <c r="AC2316" s="173"/>
      <c r="AD2316" s="173"/>
      <c r="AE2316" s="173"/>
      <c r="AF2316" s="173"/>
      <c r="AG2316" s="173"/>
      <c r="AH2316" s="173"/>
      <c r="AI2316" s="173"/>
      <c r="AJ2316" s="173"/>
      <c r="AK2316" s="173"/>
      <c r="AL2316" s="173"/>
    </row>
    <row r="2317" spans="1:38" s="123" customFormat="1" ht="14">
      <c r="A2317" s="173"/>
      <c r="B2317" s="173"/>
      <c r="C2317" s="173"/>
      <c r="D2317" s="173"/>
      <c r="E2317" s="173"/>
      <c r="F2317" s="173"/>
      <c r="G2317" s="173"/>
      <c r="H2317" s="173"/>
      <c r="I2317" s="173"/>
      <c r="J2317" s="173"/>
      <c r="K2317" s="173"/>
      <c r="L2317" s="173"/>
      <c r="M2317" s="173"/>
      <c r="N2317" s="173"/>
      <c r="O2317" s="173"/>
      <c r="P2317" s="173"/>
      <c r="Q2317" s="173"/>
      <c r="R2317" s="173"/>
      <c r="S2317" s="173"/>
      <c r="T2317" s="173"/>
      <c r="U2317" s="173"/>
      <c r="V2317" s="173"/>
      <c r="W2317" s="173"/>
      <c r="X2317" s="173"/>
      <c r="Y2317" s="173"/>
      <c r="Z2317" s="173"/>
      <c r="AA2317" s="173"/>
      <c r="AB2317" s="173"/>
      <c r="AC2317" s="173"/>
      <c r="AD2317" s="173"/>
      <c r="AE2317" s="173"/>
      <c r="AF2317" s="173"/>
      <c r="AG2317" s="173"/>
      <c r="AH2317" s="173"/>
      <c r="AI2317" s="173"/>
      <c r="AJ2317" s="173"/>
      <c r="AK2317" s="173"/>
      <c r="AL2317" s="173"/>
    </row>
    <row r="2318" spans="1:38" s="123" customFormat="1" ht="14">
      <c r="A2318" s="173"/>
      <c r="B2318" s="173"/>
      <c r="C2318" s="173"/>
      <c r="D2318" s="173"/>
      <c r="E2318" s="173"/>
      <c r="F2318" s="173"/>
      <c r="G2318" s="173"/>
      <c r="H2318" s="173"/>
      <c r="I2318" s="173"/>
      <c r="J2318" s="173"/>
      <c r="K2318" s="173"/>
      <c r="L2318" s="173"/>
      <c r="M2318" s="173"/>
      <c r="N2318" s="173"/>
      <c r="O2318" s="173"/>
      <c r="P2318" s="173"/>
      <c r="Q2318" s="173"/>
      <c r="R2318" s="173"/>
      <c r="S2318" s="173"/>
      <c r="T2318" s="173"/>
      <c r="U2318" s="173"/>
      <c r="V2318" s="173"/>
      <c r="W2318" s="173"/>
      <c r="X2318" s="173"/>
      <c r="Y2318" s="173"/>
      <c r="Z2318" s="173"/>
      <c r="AA2318" s="173"/>
      <c r="AB2318" s="173"/>
      <c r="AC2318" s="173"/>
      <c r="AD2318" s="173"/>
      <c r="AE2318" s="173"/>
      <c r="AF2318" s="173"/>
      <c r="AG2318" s="173"/>
      <c r="AH2318" s="173"/>
      <c r="AI2318" s="173"/>
      <c r="AJ2318" s="173"/>
      <c r="AK2318" s="173"/>
      <c r="AL2318" s="173"/>
    </row>
    <row r="2319" spans="1:38" s="123" customFormat="1" ht="14">
      <c r="A2319" s="173"/>
      <c r="B2319" s="173"/>
      <c r="C2319" s="173"/>
      <c r="D2319" s="173"/>
      <c r="E2319" s="173"/>
      <c r="F2319" s="173"/>
      <c r="G2319" s="173"/>
      <c r="H2319" s="173"/>
      <c r="I2319" s="173"/>
      <c r="J2319" s="173"/>
      <c r="K2319" s="173"/>
      <c r="L2319" s="173"/>
      <c r="M2319" s="173"/>
      <c r="N2319" s="173"/>
      <c r="O2319" s="173"/>
      <c r="P2319" s="173"/>
      <c r="Q2319" s="173"/>
      <c r="R2319" s="173"/>
      <c r="S2319" s="173"/>
      <c r="T2319" s="173"/>
      <c r="U2319" s="173"/>
      <c r="V2319" s="173"/>
      <c r="W2319" s="173"/>
      <c r="X2319" s="173"/>
      <c r="Y2319" s="173"/>
      <c r="Z2319" s="173"/>
      <c r="AA2319" s="173"/>
      <c r="AB2319" s="173"/>
      <c r="AC2319" s="173"/>
      <c r="AD2319" s="173"/>
      <c r="AE2319" s="173"/>
      <c r="AF2319" s="173"/>
      <c r="AG2319" s="173"/>
      <c r="AH2319" s="173"/>
      <c r="AI2319" s="173"/>
      <c r="AJ2319" s="173"/>
      <c r="AK2319" s="173"/>
      <c r="AL2319" s="173"/>
    </row>
    <row r="2320" spans="1:38" s="123" customFormat="1" ht="14">
      <c r="A2320" s="173"/>
      <c r="B2320" s="173"/>
      <c r="C2320" s="173"/>
      <c r="D2320" s="173"/>
      <c r="E2320" s="173"/>
      <c r="F2320" s="173"/>
      <c r="G2320" s="173"/>
      <c r="H2320" s="173"/>
      <c r="I2320" s="173"/>
      <c r="J2320" s="173"/>
      <c r="K2320" s="173"/>
      <c r="L2320" s="173"/>
      <c r="M2320" s="173"/>
      <c r="N2320" s="173"/>
      <c r="O2320" s="173"/>
      <c r="P2320" s="173"/>
      <c r="Q2320" s="173"/>
      <c r="R2320" s="173"/>
      <c r="S2320" s="173"/>
      <c r="T2320" s="173"/>
      <c r="U2320" s="173"/>
      <c r="V2320" s="173"/>
      <c r="W2320" s="173"/>
      <c r="X2320" s="173"/>
      <c r="Y2320" s="173"/>
      <c r="Z2320" s="173"/>
      <c r="AA2320" s="173"/>
      <c r="AB2320" s="173"/>
      <c r="AC2320" s="173"/>
      <c r="AD2320" s="173"/>
      <c r="AE2320" s="173"/>
      <c r="AF2320" s="173"/>
      <c r="AG2320" s="173"/>
      <c r="AH2320" s="173"/>
      <c r="AI2320" s="173"/>
      <c r="AJ2320" s="173"/>
      <c r="AK2320" s="173"/>
      <c r="AL2320" s="173"/>
    </row>
    <row r="2321" spans="1:38" s="123" customFormat="1" ht="14">
      <c r="A2321" s="173"/>
      <c r="B2321" s="173"/>
      <c r="C2321" s="173"/>
      <c r="D2321" s="173"/>
      <c r="E2321" s="173"/>
      <c r="F2321" s="173"/>
      <c r="G2321" s="173"/>
      <c r="H2321" s="173"/>
      <c r="I2321" s="173"/>
      <c r="J2321" s="173"/>
      <c r="K2321" s="173"/>
      <c r="L2321" s="173"/>
      <c r="M2321" s="173"/>
      <c r="N2321" s="173"/>
      <c r="O2321" s="173"/>
      <c r="P2321" s="173"/>
      <c r="Q2321" s="173"/>
      <c r="R2321" s="173"/>
      <c r="S2321" s="173"/>
      <c r="T2321" s="173"/>
      <c r="U2321" s="173"/>
      <c r="V2321" s="173"/>
      <c r="W2321" s="173"/>
      <c r="X2321" s="173"/>
      <c r="Y2321" s="173"/>
      <c r="Z2321" s="173"/>
      <c r="AA2321" s="173"/>
      <c r="AB2321" s="173"/>
      <c r="AC2321" s="173"/>
      <c r="AD2321" s="173"/>
      <c r="AE2321" s="173"/>
      <c r="AF2321" s="173"/>
      <c r="AG2321" s="173"/>
      <c r="AH2321" s="173"/>
      <c r="AI2321" s="173"/>
      <c r="AJ2321" s="173"/>
      <c r="AK2321" s="173"/>
      <c r="AL2321" s="173"/>
    </row>
    <row r="2322" spans="1:38" s="123" customFormat="1" ht="14">
      <c r="A2322" s="173"/>
      <c r="B2322" s="173"/>
      <c r="C2322" s="173"/>
      <c r="D2322" s="173"/>
      <c r="E2322" s="173"/>
      <c r="F2322" s="173"/>
      <c r="G2322" s="173"/>
      <c r="H2322" s="173"/>
      <c r="I2322" s="173"/>
      <c r="J2322" s="173"/>
      <c r="K2322" s="173"/>
      <c r="L2322" s="173"/>
      <c r="M2322" s="173"/>
      <c r="N2322" s="173"/>
      <c r="O2322" s="173"/>
      <c r="P2322" s="173"/>
      <c r="Q2322" s="173"/>
      <c r="R2322" s="173"/>
      <c r="S2322" s="173"/>
      <c r="T2322" s="173"/>
      <c r="U2322" s="173"/>
      <c r="V2322" s="173"/>
      <c r="W2322" s="173"/>
      <c r="X2322" s="173"/>
      <c r="Y2322" s="173"/>
      <c r="Z2322" s="173"/>
      <c r="AA2322" s="173"/>
      <c r="AB2322" s="173"/>
      <c r="AC2322" s="173"/>
      <c r="AD2322" s="173"/>
      <c r="AE2322" s="173"/>
      <c r="AF2322" s="173"/>
      <c r="AG2322" s="173"/>
      <c r="AH2322" s="173"/>
      <c r="AI2322" s="173"/>
      <c r="AJ2322" s="173"/>
      <c r="AK2322" s="173"/>
      <c r="AL2322" s="173"/>
    </row>
    <row r="2323" spans="1:38" s="123" customFormat="1" ht="14">
      <c r="A2323" s="173"/>
      <c r="B2323" s="173"/>
      <c r="C2323" s="173"/>
      <c r="D2323" s="173"/>
      <c r="E2323" s="173"/>
      <c r="F2323" s="173"/>
      <c r="G2323" s="173"/>
      <c r="H2323" s="173"/>
      <c r="I2323" s="173"/>
      <c r="J2323" s="173"/>
      <c r="K2323" s="173"/>
      <c r="L2323" s="173"/>
      <c r="M2323" s="173"/>
      <c r="N2323" s="173"/>
      <c r="O2323" s="173"/>
      <c r="P2323" s="173"/>
      <c r="Q2323" s="173"/>
      <c r="R2323" s="173"/>
      <c r="S2323" s="173"/>
      <c r="T2323" s="173"/>
      <c r="U2323" s="173"/>
      <c r="V2323" s="173"/>
      <c r="W2323" s="173"/>
      <c r="X2323" s="173"/>
      <c r="Y2323" s="173"/>
      <c r="Z2323" s="173"/>
      <c r="AA2323" s="173"/>
      <c r="AB2323" s="173"/>
      <c r="AC2323" s="173"/>
      <c r="AD2323" s="173"/>
      <c r="AE2323" s="173"/>
      <c r="AF2323" s="173"/>
      <c r="AG2323" s="173"/>
      <c r="AH2323" s="173"/>
      <c r="AI2323" s="173"/>
      <c r="AJ2323" s="173"/>
      <c r="AK2323" s="173"/>
      <c r="AL2323" s="173"/>
    </row>
    <row r="2324" spans="1:38" s="123" customFormat="1" ht="14">
      <c r="A2324" s="173"/>
      <c r="B2324" s="173"/>
      <c r="C2324" s="173"/>
      <c r="D2324" s="173"/>
      <c r="E2324" s="173"/>
      <c r="F2324" s="173"/>
      <c r="G2324" s="173"/>
      <c r="H2324" s="173"/>
      <c r="I2324" s="173"/>
      <c r="J2324" s="173"/>
      <c r="K2324" s="173"/>
      <c r="L2324" s="173"/>
      <c r="M2324" s="173"/>
      <c r="N2324" s="173"/>
      <c r="O2324" s="173"/>
      <c r="P2324" s="173"/>
      <c r="Q2324" s="173"/>
      <c r="R2324" s="173"/>
      <c r="S2324" s="173"/>
      <c r="T2324" s="173"/>
      <c r="U2324" s="173"/>
      <c r="V2324" s="173"/>
      <c r="W2324" s="173"/>
      <c r="X2324" s="173"/>
      <c r="Y2324" s="173"/>
      <c r="Z2324" s="173"/>
      <c r="AA2324" s="173"/>
      <c r="AB2324" s="173"/>
      <c r="AC2324" s="173"/>
      <c r="AD2324" s="173"/>
      <c r="AE2324" s="173"/>
      <c r="AF2324" s="173"/>
      <c r="AG2324" s="173"/>
      <c r="AH2324" s="173"/>
      <c r="AI2324" s="173"/>
      <c r="AJ2324" s="173"/>
      <c r="AK2324" s="173"/>
      <c r="AL2324" s="173"/>
    </row>
    <row r="2325" spans="1:38" s="123" customFormat="1" ht="14">
      <c r="A2325" s="173"/>
      <c r="B2325" s="173"/>
      <c r="C2325" s="173"/>
      <c r="D2325" s="173"/>
      <c r="E2325" s="173"/>
      <c r="F2325" s="173"/>
      <c r="G2325" s="173"/>
      <c r="H2325" s="173"/>
      <c r="I2325" s="173"/>
      <c r="J2325" s="173"/>
      <c r="K2325" s="173"/>
      <c r="L2325" s="173"/>
      <c r="M2325" s="173"/>
      <c r="N2325" s="173"/>
      <c r="O2325" s="173"/>
      <c r="P2325" s="173"/>
      <c r="Q2325" s="173"/>
      <c r="R2325" s="173"/>
      <c r="S2325" s="173"/>
      <c r="T2325" s="173"/>
      <c r="U2325" s="173"/>
      <c r="V2325" s="173"/>
      <c r="W2325" s="173"/>
      <c r="X2325" s="173"/>
      <c r="Y2325" s="173"/>
      <c r="Z2325" s="173"/>
      <c r="AA2325" s="173"/>
      <c r="AB2325" s="173"/>
      <c r="AC2325" s="173"/>
      <c r="AD2325" s="173"/>
      <c r="AE2325" s="173"/>
      <c r="AF2325" s="173"/>
      <c r="AG2325" s="173"/>
      <c r="AH2325" s="173"/>
      <c r="AI2325" s="173"/>
      <c r="AJ2325" s="173"/>
      <c r="AK2325" s="173"/>
      <c r="AL2325" s="173"/>
    </row>
    <row r="2326" spans="1:38" s="123" customFormat="1" ht="14">
      <c r="A2326" s="173"/>
      <c r="B2326" s="173"/>
      <c r="C2326" s="173"/>
      <c r="D2326" s="173"/>
      <c r="E2326" s="173"/>
      <c r="F2326" s="173"/>
      <c r="G2326" s="173"/>
      <c r="H2326" s="173"/>
      <c r="I2326" s="173"/>
      <c r="J2326" s="173"/>
      <c r="K2326" s="173"/>
      <c r="L2326" s="173"/>
      <c r="M2326" s="173"/>
      <c r="N2326" s="173"/>
      <c r="O2326" s="173"/>
      <c r="P2326" s="173"/>
      <c r="Q2326" s="173"/>
      <c r="R2326" s="173"/>
      <c r="S2326" s="173"/>
      <c r="T2326" s="173"/>
      <c r="U2326" s="173"/>
      <c r="V2326" s="173"/>
      <c r="W2326" s="173"/>
      <c r="X2326" s="173"/>
      <c r="Y2326" s="173"/>
      <c r="Z2326" s="173"/>
      <c r="AA2326" s="173"/>
      <c r="AB2326" s="173"/>
      <c r="AC2326" s="173"/>
      <c r="AD2326" s="173"/>
      <c r="AE2326" s="173"/>
      <c r="AF2326" s="173"/>
      <c r="AG2326" s="173"/>
      <c r="AH2326" s="173"/>
      <c r="AI2326" s="173"/>
      <c r="AJ2326" s="173"/>
      <c r="AK2326" s="173"/>
      <c r="AL2326" s="173"/>
    </row>
    <row r="2327" spans="1:38" s="123" customFormat="1" ht="14">
      <c r="A2327" s="173"/>
      <c r="B2327" s="173"/>
      <c r="C2327" s="173"/>
      <c r="D2327" s="173"/>
      <c r="E2327" s="173"/>
      <c r="F2327" s="173"/>
      <c r="G2327" s="173"/>
      <c r="H2327" s="173"/>
      <c r="I2327" s="173"/>
      <c r="J2327" s="173"/>
      <c r="K2327" s="173"/>
      <c r="L2327" s="173"/>
      <c r="M2327" s="173"/>
      <c r="N2327" s="173"/>
      <c r="O2327" s="173"/>
      <c r="P2327" s="173"/>
      <c r="Q2327" s="173"/>
      <c r="R2327" s="173"/>
      <c r="S2327" s="173"/>
      <c r="T2327" s="173"/>
      <c r="U2327" s="173"/>
      <c r="V2327" s="173"/>
      <c r="W2327" s="173"/>
      <c r="X2327" s="173"/>
      <c r="Y2327" s="173"/>
      <c r="Z2327" s="173"/>
      <c r="AA2327" s="173"/>
      <c r="AB2327" s="173"/>
      <c r="AC2327" s="173"/>
      <c r="AD2327" s="173"/>
      <c r="AE2327" s="173"/>
      <c r="AF2327" s="173"/>
      <c r="AG2327" s="173"/>
      <c r="AH2327" s="173"/>
      <c r="AI2327" s="173"/>
      <c r="AJ2327" s="173"/>
      <c r="AK2327" s="173"/>
      <c r="AL2327" s="173"/>
    </row>
    <row r="2328" spans="1:38" s="123" customFormat="1" ht="14">
      <c r="A2328" s="173"/>
      <c r="B2328" s="173"/>
      <c r="C2328" s="173"/>
      <c r="D2328" s="173"/>
      <c r="E2328" s="173"/>
      <c r="F2328" s="173"/>
      <c r="G2328" s="173"/>
      <c r="H2328" s="173"/>
      <c r="I2328" s="173"/>
      <c r="J2328" s="173"/>
      <c r="K2328" s="173"/>
      <c r="L2328" s="173"/>
      <c r="M2328" s="173"/>
      <c r="N2328" s="173"/>
      <c r="O2328" s="173"/>
      <c r="P2328" s="173"/>
      <c r="Q2328" s="173"/>
      <c r="R2328" s="173"/>
      <c r="S2328" s="173"/>
      <c r="T2328" s="173"/>
      <c r="U2328" s="173"/>
      <c r="V2328" s="173"/>
      <c r="W2328" s="173"/>
      <c r="X2328" s="173"/>
      <c r="Y2328" s="173"/>
      <c r="Z2328" s="173"/>
      <c r="AA2328" s="173"/>
      <c r="AB2328" s="173"/>
      <c r="AC2328" s="173"/>
      <c r="AD2328" s="173"/>
      <c r="AE2328" s="173"/>
      <c r="AF2328" s="173"/>
      <c r="AG2328" s="173"/>
      <c r="AH2328" s="173"/>
      <c r="AI2328" s="173"/>
      <c r="AJ2328" s="173"/>
      <c r="AK2328" s="173"/>
      <c r="AL2328" s="173"/>
    </row>
    <row r="2329" spans="1:38" s="123" customFormat="1" ht="14">
      <c r="A2329" s="173"/>
      <c r="B2329" s="173"/>
      <c r="C2329" s="173"/>
      <c r="D2329" s="173"/>
      <c r="E2329" s="173"/>
      <c r="F2329" s="173"/>
      <c r="G2329" s="173"/>
      <c r="H2329" s="173"/>
      <c r="I2329" s="173"/>
      <c r="J2329" s="173"/>
      <c r="K2329" s="173"/>
      <c r="L2329" s="173"/>
      <c r="M2329" s="173"/>
      <c r="N2329" s="173"/>
      <c r="O2329" s="173"/>
      <c r="P2329" s="173"/>
      <c r="Q2329" s="173"/>
      <c r="R2329" s="173"/>
      <c r="S2329" s="173"/>
      <c r="T2329" s="173"/>
      <c r="U2329" s="173"/>
      <c r="V2329" s="173"/>
      <c r="W2329" s="173"/>
      <c r="X2329" s="173"/>
      <c r="Y2329" s="173"/>
      <c r="Z2329" s="173"/>
      <c r="AA2329" s="173"/>
      <c r="AB2329" s="173"/>
      <c r="AC2329" s="173"/>
      <c r="AD2329" s="173"/>
      <c r="AE2329" s="173"/>
      <c r="AF2329" s="173"/>
      <c r="AG2329" s="173"/>
      <c r="AH2329" s="173"/>
      <c r="AI2329" s="173"/>
      <c r="AJ2329" s="173"/>
      <c r="AK2329" s="173"/>
      <c r="AL2329" s="173"/>
    </row>
    <row r="2330" spans="1:38" s="123" customFormat="1" ht="14">
      <c r="A2330" s="173"/>
      <c r="B2330" s="173"/>
      <c r="C2330" s="173"/>
      <c r="D2330" s="173"/>
      <c r="E2330" s="173"/>
      <c r="F2330" s="173"/>
      <c r="G2330" s="173"/>
      <c r="H2330" s="173"/>
      <c r="I2330" s="173"/>
      <c r="J2330" s="173"/>
      <c r="K2330" s="173"/>
      <c r="L2330" s="173"/>
      <c r="M2330" s="173"/>
      <c r="N2330" s="173"/>
      <c r="O2330" s="173"/>
      <c r="P2330" s="173"/>
      <c r="Q2330" s="173"/>
      <c r="R2330" s="173"/>
      <c r="S2330" s="173"/>
      <c r="T2330" s="173"/>
      <c r="U2330" s="173"/>
      <c r="V2330" s="173"/>
      <c r="W2330" s="173"/>
      <c r="X2330" s="173"/>
      <c r="Y2330" s="173"/>
      <c r="Z2330" s="173"/>
      <c r="AA2330" s="173"/>
      <c r="AB2330" s="173"/>
      <c r="AC2330" s="173"/>
      <c r="AD2330" s="173"/>
      <c r="AE2330" s="173"/>
      <c r="AF2330" s="173"/>
      <c r="AG2330" s="173"/>
      <c r="AH2330" s="173"/>
      <c r="AI2330" s="173"/>
      <c r="AJ2330" s="173"/>
      <c r="AK2330" s="173"/>
      <c r="AL2330" s="173"/>
    </row>
    <row r="2331" spans="1:38" s="123" customFormat="1" ht="14">
      <c r="A2331" s="173"/>
      <c r="B2331" s="173"/>
      <c r="C2331" s="173"/>
      <c r="D2331" s="173"/>
      <c r="E2331" s="173"/>
      <c r="F2331" s="173"/>
      <c r="G2331" s="173"/>
      <c r="H2331" s="173"/>
      <c r="I2331" s="173"/>
      <c r="J2331" s="173"/>
      <c r="K2331" s="173"/>
      <c r="L2331" s="173"/>
      <c r="M2331" s="173"/>
      <c r="N2331" s="173"/>
      <c r="O2331" s="173"/>
      <c r="P2331" s="173"/>
      <c r="Q2331" s="173"/>
      <c r="R2331" s="173"/>
      <c r="S2331" s="173"/>
      <c r="T2331" s="173"/>
      <c r="U2331" s="173"/>
      <c r="V2331" s="173"/>
      <c r="W2331" s="173"/>
      <c r="X2331" s="173"/>
      <c r="Y2331" s="173"/>
      <c r="Z2331" s="173"/>
      <c r="AA2331" s="173"/>
      <c r="AB2331" s="173"/>
      <c r="AC2331" s="173"/>
      <c r="AD2331" s="173"/>
      <c r="AE2331" s="173"/>
      <c r="AF2331" s="173"/>
      <c r="AG2331" s="173"/>
      <c r="AH2331" s="173"/>
      <c r="AI2331" s="173"/>
      <c r="AJ2331" s="173"/>
      <c r="AK2331" s="173"/>
      <c r="AL2331" s="173"/>
    </row>
    <row r="2332" spans="1:38" s="123" customFormat="1" ht="14">
      <c r="A2332" s="173"/>
      <c r="B2332" s="173"/>
      <c r="C2332" s="173"/>
      <c r="D2332" s="173"/>
      <c r="E2332" s="173"/>
      <c r="F2332" s="173"/>
      <c r="G2332" s="173"/>
      <c r="H2332" s="173"/>
      <c r="I2332" s="173"/>
      <c r="J2332" s="173"/>
      <c r="K2332" s="173"/>
      <c r="L2332" s="173"/>
      <c r="M2332" s="173"/>
      <c r="N2332" s="173"/>
      <c r="O2332" s="173"/>
      <c r="P2332" s="173"/>
      <c r="Q2332" s="173"/>
      <c r="R2332" s="173"/>
      <c r="S2332" s="173"/>
      <c r="T2332" s="173"/>
      <c r="U2332" s="173"/>
      <c r="V2332" s="173"/>
      <c r="W2332" s="173"/>
      <c r="X2332" s="173"/>
      <c r="Y2332" s="173"/>
      <c r="Z2332" s="173"/>
      <c r="AA2332" s="173"/>
      <c r="AB2332" s="173"/>
      <c r="AC2332" s="173"/>
      <c r="AD2332" s="173"/>
      <c r="AE2332" s="173"/>
      <c r="AF2332" s="173"/>
      <c r="AG2332" s="173"/>
      <c r="AH2332" s="173"/>
      <c r="AI2332" s="173"/>
      <c r="AJ2332" s="173"/>
      <c r="AK2332" s="173"/>
      <c r="AL2332" s="173"/>
    </row>
    <row r="2333" spans="1:38" s="123" customFormat="1" ht="14">
      <c r="A2333" s="173"/>
      <c r="B2333" s="173"/>
      <c r="C2333" s="173"/>
      <c r="D2333" s="173"/>
      <c r="E2333" s="173"/>
      <c r="F2333" s="173"/>
      <c r="G2333" s="173"/>
      <c r="H2333" s="173"/>
      <c r="I2333" s="173"/>
      <c r="J2333" s="173"/>
      <c r="K2333" s="173"/>
      <c r="L2333" s="173"/>
      <c r="M2333" s="173"/>
      <c r="N2333" s="173"/>
      <c r="O2333" s="173"/>
      <c r="P2333" s="173"/>
      <c r="Q2333" s="173"/>
      <c r="R2333" s="173"/>
      <c r="S2333" s="173"/>
      <c r="T2333" s="173"/>
      <c r="U2333" s="173"/>
      <c r="V2333" s="173"/>
      <c r="W2333" s="173"/>
      <c r="X2333" s="173"/>
      <c r="Y2333" s="173"/>
      <c r="Z2333" s="173"/>
      <c r="AA2333" s="173"/>
      <c r="AB2333" s="173"/>
      <c r="AC2333" s="173"/>
      <c r="AD2333" s="173"/>
      <c r="AE2333" s="173"/>
      <c r="AF2333" s="173"/>
      <c r="AG2333" s="173"/>
      <c r="AH2333" s="173"/>
      <c r="AI2333" s="173"/>
      <c r="AJ2333" s="173"/>
      <c r="AK2333" s="173"/>
      <c r="AL2333" s="173"/>
    </row>
    <row r="2334" spans="1:38" s="123" customFormat="1" ht="14">
      <c r="A2334" s="173"/>
      <c r="B2334" s="173"/>
      <c r="C2334" s="173"/>
      <c r="D2334" s="173"/>
      <c r="E2334" s="173"/>
      <c r="F2334" s="173"/>
      <c r="G2334" s="173"/>
      <c r="H2334" s="173"/>
      <c r="I2334" s="173"/>
      <c r="J2334" s="173"/>
      <c r="K2334" s="173"/>
      <c r="L2334" s="173"/>
      <c r="M2334" s="173"/>
      <c r="N2334" s="173"/>
      <c r="O2334" s="173"/>
      <c r="P2334" s="173"/>
      <c r="Q2334" s="173"/>
      <c r="R2334" s="173"/>
      <c r="S2334" s="173"/>
      <c r="T2334" s="173"/>
      <c r="U2334" s="173"/>
      <c r="V2334" s="173"/>
      <c r="W2334" s="173"/>
      <c r="X2334" s="173"/>
      <c r="Y2334" s="173"/>
      <c r="Z2334" s="173"/>
      <c r="AA2334" s="173"/>
      <c r="AB2334" s="173"/>
      <c r="AC2334" s="173"/>
      <c r="AD2334" s="173"/>
      <c r="AE2334" s="173"/>
      <c r="AF2334" s="173"/>
      <c r="AG2334" s="173"/>
      <c r="AH2334" s="173"/>
      <c r="AI2334" s="173"/>
      <c r="AJ2334" s="173"/>
      <c r="AK2334" s="173"/>
      <c r="AL2334" s="173"/>
    </row>
    <row r="2335" spans="1:38" s="123" customFormat="1" ht="14">
      <c r="A2335" s="173"/>
      <c r="B2335" s="173"/>
      <c r="C2335" s="173"/>
      <c r="D2335" s="173"/>
      <c r="E2335" s="173"/>
      <c r="F2335" s="173"/>
      <c r="G2335" s="173"/>
      <c r="H2335" s="173"/>
      <c r="I2335" s="173"/>
      <c r="J2335" s="173"/>
      <c r="K2335" s="173"/>
      <c r="L2335" s="173"/>
      <c r="M2335" s="173"/>
      <c r="N2335" s="173"/>
      <c r="O2335" s="173"/>
      <c r="P2335" s="173"/>
      <c r="Q2335" s="173"/>
      <c r="R2335" s="173"/>
      <c r="S2335" s="173"/>
      <c r="T2335" s="173"/>
      <c r="U2335" s="173"/>
      <c r="V2335" s="173"/>
      <c r="W2335" s="173"/>
      <c r="X2335" s="173"/>
      <c r="Y2335" s="173"/>
      <c r="Z2335" s="173"/>
      <c r="AA2335" s="173"/>
      <c r="AB2335" s="173"/>
      <c r="AC2335" s="173"/>
      <c r="AD2335" s="173"/>
      <c r="AE2335" s="173"/>
      <c r="AF2335" s="173"/>
      <c r="AG2335" s="173"/>
      <c r="AH2335" s="173"/>
      <c r="AI2335" s="173"/>
      <c r="AJ2335" s="173"/>
      <c r="AK2335" s="173"/>
      <c r="AL2335" s="173"/>
    </row>
    <row r="2336" spans="1:38" s="123" customFormat="1" ht="14">
      <c r="A2336" s="173"/>
      <c r="B2336" s="173"/>
      <c r="C2336" s="173"/>
      <c r="D2336" s="173"/>
      <c r="E2336" s="173"/>
      <c r="F2336" s="173"/>
      <c r="G2336" s="173"/>
      <c r="H2336" s="173"/>
      <c r="I2336" s="173"/>
      <c r="J2336" s="173"/>
      <c r="K2336" s="173"/>
      <c r="L2336" s="173"/>
      <c r="M2336" s="173"/>
      <c r="N2336" s="173"/>
      <c r="O2336" s="173"/>
      <c r="P2336" s="173"/>
      <c r="Q2336" s="173"/>
      <c r="R2336" s="173"/>
      <c r="S2336" s="173"/>
      <c r="T2336" s="173"/>
      <c r="U2336" s="173"/>
      <c r="V2336" s="173"/>
      <c r="W2336" s="173"/>
      <c r="X2336" s="173"/>
      <c r="Y2336" s="173"/>
      <c r="Z2336" s="173"/>
      <c r="AA2336" s="173"/>
      <c r="AB2336" s="173"/>
      <c r="AC2336" s="173"/>
      <c r="AD2336" s="173"/>
      <c r="AE2336" s="173"/>
      <c r="AF2336" s="173"/>
      <c r="AG2336" s="173"/>
      <c r="AH2336" s="173"/>
      <c r="AI2336" s="173"/>
      <c r="AJ2336" s="173"/>
      <c r="AK2336" s="173"/>
      <c r="AL2336" s="173"/>
    </row>
    <row r="2337" spans="1:38" s="123" customFormat="1" ht="14">
      <c r="A2337" s="173"/>
      <c r="B2337" s="173"/>
      <c r="C2337" s="173"/>
      <c r="D2337" s="173"/>
      <c r="E2337" s="173"/>
      <c r="F2337" s="173"/>
      <c r="G2337" s="173"/>
      <c r="H2337" s="173"/>
      <c r="I2337" s="173"/>
      <c r="J2337" s="173"/>
      <c r="K2337" s="173"/>
      <c r="L2337" s="173"/>
      <c r="M2337" s="173"/>
      <c r="N2337" s="173"/>
      <c r="O2337" s="173"/>
      <c r="P2337" s="173"/>
      <c r="Q2337" s="173"/>
      <c r="R2337" s="173"/>
      <c r="S2337" s="173"/>
      <c r="T2337" s="173"/>
      <c r="U2337" s="173"/>
      <c r="V2337" s="173"/>
      <c r="W2337" s="173"/>
      <c r="X2337" s="173"/>
      <c r="Y2337" s="173"/>
      <c r="Z2337" s="173"/>
      <c r="AA2337" s="173"/>
      <c r="AB2337" s="173"/>
      <c r="AC2337" s="173"/>
      <c r="AD2337" s="173"/>
      <c r="AE2337" s="173"/>
      <c r="AF2337" s="173"/>
      <c r="AG2337" s="173"/>
      <c r="AH2337" s="173"/>
      <c r="AI2337" s="173"/>
      <c r="AJ2337" s="173"/>
      <c r="AK2337" s="173"/>
      <c r="AL2337" s="173"/>
    </row>
    <row r="2338" spans="1:38" s="123" customFormat="1" ht="14">
      <c r="A2338" s="173"/>
      <c r="B2338" s="173"/>
      <c r="C2338" s="173"/>
      <c r="D2338" s="173"/>
      <c r="E2338" s="173"/>
      <c r="F2338" s="173"/>
      <c r="G2338" s="173"/>
      <c r="H2338" s="173"/>
      <c r="I2338" s="173"/>
      <c r="J2338" s="173"/>
      <c r="K2338" s="173"/>
      <c r="L2338" s="173"/>
      <c r="M2338" s="173"/>
      <c r="N2338" s="173"/>
      <c r="O2338" s="173"/>
      <c r="P2338" s="173"/>
      <c r="Q2338" s="173"/>
      <c r="R2338" s="173"/>
      <c r="S2338" s="173"/>
      <c r="T2338" s="173"/>
      <c r="U2338" s="173"/>
      <c r="V2338" s="173"/>
      <c r="W2338" s="173"/>
      <c r="X2338" s="173"/>
      <c r="Y2338" s="173"/>
      <c r="Z2338" s="173"/>
      <c r="AA2338" s="173"/>
      <c r="AB2338" s="173"/>
      <c r="AC2338" s="173"/>
      <c r="AD2338" s="173"/>
      <c r="AE2338" s="173"/>
      <c r="AF2338" s="173"/>
      <c r="AG2338" s="173"/>
      <c r="AH2338" s="173"/>
      <c r="AI2338" s="173"/>
      <c r="AJ2338" s="173"/>
      <c r="AK2338" s="173"/>
      <c r="AL2338" s="173"/>
    </row>
    <row r="2339" spans="1:38" s="123" customFormat="1" ht="14">
      <c r="A2339" s="173"/>
      <c r="B2339" s="173"/>
      <c r="C2339" s="173"/>
      <c r="D2339" s="173"/>
      <c r="E2339" s="173"/>
      <c r="F2339" s="173"/>
      <c r="G2339" s="173"/>
      <c r="H2339" s="173"/>
      <c r="I2339" s="173"/>
      <c r="J2339" s="173"/>
      <c r="K2339" s="173"/>
      <c r="L2339" s="173"/>
      <c r="M2339" s="173"/>
      <c r="N2339" s="173"/>
      <c r="O2339" s="173"/>
      <c r="P2339" s="173"/>
      <c r="Q2339" s="173"/>
      <c r="R2339" s="173"/>
      <c r="S2339" s="173"/>
      <c r="T2339" s="173"/>
      <c r="U2339" s="173"/>
      <c r="V2339" s="173"/>
      <c r="W2339" s="173"/>
      <c r="X2339" s="173"/>
      <c r="Y2339" s="173"/>
      <c r="Z2339" s="173"/>
      <c r="AA2339" s="173"/>
      <c r="AB2339" s="173"/>
      <c r="AC2339" s="173"/>
      <c r="AD2339" s="173"/>
      <c r="AE2339" s="173"/>
      <c r="AF2339" s="173"/>
      <c r="AG2339" s="173"/>
      <c r="AH2339" s="173"/>
      <c r="AI2339" s="173"/>
      <c r="AJ2339" s="173"/>
      <c r="AK2339" s="173"/>
      <c r="AL2339" s="173"/>
    </row>
    <row r="2340" spans="1:38" s="123" customFormat="1" ht="14">
      <c r="A2340" s="173"/>
      <c r="B2340" s="173"/>
      <c r="C2340" s="173"/>
      <c r="D2340" s="173"/>
      <c r="E2340" s="173"/>
      <c r="F2340" s="173"/>
      <c r="G2340" s="173"/>
      <c r="H2340" s="173"/>
      <c r="I2340" s="173"/>
      <c r="J2340" s="173"/>
      <c r="K2340" s="173"/>
      <c r="L2340" s="173"/>
      <c r="M2340" s="173"/>
      <c r="N2340" s="173"/>
      <c r="O2340" s="173"/>
      <c r="P2340" s="173"/>
      <c r="Q2340" s="173"/>
      <c r="R2340" s="173"/>
      <c r="S2340" s="173"/>
      <c r="T2340" s="173"/>
      <c r="U2340" s="173"/>
      <c r="V2340" s="173"/>
      <c r="W2340" s="173"/>
      <c r="X2340" s="173"/>
      <c r="Y2340" s="173"/>
      <c r="Z2340" s="173"/>
      <c r="AA2340" s="173"/>
      <c r="AB2340" s="173"/>
      <c r="AC2340" s="173"/>
      <c r="AD2340" s="173"/>
      <c r="AE2340" s="173"/>
      <c r="AF2340" s="173"/>
      <c r="AG2340" s="173"/>
      <c r="AH2340" s="173"/>
      <c r="AI2340" s="173"/>
      <c r="AJ2340" s="173"/>
      <c r="AK2340" s="173"/>
      <c r="AL2340" s="173"/>
    </row>
    <row r="2341" spans="1:38" s="123" customFormat="1" ht="14">
      <c r="A2341" s="173"/>
      <c r="B2341" s="173"/>
      <c r="C2341" s="173"/>
      <c r="D2341" s="173"/>
      <c r="E2341" s="173"/>
      <c r="F2341" s="173"/>
      <c r="G2341" s="173"/>
      <c r="H2341" s="173"/>
      <c r="I2341" s="173"/>
      <c r="J2341" s="173"/>
      <c r="K2341" s="173"/>
      <c r="L2341" s="173"/>
      <c r="M2341" s="173"/>
      <c r="N2341" s="173"/>
      <c r="O2341" s="173"/>
      <c r="P2341" s="173"/>
      <c r="Q2341" s="173"/>
      <c r="R2341" s="173"/>
      <c r="S2341" s="173"/>
      <c r="T2341" s="173"/>
      <c r="U2341" s="173"/>
      <c r="V2341" s="173"/>
      <c r="W2341" s="173"/>
      <c r="X2341" s="173"/>
      <c r="Y2341" s="173"/>
      <c r="Z2341" s="173"/>
      <c r="AA2341" s="173"/>
      <c r="AB2341" s="173"/>
      <c r="AC2341" s="173"/>
      <c r="AD2341" s="173"/>
      <c r="AE2341" s="173"/>
      <c r="AF2341" s="173"/>
      <c r="AG2341" s="173"/>
      <c r="AH2341" s="173"/>
      <c r="AI2341" s="173"/>
      <c r="AJ2341" s="173"/>
      <c r="AK2341" s="173"/>
      <c r="AL2341" s="173"/>
    </row>
    <row r="2342" spans="1:38" s="123" customFormat="1" ht="14">
      <c r="A2342" s="173"/>
      <c r="B2342" s="173"/>
      <c r="C2342" s="173"/>
      <c r="D2342" s="173"/>
      <c r="E2342" s="173"/>
      <c r="F2342" s="173"/>
      <c r="G2342" s="173"/>
      <c r="H2342" s="173"/>
      <c r="I2342" s="173"/>
      <c r="J2342" s="173"/>
      <c r="K2342" s="173"/>
      <c r="L2342" s="173"/>
      <c r="M2342" s="173"/>
      <c r="N2342" s="173"/>
      <c r="O2342" s="173"/>
      <c r="P2342" s="173"/>
      <c r="Q2342" s="173"/>
      <c r="R2342" s="173"/>
      <c r="S2342" s="173"/>
      <c r="T2342" s="173"/>
      <c r="U2342" s="173"/>
      <c r="V2342" s="173"/>
      <c r="W2342" s="173"/>
      <c r="X2342" s="173"/>
      <c r="Y2342" s="173"/>
      <c r="Z2342" s="173"/>
      <c r="AA2342" s="173"/>
      <c r="AB2342" s="173"/>
      <c r="AC2342" s="173"/>
      <c r="AD2342" s="173"/>
      <c r="AE2342" s="173"/>
      <c r="AF2342" s="173"/>
      <c r="AG2342" s="173"/>
      <c r="AH2342" s="173"/>
      <c r="AI2342" s="173"/>
      <c r="AJ2342" s="173"/>
      <c r="AK2342" s="173"/>
      <c r="AL2342" s="173"/>
    </row>
    <row r="2343" spans="1:38" s="123" customFormat="1" ht="14">
      <c r="A2343" s="173"/>
      <c r="B2343" s="173"/>
      <c r="C2343" s="173"/>
      <c r="D2343" s="173"/>
      <c r="E2343" s="173"/>
      <c r="F2343" s="173"/>
      <c r="G2343" s="173"/>
      <c r="H2343" s="173"/>
      <c r="I2343" s="173"/>
      <c r="J2343" s="173"/>
      <c r="K2343" s="173"/>
      <c r="L2343" s="173"/>
      <c r="M2343" s="173"/>
      <c r="N2343" s="173"/>
      <c r="O2343" s="173"/>
      <c r="P2343" s="173"/>
      <c r="Q2343" s="173"/>
      <c r="R2343" s="173"/>
      <c r="S2343" s="173"/>
      <c r="T2343" s="173"/>
      <c r="U2343" s="173"/>
      <c r="V2343" s="173"/>
      <c r="W2343" s="173"/>
      <c r="X2343" s="173"/>
      <c r="Y2343" s="173"/>
      <c r="Z2343" s="173"/>
      <c r="AA2343" s="173"/>
      <c r="AB2343" s="173"/>
      <c r="AC2343" s="173"/>
      <c r="AD2343" s="173"/>
      <c r="AE2343" s="173"/>
      <c r="AF2343" s="173"/>
      <c r="AG2343" s="173"/>
      <c r="AH2343" s="173"/>
      <c r="AI2343" s="173"/>
      <c r="AJ2343" s="173"/>
      <c r="AK2343" s="173"/>
      <c r="AL2343" s="173"/>
    </row>
    <row r="2344" spans="1:38" s="123" customFormat="1" ht="14">
      <c r="A2344" s="173"/>
      <c r="B2344" s="173"/>
      <c r="C2344" s="173"/>
      <c r="D2344" s="173"/>
      <c r="E2344" s="173"/>
      <c r="F2344" s="173"/>
      <c r="G2344" s="173"/>
      <c r="H2344" s="173"/>
      <c r="I2344" s="173"/>
      <c r="J2344" s="173"/>
      <c r="K2344" s="173"/>
      <c r="L2344" s="173"/>
      <c r="M2344" s="173"/>
      <c r="N2344" s="173"/>
      <c r="O2344" s="173"/>
      <c r="P2344" s="173"/>
      <c r="Q2344" s="173"/>
      <c r="R2344" s="173"/>
      <c r="S2344" s="173"/>
      <c r="T2344" s="173"/>
      <c r="U2344" s="173"/>
      <c r="V2344" s="173"/>
      <c r="W2344" s="173"/>
      <c r="X2344" s="173"/>
      <c r="Y2344" s="173"/>
      <c r="Z2344" s="173"/>
      <c r="AA2344" s="173"/>
      <c r="AB2344" s="173"/>
      <c r="AC2344" s="173"/>
      <c r="AD2344" s="173"/>
      <c r="AE2344" s="173"/>
      <c r="AF2344" s="173"/>
      <c r="AG2344" s="173"/>
      <c r="AH2344" s="173"/>
      <c r="AI2344" s="173"/>
      <c r="AJ2344" s="173"/>
      <c r="AK2344" s="173"/>
      <c r="AL2344" s="173"/>
    </row>
    <row r="2345" spans="1:38" s="123" customFormat="1" ht="14">
      <c r="A2345" s="173"/>
      <c r="B2345" s="173"/>
      <c r="C2345" s="173"/>
      <c r="D2345" s="173"/>
      <c r="E2345" s="173"/>
      <c r="F2345" s="173"/>
      <c r="G2345" s="173"/>
      <c r="H2345" s="173"/>
      <c r="I2345" s="173"/>
      <c r="J2345" s="173"/>
      <c r="K2345" s="173"/>
      <c r="L2345" s="173"/>
      <c r="M2345" s="173"/>
      <c r="N2345" s="173"/>
      <c r="O2345" s="173"/>
      <c r="P2345" s="173"/>
      <c r="Q2345" s="173"/>
      <c r="R2345" s="173"/>
      <c r="S2345" s="173"/>
      <c r="T2345" s="173"/>
      <c r="U2345" s="173"/>
      <c r="V2345" s="173"/>
      <c r="W2345" s="173"/>
      <c r="X2345" s="173"/>
      <c r="Y2345" s="173"/>
      <c r="Z2345" s="173"/>
      <c r="AA2345" s="173"/>
      <c r="AB2345" s="173"/>
      <c r="AC2345" s="173"/>
      <c r="AD2345" s="173"/>
      <c r="AE2345" s="173"/>
      <c r="AF2345" s="173"/>
      <c r="AG2345" s="173"/>
      <c r="AH2345" s="173"/>
      <c r="AI2345" s="173"/>
      <c r="AJ2345" s="173"/>
      <c r="AK2345" s="173"/>
      <c r="AL2345" s="173"/>
    </row>
    <row r="2346" spans="1:38" s="123" customFormat="1" ht="14">
      <c r="A2346" s="173"/>
      <c r="B2346" s="173"/>
      <c r="C2346" s="173"/>
      <c r="D2346" s="173"/>
      <c r="E2346" s="173"/>
      <c r="F2346" s="173"/>
      <c r="G2346" s="173"/>
      <c r="H2346" s="173"/>
      <c r="I2346" s="173"/>
      <c r="J2346" s="173"/>
      <c r="K2346" s="173"/>
      <c r="L2346" s="173"/>
      <c r="M2346" s="173"/>
      <c r="N2346" s="173"/>
      <c r="O2346" s="173"/>
      <c r="P2346" s="173"/>
      <c r="Q2346" s="173"/>
      <c r="R2346" s="173"/>
      <c r="S2346" s="173"/>
      <c r="T2346" s="173"/>
      <c r="U2346" s="173"/>
      <c r="V2346" s="173"/>
      <c r="W2346" s="173"/>
      <c r="X2346" s="173"/>
      <c r="Y2346" s="173"/>
      <c r="Z2346" s="173"/>
      <c r="AA2346" s="173"/>
      <c r="AB2346" s="173"/>
      <c r="AC2346" s="173"/>
      <c r="AD2346" s="173"/>
      <c r="AE2346" s="173"/>
      <c r="AF2346" s="173"/>
      <c r="AG2346" s="173"/>
      <c r="AH2346" s="173"/>
      <c r="AI2346" s="173"/>
      <c r="AJ2346" s="173"/>
      <c r="AK2346" s="173"/>
      <c r="AL2346" s="173"/>
    </row>
    <row r="2347" spans="1:38" s="123" customFormat="1" ht="14">
      <c r="A2347" s="173"/>
      <c r="B2347" s="173"/>
      <c r="C2347" s="173"/>
      <c r="D2347" s="173"/>
      <c r="E2347" s="173"/>
      <c r="F2347" s="173"/>
      <c r="G2347" s="173"/>
      <c r="H2347" s="173"/>
      <c r="I2347" s="173"/>
      <c r="J2347" s="173"/>
      <c r="K2347" s="173"/>
      <c r="L2347" s="173"/>
      <c r="M2347" s="173"/>
      <c r="N2347" s="173"/>
      <c r="O2347" s="173"/>
      <c r="P2347" s="173"/>
      <c r="Q2347" s="173"/>
      <c r="R2347" s="173"/>
      <c r="S2347" s="173"/>
      <c r="T2347" s="173"/>
      <c r="U2347" s="173"/>
      <c r="V2347" s="173"/>
      <c r="W2347" s="173"/>
      <c r="X2347" s="173"/>
      <c r="Y2347" s="173"/>
      <c r="Z2347" s="173"/>
      <c r="AA2347" s="173"/>
      <c r="AB2347" s="173"/>
      <c r="AC2347" s="173"/>
      <c r="AD2347" s="173"/>
      <c r="AE2347" s="173"/>
      <c r="AF2347" s="173"/>
      <c r="AG2347" s="173"/>
      <c r="AH2347" s="173"/>
      <c r="AI2347" s="173"/>
      <c r="AJ2347" s="173"/>
      <c r="AK2347" s="173"/>
      <c r="AL2347" s="173"/>
    </row>
    <row r="2348" spans="1:38" s="123" customFormat="1" ht="14">
      <c r="A2348" s="173"/>
      <c r="B2348" s="173"/>
      <c r="C2348" s="173"/>
      <c r="D2348" s="173"/>
      <c r="E2348" s="173"/>
      <c r="F2348" s="173"/>
      <c r="G2348" s="173"/>
      <c r="H2348" s="173"/>
      <c r="I2348" s="173"/>
      <c r="J2348" s="173"/>
      <c r="K2348" s="173"/>
      <c r="L2348" s="173"/>
      <c r="M2348" s="173"/>
      <c r="N2348" s="173"/>
      <c r="O2348" s="173"/>
      <c r="P2348" s="173"/>
      <c r="Q2348" s="173"/>
      <c r="R2348" s="173"/>
      <c r="S2348" s="173"/>
      <c r="T2348" s="173"/>
      <c r="U2348" s="173"/>
      <c r="V2348" s="173"/>
      <c r="W2348" s="173"/>
      <c r="X2348" s="173"/>
      <c r="Y2348" s="173"/>
      <c r="Z2348" s="173"/>
      <c r="AA2348" s="173"/>
      <c r="AB2348" s="173"/>
      <c r="AC2348" s="173"/>
      <c r="AD2348" s="173"/>
      <c r="AE2348" s="173"/>
      <c r="AF2348" s="173"/>
      <c r="AG2348" s="173"/>
      <c r="AH2348" s="173"/>
      <c r="AI2348" s="173"/>
      <c r="AJ2348" s="173"/>
      <c r="AK2348" s="173"/>
      <c r="AL2348" s="173"/>
    </row>
    <row r="2349" spans="1:38" s="123" customFormat="1" ht="14">
      <c r="A2349" s="173"/>
      <c r="B2349" s="173"/>
      <c r="C2349" s="173"/>
      <c r="D2349" s="173"/>
      <c r="E2349" s="173"/>
      <c r="F2349" s="173"/>
      <c r="G2349" s="173"/>
      <c r="H2349" s="173"/>
      <c r="I2349" s="173"/>
      <c r="J2349" s="173"/>
      <c r="K2349" s="173"/>
      <c r="L2349" s="173"/>
      <c r="M2349" s="173"/>
      <c r="N2349" s="173"/>
      <c r="O2349" s="173"/>
      <c r="P2349" s="173"/>
      <c r="Q2349" s="173"/>
      <c r="R2349" s="173"/>
      <c r="S2349" s="173"/>
      <c r="T2349" s="173"/>
      <c r="U2349" s="173"/>
      <c r="V2349" s="173"/>
      <c r="W2349" s="173"/>
      <c r="X2349" s="173"/>
      <c r="Y2349" s="173"/>
      <c r="Z2349" s="173"/>
      <c r="AA2349" s="173"/>
      <c r="AB2349" s="173"/>
      <c r="AC2349" s="173"/>
      <c r="AD2349" s="173"/>
      <c r="AE2349" s="173"/>
      <c r="AF2349" s="173"/>
      <c r="AG2349" s="173"/>
      <c r="AH2349" s="173"/>
      <c r="AI2349" s="173"/>
      <c r="AJ2349" s="173"/>
      <c r="AK2349" s="173"/>
      <c r="AL2349" s="173"/>
    </row>
    <row r="2350" spans="1:38" s="123" customFormat="1" ht="14">
      <c r="A2350" s="173"/>
      <c r="B2350" s="173"/>
      <c r="C2350" s="173"/>
      <c r="D2350" s="173"/>
      <c r="E2350" s="173"/>
      <c r="F2350" s="173"/>
      <c r="G2350" s="173"/>
      <c r="H2350" s="173"/>
      <c r="I2350" s="173"/>
      <c r="J2350" s="173"/>
      <c r="K2350" s="173"/>
      <c r="L2350" s="173"/>
      <c r="M2350" s="173"/>
      <c r="N2350" s="173"/>
      <c r="O2350" s="173"/>
      <c r="P2350" s="173"/>
      <c r="Q2350" s="173"/>
      <c r="R2350" s="173"/>
      <c r="S2350" s="173"/>
      <c r="T2350" s="173"/>
      <c r="U2350" s="173"/>
      <c r="V2350" s="173"/>
      <c r="W2350" s="173"/>
      <c r="X2350" s="173"/>
      <c r="Y2350" s="173"/>
      <c r="Z2350" s="173"/>
      <c r="AA2350" s="173"/>
      <c r="AB2350" s="173"/>
      <c r="AC2350" s="173"/>
      <c r="AD2350" s="173"/>
      <c r="AE2350" s="173"/>
      <c r="AF2350" s="173"/>
      <c r="AG2350" s="173"/>
      <c r="AH2350" s="173"/>
      <c r="AI2350" s="173"/>
      <c r="AJ2350" s="173"/>
      <c r="AK2350" s="173"/>
      <c r="AL2350" s="173"/>
    </row>
    <row r="2351" spans="1:38" s="123" customFormat="1" ht="14">
      <c r="A2351" s="173"/>
      <c r="B2351" s="173"/>
      <c r="C2351" s="173"/>
      <c r="D2351" s="173"/>
      <c r="E2351" s="173"/>
      <c r="F2351" s="173"/>
      <c r="G2351" s="173"/>
      <c r="H2351" s="173"/>
      <c r="I2351" s="173"/>
      <c r="J2351" s="173"/>
      <c r="K2351" s="173"/>
      <c r="L2351" s="173"/>
      <c r="M2351" s="173"/>
      <c r="N2351" s="173"/>
      <c r="O2351" s="173"/>
      <c r="P2351" s="173"/>
      <c r="Q2351" s="173"/>
      <c r="R2351" s="173"/>
      <c r="S2351" s="173"/>
      <c r="T2351" s="173"/>
      <c r="U2351" s="173"/>
      <c r="V2351" s="173"/>
      <c r="W2351" s="173"/>
      <c r="X2351" s="173"/>
      <c r="Y2351" s="173"/>
      <c r="Z2351" s="173"/>
      <c r="AA2351" s="173"/>
      <c r="AB2351" s="173"/>
      <c r="AC2351" s="173"/>
      <c r="AD2351" s="173"/>
      <c r="AE2351" s="173"/>
      <c r="AF2351" s="173"/>
      <c r="AG2351" s="173"/>
      <c r="AH2351" s="173"/>
      <c r="AI2351" s="173"/>
      <c r="AJ2351" s="173"/>
      <c r="AK2351" s="173"/>
      <c r="AL2351" s="173"/>
    </row>
    <row r="2352" spans="1:38" s="123" customFormat="1" ht="14">
      <c r="A2352" s="173"/>
      <c r="B2352" s="173"/>
      <c r="C2352" s="173"/>
      <c r="D2352" s="173"/>
      <c r="E2352" s="173"/>
      <c r="F2352" s="173"/>
      <c r="G2352" s="173"/>
      <c r="H2352" s="173"/>
      <c r="I2352" s="173"/>
      <c r="J2352" s="173"/>
      <c r="K2352" s="173"/>
      <c r="L2352" s="173"/>
      <c r="M2352" s="173"/>
      <c r="N2352" s="173"/>
      <c r="O2352" s="173"/>
      <c r="P2352" s="173"/>
      <c r="Q2352" s="173"/>
      <c r="R2352" s="173"/>
      <c r="S2352" s="173"/>
      <c r="T2352" s="173"/>
      <c r="U2352" s="173"/>
      <c r="V2352" s="173"/>
      <c r="W2352" s="173"/>
      <c r="X2352" s="173"/>
      <c r="Y2352" s="173"/>
      <c r="Z2352" s="173"/>
      <c r="AA2352" s="173"/>
      <c r="AB2352" s="173"/>
      <c r="AC2352" s="173"/>
      <c r="AD2352" s="173"/>
      <c r="AE2352" s="173"/>
      <c r="AF2352" s="173"/>
      <c r="AG2352" s="173"/>
      <c r="AH2352" s="173"/>
      <c r="AI2352" s="173"/>
      <c r="AJ2352" s="173"/>
      <c r="AK2352" s="173"/>
      <c r="AL2352" s="173"/>
    </row>
    <row r="2353" spans="1:38" s="123" customFormat="1" ht="14">
      <c r="A2353" s="173"/>
      <c r="B2353" s="173"/>
      <c r="C2353" s="173"/>
      <c r="D2353" s="173"/>
      <c r="E2353" s="173"/>
      <c r="F2353" s="173"/>
      <c r="G2353" s="173"/>
      <c r="H2353" s="173"/>
      <c r="I2353" s="173"/>
      <c r="J2353" s="173"/>
      <c r="K2353" s="173"/>
      <c r="L2353" s="173"/>
      <c r="M2353" s="173"/>
      <c r="N2353" s="173"/>
      <c r="O2353" s="173"/>
      <c r="P2353" s="173"/>
      <c r="Q2353" s="173"/>
      <c r="R2353" s="173"/>
      <c r="S2353" s="173"/>
      <c r="T2353" s="173"/>
      <c r="U2353" s="173"/>
      <c r="V2353" s="173"/>
      <c r="W2353" s="173"/>
      <c r="X2353" s="173"/>
      <c r="Y2353" s="173"/>
      <c r="Z2353" s="173"/>
      <c r="AA2353" s="173"/>
      <c r="AB2353" s="173"/>
      <c r="AC2353" s="173"/>
      <c r="AD2353" s="173"/>
      <c r="AE2353" s="173"/>
      <c r="AF2353" s="173"/>
      <c r="AG2353" s="173"/>
      <c r="AH2353" s="173"/>
      <c r="AI2353" s="173"/>
      <c r="AJ2353" s="173"/>
      <c r="AK2353" s="173"/>
      <c r="AL2353" s="173"/>
    </row>
    <row r="2354" spans="1:38" s="123" customFormat="1" ht="14">
      <c r="A2354" s="173"/>
      <c r="B2354" s="173"/>
      <c r="C2354" s="173"/>
      <c r="D2354" s="173"/>
      <c r="E2354" s="173"/>
      <c r="F2354" s="173"/>
      <c r="G2354" s="173"/>
      <c r="H2354" s="173"/>
      <c r="I2354" s="173"/>
      <c r="J2354" s="173"/>
      <c r="K2354" s="173"/>
      <c r="L2354" s="173"/>
      <c r="M2354" s="173"/>
      <c r="N2354" s="173"/>
      <c r="O2354" s="173"/>
      <c r="P2354" s="173"/>
      <c r="Q2354" s="173"/>
      <c r="R2354" s="173"/>
      <c r="S2354" s="173"/>
      <c r="T2354" s="173"/>
      <c r="U2354" s="173"/>
      <c r="V2354" s="173"/>
      <c r="W2354" s="173"/>
      <c r="X2354" s="173"/>
      <c r="Y2354" s="173"/>
      <c r="Z2354" s="173"/>
      <c r="AA2354" s="173"/>
      <c r="AB2354" s="173"/>
      <c r="AC2354" s="173"/>
      <c r="AD2354" s="173"/>
      <c r="AE2354" s="173"/>
      <c r="AF2354" s="173"/>
      <c r="AG2354" s="173"/>
      <c r="AH2354" s="173"/>
      <c r="AI2354" s="173"/>
      <c r="AJ2354" s="173"/>
      <c r="AK2354" s="173"/>
      <c r="AL2354" s="173"/>
    </row>
    <row r="2355" spans="1:38" s="123" customFormat="1" ht="14">
      <c r="A2355" s="173"/>
      <c r="B2355" s="173"/>
      <c r="C2355" s="173"/>
      <c r="D2355" s="173"/>
      <c r="E2355" s="173"/>
      <c r="F2355" s="173"/>
      <c r="G2355" s="173"/>
      <c r="H2355" s="173"/>
      <c r="I2355" s="173"/>
      <c r="J2355" s="173"/>
      <c r="K2355" s="173"/>
      <c r="L2355" s="173"/>
      <c r="M2355" s="173"/>
      <c r="N2355" s="173"/>
      <c r="O2355" s="173"/>
      <c r="P2355" s="173"/>
      <c r="Q2355" s="173"/>
      <c r="R2355" s="173"/>
      <c r="S2355" s="173"/>
      <c r="T2355" s="173"/>
      <c r="U2355" s="173"/>
      <c r="V2355" s="173"/>
      <c r="W2355" s="173"/>
      <c r="X2355" s="173"/>
      <c r="Y2355" s="173"/>
      <c r="Z2355" s="173"/>
      <c r="AA2355" s="173"/>
      <c r="AB2355" s="173"/>
      <c r="AC2355" s="173"/>
      <c r="AD2355" s="173"/>
      <c r="AE2355" s="173"/>
      <c r="AF2355" s="173"/>
      <c r="AG2355" s="173"/>
      <c r="AH2355" s="173"/>
      <c r="AI2355" s="173"/>
      <c r="AJ2355" s="173"/>
      <c r="AK2355" s="173"/>
      <c r="AL2355" s="173"/>
    </row>
    <row r="2356" spans="1:38" s="123" customFormat="1" ht="14">
      <c r="A2356" s="173"/>
      <c r="B2356" s="173"/>
      <c r="C2356" s="173"/>
      <c r="D2356" s="173"/>
      <c r="E2356" s="173"/>
      <c r="F2356" s="173"/>
      <c r="G2356" s="173"/>
      <c r="H2356" s="173"/>
      <c r="I2356" s="173"/>
      <c r="J2356" s="173"/>
      <c r="K2356" s="173"/>
      <c r="L2356" s="173"/>
      <c r="M2356" s="173"/>
      <c r="N2356" s="173"/>
      <c r="O2356" s="173"/>
      <c r="P2356" s="173"/>
      <c r="Q2356" s="173"/>
      <c r="R2356" s="173"/>
      <c r="S2356" s="173"/>
      <c r="T2356" s="173"/>
      <c r="U2356" s="173"/>
      <c r="V2356" s="173"/>
      <c r="W2356" s="173"/>
      <c r="X2356" s="173"/>
      <c r="Y2356" s="173"/>
      <c r="Z2356" s="173"/>
      <c r="AA2356" s="173"/>
      <c r="AB2356" s="173"/>
      <c r="AC2356" s="173"/>
      <c r="AD2356" s="173"/>
      <c r="AE2356" s="173"/>
      <c r="AF2356" s="173"/>
      <c r="AG2356" s="173"/>
      <c r="AH2356" s="173"/>
      <c r="AI2356" s="173"/>
      <c r="AJ2356" s="173"/>
      <c r="AK2356" s="173"/>
      <c r="AL2356" s="173"/>
    </row>
    <row r="2357" spans="1:38" s="123" customFormat="1" ht="14">
      <c r="A2357" s="173"/>
      <c r="B2357" s="173"/>
      <c r="C2357" s="173"/>
      <c r="D2357" s="173"/>
      <c r="E2357" s="173"/>
      <c r="F2357" s="173"/>
      <c r="G2357" s="173"/>
      <c r="H2357" s="173"/>
      <c r="I2357" s="173"/>
      <c r="J2357" s="173"/>
      <c r="K2357" s="173"/>
      <c r="L2357" s="173"/>
      <c r="M2357" s="173"/>
      <c r="N2357" s="173"/>
      <c r="O2357" s="173"/>
      <c r="P2357" s="173"/>
      <c r="Q2357" s="173"/>
      <c r="R2357" s="173"/>
      <c r="S2357" s="173"/>
      <c r="T2357" s="173"/>
      <c r="U2357" s="173"/>
      <c r="V2357" s="173"/>
      <c r="W2357" s="173"/>
      <c r="X2357" s="173"/>
      <c r="Y2357" s="173"/>
      <c r="Z2357" s="173"/>
      <c r="AA2357" s="173"/>
      <c r="AB2357" s="173"/>
      <c r="AC2357" s="173"/>
      <c r="AD2357" s="173"/>
      <c r="AE2357" s="173"/>
      <c r="AF2357" s="173"/>
      <c r="AG2357" s="173"/>
      <c r="AH2357" s="173"/>
      <c r="AI2357" s="173"/>
      <c r="AJ2357" s="173"/>
      <c r="AK2357" s="173"/>
      <c r="AL2357" s="173"/>
    </row>
    <row r="2358" spans="1:38" s="123" customFormat="1" ht="14">
      <c r="A2358" s="173"/>
      <c r="B2358" s="173"/>
      <c r="C2358" s="173"/>
      <c r="D2358" s="173"/>
      <c r="E2358" s="173"/>
      <c r="F2358" s="173"/>
      <c r="G2358" s="173"/>
      <c r="H2358" s="173"/>
      <c r="I2358" s="173"/>
      <c r="J2358" s="173"/>
      <c r="K2358" s="173"/>
      <c r="L2358" s="173"/>
      <c r="M2358" s="173"/>
      <c r="N2358" s="173"/>
      <c r="O2358" s="173"/>
      <c r="P2358" s="173"/>
      <c r="Q2358" s="173"/>
      <c r="R2358" s="173"/>
      <c r="S2358" s="173"/>
      <c r="T2358" s="173"/>
      <c r="U2358" s="173"/>
      <c r="V2358" s="173"/>
      <c r="W2358" s="173"/>
      <c r="X2358" s="173"/>
      <c r="Y2358" s="173"/>
      <c r="Z2358" s="173"/>
      <c r="AA2358" s="173"/>
      <c r="AB2358" s="173"/>
      <c r="AC2358" s="173"/>
      <c r="AD2358" s="173"/>
      <c r="AE2358" s="173"/>
      <c r="AF2358" s="173"/>
      <c r="AG2358" s="173"/>
      <c r="AH2358" s="173"/>
      <c r="AI2358" s="173"/>
      <c r="AJ2358" s="173"/>
      <c r="AK2358" s="173"/>
      <c r="AL2358" s="173"/>
    </row>
    <row r="2359" spans="1:38" s="123" customFormat="1" ht="14">
      <c r="A2359" s="173"/>
      <c r="B2359" s="173"/>
      <c r="C2359" s="173"/>
      <c r="D2359" s="173"/>
      <c r="E2359" s="173"/>
      <c r="F2359" s="173"/>
      <c r="G2359" s="173"/>
      <c r="H2359" s="173"/>
      <c r="I2359" s="173"/>
      <c r="J2359" s="173"/>
      <c r="K2359" s="173"/>
      <c r="L2359" s="173"/>
      <c r="M2359" s="173"/>
      <c r="N2359" s="173"/>
      <c r="O2359" s="173"/>
      <c r="P2359" s="173"/>
      <c r="Q2359" s="173"/>
      <c r="R2359" s="173"/>
      <c r="S2359" s="173"/>
      <c r="T2359" s="173"/>
      <c r="U2359" s="173"/>
      <c r="V2359" s="173"/>
      <c r="W2359" s="173"/>
      <c r="X2359" s="173"/>
      <c r="Y2359" s="173"/>
      <c r="Z2359" s="173"/>
      <c r="AA2359" s="173"/>
      <c r="AB2359" s="173"/>
      <c r="AC2359" s="173"/>
      <c r="AD2359" s="173"/>
      <c r="AE2359" s="173"/>
      <c r="AF2359" s="173"/>
      <c r="AG2359" s="173"/>
      <c r="AH2359" s="173"/>
      <c r="AI2359" s="173"/>
      <c r="AJ2359" s="173"/>
      <c r="AK2359" s="173"/>
      <c r="AL2359" s="173"/>
    </row>
    <row r="2360" spans="1:38" s="123" customFormat="1" ht="14">
      <c r="A2360" s="173"/>
      <c r="B2360" s="173"/>
      <c r="C2360" s="173"/>
      <c r="D2360" s="173"/>
      <c r="E2360" s="173"/>
      <c r="F2360" s="173"/>
      <c r="G2360" s="173"/>
      <c r="H2360" s="173"/>
      <c r="I2360" s="173"/>
      <c r="J2360" s="173"/>
      <c r="K2360" s="173"/>
      <c r="L2360" s="173"/>
      <c r="M2360" s="173"/>
      <c r="N2360" s="173"/>
      <c r="O2360" s="173"/>
      <c r="P2360" s="173"/>
      <c r="Q2360" s="173"/>
      <c r="R2360" s="173"/>
      <c r="S2360" s="173"/>
      <c r="T2360" s="173"/>
      <c r="U2360" s="173"/>
      <c r="V2360" s="173"/>
      <c r="W2360" s="173"/>
      <c r="X2360" s="173"/>
      <c r="Y2360" s="173"/>
      <c r="Z2360" s="173"/>
      <c r="AA2360" s="173"/>
      <c r="AB2360" s="173"/>
      <c r="AC2360" s="173"/>
      <c r="AD2360" s="173"/>
      <c r="AE2360" s="173"/>
      <c r="AF2360" s="173"/>
      <c r="AG2360" s="173"/>
      <c r="AH2360" s="173"/>
      <c r="AI2360" s="173"/>
      <c r="AJ2360" s="173"/>
      <c r="AK2360" s="173"/>
      <c r="AL2360" s="173"/>
    </row>
    <row r="2361" spans="1:38" s="123" customFormat="1" ht="14">
      <c r="A2361" s="173"/>
      <c r="B2361" s="173"/>
      <c r="C2361" s="173"/>
      <c r="D2361" s="173"/>
      <c r="E2361" s="173"/>
      <c r="F2361" s="173"/>
      <c r="G2361" s="173"/>
      <c r="H2361" s="173"/>
      <c r="I2361" s="173"/>
      <c r="J2361" s="173"/>
      <c r="K2361" s="173"/>
      <c r="L2361" s="173"/>
      <c r="M2361" s="173"/>
      <c r="N2361" s="173"/>
      <c r="O2361" s="173"/>
      <c r="P2361" s="173"/>
      <c r="Q2361" s="173"/>
      <c r="R2361" s="173"/>
      <c r="S2361" s="173"/>
      <c r="T2361" s="173"/>
      <c r="U2361" s="173"/>
      <c r="V2361" s="173"/>
      <c r="W2361" s="173"/>
      <c r="X2361" s="173"/>
      <c r="Y2361" s="173"/>
      <c r="Z2361" s="173"/>
      <c r="AA2361" s="173"/>
      <c r="AB2361" s="173"/>
      <c r="AC2361" s="173"/>
      <c r="AD2361" s="173"/>
      <c r="AE2361" s="173"/>
      <c r="AF2361" s="173"/>
      <c r="AG2361" s="173"/>
      <c r="AH2361" s="173"/>
      <c r="AI2361" s="173"/>
      <c r="AJ2361" s="173"/>
      <c r="AK2361" s="173"/>
      <c r="AL2361" s="173"/>
    </row>
    <row r="2362" spans="1:38" s="123" customFormat="1" ht="14">
      <c r="A2362" s="173"/>
      <c r="B2362" s="173"/>
      <c r="C2362" s="173"/>
      <c r="D2362" s="173"/>
      <c r="E2362" s="173"/>
      <c r="F2362" s="173"/>
      <c r="G2362" s="173"/>
      <c r="H2362" s="173"/>
      <c r="I2362" s="173"/>
      <c r="J2362" s="173"/>
      <c r="K2362" s="173"/>
      <c r="L2362" s="173"/>
      <c r="M2362" s="173"/>
      <c r="N2362" s="173"/>
      <c r="O2362" s="173"/>
      <c r="P2362" s="173"/>
      <c r="Q2362" s="173"/>
      <c r="R2362" s="173"/>
      <c r="S2362" s="173"/>
      <c r="T2362" s="173"/>
      <c r="U2362" s="173"/>
      <c r="V2362" s="173"/>
      <c r="W2362" s="173"/>
      <c r="X2362" s="173"/>
      <c r="Y2362" s="173"/>
      <c r="Z2362" s="173"/>
      <c r="AA2362" s="173"/>
      <c r="AB2362" s="173"/>
      <c r="AC2362" s="173"/>
      <c r="AD2362" s="173"/>
      <c r="AE2362" s="173"/>
      <c r="AF2362" s="173"/>
      <c r="AG2362" s="173"/>
      <c r="AH2362" s="173"/>
      <c r="AI2362" s="173"/>
      <c r="AJ2362" s="173"/>
      <c r="AK2362" s="173"/>
      <c r="AL2362" s="173"/>
    </row>
    <row r="2363" spans="1:38" s="123" customFormat="1" ht="14">
      <c r="A2363" s="173"/>
      <c r="B2363" s="173"/>
      <c r="C2363" s="173"/>
      <c r="D2363" s="173"/>
      <c r="E2363" s="173"/>
      <c r="F2363" s="173"/>
      <c r="G2363" s="173"/>
      <c r="H2363" s="173"/>
      <c r="I2363" s="173"/>
      <c r="J2363" s="173"/>
      <c r="K2363" s="173"/>
      <c r="L2363" s="173"/>
      <c r="M2363" s="173"/>
      <c r="N2363" s="173"/>
      <c r="O2363" s="173"/>
      <c r="P2363" s="173"/>
      <c r="Q2363" s="173"/>
      <c r="R2363" s="173"/>
      <c r="S2363" s="173"/>
      <c r="T2363" s="173"/>
      <c r="U2363" s="173"/>
      <c r="V2363" s="173"/>
      <c r="W2363" s="173"/>
      <c r="X2363" s="173"/>
      <c r="Y2363" s="173"/>
      <c r="Z2363" s="173"/>
      <c r="AA2363" s="173"/>
      <c r="AB2363" s="173"/>
      <c r="AC2363" s="173"/>
      <c r="AD2363" s="173"/>
      <c r="AE2363" s="173"/>
      <c r="AF2363" s="173"/>
      <c r="AG2363" s="173"/>
      <c r="AH2363" s="173"/>
      <c r="AI2363" s="173"/>
      <c r="AJ2363" s="173"/>
      <c r="AK2363" s="173"/>
      <c r="AL2363" s="173"/>
    </row>
    <row r="2364" spans="1:38" s="123" customFormat="1" ht="14">
      <c r="A2364" s="173"/>
      <c r="B2364" s="173"/>
      <c r="C2364" s="173"/>
      <c r="D2364" s="173"/>
      <c r="E2364" s="173"/>
      <c r="F2364" s="173"/>
      <c r="G2364" s="173"/>
      <c r="H2364" s="173"/>
      <c r="I2364" s="173"/>
      <c r="J2364" s="173"/>
      <c r="K2364" s="173"/>
      <c r="L2364" s="173"/>
      <c r="M2364" s="173"/>
      <c r="N2364" s="173"/>
      <c r="O2364" s="173"/>
      <c r="P2364" s="173"/>
      <c r="Q2364" s="173"/>
      <c r="R2364" s="173"/>
      <c r="S2364" s="173"/>
      <c r="T2364" s="173"/>
      <c r="U2364" s="173"/>
      <c r="V2364" s="173"/>
      <c r="W2364" s="173"/>
      <c r="X2364" s="173"/>
      <c r="Y2364" s="173"/>
      <c r="Z2364" s="173"/>
      <c r="AA2364" s="173"/>
      <c r="AB2364" s="173"/>
      <c r="AC2364" s="173"/>
      <c r="AD2364" s="173"/>
      <c r="AE2364" s="173"/>
      <c r="AF2364" s="173"/>
      <c r="AG2364" s="173"/>
      <c r="AH2364" s="173"/>
      <c r="AI2364" s="173"/>
      <c r="AJ2364" s="173"/>
      <c r="AK2364" s="173"/>
      <c r="AL2364" s="173"/>
    </row>
    <row r="2365" spans="1:38" s="123" customFormat="1" ht="14">
      <c r="A2365" s="173"/>
      <c r="B2365" s="173"/>
      <c r="C2365" s="173"/>
      <c r="D2365" s="173"/>
      <c r="E2365" s="173"/>
      <c r="F2365" s="173"/>
      <c r="G2365" s="173"/>
      <c r="H2365" s="173"/>
      <c r="I2365" s="173"/>
      <c r="J2365" s="173"/>
      <c r="K2365" s="173"/>
      <c r="L2365" s="173"/>
      <c r="M2365" s="173"/>
      <c r="N2365" s="173"/>
      <c r="O2365" s="173"/>
      <c r="P2365" s="173"/>
      <c r="Q2365" s="173"/>
      <c r="R2365" s="173"/>
      <c r="S2365" s="173"/>
      <c r="T2365" s="173"/>
      <c r="U2365" s="173"/>
      <c r="V2365" s="173"/>
      <c r="W2365" s="173"/>
      <c r="X2365" s="173"/>
      <c r="Y2365" s="173"/>
      <c r="Z2365" s="173"/>
      <c r="AA2365" s="173"/>
      <c r="AB2365" s="173"/>
      <c r="AC2365" s="173"/>
      <c r="AD2365" s="173"/>
      <c r="AE2365" s="173"/>
      <c r="AF2365" s="173"/>
      <c r="AG2365" s="173"/>
      <c r="AH2365" s="173"/>
      <c r="AI2365" s="173"/>
      <c r="AJ2365" s="173"/>
      <c r="AK2365" s="173"/>
      <c r="AL2365" s="173"/>
    </row>
    <row r="2366" spans="1:38" s="123" customFormat="1" ht="14">
      <c r="A2366" s="173"/>
      <c r="B2366" s="173"/>
      <c r="C2366" s="173"/>
      <c r="D2366" s="173"/>
      <c r="E2366" s="173"/>
      <c r="F2366" s="173"/>
      <c r="G2366" s="173"/>
      <c r="H2366" s="173"/>
      <c r="I2366" s="173"/>
      <c r="J2366" s="173"/>
      <c r="K2366" s="173"/>
      <c r="L2366" s="173"/>
      <c r="M2366" s="173"/>
      <c r="N2366" s="173"/>
      <c r="O2366" s="173"/>
      <c r="P2366" s="173"/>
      <c r="Q2366" s="173"/>
      <c r="R2366" s="173"/>
      <c r="S2366" s="173"/>
      <c r="T2366" s="173"/>
      <c r="U2366" s="173"/>
      <c r="V2366" s="173"/>
      <c r="W2366" s="173"/>
      <c r="X2366" s="173"/>
      <c r="Y2366" s="173"/>
      <c r="Z2366" s="173"/>
      <c r="AA2366" s="173"/>
      <c r="AB2366" s="173"/>
      <c r="AC2366" s="173"/>
      <c r="AD2366" s="173"/>
      <c r="AE2366" s="173"/>
      <c r="AF2366" s="173"/>
      <c r="AG2366" s="173"/>
      <c r="AH2366" s="173"/>
      <c r="AI2366" s="173"/>
      <c r="AJ2366" s="173"/>
      <c r="AK2366" s="173"/>
      <c r="AL2366" s="173"/>
    </row>
    <row r="2367" spans="1:38" s="123" customFormat="1" ht="14">
      <c r="A2367" s="173"/>
      <c r="B2367" s="173"/>
      <c r="C2367" s="173"/>
      <c r="D2367" s="173"/>
      <c r="E2367" s="173"/>
      <c r="F2367" s="173"/>
      <c r="G2367" s="173"/>
      <c r="H2367" s="173"/>
      <c r="I2367" s="173"/>
      <c r="J2367" s="173"/>
      <c r="K2367" s="173"/>
      <c r="L2367" s="173"/>
      <c r="M2367" s="173"/>
      <c r="N2367" s="173"/>
      <c r="O2367" s="173"/>
      <c r="P2367" s="173"/>
      <c r="Q2367" s="173"/>
      <c r="R2367" s="173"/>
      <c r="S2367" s="173"/>
      <c r="T2367" s="173"/>
      <c r="U2367" s="173"/>
      <c r="V2367" s="173"/>
      <c r="W2367" s="173"/>
      <c r="X2367" s="173"/>
      <c r="Y2367" s="173"/>
      <c r="Z2367" s="173"/>
      <c r="AA2367" s="173"/>
      <c r="AB2367" s="173"/>
      <c r="AC2367" s="173"/>
      <c r="AD2367" s="173"/>
      <c r="AE2367" s="173"/>
      <c r="AF2367" s="173"/>
      <c r="AG2367" s="173"/>
      <c r="AH2367" s="173"/>
      <c r="AI2367" s="173"/>
      <c r="AJ2367" s="173"/>
      <c r="AK2367" s="173"/>
      <c r="AL2367" s="173"/>
    </row>
    <row r="2368" spans="1:38" s="123" customFormat="1" ht="14">
      <c r="A2368" s="173"/>
      <c r="B2368" s="173"/>
      <c r="C2368" s="173"/>
      <c r="D2368" s="173"/>
      <c r="E2368" s="173"/>
      <c r="F2368" s="173"/>
      <c r="G2368" s="173"/>
      <c r="H2368" s="173"/>
      <c r="I2368" s="173"/>
      <c r="J2368" s="173"/>
      <c r="K2368" s="173"/>
      <c r="L2368" s="173"/>
      <c r="M2368" s="173"/>
      <c r="N2368" s="173"/>
      <c r="O2368" s="173"/>
      <c r="P2368" s="173"/>
      <c r="Q2368" s="173"/>
      <c r="R2368" s="173"/>
      <c r="S2368" s="173"/>
      <c r="T2368" s="173"/>
      <c r="U2368" s="173"/>
      <c r="V2368" s="173"/>
      <c r="W2368" s="173"/>
      <c r="X2368" s="173"/>
      <c r="Y2368" s="173"/>
      <c r="Z2368" s="173"/>
      <c r="AA2368" s="173"/>
      <c r="AB2368" s="173"/>
      <c r="AC2368" s="173"/>
      <c r="AD2368" s="173"/>
      <c r="AE2368" s="173"/>
      <c r="AF2368" s="173"/>
      <c r="AG2368" s="173"/>
      <c r="AH2368" s="173"/>
      <c r="AI2368" s="173"/>
      <c r="AJ2368" s="173"/>
      <c r="AK2368" s="173"/>
      <c r="AL2368" s="173"/>
    </row>
    <row r="2369" spans="1:38" s="123" customFormat="1" ht="14">
      <c r="A2369" s="173"/>
      <c r="B2369" s="173"/>
      <c r="C2369" s="173"/>
      <c r="D2369" s="173"/>
      <c r="E2369" s="173"/>
      <c r="F2369" s="173"/>
      <c r="G2369" s="173"/>
      <c r="H2369" s="173"/>
      <c r="I2369" s="173"/>
      <c r="J2369" s="173"/>
      <c r="K2369" s="173"/>
      <c r="L2369" s="173"/>
      <c r="M2369" s="173"/>
      <c r="N2369" s="173"/>
      <c r="O2369" s="173"/>
      <c r="P2369" s="173"/>
      <c r="Q2369" s="173"/>
      <c r="R2369" s="173"/>
      <c r="S2369" s="173"/>
      <c r="T2369" s="173"/>
      <c r="U2369" s="173"/>
      <c r="V2369" s="173"/>
      <c r="W2369" s="173"/>
      <c r="X2369" s="173"/>
      <c r="Y2369" s="173"/>
      <c r="Z2369" s="173"/>
      <c r="AA2369" s="173"/>
      <c r="AB2369" s="173"/>
      <c r="AC2369" s="173"/>
      <c r="AD2369" s="173"/>
      <c r="AE2369" s="173"/>
      <c r="AF2369" s="173"/>
      <c r="AG2369" s="173"/>
      <c r="AH2369" s="173"/>
      <c r="AI2369" s="173"/>
      <c r="AJ2369" s="173"/>
      <c r="AK2369" s="173"/>
      <c r="AL2369" s="173"/>
    </row>
    <row r="2370" spans="1:38" s="123" customFormat="1" ht="14">
      <c r="A2370" s="173"/>
      <c r="B2370" s="173"/>
      <c r="C2370" s="173"/>
      <c r="D2370" s="173"/>
      <c r="E2370" s="173"/>
      <c r="F2370" s="173"/>
      <c r="G2370" s="173"/>
      <c r="H2370" s="173"/>
      <c r="I2370" s="173"/>
      <c r="J2370" s="173"/>
      <c r="K2370" s="173"/>
      <c r="L2370" s="173"/>
      <c r="M2370" s="173"/>
      <c r="N2370" s="173"/>
      <c r="O2370" s="173"/>
      <c r="P2370" s="173"/>
      <c r="Q2370" s="173"/>
      <c r="R2370" s="173"/>
      <c r="S2370" s="173"/>
      <c r="T2370" s="173"/>
      <c r="U2370" s="173"/>
      <c r="V2370" s="173"/>
      <c r="W2370" s="173"/>
      <c r="X2370" s="173"/>
      <c r="Y2370" s="173"/>
      <c r="Z2370" s="173"/>
      <c r="AA2370" s="173"/>
      <c r="AB2370" s="173"/>
      <c r="AC2370" s="173"/>
      <c r="AD2370" s="173"/>
      <c r="AE2370" s="173"/>
      <c r="AF2370" s="173"/>
      <c r="AG2370" s="173"/>
      <c r="AH2370" s="173"/>
      <c r="AI2370" s="173"/>
      <c r="AJ2370" s="173"/>
      <c r="AK2370" s="173"/>
      <c r="AL2370" s="173"/>
    </row>
    <row r="2371" spans="1:38" s="123" customFormat="1" ht="14">
      <c r="A2371" s="173"/>
      <c r="B2371" s="173"/>
      <c r="C2371" s="173"/>
      <c r="D2371" s="173"/>
      <c r="E2371" s="173"/>
      <c r="F2371" s="173"/>
      <c r="G2371" s="173"/>
      <c r="H2371" s="173"/>
      <c r="I2371" s="173"/>
      <c r="J2371" s="173"/>
      <c r="K2371" s="173"/>
      <c r="L2371" s="173"/>
      <c r="M2371" s="173"/>
      <c r="N2371" s="173"/>
      <c r="O2371" s="173"/>
      <c r="P2371" s="173"/>
      <c r="Q2371" s="173"/>
      <c r="R2371" s="173"/>
      <c r="S2371" s="173"/>
      <c r="T2371" s="173"/>
      <c r="U2371" s="173"/>
      <c r="V2371" s="173"/>
      <c r="W2371" s="173"/>
      <c r="X2371" s="173"/>
      <c r="Y2371" s="173"/>
      <c r="Z2371" s="173"/>
      <c r="AA2371" s="173"/>
      <c r="AB2371" s="173"/>
      <c r="AC2371" s="173"/>
      <c r="AD2371" s="173"/>
      <c r="AE2371" s="173"/>
      <c r="AF2371" s="173"/>
      <c r="AG2371" s="173"/>
      <c r="AH2371" s="173"/>
      <c r="AI2371" s="173"/>
      <c r="AJ2371" s="173"/>
      <c r="AK2371" s="173"/>
      <c r="AL2371" s="173"/>
    </row>
    <row r="2372" spans="1:38" s="123" customFormat="1" ht="14">
      <c r="A2372" s="173"/>
      <c r="B2372" s="173"/>
      <c r="C2372" s="173"/>
      <c r="D2372" s="173"/>
      <c r="E2372" s="173"/>
      <c r="F2372" s="173"/>
      <c r="G2372" s="173"/>
      <c r="H2372" s="173"/>
      <c r="I2372" s="173"/>
      <c r="J2372" s="173"/>
      <c r="K2372" s="173"/>
      <c r="L2372" s="173"/>
      <c r="M2372" s="173"/>
      <c r="N2372" s="173"/>
      <c r="O2372" s="173"/>
      <c r="P2372" s="173"/>
      <c r="Q2372" s="173"/>
      <c r="R2372" s="173"/>
      <c r="S2372" s="173"/>
      <c r="T2372" s="173"/>
      <c r="U2372" s="173"/>
      <c r="V2372" s="173"/>
      <c r="W2372" s="173"/>
      <c r="X2372" s="173"/>
      <c r="Y2372" s="173"/>
      <c r="Z2372" s="173"/>
      <c r="AA2372" s="173"/>
      <c r="AB2372" s="173"/>
      <c r="AC2372" s="173"/>
      <c r="AD2372" s="173"/>
      <c r="AE2372" s="173"/>
      <c r="AF2372" s="173"/>
      <c r="AG2372" s="173"/>
      <c r="AH2372" s="173"/>
      <c r="AI2372" s="173"/>
      <c r="AJ2372" s="173"/>
      <c r="AK2372" s="173"/>
      <c r="AL2372" s="173"/>
    </row>
    <row r="2373" spans="1:38" s="123" customFormat="1" ht="14">
      <c r="A2373" s="173"/>
      <c r="B2373" s="173"/>
      <c r="C2373" s="173"/>
      <c r="D2373" s="173"/>
      <c r="E2373" s="173"/>
      <c r="F2373" s="173"/>
      <c r="G2373" s="173"/>
      <c r="H2373" s="173"/>
      <c r="I2373" s="173"/>
      <c r="J2373" s="173"/>
      <c r="K2373" s="173"/>
      <c r="L2373" s="173"/>
      <c r="M2373" s="173"/>
      <c r="N2373" s="173"/>
      <c r="O2373" s="173"/>
      <c r="P2373" s="173"/>
      <c r="Q2373" s="173"/>
      <c r="R2373" s="173"/>
      <c r="S2373" s="173"/>
      <c r="T2373" s="173"/>
      <c r="U2373" s="173"/>
      <c r="V2373" s="173"/>
      <c r="W2373" s="173"/>
      <c r="X2373" s="173"/>
      <c r="Y2373" s="173"/>
      <c r="Z2373" s="173"/>
      <c r="AA2373" s="173"/>
      <c r="AB2373" s="173"/>
      <c r="AC2373" s="173"/>
      <c r="AD2373" s="173"/>
      <c r="AE2373" s="173"/>
      <c r="AF2373" s="173"/>
      <c r="AG2373" s="173"/>
      <c r="AH2373" s="173"/>
      <c r="AI2373" s="173"/>
      <c r="AJ2373" s="173"/>
      <c r="AK2373" s="173"/>
      <c r="AL2373" s="173"/>
    </row>
    <row r="2374" spans="1:38" s="123" customFormat="1" ht="14">
      <c r="A2374" s="173"/>
      <c r="B2374" s="173"/>
      <c r="C2374" s="173"/>
      <c r="D2374" s="173"/>
      <c r="E2374" s="173"/>
      <c r="F2374" s="173"/>
      <c r="G2374" s="173"/>
      <c r="H2374" s="173"/>
      <c r="I2374" s="173"/>
      <c r="J2374" s="173"/>
      <c r="K2374" s="173"/>
      <c r="L2374" s="173"/>
      <c r="M2374" s="173"/>
      <c r="N2374" s="173"/>
      <c r="O2374" s="173"/>
      <c r="P2374" s="173"/>
      <c r="Q2374" s="173"/>
      <c r="R2374" s="173"/>
      <c r="S2374" s="173"/>
      <c r="T2374" s="173"/>
      <c r="U2374" s="173"/>
      <c r="V2374" s="173"/>
      <c r="W2374" s="173"/>
      <c r="X2374" s="173"/>
      <c r="Y2374" s="173"/>
      <c r="Z2374" s="173"/>
      <c r="AA2374" s="173"/>
      <c r="AB2374" s="173"/>
      <c r="AC2374" s="173"/>
      <c r="AD2374" s="173"/>
      <c r="AE2374" s="173"/>
      <c r="AF2374" s="173"/>
      <c r="AG2374" s="173"/>
      <c r="AH2374" s="173"/>
      <c r="AI2374" s="173"/>
      <c r="AJ2374" s="173"/>
      <c r="AK2374" s="173"/>
      <c r="AL2374" s="173"/>
    </row>
    <row r="2375" spans="1:38" s="123" customFormat="1" ht="14">
      <c r="A2375" s="173"/>
      <c r="B2375" s="173"/>
      <c r="C2375" s="173"/>
      <c r="D2375" s="173"/>
      <c r="E2375" s="173"/>
      <c r="F2375" s="173"/>
      <c r="G2375" s="173"/>
      <c r="H2375" s="173"/>
      <c r="I2375" s="173"/>
      <c r="J2375" s="173"/>
      <c r="K2375" s="173"/>
      <c r="L2375" s="173"/>
      <c r="M2375" s="173"/>
      <c r="N2375" s="173"/>
      <c r="O2375" s="173"/>
      <c r="P2375" s="173"/>
      <c r="Q2375" s="173"/>
      <c r="R2375" s="173"/>
      <c r="S2375" s="173"/>
      <c r="T2375" s="173"/>
      <c r="U2375" s="173"/>
      <c r="V2375" s="173"/>
      <c r="W2375" s="173"/>
      <c r="X2375" s="173"/>
      <c r="Y2375" s="173"/>
      <c r="Z2375" s="173"/>
      <c r="AA2375" s="173"/>
      <c r="AB2375" s="173"/>
      <c r="AC2375" s="173"/>
      <c r="AD2375" s="173"/>
      <c r="AE2375" s="173"/>
      <c r="AF2375" s="173"/>
      <c r="AG2375" s="173"/>
      <c r="AH2375" s="173"/>
      <c r="AI2375" s="173"/>
      <c r="AJ2375" s="173"/>
      <c r="AK2375" s="173"/>
      <c r="AL2375" s="173"/>
    </row>
    <row r="2376" spans="1:38" s="123" customFormat="1" ht="14">
      <c r="A2376" s="173"/>
      <c r="B2376" s="173"/>
      <c r="C2376" s="173"/>
      <c r="D2376" s="173"/>
      <c r="E2376" s="173"/>
      <c r="F2376" s="173"/>
      <c r="G2376" s="173"/>
      <c r="H2376" s="173"/>
      <c r="I2376" s="173"/>
      <c r="J2376" s="173"/>
      <c r="K2376" s="173"/>
      <c r="L2376" s="173"/>
      <c r="M2376" s="173"/>
      <c r="N2376" s="173"/>
      <c r="O2376" s="173"/>
      <c r="P2376" s="173"/>
      <c r="Q2376" s="173"/>
      <c r="R2376" s="173"/>
      <c r="S2376" s="173"/>
      <c r="T2376" s="173"/>
      <c r="U2376" s="173"/>
      <c r="V2376" s="173"/>
      <c r="W2376" s="173"/>
      <c r="X2376" s="173"/>
      <c r="Y2376" s="173"/>
      <c r="Z2376" s="173"/>
      <c r="AA2376" s="173"/>
      <c r="AB2376" s="173"/>
      <c r="AC2376" s="173"/>
      <c r="AD2376" s="173"/>
      <c r="AE2376" s="173"/>
      <c r="AF2376" s="173"/>
      <c r="AG2376" s="173"/>
      <c r="AH2376" s="173"/>
      <c r="AI2376" s="173"/>
      <c r="AJ2376" s="173"/>
      <c r="AK2376" s="173"/>
      <c r="AL2376" s="173"/>
    </row>
    <row r="2377" spans="1:38" s="123" customFormat="1" ht="14">
      <c r="A2377" s="173"/>
      <c r="B2377" s="173"/>
      <c r="C2377" s="173"/>
      <c r="D2377" s="173"/>
      <c r="E2377" s="173"/>
      <c r="F2377" s="173"/>
      <c r="G2377" s="173"/>
      <c r="H2377" s="173"/>
      <c r="I2377" s="173"/>
      <c r="J2377" s="173"/>
      <c r="K2377" s="173"/>
      <c r="L2377" s="173"/>
      <c r="M2377" s="173"/>
      <c r="N2377" s="173"/>
      <c r="O2377" s="173"/>
      <c r="P2377" s="173"/>
      <c r="Q2377" s="173"/>
      <c r="R2377" s="173"/>
      <c r="S2377" s="173"/>
      <c r="T2377" s="173"/>
      <c r="U2377" s="173"/>
      <c r="V2377" s="173"/>
      <c r="W2377" s="173"/>
      <c r="X2377" s="173"/>
      <c r="Y2377" s="173"/>
      <c r="Z2377" s="173"/>
      <c r="AA2377" s="173"/>
      <c r="AB2377" s="173"/>
      <c r="AC2377" s="173"/>
      <c r="AD2377" s="173"/>
      <c r="AE2377" s="173"/>
      <c r="AF2377" s="173"/>
      <c r="AG2377" s="173"/>
      <c r="AH2377" s="173"/>
      <c r="AI2377" s="173"/>
      <c r="AJ2377" s="173"/>
      <c r="AK2377" s="173"/>
      <c r="AL2377" s="173"/>
    </row>
    <row r="2378" spans="1:38" s="123" customFormat="1" ht="14">
      <c r="A2378" s="173"/>
      <c r="B2378" s="173"/>
      <c r="C2378" s="173"/>
      <c r="D2378" s="173"/>
      <c r="E2378" s="173"/>
      <c r="F2378" s="173"/>
      <c r="G2378" s="173"/>
      <c r="H2378" s="173"/>
      <c r="I2378" s="173"/>
      <c r="J2378" s="173"/>
      <c r="K2378" s="173"/>
      <c r="L2378" s="173"/>
      <c r="M2378" s="173"/>
      <c r="N2378" s="173"/>
      <c r="O2378" s="173"/>
      <c r="P2378" s="173"/>
      <c r="Q2378" s="173"/>
      <c r="R2378" s="173"/>
      <c r="S2378" s="173"/>
      <c r="T2378" s="173"/>
      <c r="U2378" s="173"/>
      <c r="V2378" s="173"/>
      <c r="W2378" s="173"/>
      <c r="X2378" s="173"/>
      <c r="Y2378" s="173"/>
      <c r="Z2378" s="173"/>
      <c r="AA2378" s="173"/>
      <c r="AB2378" s="173"/>
      <c r="AC2378" s="173"/>
      <c r="AD2378" s="173"/>
      <c r="AE2378" s="173"/>
      <c r="AF2378" s="173"/>
      <c r="AG2378" s="173"/>
      <c r="AH2378" s="173"/>
      <c r="AI2378" s="173"/>
      <c r="AJ2378" s="173"/>
      <c r="AK2378" s="173"/>
      <c r="AL2378" s="173"/>
    </row>
    <row r="2379" spans="1:38" s="123" customFormat="1" ht="14">
      <c r="A2379" s="173"/>
      <c r="B2379" s="173"/>
      <c r="C2379" s="173"/>
      <c r="D2379" s="173"/>
      <c r="E2379" s="173"/>
      <c r="F2379" s="173"/>
      <c r="G2379" s="173"/>
      <c r="H2379" s="173"/>
      <c r="I2379" s="173"/>
      <c r="J2379" s="173"/>
      <c r="K2379" s="173"/>
      <c r="L2379" s="173"/>
      <c r="M2379" s="173"/>
      <c r="N2379" s="173"/>
      <c r="O2379" s="173"/>
      <c r="P2379" s="173"/>
      <c r="Q2379" s="173"/>
      <c r="R2379" s="173"/>
      <c r="S2379" s="173"/>
      <c r="T2379" s="173"/>
      <c r="U2379" s="173"/>
      <c r="V2379" s="173"/>
      <c r="W2379" s="173"/>
      <c r="X2379" s="173"/>
      <c r="Y2379" s="173"/>
      <c r="Z2379" s="173"/>
      <c r="AA2379" s="173"/>
      <c r="AB2379" s="173"/>
      <c r="AC2379" s="173"/>
      <c r="AD2379" s="173"/>
      <c r="AE2379" s="173"/>
      <c r="AF2379" s="173"/>
      <c r="AG2379" s="173"/>
      <c r="AH2379" s="173"/>
      <c r="AI2379" s="173"/>
      <c r="AJ2379" s="173"/>
      <c r="AK2379" s="173"/>
      <c r="AL2379" s="173"/>
    </row>
    <row r="2380" spans="1:38" s="123" customFormat="1" ht="14">
      <c r="A2380" s="173"/>
      <c r="B2380" s="173"/>
      <c r="C2380" s="173"/>
      <c r="D2380" s="173"/>
      <c r="E2380" s="173"/>
      <c r="F2380" s="173"/>
      <c r="G2380" s="173"/>
      <c r="H2380" s="173"/>
      <c r="I2380" s="173"/>
      <c r="J2380" s="173"/>
      <c r="K2380" s="173"/>
      <c r="L2380" s="173"/>
      <c r="M2380" s="173"/>
      <c r="N2380" s="173"/>
      <c r="O2380" s="173"/>
      <c r="P2380" s="173"/>
      <c r="Q2380" s="173"/>
      <c r="R2380" s="173"/>
      <c r="S2380" s="173"/>
      <c r="T2380" s="173"/>
      <c r="U2380" s="173"/>
      <c r="V2380" s="173"/>
      <c r="W2380" s="173"/>
      <c r="X2380" s="173"/>
      <c r="Y2380" s="173"/>
      <c r="Z2380" s="173"/>
      <c r="AA2380" s="173"/>
      <c r="AB2380" s="173"/>
      <c r="AC2380" s="173"/>
      <c r="AD2380" s="173"/>
      <c r="AE2380" s="173"/>
      <c r="AF2380" s="173"/>
      <c r="AG2380" s="173"/>
      <c r="AH2380" s="173"/>
      <c r="AI2380" s="173"/>
      <c r="AJ2380" s="173"/>
      <c r="AK2380" s="173"/>
      <c r="AL2380" s="173"/>
    </row>
    <row r="2381" spans="1:38" s="123" customFormat="1" ht="14">
      <c r="A2381" s="173"/>
      <c r="B2381" s="173"/>
      <c r="C2381" s="173"/>
      <c r="D2381" s="173"/>
      <c r="E2381" s="173"/>
      <c r="F2381" s="173"/>
      <c r="G2381" s="173"/>
      <c r="H2381" s="173"/>
      <c r="I2381" s="173"/>
      <c r="J2381" s="173"/>
      <c r="K2381" s="173"/>
      <c r="L2381" s="173"/>
      <c r="M2381" s="173"/>
      <c r="N2381" s="173"/>
      <c r="O2381" s="173"/>
      <c r="P2381" s="173"/>
      <c r="Q2381" s="173"/>
      <c r="R2381" s="173"/>
      <c r="S2381" s="173"/>
      <c r="T2381" s="173"/>
      <c r="U2381" s="173"/>
      <c r="V2381" s="173"/>
      <c r="W2381" s="173"/>
      <c r="X2381" s="173"/>
      <c r="Y2381" s="173"/>
      <c r="Z2381" s="173"/>
      <c r="AA2381" s="173"/>
      <c r="AB2381" s="173"/>
      <c r="AC2381" s="173"/>
      <c r="AD2381" s="173"/>
      <c r="AE2381" s="173"/>
      <c r="AF2381" s="173"/>
      <c r="AG2381" s="173"/>
      <c r="AH2381" s="173"/>
      <c r="AI2381" s="173"/>
      <c r="AJ2381" s="173"/>
      <c r="AK2381" s="173"/>
      <c r="AL2381" s="173"/>
    </row>
    <row r="2382" spans="1:38" s="123" customFormat="1" ht="14">
      <c r="A2382" s="173"/>
      <c r="B2382" s="173"/>
      <c r="C2382" s="173"/>
      <c r="D2382" s="173"/>
      <c r="E2382" s="173"/>
      <c r="F2382" s="173"/>
      <c r="G2382" s="173"/>
      <c r="H2382" s="173"/>
      <c r="I2382" s="173"/>
      <c r="J2382" s="173"/>
      <c r="K2382" s="173"/>
      <c r="L2382" s="173"/>
      <c r="M2382" s="173"/>
      <c r="N2382" s="173"/>
      <c r="O2382" s="173"/>
      <c r="P2382" s="173"/>
      <c r="Q2382" s="173"/>
      <c r="R2382" s="173"/>
      <c r="S2382" s="173"/>
      <c r="T2382" s="173"/>
      <c r="U2382" s="173"/>
      <c r="V2382" s="173"/>
      <c r="W2382" s="173"/>
      <c r="X2382" s="173"/>
      <c r="Y2382" s="173"/>
      <c r="Z2382" s="173"/>
      <c r="AA2382" s="173"/>
      <c r="AB2382" s="173"/>
      <c r="AC2382" s="173"/>
      <c r="AD2382" s="173"/>
      <c r="AE2382" s="173"/>
      <c r="AF2382" s="173"/>
      <c r="AG2382" s="173"/>
      <c r="AH2382" s="173"/>
      <c r="AI2382" s="173"/>
      <c r="AJ2382" s="173"/>
      <c r="AK2382" s="173"/>
      <c r="AL2382" s="173"/>
    </row>
    <row r="2383" spans="1:38" s="123" customFormat="1" ht="14">
      <c r="A2383" s="173"/>
      <c r="B2383" s="173"/>
      <c r="C2383" s="173"/>
      <c r="D2383" s="173"/>
      <c r="E2383" s="173"/>
      <c r="F2383" s="173"/>
      <c r="G2383" s="173"/>
      <c r="H2383" s="173"/>
      <c r="I2383" s="173"/>
      <c r="J2383" s="173"/>
      <c r="K2383" s="173"/>
      <c r="L2383" s="173"/>
      <c r="M2383" s="173"/>
      <c r="N2383" s="173"/>
      <c r="O2383" s="173"/>
      <c r="P2383" s="173"/>
      <c r="Q2383" s="173"/>
      <c r="R2383" s="173"/>
      <c r="S2383" s="173"/>
      <c r="T2383" s="173"/>
      <c r="U2383" s="173"/>
      <c r="V2383" s="173"/>
      <c r="W2383" s="173"/>
      <c r="X2383" s="173"/>
      <c r="Y2383" s="173"/>
      <c r="Z2383" s="173"/>
      <c r="AA2383" s="173"/>
      <c r="AB2383" s="173"/>
      <c r="AC2383" s="173"/>
      <c r="AD2383" s="173"/>
      <c r="AE2383" s="173"/>
      <c r="AF2383" s="173"/>
      <c r="AG2383" s="173"/>
      <c r="AH2383" s="173"/>
      <c r="AI2383" s="173"/>
      <c r="AJ2383" s="173"/>
      <c r="AK2383" s="173"/>
      <c r="AL2383" s="173"/>
    </row>
    <row r="2384" spans="1:38" s="123" customFormat="1" ht="14">
      <c r="A2384" s="173"/>
      <c r="B2384" s="173"/>
      <c r="C2384" s="173"/>
      <c r="D2384" s="173"/>
      <c r="E2384" s="173"/>
      <c r="F2384" s="173"/>
      <c r="G2384" s="173"/>
      <c r="H2384" s="173"/>
      <c r="I2384" s="173"/>
      <c r="J2384" s="173"/>
      <c r="K2384" s="173"/>
      <c r="L2384" s="173"/>
      <c r="M2384" s="173"/>
      <c r="N2384" s="173"/>
      <c r="O2384" s="173"/>
      <c r="P2384" s="173"/>
      <c r="Q2384" s="173"/>
      <c r="R2384" s="173"/>
      <c r="S2384" s="173"/>
      <c r="T2384" s="173"/>
      <c r="U2384" s="173"/>
      <c r="V2384" s="173"/>
      <c r="W2384" s="173"/>
      <c r="X2384" s="173"/>
      <c r="Y2384" s="173"/>
      <c r="Z2384" s="173"/>
      <c r="AA2384" s="173"/>
      <c r="AB2384" s="173"/>
      <c r="AC2384" s="173"/>
      <c r="AD2384" s="173"/>
      <c r="AE2384" s="173"/>
      <c r="AF2384" s="173"/>
      <c r="AG2384" s="173"/>
      <c r="AH2384" s="173"/>
      <c r="AI2384" s="173"/>
      <c r="AJ2384" s="173"/>
      <c r="AK2384" s="173"/>
      <c r="AL2384" s="173"/>
    </row>
    <row r="2385" spans="1:38" s="123" customFormat="1" ht="14">
      <c r="A2385" s="173"/>
      <c r="B2385" s="173"/>
      <c r="C2385" s="173"/>
      <c r="D2385" s="173"/>
      <c r="E2385" s="173"/>
      <c r="F2385" s="173"/>
      <c r="G2385" s="173"/>
      <c r="H2385" s="173"/>
      <c r="I2385" s="173"/>
      <c r="J2385" s="173"/>
      <c r="K2385" s="173"/>
      <c r="L2385" s="173"/>
      <c r="M2385" s="173"/>
      <c r="N2385" s="173"/>
      <c r="O2385" s="173"/>
      <c r="P2385" s="173"/>
      <c r="Q2385" s="173"/>
      <c r="R2385" s="173"/>
      <c r="S2385" s="173"/>
      <c r="T2385" s="173"/>
      <c r="U2385" s="173"/>
      <c r="V2385" s="173"/>
      <c r="W2385" s="173"/>
      <c r="X2385" s="173"/>
      <c r="Y2385" s="173"/>
      <c r="Z2385" s="173"/>
      <c r="AA2385" s="173"/>
      <c r="AB2385" s="173"/>
      <c r="AC2385" s="173"/>
      <c r="AD2385" s="173"/>
      <c r="AE2385" s="173"/>
      <c r="AF2385" s="173"/>
      <c r="AG2385" s="173"/>
      <c r="AH2385" s="173"/>
      <c r="AI2385" s="173"/>
      <c r="AJ2385" s="173"/>
      <c r="AK2385" s="173"/>
      <c r="AL2385" s="173"/>
    </row>
    <row r="2386" spans="1:38" s="123" customFormat="1" ht="14">
      <c r="A2386" s="173"/>
      <c r="B2386" s="173"/>
      <c r="C2386" s="173"/>
      <c r="D2386" s="173"/>
      <c r="E2386" s="173"/>
      <c r="F2386" s="173"/>
      <c r="G2386" s="173"/>
      <c r="H2386" s="173"/>
      <c r="I2386" s="173"/>
      <c r="J2386" s="173"/>
      <c r="K2386" s="173"/>
      <c r="L2386" s="173"/>
      <c r="M2386" s="173"/>
      <c r="N2386" s="173"/>
      <c r="O2386" s="173"/>
      <c r="P2386" s="173"/>
      <c r="Q2386" s="173"/>
      <c r="R2386" s="173"/>
      <c r="S2386" s="173"/>
      <c r="T2386" s="173"/>
      <c r="U2386" s="173"/>
      <c r="V2386" s="173"/>
      <c r="W2386" s="173"/>
      <c r="X2386" s="173"/>
      <c r="Y2386" s="173"/>
      <c r="Z2386" s="173"/>
      <c r="AA2386" s="173"/>
      <c r="AB2386" s="173"/>
      <c r="AC2386" s="173"/>
      <c r="AD2386" s="173"/>
      <c r="AE2386" s="173"/>
      <c r="AF2386" s="173"/>
      <c r="AG2386" s="173"/>
      <c r="AH2386" s="173"/>
      <c r="AI2386" s="173"/>
      <c r="AJ2386" s="173"/>
      <c r="AK2386" s="173"/>
      <c r="AL2386" s="173"/>
    </row>
    <row r="2387" spans="1:38" s="123" customFormat="1" ht="14">
      <c r="A2387" s="173"/>
      <c r="B2387" s="173"/>
      <c r="C2387" s="173"/>
      <c r="D2387" s="173"/>
      <c r="E2387" s="173"/>
      <c r="F2387" s="173"/>
      <c r="G2387" s="173"/>
      <c r="H2387" s="173"/>
      <c r="I2387" s="173"/>
      <c r="J2387" s="173"/>
      <c r="K2387" s="173"/>
      <c r="L2387" s="173"/>
      <c r="M2387" s="173"/>
      <c r="N2387" s="173"/>
      <c r="O2387" s="173"/>
      <c r="P2387" s="173"/>
      <c r="Q2387" s="173"/>
      <c r="R2387" s="173"/>
      <c r="S2387" s="173"/>
      <c r="T2387" s="173"/>
      <c r="U2387" s="173"/>
      <c r="V2387" s="173"/>
      <c r="W2387" s="173"/>
      <c r="X2387" s="173"/>
      <c r="Y2387" s="173"/>
      <c r="Z2387" s="173"/>
      <c r="AA2387" s="173"/>
      <c r="AB2387" s="173"/>
      <c r="AC2387" s="173"/>
      <c r="AD2387" s="173"/>
      <c r="AE2387" s="173"/>
      <c r="AF2387" s="173"/>
      <c r="AG2387" s="173"/>
      <c r="AH2387" s="173"/>
      <c r="AI2387" s="173"/>
      <c r="AJ2387" s="173"/>
      <c r="AK2387" s="173"/>
      <c r="AL2387" s="173"/>
    </row>
    <row r="2388" spans="1:38" s="123" customFormat="1" ht="14">
      <c r="A2388" s="173"/>
      <c r="B2388" s="173"/>
      <c r="C2388" s="173"/>
      <c r="D2388" s="173"/>
      <c r="E2388" s="173"/>
      <c r="F2388" s="173"/>
      <c r="G2388" s="173"/>
      <c r="H2388" s="173"/>
      <c r="I2388" s="173"/>
      <c r="J2388" s="173"/>
      <c r="K2388" s="173"/>
      <c r="L2388" s="173"/>
      <c r="M2388" s="173"/>
      <c r="N2388" s="173"/>
      <c r="O2388" s="173"/>
      <c r="P2388" s="173"/>
      <c r="Q2388" s="173"/>
      <c r="R2388" s="173"/>
      <c r="S2388" s="173"/>
      <c r="T2388" s="173"/>
      <c r="U2388" s="173"/>
      <c r="V2388" s="173"/>
      <c r="W2388" s="173"/>
      <c r="X2388" s="173"/>
      <c r="Y2388" s="173"/>
      <c r="Z2388" s="173"/>
      <c r="AA2388" s="173"/>
      <c r="AB2388" s="173"/>
      <c r="AC2388" s="173"/>
      <c r="AD2388" s="173"/>
      <c r="AE2388" s="173"/>
      <c r="AF2388" s="173"/>
      <c r="AG2388" s="173"/>
      <c r="AH2388" s="173"/>
      <c r="AI2388" s="173"/>
      <c r="AJ2388" s="173"/>
      <c r="AK2388" s="173"/>
      <c r="AL2388" s="173"/>
    </row>
    <row r="2389" spans="1:38" s="123" customFormat="1" ht="14">
      <c r="A2389" s="173"/>
      <c r="B2389" s="173"/>
      <c r="C2389" s="173"/>
      <c r="D2389" s="173"/>
      <c r="E2389" s="173"/>
      <c r="F2389" s="173"/>
      <c r="G2389" s="173"/>
      <c r="H2389" s="173"/>
      <c r="I2389" s="173"/>
      <c r="J2389" s="173"/>
      <c r="K2389" s="173"/>
      <c r="L2389" s="173"/>
      <c r="M2389" s="173"/>
      <c r="N2389" s="173"/>
      <c r="O2389" s="173"/>
      <c r="P2389" s="173"/>
      <c r="Q2389" s="173"/>
      <c r="R2389" s="173"/>
      <c r="S2389" s="173"/>
      <c r="T2389" s="173"/>
      <c r="U2389" s="173"/>
      <c r="V2389" s="173"/>
      <c r="W2389" s="173"/>
      <c r="X2389" s="173"/>
      <c r="Y2389" s="173"/>
      <c r="Z2389" s="173"/>
      <c r="AA2389" s="173"/>
      <c r="AB2389" s="173"/>
      <c r="AC2389" s="173"/>
      <c r="AD2389" s="173"/>
      <c r="AE2389" s="173"/>
      <c r="AF2389" s="173"/>
      <c r="AG2389" s="173"/>
      <c r="AH2389" s="173"/>
      <c r="AI2389" s="173"/>
      <c r="AJ2389" s="173"/>
      <c r="AK2389" s="173"/>
      <c r="AL2389" s="173"/>
    </row>
    <row r="2390" spans="1:38" s="123" customFormat="1" ht="14">
      <c r="A2390" s="173"/>
      <c r="B2390" s="173"/>
      <c r="C2390" s="173"/>
      <c r="D2390" s="173"/>
      <c r="E2390" s="173"/>
      <c r="F2390" s="173"/>
      <c r="G2390" s="173"/>
      <c r="H2390" s="173"/>
      <c r="I2390" s="173"/>
      <c r="J2390" s="173"/>
      <c r="K2390" s="173"/>
      <c r="L2390" s="173"/>
      <c r="M2390" s="173"/>
      <c r="N2390" s="173"/>
      <c r="O2390" s="173"/>
      <c r="P2390" s="173"/>
      <c r="Q2390" s="173"/>
      <c r="R2390" s="173"/>
      <c r="S2390" s="173"/>
      <c r="T2390" s="173"/>
      <c r="U2390" s="173"/>
      <c r="V2390" s="173"/>
      <c r="W2390" s="173"/>
      <c r="X2390" s="173"/>
      <c r="Y2390" s="173"/>
      <c r="Z2390" s="173"/>
      <c r="AA2390" s="173"/>
      <c r="AB2390" s="173"/>
      <c r="AC2390" s="173"/>
      <c r="AD2390" s="173"/>
      <c r="AE2390" s="173"/>
      <c r="AF2390" s="173"/>
      <c r="AG2390" s="173"/>
      <c r="AH2390" s="173"/>
      <c r="AI2390" s="173"/>
      <c r="AJ2390" s="173"/>
      <c r="AK2390" s="173"/>
      <c r="AL2390" s="173"/>
    </row>
    <row r="2391" spans="1:38" s="123" customFormat="1" ht="14">
      <c r="A2391" s="173"/>
      <c r="B2391" s="173"/>
      <c r="C2391" s="173"/>
      <c r="D2391" s="173"/>
      <c r="E2391" s="173"/>
      <c r="F2391" s="173"/>
      <c r="G2391" s="173"/>
      <c r="H2391" s="173"/>
      <c r="I2391" s="173"/>
      <c r="J2391" s="173"/>
      <c r="K2391" s="173"/>
      <c r="L2391" s="173"/>
      <c r="M2391" s="173"/>
      <c r="N2391" s="173"/>
      <c r="O2391" s="173"/>
      <c r="P2391" s="173"/>
      <c r="Q2391" s="173"/>
      <c r="R2391" s="173"/>
      <c r="S2391" s="173"/>
      <c r="T2391" s="173"/>
      <c r="U2391" s="173"/>
      <c r="V2391" s="173"/>
      <c r="W2391" s="173"/>
      <c r="X2391" s="173"/>
      <c r="Y2391" s="173"/>
      <c r="Z2391" s="173"/>
      <c r="AA2391" s="173"/>
      <c r="AB2391" s="173"/>
      <c r="AC2391" s="173"/>
      <c r="AD2391" s="173"/>
      <c r="AE2391" s="173"/>
      <c r="AF2391" s="173"/>
      <c r="AG2391" s="173"/>
      <c r="AH2391" s="173"/>
      <c r="AI2391" s="173"/>
      <c r="AJ2391" s="173"/>
      <c r="AK2391" s="173"/>
      <c r="AL2391" s="173"/>
    </row>
    <row r="2392" spans="1:38" s="123" customFormat="1" ht="14">
      <c r="A2392" s="173"/>
      <c r="B2392" s="173"/>
      <c r="C2392" s="173"/>
      <c r="D2392" s="173"/>
      <c r="E2392" s="173"/>
      <c r="F2392" s="173"/>
      <c r="G2392" s="173"/>
      <c r="H2392" s="173"/>
      <c r="I2392" s="173"/>
      <c r="J2392" s="173"/>
      <c r="K2392" s="173"/>
      <c r="L2392" s="173"/>
      <c r="M2392" s="173"/>
      <c r="N2392" s="173"/>
      <c r="O2392" s="173"/>
      <c r="P2392" s="173"/>
      <c r="Q2392" s="173"/>
      <c r="R2392" s="173"/>
      <c r="S2392" s="173"/>
      <c r="T2392" s="173"/>
      <c r="U2392" s="173"/>
      <c r="V2392" s="173"/>
      <c r="W2392" s="173"/>
      <c r="X2392" s="173"/>
      <c r="Y2392" s="173"/>
      <c r="Z2392" s="173"/>
      <c r="AA2392" s="173"/>
      <c r="AB2392" s="173"/>
      <c r="AC2392" s="173"/>
      <c r="AD2392" s="173"/>
      <c r="AE2392" s="173"/>
      <c r="AF2392" s="173"/>
      <c r="AG2392" s="173"/>
      <c r="AH2392" s="173"/>
      <c r="AI2392" s="173"/>
      <c r="AJ2392" s="173"/>
      <c r="AK2392" s="173"/>
      <c r="AL2392" s="173"/>
    </row>
    <row r="2393" spans="1:38" s="123" customFormat="1" ht="14">
      <c r="A2393" s="173"/>
      <c r="B2393" s="173"/>
      <c r="C2393" s="173"/>
      <c r="D2393" s="173"/>
      <c r="E2393" s="173"/>
      <c r="F2393" s="173"/>
      <c r="G2393" s="173"/>
      <c r="H2393" s="173"/>
      <c r="I2393" s="173"/>
      <c r="J2393" s="173"/>
      <c r="K2393" s="173"/>
      <c r="L2393" s="173"/>
      <c r="M2393" s="173"/>
      <c r="N2393" s="173"/>
      <c r="O2393" s="173"/>
      <c r="P2393" s="173"/>
      <c r="Q2393" s="173"/>
      <c r="R2393" s="173"/>
      <c r="S2393" s="173"/>
      <c r="T2393" s="173"/>
      <c r="U2393" s="173"/>
      <c r="V2393" s="173"/>
      <c r="W2393" s="173"/>
      <c r="X2393" s="173"/>
      <c r="Y2393" s="173"/>
      <c r="Z2393" s="173"/>
      <c r="AA2393" s="173"/>
      <c r="AB2393" s="173"/>
      <c r="AC2393" s="173"/>
      <c r="AD2393" s="173"/>
      <c r="AE2393" s="173"/>
      <c r="AF2393" s="173"/>
      <c r="AG2393" s="173"/>
      <c r="AH2393" s="173"/>
      <c r="AI2393" s="173"/>
      <c r="AJ2393" s="173"/>
      <c r="AK2393" s="173"/>
      <c r="AL2393" s="173"/>
    </row>
    <row r="2394" spans="1:38" s="123" customFormat="1" ht="14">
      <c r="A2394" s="173"/>
      <c r="B2394" s="173"/>
      <c r="C2394" s="173"/>
      <c r="D2394" s="173"/>
      <c r="E2394" s="173"/>
      <c r="F2394" s="173"/>
      <c r="G2394" s="173"/>
      <c r="H2394" s="173"/>
      <c r="I2394" s="173"/>
      <c r="J2394" s="173"/>
      <c r="K2394" s="173"/>
      <c r="L2394" s="173"/>
      <c r="M2394" s="173"/>
      <c r="N2394" s="173"/>
      <c r="O2394" s="173"/>
      <c r="P2394" s="173"/>
      <c r="Q2394" s="173"/>
      <c r="R2394" s="173"/>
      <c r="S2394" s="173"/>
      <c r="T2394" s="173"/>
      <c r="U2394" s="173"/>
      <c r="V2394" s="173"/>
      <c r="W2394" s="173"/>
      <c r="X2394" s="173"/>
      <c r="Y2394" s="173"/>
      <c r="Z2394" s="173"/>
      <c r="AA2394" s="173"/>
      <c r="AB2394" s="173"/>
      <c r="AC2394" s="173"/>
      <c r="AD2394" s="173"/>
      <c r="AE2394" s="173"/>
      <c r="AF2394" s="173"/>
      <c r="AG2394" s="173"/>
      <c r="AH2394" s="173"/>
      <c r="AI2394" s="173"/>
      <c r="AJ2394" s="173"/>
      <c r="AK2394" s="173"/>
      <c r="AL2394" s="173"/>
    </row>
    <row r="2395" spans="1:38" s="123" customFormat="1" ht="14">
      <c r="A2395" s="173"/>
      <c r="B2395" s="173"/>
      <c r="C2395" s="173"/>
      <c r="D2395" s="173"/>
      <c r="E2395" s="173"/>
      <c r="F2395" s="173"/>
      <c r="G2395" s="173"/>
      <c r="H2395" s="173"/>
      <c r="I2395" s="173"/>
      <c r="J2395" s="173"/>
      <c r="K2395" s="173"/>
      <c r="L2395" s="173"/>
      <c r="M2395" s="173"/>
      <c r="N2395" s="173"/>
      <c r="O2395" s="173"/>
      <c r="P2395" s="173"/>
      <c r="Q2395" s="173"/>
      <c r="R2395" s="173"/>
      <c r="S2395" s="173"/>
      <c r="T2395" s="173"/>
      <c r="U2395" s="173"/>
      <c r="V2395" s="173"/>
      <c r="W2395" s="173"/>
      <c r="X2395" s="173"/>
      <c r="Y2395" s="173"/>
      <c r="Z2395" s="173"/>
      <c r="AA2395" s="173"/>
      <c r="AB2395" s="173"/>
      <c r="AC2395" s="173"/>
      <c r="AD2395" s="173"/>
      <c r="AE2395" s="173"/>
      <c r="AF2395" s="173"/>
      <c r="AG2395" s="173"/>
      <c r="AH2395" s="173"/>
      <c r="AI2395" s="173"/>
      <c r="AJ2395" s="173"/>
      <c r="AK2395" s="173"/>
      <c r="AL2395" s="173"/>
    </row>
    <row r="2396" spans="1:38" s="123" customFormat="1" ht="14">
      <c r="A2396" s="173"/>
      <c r="B2396" s="173"/>
      <c r="C2396" s="173"/>
      <c r="D2396" s="173"/>
      <c r="E2396" s="173"/>
      <c r="F2396" s="173"/>
      <c r="G2396" s="173"/>
      <c r="H2396" s="173"/>
      <c r="I2396" s="173"/>
      <c r="J2396" s="173"/>
      <c r="K2396" s="173"/>
      <c r="L2396" s="173"/>
      <c r="M2396" s="173"/>
      <c r="N2396" s="173"/>
      <c r="O2396" s="173"/>
      <c r="P2396" s="173"/>
      <c r="Q2396" s="173"/>
      <c r="R2396" s="173"/>
      <c r="S2396" s="173"/>
      <c r="T2396" s="173"/>
      <c r="U2396" s="173"/>
      <c r="V2396" s="173"/>
      <c r="W2396" s="173"/>
      <c r="X2396" s="173"/>
      <c r="Y2396" s="173"/>
      <c r="Z2396" s="173"/>
      <c r="AA2396" s="173"/>
      <c r="AB2396" s="173"/>
      <c r="AC2396" s="173"/>
      <c r="AD2396" s="173"/>
      <c r="AE2396" s="173"/>
      <c r="AF2396" s="173"/>
      <c r="AG2396" s="173"/>
      <c r="AH2396" s="173"/>
      <c r="AI2396" s="173"/>
      <c r="AJ2396" s="173"/>
      <c r="AK2396" s="173"/>
      <c r="AL2396" s="173"/>
    </row>
    <row r="2397" spans="1:38" s="123" customFormat="1" ht="14">
      <c r="A2397" s="173"/>
      <c r="B2397" s="173"/>
      <c r="C2397" s="173"/>
      <c r="D2397" s="173"/>
      <c r="E2397" s="173"/>
      <c r="F2397" s="173"/>
      <c r="G2397" s="173"/>
      <c r="H2397" s="173"/>
      <c r="I2397" s="173"/>
      <c r="J2397" s="173"/>
      <c r="K2397" s="173"/>
      <c r="L2397" s="173"/>
      <c r="M2397" s="173"/>
      <c r="N2397" s="173"/>
      <c r="O2397" s="173"/>
      <c r="P2397" s="173"/>
      <c r="Q2397" s="173"/>
      <c r="R2397" s="173"/>
      <c r="S2397" s="173"/>
      <c r="T2397" s="173"/>
      <c r="U2397" s="173"/>
      <c r="V2397" s="173"/>
      <c r="W2397" s="173"/>
      <c r="X2397" s="173"/>
      <c r="Y2397" s="173"/>
      <c r="Z2397" s="173"/>
      <c r="AA2397" s="173"/>
      <c r="AB2397" s="173"/>
      <c r="AC2397" s="173"/>
      <c r="AD2397" s="173"/>
      <c r="AE2397" s="173"/>
      <c r="AF2397" s="173"/>
      <c r="AG2397" s="173"/>
      <c r="AH2397" s="173"/>
      <c r="AI2397" s="173"/>
      <c r="AJ2397" s="173"/>
      <c r="AK2397" s="173"/>
      <c r="AL2397" s="173"/>
    </row>
    <row r="2398" spans="1:38" s="123" customFormat="1" ht="14">
      <c r="A2398" s="173"/>
      <c r="B2398" s="173"/>
      <c r="C2398" s="173"/>
      <c r="D2398" s="173"/>
      <c r="E2398" s="173"/>
      <c r="F2398" s="173"/>
      <c r="G2398" s="173"/>
      <c r="H2398" s="173"/>
      <c r="I2398" s="173"/>
      <c r="J2398" s="173"/>
      <c r="K2398" s="173"/>
      <c r="L2398" s="173"/>
      <c r="M2398" s="173"/>
      <c r="N2398" s="173"/>
      <c r="O2398" s="173"/>
      <c r="P2398" s="173"/>
      <c r="Q2398" s="173"/>
      <c r="R2398" s="173"/>
      <c r="S2398" s="173"/>
      <c r="T2398" s="173"/>
      <c r="U2398" s="173"/>
      <c r="V2398" s="173"/>
      <c r="W2398" s="173"/>
      <c r="X2398" s="173"/>
      <c r="Y2398" s="173"/>
      <c r="Z2398" s="173"/>
      <c r="AA2398" s="173"/>
      <c r="AB2398" s="173"/>
      <c r="AC2398" s="173"/>
      <c r="AD2398" s="173"/>
      <c r="AE2398" s="173"/>
      <c r="AF2398" s="173"/>
      <c r="AG2398" s="173"/>
      <c r="AH2398" s="173"/>
      <c r="AI2398" s="173"/>
      <c r="AJ2398" s="173"/>
      <c r="AK2398" s="173"/>
      <c r="AL2398" s="173"/>
    </row>
    <row r="2399" spans="1:38" s="123" customFormat="1" ht="14">
      <c r="A2399" s="173"/>
      <c r="B2399" s="173"/>
      <c r="C2399" s="173"/>
      <c r="D2399" s="173"/>
      <c r="E2399" s="173"/>
      <c r="F2399" s="173"/>
      <c r="G2399" s="173"/>
      <c r="H2399" s="173"/>
      <c r="I2399" s="173"/>
      <c r="J2399" s="173"/>
      <c r="K2399" s="173"/>
      <c r="L2399" s="173"/>
      <c r="M2399" s="173"/>
      <c r="N2399" s="173"/>
      <c r="O2399" s="173"/>
      <c r="P2399" s="173"/>
      <c r="Q2399" s="173"/>
      <c r="R2399" s="173"/>
      <c r="S2399" s="173"/>
      <c r="T2399" s="173"/>
      <c r="U2399" s="173"/>
      <c r="V2399" s="173"/>
      <c r="W2399" s="173"/>
      <c r="X2399" s="173"/>
      <c r="Y2399" s="173"/>
      <c r="Z2399" s="173"/>
      <c r="AA2399" s="173"/>
      <c r="AB2399" s="173"/>
      <c r="AC2399" s="173"/>
      <c r="AD2399" s="173"/>
      <c r="AE2399" s="173"/>
      <c r="AF2399" s="173"/>
      <c r="AG2399" s="173"/>
      <c r="AH2399" s="173"/>
      <c r="AI2399" s="173"/>
      <c r="AJ2399" s="173"/>
      <c r="AK2399" s="173"/>
      <c r="AL2399" s="173"/>
    </row>
    <row r="2400" spans="1:38" s="123" customFormat="1" ht="14">
      <c r="A2400" s="173"/>
      <c r="B2400" s="173"/>
      <c r="C2400" s="173"/>
      <c r="D2400" s="173"/>
      <c r="E2400" s="173"/>
      <c r="F2400" s="173"/>
      <c r="G2400" s="173"/>
      <c r="H2400" s="173"/>
      <c r="I2400" s="173"/>
      <c r="J2400" s="173"/>
      <c r="K2400" s="173"/>
      <c r="L2400" s="173"/>
      <c r="M2400" s="173"/>
      <c r="N2400" s="173"/>
      <c r="O2400" s="173"/>
      <c r="P2400" s="173"/>
      <c r="Q2400" s="173"/>
      <c r="R2400" s="173"/>
      <c r="S2400" s="173"/>
      <c r="T2400" s="173"/>
      <c r="U2400" s="173"/>
      <c r="V2400" s="173"/>
      <c r="W2400" s="173"/>
      <c r="X2400" s="173"/>
      <c r="Y2400" s="173"/>
      <c r="Z2400" s="173"/>
      <c r="AA2400" s="173"/>
      <c r="AB2400" s="173"/>
      <c r="AC2400" s="173"/>
      <c r="AD2400" s="173"/>
      <c r="AE2400" s="173"/>
      <c r="AF2400" s="173"/>
      <c r="AG2400" s="173"/>
      <c r="AH2400" s="173"/>
      <c r="AI2400" s="173"/>
      <c r="AJ2400" s="173"/>
      <c r="AK2400" s="173"/>
      <c r="AL2400" s="173"/>
    </row>
    <row r="2401" spans="1:38" s="123" customFormat="1" ht="14">
      <c r="A2401" s="173"/>
      <c r="B2401" s="173"/>
      <c r="C2401" s="173"/>
      <c r="D2401" s="173"/>
      <c r="E2401" s="173"/>
      <c r="F2401" s="173"/>
      <c r="G2401" s="173"/>
      <c r="H2401" s="173"/>
      <c r="I2401" s="173"/>
      <c r="J2401" s="173"/>
      <c r="K2401" s="173"/>
      <c r="L2401" s="173"/>
      <c r="M2401" s="173"/>
      <c r="N2401" s="173"/>
      <c r="O2401" s="173"/>
      <c r="P2401" s="173"/>
      <c r="Q2401" s="173"/>
      <c r="R2401" s="173"/>
      <c r="S2401" s="173"/>
      <c r="T2401" s="173"/>
      <c r="U2401" s="173"/>
      <c r="V2401" s="173"/>
      <c r="W2401" s="173"/>
      <c r="X2401" s="173"/>
      <c r="Y2401" s="173"/>
      <c r="Z2401" s="173"/>
      <c r="AA2401" s="173"/>
      <c r="AB2401" s="173"/>
      <c r="AC2401" s="173"/>
      <c r="AD2401" s="173"/>
      <c r="AE2401" s="173"/>
      <c r="AF2401" s="173"/>
      <c r="AG2401" s="173"/>
      <c r="AH2401" s="173"/>
      <c r="AI2401" s="173"/>
      <c r="AJ2401" s="173"/>
      <c r="AK2401" s="173"/>
      <c r="AL2401" s="173"/>
    </row>
    <row r="2402" spans="1:38" s="123" customFormat="1" ht="14">
      <c r="A2402" s="173"/>
      <c r="B2402" s="173"/>
      <c r="C2402" s="173"/>
      <c r="D2402" s="173"/>
      <c r="E2402" s="173"/>
      <c r="F2402" s="173"/>
      <c r="G2402" s="173"/>
      <c r="H2402" s="173"/>
      <c r="I2402" s="173"/>
      <c r="J2402" s="173"/>
      <c r="K2402" s="173"/>
      <c r="L2402" s="173"/>
      <c r="M2402" s="173"/>
      <c r="N2402" s="173"/>
      <c r="O2402" s="173"/>
      <c r="P2402" s="173"/>
      <c r="Q2402" s="173"/>
      <c r="R2402" s="173"/>
      <c r="S2402" s="173"/>
      <c r="T2402" s="173"/>
      <c r="U2402" s="173"/>
      <c r="V2402" s="173"/>
      <c r="W2402" s="173"/>
      <c r="X2402" s="173"/>
      <c r="Y2402" s="173"/>
      <c r="Z2402" s="173"/>
      <c r="AA2402" s="173"/>
      <c r="AB2402" s="173"/>
      <c r="AC2402" s="173"/>
      <c r="AD2402" s="173"/>
      <c r="AE2402" s="173"/>
      <c r="AF2402" s="173"/>
      <c r="AG2402" s="173"/>
      <c r="AH2402" s="173"/>
      <c r="AI2402" s="173"/>
      <c r="AJ2402" s="173"/>
      <c r="AK2402" s="173"/>
      <c r="AL2402" s="173"/>
    </row>
    <row r="2403" spans="1:38" s="123" customFormat="1" ht="14">
      <c r="A2403" s="173"/>
      <c r="B2403" s="173"/>
      <c r="C2403" s="173"/>
      <c r="D2403" s="173"/>
      <c r="E2403" s="173"/>
      <c r="F2403" s="173"/>
      <c r="G2403" s="173"/>
      <c r="H2403" s="173"/>
      <c r="I2403" s="173"/>
      <c r="J2403" s="173"/>
      <c r="K2403" s="173"/>
      <c r="L2403" s="173"/>
      <c r="M2403" s="173"/>
      <c r="N2403" s="173"/>
      <c r="O2403" s="173"/>
      <c r="P2403" s="173"/>
      <c r="Q2403" s="173"/>
      <c r="R2403" s="173"/>
      <c r="S2403" s="173"/>
      <c r="T2403" s="173"/>
      <c r="U2403" s="173"/>
      <c r="V2403" s="173"/>
      <c r="W2403" s="173"/>
      <c r="X2403" s="173"/>
      <c r="Y2403" s="173"/>
      <c r="Z2403" s="173"/>
      <c r="AA2403" s="173"/>
      <c r="AB2403" s="173"/>
      <c r="AC2403" s="173"/>
      <c r="AD2403" s="173"/>
      <c r="AE2403" s="173"/>
      <c r="AF2403" s="173"/>
      <c r="AG2403" s="173"/>
      <c r="AH2403" s="173"/>
      <c r="AI2403" s="173"/>
      <c r="AJ2403" s="173"/>
      <c r="AK2403" s="173"/>
      <c r="AL2403" s="173"/>
    </row>
    <row r="2404" spans="1:38" s="123" customFormat="1" ht="14">
      <c r="A2404" s="173"/>
      <c r="B2404" s="173"/>
      <c r="C2404" s="173"/>
      <c r="D2404" s="173"/>
      <c r="E2404" s="173"/>
      <c r="F2404" s="173"/>
      <c r="G2404" s="173"/>
      <c r="H2404" s="173"/>
      <c r="I2404" s="173"/>
      <c r="J2404" s="173"/>
      <c r="K2404" s="173"/>
      <c r="L2404" s="173"/>
      <c r="M2404" s="173"/>
      <c r="N2404" s="173"/>
      <c r="O2404" s="173"/>
      <c r="P2404" s="173"/>
      <c r="Q2404" s="173"/>
      <c r="R2404" s="173"/>
      <c r="S2404" s="173"/>
      <c r="T2404" s="173"/>
      <c r="U2404" s="173"/>
      <c r="V2404" s="173"/>
      <c r="W2404" s="173"/>
      <c r="X2404" s="173"/>
      <c r="Y2404" s="173"/>
      <c r="Z2404" s="173"/>
      <c r="AA2404" s="173"/>
      <c r="AB2404" s="173"/>
      <c r="AC2404" s="173"/>
      <c r="AD2404" s="173"/>
      <c r="AE2404" s="173"/>
      <c r="AF2404" s="173"/>
      <c r="AG2404" s="173"/>
      <c r="AH2404" s="173"/>
      <c r="AI2404" s="173"/>
      <c r="AJ2404" s="173"/>
      <c r="AK2404" s="173"/>
      <c r="AL2404" s="173"/>
    </row>
    <row r="2405" spans="1:38" s="123" customFormat="1" ht="14">
      <c r="A2405" s="173"/>
      <c r="B2405" s="173"/>
      <c r="C2405" s="173"/>
      <c r="D2405" s="173"/>
      <c r="E2405" s="173"/>
      <c r="F2405" s="173"/>
      <c r="G2405" s="173"/>
      <c r="H2405" s="173"/>
      <c r="I2405" s="173"/>
      <c r="J2405" s="173"/>
      <c r="K2405" s="173"/>
      <c r="L2405" s="173"/>
      <c r="M2405" s="173"/>
      <c r="N2405" s="173"/>
      <c r="O2405" s="173"/>
      <c r="P2405" s="173"/>
      <c r="Q2405" s="173"/>
      <c r="R2405" s="173"/>
      <c r="S2405" s="173"/>
      <c r="T2405" s="173"/>
      <c r="U2405" s="173"/>
      <c r="V2405" s="173"/>
      <c r="W2405" s="173"/>
      <c r="X2405" s="173"/>
      <c r="Y2405" s="173"/>
      <c r="Z2405" s="173"/>
      <c r="AA2405" s="173"/>
      <c r="AB2405" s="173"/>
      <c r="AC2405" s="173"/>
      <c r="AD2405" s="173"/>
      <c r="AE2405" s="173"/>
      <c r="AF2405" s="173"/>
      <c r="AG2405" s="173"/>
      <c r="AH2405" s="173"/>
      <c r="AI2405" s="173"/>
      <c r="AJ2405" s="173"/>
      <c r="AK2405" s="173"/>
      <c r="AL2405" s="173"/>
    </row>
    <row r="2406" spans="1:38" s="123" customFormat="1" ht="14">
      <c r="A2406" s="173"/>
      <c r="B2406" s="173"/>
      <c r="C2406" s="173"/>
      <c r="D2406" s="173"/>
      <c r="E2406" s="173"/>
      <c r="F2406" s="173"/>
      <c r="G2406" s="173"/>
      <c r="H2406" s="173"/>
      <c r="I2406" s="173"/>
      <c r="J2406" s="173"/>
      <c r="K2406" s="173"/>
      <c r="L2406" s="173"/>
      <c r="M2406" s="173"/>
      <c r="N2406" s="173"/>
      <c r="O2406" s="173"/>
      <c r="P2406" s="173"/>
      <c r="Q2406" s="173"/>
      <c r="R2406" s="173"/>
      <c r="S2406" s="173"/>
      <c r="T2406" s="173"/>
      <c r="U2406" s="173"/>
      <c r="V2406" s="173"/>
      <c r="W2406" s="173"/>
      <c r="X2406" s="173"/>
      <c r="Y2406" s="173"/>
      <c r="Z2406" s="173"/>
      <c r="AA2406" s="173"/>
      <c r="AB2406" s="173"/>
      <c r="AC2406" s="173"/>
      <c r="AD2406" s="173"/>
      <c r="AE2406" s="173"/>
      <c r="AF2406" s="173"/>
      <c r="AG2406" s="173"/>
      <c r="AH2406" s="173"/>
      <c r="AI2406" s="173"/>
      <c r="AJ2406" s="173"/>
      <c r="AK2406" s="173"/>
      <c r="AL2406" s="173"/>
    </row>
    <row r="2407" spans="1:38" s="123" customFormat="1" ht="14">
      <c r="A2407" s="173"/>
      <c r="B2407" s="173"/>
      <c r="C2407" s="173"/>
      <c r="D2407" s="173"/>
      <c r="E2407" s="173"/>
      <c r="F2407" s="173"/>
      <c r="G2407" s="173"/>
      <c r="H2407" s="173"/>
      <c r="I2407" s="173"/>
      <c r="J2407" s="173"/>
      <c r="K2407" s="173"/>
      <c r="L2407" s="173"/>
      <c r="M2407" s="173"/>
      <c r="N2407" s="173"/>
      <c r="O2407" s="173"/>
      <c r="P2407" s="173"/>
      <c r="Q2407" s="173"/>
      <c r="R2407" s="173"/>
      <c r="S2407" s="173"/>
      <c r="T2407" s="173"/>
      <c r="U2407" s="173"/>
      <c r="V2407" s="173"/>
      <c r="W2407" s="173"/>
      <c r="X2407" s="173"/>
      <c r="Y2407" s="173"/>
      <c r="Z2407" s="173"/>
      <c r="AA2407" s="173"/>
      <c r="AB2407" s="173"/>
      <c r="AC2407" s="173"/>
      <c r="AD2407" s="173"/>
      <c r="AE2407" s="173"/>
      <c r="AF2407" s="173"/>
      <c r="AG2407" s="173"/>
      <c r="AH2407" s="173"/>
      <c r="AI2407" s="173"/>
      <c r="AJ2407" s="173"/>
      <c r="AK2407" s="173"/>
      <c r="AL2407" s="173"/>
    </row>
    <row r="2408" spans="1:38" s="123" customFormat="1" ht="14">
      <c r="A2408" s="173"/>
      <c r="B2408" s="173"/>
      <c r="C2408" s="173"/>
      <c r="D2408" s="173"/>
      <c r="E2408" s="173"/>
      <c r="F2408" s="173"/>
      <c r="G2408" s="173"/>
      <c r="H2408" s="173"/>
      <c r="I2408" s="173"/>
      <c r="J2408" s="173"/>
      <c r="K2408" s="173"/>
      <c r="L2408" s="173"/>
      <c r="M2408" s="173"/>
      <c r="N2408" s="173"/>
      <c r="O2408" s="173"/>
      <c r="P2408" s="173"/>
      <c r="Q2408" s="173"/>
      <c r="R2408" s="173"/>
      <c r="S2408" s="173"/>
      <c r="T2408" s="173"/>
      <c r="U2408" s="173"/>
      <c r="V2408" s="173"/>
      <c r="W2408" s="173"/>
      <c r="X2408" s="173"/>
      <c r="Y2408" s="173"/>
      <c r="Z2408" s="173"/>
      <c r="AA2408" s="173"/>
      <c r="AB2408" s="173"/>
      <c r="AC2408" s="173"/>
      <c r="AD2408" s="173"/>
      <c r="AE2408" s="173"/>
      <c r="AF2408" s="173"/>
      <c r="AG2408" s="173"/>
      <c r="AH2408" s="173"/>
      <c r="AI2408" s="173"/>
      <c r="AJ2408" s="173"/>
      <c r="AK2408" s="173"/>
      <c r="AL2408" s="173"/>
    </row>
    <row r="2409" spans="1:38" s="123" customFormat="1" ht="14">
      <c r="A2409" s="173"/>
      <c r="B2409" s="173"/>
      <c r="C2409" s="173"/>
      <c r="D2409" s="173"/>
      <c r="E2409" s="173"/>
      <c r="F2409" s="173"/>
      <c r="G2409" s="173"/>
      <c r="H2409" s="173"/>
      <c r="I2409" s="173"/>
      <c r="J2409" s="173"/>
      <c r="K2409" s="173"/>
      <c r="L2409" s="173"/>
      <c r="M2409" s="173"/>
      <c r="N2409" s="173"/>
      <c r="O2409" s="173"/>
      <c r="P2409" s="173"/>
      <c r="Q2409" s="173"/>
      <c r="R2409" s="173"/>
      <c r="S2409" s="173"/>
      <c r="T2409" s="173"/>
      <c r="U2409" s="173"/>
      <c r="V2409" s="173"/>
      <c r="W2409" s="173"/>
      <c r="X2409" s="173"/>
      <c r="Y2409" s="173"/>
      <c r="Z2409" s="173"/>
      <c r="AA2409" s="173"/>
      <c r="AB2409" s="173"/>
      <c r="AC2409" s="173"/>
      <c r="AD2409" s="173"/>
      <c r="AE2409" s="173"/>
      <c r="AF2409" s="173"/>
      <c r="AG2409" s="173"/>
      <c r="AH2409" s="173"/>
      <c r="AI2409" s="173"/>
      <c r="AJ2409" s="173"/>
      <c r="AK2409" s="173"/>
      <c r="AL2409" s="173"/>
    </row>
    <row r="2410" spans="1:38" s="123" customFormat="1" ht="14">
      <c r="A2410" s="173"/>
      <c r="B2410" s="173"/>
      <c r="C2410" s="173"/>
      <c r="D2410" s="173"/>
      <c r="E2410" s="173"/>
      <c r="F2410" s="173"/>
      <c r="G2410" s="173"/>
      <c r="H2410" s="173"/>
      <c r="I2410" s="173"/>
      <c r="J2410" s="173"/>
      <c r="K2410" s="173"/>
      <c r="L2410" s="173"/>
      <c r="M2410" s="173"/>
      <c r="N2410" s="173"/>
      <c r="O2410" s="173"/>
      <c r="P2410" s="173"/>
      <c r="Q2410" s="173"/>
      <c r="R2410" s="173"/>
      <c r="S2410" s="173"/>
      <c r="T2410" s="173"/>
      <c r="U2410" s="173"/>
      <c r="V2410" s="173"/>
      <c r="W2410" s="173"/>
      <c r="X2410" s="173"/>
      <c r="Y2410" s="173"/>
      <c r="Z2410" s="173"/>
      <c r="AA2410" s="173"/>
      <c r="AB2410" s="173"/>
      <c r="AC2410" s="173"/>
      <c r="AD2410" s="173"/>
      <c r="AE2410" s="173"/>
      <c r="AF2410" s="173"/>
      <c r="AG2410" s="173"/>
      <c r="AH2410" s="173"/>
      <c r="AI2410" s="173"/>
      <c r="AJ2410" s="173"/>
      <c r="AK2410" s="173"/>
      <c r="AL2410" s="173"/>
    </row>
    <row r="2411" spans="1:38" s="123" customFormat="1" ht="14">
      <c r="A2411" s="173"/>
      <c r="B2411" s="173"/>
      <c r="C2411" s="173"/>
      <c r="D2411" s="173"/>
      <c r="E2411" s="173"/>
      <c r="F2411" s="173"/>
      <c r="G2411" s="173"/>
      <c r="H2411" s="173"/>
      <c r="I2411" s="173"/>
      <c r="J2411" s="173"/>
      <c r="K2411" s="173"/>
      <c r="L2411" s="173"/>
      <c r="M2411" s="173"/>
      <c r="N2411" s="173"/>
      <c r="O2411" s="173"/>
      <c r="P2411" s="173"/>
      <c r="Q2411" s="173"/>
      <c r="R2411" s="173"/>
      <c r="S2411" s="173"/>
      <c r="T2411" s="173"/>
      <c r="U2411" s="173"/>
      <c r="V2411" s="173"/>
      <c r="W2411" s="173"/>
      <c r="X2411" s="173"/>
      <c r="Y2411" s="173"/>
      <c r="Z2411" s="173"/>
      <c r="AA2411" s="173"/>
      <c r="AB2411" s="173"/>
      <c r="AC2411" s="173"/>
      <c r="AD2411" s="173"/>
      <c r="AE2411" s="173"/>
      <c r="AF2411" s="173"/>
      <c r="AG2411" s="173"/>
      <c r="AH2411" s="173"/>
      <c r="AI2411" s="173"/>
      <c r="AJ2411" s="173"/>
      <c r="AK2411" s="173"/>
      <c r="AL2411" s="173"/>
    </row>
    <row r="2412" spans="1:38" s="123" customFormat="1" ht="14">
      <c r="A2412" s="173"/>
      <c r="B2412" s="173"/>
      <c r="C2412" s="173"/>
      <c r="D2412" s="173"/>
      <c r="E2412" s="173"/>
      <c r="F2412" s="173"/>
      <c r="G2412" s="173"/>
      <c r="H2412" s="173"/>
      <c r="I2412" s="173"/>
      <c r="J2412" s="173"/>
      <c r="K2412" s="173"/>
      <c r="L2412" s="173"/>
      <c r="M2412" s="173"/>
      <c r="N2412" s="173"/>
      <c r="O2412" s="173"/>
      <c r="P2412" s="173"/>
      <c r="Q2412" s="173"/>
      <c r="R2412" s="173"/>
      <c r="S2412" s="173"/>
      <c r="T2412" s="173"/>
      <c r="U2412" s="173"/>
      <c r="V2412" s="173"/>
      <c r="W2412" s="173"/>
      <c r="X2412" s="173"/>
      <c r="Y2412" s="173"/>
      <c r="Z2412" s="173"/>
      <c r="AA2412" s="173"/>
      <c r="AB2412" s="173"/>
      <c r="AC2412" s="173"/>
      <c r="AD2412" s="173"/>
      <c r="AE2412" s="173"/>
      <c r="AF2412" s="173"/>
      <c r="AG2412" s="173"/>
      <c r="AH2412" s="173"/>
      <c r="AI2412" s="173"/>
      <c r="AJ2412" s="173"/>
      <c r="AK2412" s="173"/>
      <c r="AL2412" s="173"/>
    </row>
    <row r="2413" spans="1:38" s="123" customFormat="1" ht="14">
      <c r="A2413" s="173"/>
      <c r="B2413" s="173"/>
      <c r="C2413" s="173"/>
      <c r="D2413" s="173"/>
      <c r="E2413" s="173"/>
      <c r="F2413" s="173"/>
      <c r="G2413" s="173"/>
      <c r="H2413" s="173"/>
      <c r="I2413" s="173"/>
      <c r="J2413" s="173"/>
      <c r="K2413" s="173"/>
      <c r="L2413" s="173"/>
      <c r="M2413" s="173"/>
      <c r="N2413" s="173"/>
      <c r="O2413" s="173"/>
      <c r="P2413" s="173"/>
      <c r="Q2413" s="173"/>
      <c r="R2413" s="173"/>
      <c r="S2413" s="173"/>
      <c r="T2413" s="173"/>
      <c r="U2413" s="173"/>
      <c r="V2413" s="173"/>
      <c r="W2413" s="173"/>
      <c r="X2413" s="173"/>
      <c r="Y2413" s="173"/>
      <c r="Z2413" s="173"/>
      <c r="AA2413" s="173"/>
      <c r="AB2413" s="173"/>
      <c r="AC2413" s="173"/>
      <c r="AD2413" s="173"/>
      <c r="AE2413" s="173"/>
      <c r="AF2413" s="173"/>
      <c r="AG2413" s="173"/>
      <c r="AH2413" s="173"/>
      <c r="AI2413" s="173"/>
      <c r="AJ2413" s="173"/>
      <c r="AK2413" s="173"/>
      <c r="AL2413" s="173"/>
    </row>
    <row r="2414" spans="1:38" s="123" customFormat="1" ht="14">
      <c r="A2414" s="173"/>
      <c r="B2414" s="173"/>
      <c r="C2414" s="173"/>
      <c r="D2414" s="173"/>
      <c r="E2414" s="173"/>
      <c r="F2414" s="173"/>
      <c r="G2414" s="173"/>
      <c r="H2414" s="173"/>
      <c r="I2414" s="173"/>
      <c r="J2414" s="173"/>
      <c r="K2414" s="173"/>
      <c r="L2414" s="173"/>
      <c r="M2414" s="173"/>
      <c r="N2414" s="173"/>
      <c r="O2414" s="173"/>
      <c r="P2414" s="173"/>
      <c r="Q2414" s="173"/>
      <c r="R2414" s="173"/>
      <c r="S2414" s="173"/>
      <c r="T2414" s="173"/>
      <c r="U2414" s="173"/>
      <c r="V2414" s="173"/>
      <c r="W2414" s="173"/>
      <c r="X2414" s="173"/>
      <c r="Y2414" s="173"/>
      <c r="Z2414" s="173"/>
      <c r="AA2414" s="173"/>
      <c r="AB2414" s="173"/>
      <c r="AC2414" s="173"/>
      <c r="AD2414" s="173"/>
      <c r="AE2414" s="173"/>
      <c r="AF2414" s="173"/>
      <c r="AG2414" s="173"/>
      <c r="AH2414" s="173"/>
      <c r="AI2414" s="173"/>
      <c r="AJ2414" s="173"/>
      <c r="AK2414" s="173"/>
      <c r="AL2414" s="173"/>
    </row>
    <row r="2415" spans="1:38" s="123" customFormat="1" ht="14">
      <c r="A2415" s="173"/>
      <c r="B2415" s="173"/>
      <c r="C2415" s="173"/>
      <c r="D2415" s="173"/>
      <c r="E2415" s="173"/>
      <c r="F2415" s="173"/>
      <c r="G2415" s="173"/>
      <c r="H2415" s="173"/>
      <c r="I2415" s="173"/>
      <c r="J2415" s="173"/>
      <c r="K2415" s="173"/>
      <c r="L2415" s="173"/>
      <c r="M2415" s="173"/>
      <c r="N2415" s="173"/>
      <c r="O2415" s="173"/>
      <c r="P2415" s="173"/>
      <c r="Q2415" s="173"/>
      <c r="R2415" s="173"/>
      <c r="S2415" s="173"/>
      <c r="T2415" s="173"/>
      <c r="U2415" s="173"/>
      <c r="V2415" s="173"/>
      <c r="W2415" s="173"/>
      <c r="X2415" s="173"/>
      <c r="Y2415" s="173"/>
      <c r="Z2415" s="173"/>
      <c r="AA2415" s="173"/>
      <c r="AB2415" s="173"/>
      <c r="AC2415" s="173"/>
      <c r="AD2415" s="173"/>
      <c r="AE2415" s="173"/>
      <c r="AF2415" s="173"/>
      <c r="AG2415" s="173"/>
      <c r="AH2415" s="173"/>
      <c r="AI2415" s="173"/>
      <c r="AJ2415" s="173"/>
      <c r="AK2415" s="173"/>
      <c r="AL2415" s="173"/>
    </row>
    <row r="2416" spans="1:38" s="123" customFormat="1" ht="14">
      <c r="A2416" s="173"/>
      <c r="B2416" s="173"/>
      <c r="C2416" s="173"/>
      <c r="D2416" s="173"/>
      <c r="E2416" s="173"/>
      <c r="F2416" s="173"/>
      <c r="G2416" s="173"/>
      <c r="H2416" s="173"/>
      <c r="I2416" s="173"/>
      <c r="J2416" s="173"/>
      <c r="K2416" s="173"/>
      <c r="L2416" s="173"/>
      <c r="M2416" s="173"/>
      <c r="N2416" s="173"/>
      <c r="O2416" s="173"/>
      <c r="P2416" s="173"/>
      <c r="Q2416" s="173"/>
      <c r="R2416" s="173"/>
      <c r="S2416" s="173"/>
      <c r="T2416" s="173"/>
      <c r="U2416" s="173"/>
      <c r="V2416" s="173"/>
      <c r="W2416" s="173"/>
      <c r="X2416" s="173"/>
      <c r="Y2416" s="173"/>
      <c r="Z2416" s="173"/>
      <c r="AA2416" s="173"/>
      <c r="AB2416" s="173"/>
      <c r="AC2416" s="173"/>
      <c r="AD2416" s="173"/>
      <c r="AE2416" s="173"/>
      <c r="AF2416" s="173"/>
      <c r="AG2416" s="173"/>
      <c r="AH2416" s="173"/>
      <c r="AI2416" s="173"/>
      <c r="AJ2416" s="173"/>
      <c r="AK2416" s="173"/>
      <c r="AL2416" s="173"/>
    </row>
    <row r="2417" spans="1:38" s="123" customFormat="1" ht="14">
      <c r="A2417" s="173"/>
      <c r="B2417" s="173"/>
      <c r="C2417" s="173"/>
      <c r="D2417" s="173"/>
      <c r="E2417" s="173"/>
      <c r="F2417" s="173"/>
      <c r="G2417" s="173"/>
      <c r="H2417" s="173"/>
      <c r="I2417" s="173"/>
      <c r="J2417" s="173"/>
      <c r="K2417" s="173"/>
      <c r="L2417" s="173"/>
      <c r="M2417" s="173"/>
      <c r="N2417" s="173"/>
      <c r="O2417" s="173"/>
      <c r="P2417" s="173"/>
      <c r="Q2417" s="173"/>
      <c r="R2417" s="173"/>
      <c r="S2417" s="173"/>
      <c r="T2417" s="173"/>
      <c r="U2417" s="173"/>
      <c r="V2417" s="173"/>
      <c r="W2417" s="173"/>
      <c r="X2417" s="173"/>
      <c r="Y2417" s="173"/>
      <c r="Z2417" s="173"/>
      <c r="AA2417" s="173"/>
      <c r="AB2417" s="173"/>
      <c r="AC2417" s="173"/>
      <c r="AD2417" s="173"/>
      <c r="AE2417" s="173"/>
      <c r="AF2417" s="173"/>
      <c r="AG2417" s="173"/>
      <c r="AH2417" s="173"/>
      <c r="AI2417" s="173"/>
      <c r="AJ2417" s="173"/>
      <c r="AK2417" s="173"/>
      <c r="AL2417" s="173"/>
    </row>
    <row r="2418" spans="1:38" s="123" customFormat="1" ht="14">
      <c r="A2418" s="173"/>
      <c r="B2418" s="173"/>
      <c r="C2418" s="173"/>
      <c r="D2418" s="173"/>
      <c r="E2418" s="173"/>
      <c r="F2418" s="173"/>
      <c r="G2418" s="173"/>
      <c r="H2418" s="173"/>
      <c r="I2418" s="173"/>
      <c r="J2418" s="173"/>
      <c r="K2418" s="173"/>
      <c r="L2418" s="173"/>
      <c r="M2418" s="173"/>
      <c r="N2418" s="173"/>
      <c r="O2418" s="173"/>
      <c r="P2418" s="173"/>
      <c r="Q2418" s="173"/>
      <c r="R2418" s="173"/>
      <c r="S2418" s="173"/>
      <c r="T2418" s="173"/>
      <c r="U2418" s="173"/>
      <c r="V2418" s="173"/>
      <c r="W2418" s="173"/>
      <c r="X2418" s="173"/>
      <c r="Y2418" s="173"/>
      <c r="Z2418" s="173"/>
      <c r="AA2418" s="173"/>
      <c r="AB2418" s="173"/>
      <c r="AC2418" s="173"/>
      <c r="AD2418" s="173"/>
      <c r="AE2418" s="173"/>
      <c r="AF2418" s="173"/>
      <c r="AG2418" s="173"/>
      <c r="AH2418" s="173"/>
      <c r="AI2418" s="173"/>
      <c r="AJ2418" s="173"/>
      <c r="AK2418" s="173"/>
      <c r="AL2418" s="173"/>
    </row>
    <row r="2419" spans="1:38" s="123" customFormat="1" ht="14">
      <c r="A2419" s="173"/>
      <c r="B2419" s="173"/>
      <c r="C2419" s="173"/>
      <c r="D2419" s="173"/>
      <c r="E2419" s="173"/>
      <c r="F2419" s="173"/>
      <c r="G2419" s="173"/>
      <c r="H2419" s="173"/>
      <c r="I2419" s="173"/>
      <c r="J2419" s="173"/>
      <c r="K2419" s="173"/>
      <c r="L2419" s="173"/>
      <c r="M2419" s="173"/>
      <c r="N2419" s="173"/>
      <c r="O2419" s="173"/>
      <c r="P2419" s="173"/>
      <c r="Q2419" s="173"/>
      <c r="R2419" s="173"/>
      <c r="S2419" s="173"/>
      <c r="T2419" s="173"/>
      <c r="U2419" s="173"/>
      <c r="V2419" s="173"/>
      <c r="W2419" s="173"/>
      <c r="X2419" s="173"/>
      <c r="Y2419" s="173"/>
      <c r="Z2419" s="173"/>
      <c r="AA2419" s="173"/>
      <c r="AB2419" s="173"/>
      <c r="AC2419" s="173"/>
      <c r="AD2419" s="173"/>
      <c r="AE2419" s="173"/>
      <c r="AF2419" s="173"/>
      <c r="AG2419" s="173"/>
      <c r="AH2419" s="173"/>
      <c r="AI2419" s="173"/>
      <c r="AJ2419" s="173"/>
      <c r="AK2419" s="173"/>
      <c r="AL2419" s="173"/>
    </row>
    <row r="2420" spans="1:38" s="123" customFormat="1" ht="14">
      <c r="A2420" s="173"/>
      <c r="B2420" s="173"/>
      <c r="C2420" s="173"/>
      <c r="D2420" s="173"/>
      <c r="E2420" s="173"/>
      <c r="F2420" s="173"/>
      <c r="G2420" s="173"/>
      <c r="H2420" s="173"/>
      <c r="I2420" s="173"/>
      <c r="J2420" s="173"/>
      <c r="K2420" s="173"/>
      <c r="L2420" s="173"/>
      <c r="M2420" s="173"/>
      <c r="N2420" s="173"/>
      <c r="O2420" s="173"/>
      <c r="P2420" s="173"/>
      <c r="Q2420" s="173"/>
      <c r="R2420" s="173"/>
      <c r="S2420" s="173"/>
      <c r="T2420" s="173"/>
      <c r="U2420" s="173"/>
      <c r="V2420" s="173"/>
      <c r="W2420" s="173"/>
      <c r="X2420" s="173"/>
      <c r="Y2420" s="173"/>
      <c r="Z2420" s="173"/>
      <c r="AA2420" s="173"/>
      <c r="AB2420" s="173"/>
      <c r="AC2420" s="173"/>
      <c r="AD2420" s="173"/>
      <c r="AE2420" s="173"/>
      <c r="AF2420" s="173"/>
      <c r="AG2420" s="173"/>
      <c r="AH2420" s="173"/>
      <c r="AI2420" s="173"/>
      <c r="AJ2420" s="173"/>
      <c r="AK2420" s="173"/>
      <c r="AL2420" s="173"/>
    </row>
    <row r="2421" spans="1:38" s="123" customFormat="1" ht="14">
      <c r="A2421" s="173"/>
      <c r="B2421" s="173"/>
      <c r="C2421" s="173"/>
      <c r="D2421" s="173"/>
      <c r="E2421" s="173"/>
      <c r="F2421" s="173"/>
      <c r="G2421" s="173"/>
      <c r="H2421" s="173"/>
      <c r="I2421" s="173"/>
      <c r="J2421" s="173"/>
      <c r="K2421" s="173"/>
      <c r="L2421" s="173"/>
      <c r="M2421" s="173"/>
      <c r="N2421" s="173"/>
      <c r="O2421" s="173"/>
      <c r="P2421" s="173"/>
      <c r="Q2421" s="173"/>
      <c r="R2421" s="173"/>
      <c r="S2421" s="173"/>
      <c r="T2421" s="173"/>
      <c r="U2421" s="173"/>
      <c r="V2421" s="173"/>
      <c r="W2421" s="173"/>
      <c r="X2421" s="173"/>
      <c r="Y2421" s="173"/>
      <c r="Z2421" s="173"/>
      <c r="AA2421" s="173"/>
      <c r="AB2421" s="173"/>
      <c r="AC2421" s="173"/>
      <c r="AD2421" s="173"/>
      <c r="AE2421" s="173"/>
      <c r="AF2421" s="173"/>
      <c r="AG2421" s="173"/>
      <c r="AH2421" s="173"/>
      <c r="AI2421" s="173"/>
      <c r="AJ2421" s="173"/>
      <c r="AK2421" s="173"/>
      <c r="AL2421" s="173"/>
    </row>
    <row r="2422" spans="1:38" s="123" customFormat="1" ht="14">
      <c r="A2422" s="173"/>
      <c r="B2422" s="173"/>
      <c r="C2422" s="173"/>
      <c r="D2422" s="173"/>
      <c r="E2422" s="173"/>
      <c r="F2422" s="173"/>
      <c r="G2422" s="173"/>
      <c r="H2422" s="173"/>
      <c r="I2422" s="173"/>
      <c r="J2422" s="173"/>
      <c r="K2422" s="173"/>
      <c r="L2422" s="173"/>
      <c r="M2422" s="173"/>
      <c r="N2422" s="173"/>
      <c r="O2422" s="173"/>
      <c r="P2422" s="173"/>
      <c r="Q2422" s="173"/>
      <c r="R2422" s="173"/>
      <c r="S2422" s="173"/>
      <c r="T2422" s="173"/>
      <c r="U2422" s="173"/>
      <c r="V2422" s="173"/>
      <c r="W2422" s="173"/>
      <c r="X2422" s="173"/>
      <c r="Y2422" s="173"/>
      <c r="Z2422" s="173"/>
      <c r="AA2422" s="173"/>
      <c r="AB2422" s="173"/>
      <c r="AC2422" s="173"/>
      <c r="AD2422" s="173"/>
      <c r="AE2422" s="173"/>
      <c r="AF2422" s="173"/>
      <c r="AG2422" s="173"/>
      <c r="AH2422" s="173"/>
      <c r="AI2422" s="173"/>
      <c r="AJ2422" s="173"/>
      <c r="AK2422" s="173"/>
      <c r="AL2422" s="173"/>
    </row>
    <row r="2423" spans="1:38" s="123" customFormat="1" ht="14">
      <c r="A2423" s="173"/>
      <c r="B2423" s="173"/>
      <c r="C2423" s="173"/>
      <c r="D2423" s="173"/>
      <c r="E2423" s="173"/>
      <c r="F2423" s="173"/>
      <c r="G2423" s="173"/>
      <c r="H2423" s="173"/>
      <c r="I2423" s="173"/>
      <c r="J2423" s="173"/>
      <c r="K2423" s="173"/>
      <c r="L2423" s="173"/>
      <c r="M2423" s="173"/>
      <c r="N2423" s="173"/>
      <c r="O2423" s="173"/>
      <c r="P2423" s="173"/>
      <c r="Q2423" s="173"/>
      <c r="R2423" s="173"/>
      <c r="S2423" s="173"/>
      <c r="T2423" s="173"/>
      <c r="U2423" s="173"/>
      <c r="V2423" s="173"/>
      <c r="W2423" s="173"/>
      <c r="X2423" s="173"/>
      <c r="Y2423" s="173"/>
      <c r="Z2423" s="173"/>
      <c r="AA2423" s="173"/>
      <c r="AB2423" s="173"/>
      <c r="AC2423" s="173"/>
      <c r="AD2423" s="173"/>
      <c r="AE2423" s="173"/>
      <c r="AF2423" s="173"/>
      <c r="AG2423" s="173"/>
      <c r="AH2423" s="173"/>
      <c r="AI2423" s="173"/>
      <c r="AJ2423" s="173"/>
      <c r="AK2423" s="173"/>
      <c r="AL2423" s="173"/>
    </row>
    <row r="2424" spans="1:38" s="123" customFormat="1" ht="14">
      <c r="A2424" s="173"/>
      <c r="B2424" s="173"/>
      <c r="C2424" s="173"/>
      <c r="D2424" s="173"/>
      <c r="E2424" s="173"/>
      <c r="F2424" s="173"/>
      <c r="G2424" s="173"/>
      <c r="H2424" s="173"/>
      <c r="I2424" s="173"/>
      <c r="J2424" s="173"/>
      <c r="K2424" s="173"/>
      <c r="L2424" s="173"/>
      <c r="M2424" s="173"/>
      <c r="N2424" s="173"/>
      <c r="O2424" s="173"/>
      <c r="P2424" s="173"/>
      <c r="Q2424" s="173"/>
      <c r="R2424" s="173"/>
      <c r="S2424" s="173"/>
      <c r="T2424" s="173"/>
      <c r="U2424" s="173"/>
      <c r="V2424" s="173"/>
      <c r="W2424" s="173"/>
      <c r="X2424" s="173"/>
      <c r="Y2424" s="173"/>
      <c r="Z2424" s="173"/>
      <c r="AA2424" s="173"/>
      <c r="AB2424" s="173"/>
      <c r="AC2424" s="173"/>
      <c r="AD2424" s="173"/>
      <c r="AE2424" s="173"/>
      <c r="AF2424" s="173"/>
      <c r="AG2424" s="173"/>
      <c r="AH2424" s="173"/>
      <c r="AI2424" s="173"/>
      <c r="AJ2424" s="173"/>
      <c r="AK2424" s="173"/>
      <c r="AL2424" s="173"/>
    </row>
    <row r="2425" spans="1:38" s="123" customFormat="1" ht="14">
      <c r="A2425" s="173"/>
      <c r="B2425" s="173"/>
      <c r="C2425" s="173"/>
      <c r="D2425" s="173"/>
      <c r="E2425" s="173"/>
      <c r="F2425" s="173"/>
      <c r="G2425" s="173"/>
      <c r="H2425" s="173"/>
      <c r="I2425" s="173"/>
      <c r="J2425" s="173"/>
      <c r="K2425" s="173"/>
      <c r="L2425" s="173"/>
      <c r="M2425" s="173"/>
      <c r="N2425" s="173"/>
      <c r="O2425" s="173"/>
      <c r="P2425" s="173"/>
      <c r="Q2425" s="173"/>
      <c r="R2425" s="173"/>
      <c r="S2425" s="173"/>
      <c r="T2425" s="173"/>
      <c r="U2425" s="173"/>
      <c r="V2425" s="173"/>
      <c r="W2425" s="173"/>
      <c r="X2425" s="173"/>
      <c r="Y2425" s="173"/>
      <c r="Z2425" s="173"/>
      <c r="AA2425" s="173"/>
      <c r="AB2425" s="173"/>
      <c r="AC2425" s="173"/>
      <c r="AD2425" s="173"/>
      <c r="AE2425" s="173"/>
      <c r="AF2425" s="173"/>
      <c r="AG2425" s="173"/>
      <c r="AH2425" s="173"/>
      <c r="AI2425" s="173"/>
      <c r="AJ2425" s="173"/>
      <c r="AK2425" s="173"/>
      <c r="AL2425" s="173"/>
    </row>
    <row r="2426" spans="1:38" s="123" customFormat="1" ht="14">
      <c r="A2426" s="173"/>
      <c r="B2426" s="173"/>
      <c r="C2426" s="173"/>
      <c r="D2426" s="173"/>
      <c r="E2426" s="173"/>
      <c r="F2426" s="173"/>
      <c r="G2426" s="173"/>
      <c r="H2426" s="173"/>
      <c r="I2426" s="173"/>
      <c r="J2426" s="173"/>
      <c r="K2426" s="173"/>
      <c r="L2426" s="173"/>
      <c r="M2426" s="173"/>
      <c r="N2426" s="173"/>
      <c r="O2426" s="173"/>
      <c r="P2426" s="173"/>
      <c r="Q2426" s="173"/>
      <c r="R2426" s="173"/>
      <c r="S2426" s="173"/>
      <c r="T2426" s="173"/>
      <c r="U2426" s="173"/>
      <c r="V2426" s="173"/>
      <c r="W2426" s="173"/>
      <c r="X2426" s="173"/>
      <c r="Y2426" s="173"/>
      <c r="Z2426" s="173"/>
      <c r="AA2426" s="173"/>
      <c r="AB2426" s="173"/>
      <c r="AC2426" s="173"/>
      <c r="AD2426" s="173"/>
      <c r="AE2426" s="173"/>
      <c r="AF2426" s="173"/>
      <c r="AG2426" s="173"/>
      <c r="AH2426" s="173"/>
      <c r="AI2426" s="173"/>
      <c r="AJ2426" s="173"/>
      <c r="AK2426" s="173"/>
      <c r="AL2426" s="173"/>
    </row>
    <row r="2427" spans="1:38" s="123" customFormat="1" ht="14">
      <c r="A2427" s="173"/>
      <c r="B2427" s="173"/>
      <c r="C2427" s="173"/>
      <c r="D2427" s="173"/>
      <c r="E2427" s="173"/>
      <c r="F2427" s="173"/>
      <c r="G2427" s="173"/>
      <c r="H2427" s="173"/>
      <c r="I2427" s="173"/>
      <c r="J2427" s="173"/>
      <c r="K2427" s="173"/>
      <c r="L2427" s="173"/>
      <c r="M2427" s="173"/>
      <c r="N2427" s="173"/>
      <c r="O2427" s="173"/>
      <c r="P2427" s="173"/>
      <c r="Q2427" s="173"/>
      <c r="R2427" s="173"/>
      <c r="S2427" s="173"/>
      <c r="T2427" s="173"/>
      <c r="U2427" s="173"/>
      <c r="V2427" s="173"/>
      <c r="W2427" s="173"/>
      <c r="X2427" s="173"/>
      <c r="Y2427" s="173"/>
      <c r="Z2427" s="173"/>
      <c r="AA2427" s="173"/>
      <c r="AB2427" s="173"/>
      <c r="AC2427" s="173"/>
      <c r="AD2427" s="173"/>
      <c r="AE2427" s="173"/>
      <c r="AF2427" s="173"/>
      <c r="AG2427" s="173"/>
      <c r="AH2427" s="173"/>
      <c r="AI2427" s="173"/>
      <c r="AJ2427" s="173"/>
      <c r="AK2427" s="173"/>
      <c r="AL2427" s="173"/>
    </row>
    <row r="2428" spans="1:38" s="123" customFormat="1" ht="14">
      <c r="A2428" s="173"/>
      <c r="B2428" s="173"/>
      <c r="C2428" s="173"/>
      <c r="D2428" s="173"/>
      <c r="E2428" s="173"/>
      <c r="F2428" s="173"/>
      <c r="G2428" s="173"/>
      <c r="H2428" s="173"/>
      <c r="I2428" s="173"/>
      <c r="J2428" s="173"/>
      <c r="K2428" s="173"/>
      <c r="L2428" s="173"/>
      <c r="M2428" s="173"/>
      <c r="N2428" s="173"/>
      <c r="O2428" s="173"/>
      <c r="P2428" s="173"/>
      <c r="Q2428" s="173"/>
      <c r="R2428" s="173"/>
      <c r="S2428" s="173"/>
      <c r="T2428" s="173"/>
      <c r="U2428" s="173"/>
      <c r="V2428" s="173"/>
      <c r="W2428" s="173"/>
      <c r="X2428" s="173"/>
      <c r="Y2428" s="173"/>
      <c r="Z2428" s="173"/>
      <c r="AA2428" s="173"/>
      <c r="AB2428" s="173"/>
      <c r="AC2428" s="173"/>
      <c r="AD2428" s="173"/>
      <c r="AE2428" s="173"/>
      <c r="AF2428" s="173"/>
      <c r="AG2428" s="173"/>
      <c r="AH2428" s="173"/>
      <c r="AI2428" s="173"/>
      <c r="AJ2428" s="173"/>
      <c r="AK2428" s="173"/>
      <c r="AL2428" s="173"/>
    </row>
    <row r="2429" spans="1:38" s="123" customFormat="1" ht="14">
      <c r="A2429" s="173"/>
      <c r="B2429" s="173"/>
      <c r="C2429" s="173"/>
      <c r="D2429" s="173"/>
      <c r="E2429" s="173"/>
      <c r="F2429" s="173"/>
      <c r="G2429" s="173"/>
      <c r="H2429" s="173"/>
      <c r="I2429" s="173"/>
      <c r="J2429" s="173"/>
      <c r="K2429" s="173"/>
      <c r="L2429" s="173"/>
      <c r="M2429" s="173"/>
      <c r="N2429" s="173"/>
      <c r="O2429" s="173"/>
      <c r="P2429" s="173"/>
      <c r="Q2429" s="173"/>
      <c r="R2429" s="173"/>
      <c r="S2429" s="173"/>
      <c r="T2429" s="173"/>
      <c r="U2429" s="173"/>
      <c r="V2429" s="173"/>
      <c r="W2429" s="173"/>
      <c r="X2429" s="173"/>
      <c r="Y2429" s="173"/>
      <c r="Z2429" s="173"/>
      <c r="AA2429" s="173"/>
      <c r="AB2429" s="173"/>
      <c r="AC2429" s="173"/>
      <c r="AD2429" s="173"/>
      <c r="AE2429" s="173"/>
      <c r="AF2429" s="173"/>
      <c r="AG2429" s="173"/>
      <c r="AH2429" s="173"/>
      <c r="AI2429" s="173"/>
      <c r="AJ2429" s="173"/>
      <c r="AK2429" s="173"/>
      <c r="AL2429" s="173"/>
    </row>
    <row r="2430" spans="1:38" s="123" customFormat="1" ht="14">
      <c r="A2430" s="173"/>
      <c r="B2430" s="173"/>
      <c r="C2430" s="173"/>
      <c r="D2430" s="173"/>
      <c r="E2430" s="173"/>
      <c r="F2430" s="173"/>
      <c r="G2430" s="173"/>
      <c r="H2430" s="173"/>
      <c r="I2430" s="173"/>
      <c r="J2430" s="173"/>
      <c r="K2430" s="173"/>
      <c r="L2430" s="173"/>
      <c r="M2430" s="173"/>
      <c r="N2430" s="173"/>
      <c r="O2430" s="173"/>
      <c r="P2430" s="173"/>
      <c r="Q2430" s="173"/>
      <c r="R2430" s="173"/>
      <c r="S2430" s="173"/>
      <c r="T2430" s="173"/>
      <c r="U2430" s="173"/>
      <c r="V2430" s="173"/>
      <c r="W2430" s="173"/>
      <c r="X2430" s="173"/>
      <c r="Y2430" s="173"/>
      <c r="Z2430" s="173"/>
      <c r="AA2430" s="173"/>
      <c r="AB2430" s="173"/>
      <c r="AC2430" s="173"/>
      <c r="AD2430" s="173"/>
      <c r="AE2430" s="173"/>
      <c r="AF2430" s="173"/>
      <c r="AG2430" s="173"/>
      <c r="AH2430" s="173"/>
      <c r="AI2430" s="173"/>
      <c r="AJ2430" s="173"/>
      <c r="AK2430" s="173"/>
      <c r="AL2430" s="173"/>
    </row>
    <row r="2431" spans="1:38" s="123" customFormat="1" ht="14">
      <c r="A2431" s="173"/>
      <c r="B2431" s="173"/>
      <c r="C2431" s="173"/>
      <c r="D2431" s="173"/>
      <c r="E2431" s="173"/>
      <c r="F2431" s="173"/>
      <c r="G2431" s="173"/>
      <c r="H2431" s="173"/>
      <c r="I2431" s="173"/>
      <c r="J2431" s="173"/>
      <c r="K2431" s="173"/>
      <c r="L2431" s="173"/>
      <c r="M2431" s="173"/>
      <c r="N2431" s="173"/>
      <c r="O2431" s="173"/>
      <c r="P2431" s="173"/>
      <c r="Q2431" s="173"/>
      <c r="R2431" s="173"/>
      <c r="S2431" s="173"/>
      <c r="T2431" s="173"/>
      <c r="U2431" s="173"/>
      <c r="V2431" s="173"/>
      <c r="W2431" s="173"/>
      <c r="X2431" s="173"/>
      <c r="Y2431" s="173"/>
      <c r="Z2431" s="173"/>
      <c r="AA2431" s="173"/>
      <c r="AB2431" s="173"/>
      <c r="AC2431" s="173"/>
      <c r="AD2431" s="173"/>
      <c r="AE2431" s="173"/>
      <c r="AF2431" s="173"/>
      <c r="AG2431" s="173"/>
      <c r="AH2431" s="173"/>
      <c r="AI2431" s="173"/>
      <c r="AJ2431" s="173"/>
      <c r="AK2431" s="173"/>
      <c r="AL2431" s="173"/>
    </row>
    <row r="2432" spans="1:38" s="123" customFormat="1" ht="14">
      <c r="A2432" s="173"/>
      <c r="B2432" s="173"/>
      <c r="C2432" s="173"/>
      <c r="D2432" s="173"/>
      <c r="E2432" s="173"/>
      <c r="F2432" s="173"/>
      <c r="G2432" s="173"/>
      <c r="H2432" s="173"/>
      <c r="I2432" s="173"/>
      <c r="J2432" s="173"/>
      <c r="K2432" s="173"/>
      <c r="L2432" s="173"/>
      <c r="M2432" s="173"/>
      <c r="N2432" s="173"/>
      <c r="O2432" s="173"/>
      <c r="P2432" s="173"/>
      <c r="Q2432" s="173"/>
      <c r="R2432" s="173"/>
      <c r="S2432" s="173"/>
      <c r="T2432" s="173"/>
      <c r="U2432" s="173"/>
      <c r="V2432" s="173"/>
      <c r="W2432" s="173"/>
      <c r="X2432" s="173"/>
      <c r="Y2432" s="173"/>
      <c r="Z2432" s="173"/>
      <c r="AA2432" s="173"/>
      <c r="AB2432" s="173"/>
      <c r="AC2432" s="173"/>
      <c r="AD2432" s="173"/>
      <c r="AE2432" s="173"/>
      <c r="AF2432" s="173"/>
      <c r="AG2432" s="173"/>
      <c r="AH2432" s="173"/>
      <c r="AI2432" s="173"/>
      <c r="AJ2432" s="173"/>
      <c r="AK2432" s="173"/>
      <c r="AL2432" s="173"/>
    </row>
    <row r="2433" spans="1:38" s="123" customFormat="1" ht="14">
      <c r="A2433" s="173"/>
      <c r="B2433" s="173"/>
      <c r="C2433" s="173"/>
      <c r="D2433" s="173"/>
      <c r="E2433" s="173"/>
      <c r="F2433" s="173"/>
      <c r="G2433" s="173"/>
      <c r="H2433" s="173"/>
      <c r="I2433" s="173"/>
      <c r="J2433" s="173"/>
      <c r="K2433" s="173"/>
      <c r="L2433" s="173"/>
      <c r="M2433" s="173"/>
      <c r="N2433" s="173"/>
      <c r="O2433" s="173"/>
      <c r="P2433" s="173"/>
      <c r="Q2433" s="173"/>
      <c r="R2433" s="173"/>
      <c r="S2433" s="173"/>
      <c r="T2433" s="173"/>
      <c r="U2433" s="173"/>
      <c r="V2433" s="173"/>
      <c r="W2433" s="173"/>
      <c r="X2433" s="173"/>
      <c r="Y2433" s="173"/>
      <c r="Z2433" s="173"/>
      <c r="AA2433" s="173"/>
      <c r="AB2433" s="173"/>
      <c r="AC2433" s="173"/>
      <c r="AD2433" s="173"/>
      <c r="AE2433" s="173"/>
      <c r="AF2433" s="173"/>
      <c r="AG2433" s="173"/>
      <c r="AH2433" s="173"/>
      <c r="AI2433" s="173"/>
      <c r="AJ2433" s="173"/>
      <c r="AK2433" s="173"/>
      <c r="AL2433" s="173"/>
    </row>
    <row r="2434" spans="1:38" s="123" customFormat="1" ht="14">
      <c r="A2434" s="173"/>
      <c r="B2434" s="173"/>
      <c r="C2434" s="173"/>
      <c r="D2434" s="173"/>
      <c r="E2434" s="173"/>
      <c r="F2434" s="173"/>
      <c r="G2434" s="173"/>
      <c r="H2434" s="173"/>
      <c r="I2434" s="173"/>
      <c r="J2434" s="173"/>
      <c r="K2434" s="173"/>
      <c r="L2434" s="173"/>
      <c r="M2434" s="173"/>
      <c r="N2434" s="173"/>
      <c r="O2434" s="173"/>
      <c r="P2434" s="173"/>
      <c r="Q2434" s="173"/>
      <c r="R2434" s="173"/>
      <c r="S2434" s="173"/>
      <c r="T2434" s="173"/>
      <c r="U2434" s="173"/>
      <c r="V2434" s="173"/>
      <c r="W2434" s="173"/>
      <c r="X2434" s="173"/>
      <c r="Y2434" s="173"/>
      <c r="Z2434" s="173"/>
      <c r="AA2434" s="173"/>
      <c r="AB2434" s="173"/>
      <c r="AC2434" s="173"/>
      <c r="AD2434" s="173"/>
      <c r="AE2434" s="173"/>
      <c r="AF2434" s="173"/>
      <c r="AG2434" s="173"/>
      <c r="AH2434" s="173"/>
      <c r="AI2434" s="173"/>
      <c r="AJ2434" s="173"/>
      <c r="AK2434" s="173"/>
      <c r="AL2434" s="173"/>
    </row>
    <row r="2435" spans="1:38" s="123" customFormat="1" ht="14">
      <c r="A2435" s="173"/>
      <c r="B2435" s="173"/>
      <c r="C2435" s="173"/>
      <c r="D2435" s="173"/>
      <c r="E2435" s="173"/>
      <c r="F2435" s="173"/>
      <c r="G2435" s="173"/>
      <c r="H2435" s="173"/>
      <c r="I2435" s="173"/>
      <c r="J2435" s="173"/>
      <c r="K2435" s="173"/>
      <c r="L2435" s="173"/>
      <c r="M2435" s="173"/>
      <c r="N2435" s="173"/>
      <c r="O2435" s="173"/>
      <c r="P2435" s="173"/>
      <c r="Q2435" s="173"/>
      <c r="R2435" s="173"/>
      <c r="S2435" s="173"/>
      <c r="T2435" s="173"/>
      <c r="U2435" s="173"/>
      <c r="V2435" s="173"/>
      <c r="W2435" s="173"/>
      <c r="X2435" s="173"/>
      <c r="Y2435" s="173"/>
      <c r="Z2435" s="173"/>
      <c r="AA2435" s="173"/>
      <c r="AB2435" s="173"/>
      <c r="AC2435" s="173"/>
      <c r="AD2435" s="173"/>
      <c r="AE2435" s="173"/>
      <c r="AF2435" s="173"/>
      <c r="AG2435" s="173"/>
      <c r="AH2435" s="173"/>
      <c r="AI2435" s="173"/>
      <c r="AJ2435" s="173"/>
      <c r="AK2435" s="173"/>
      <c r="AL2435" s="173"/>
    </row>
    <row r="2436" spans="1:38" s="123" customFormat="1" ht="14">
      <c r="A2436" s="173"/>
      <c r="B2436" s="173"/>
      <c r="C2436" s="173"/>
      <c r="D2436" s="173"/>
      <c r="E2436" s="173"/>
      <c r="F2436" s="173"/>
      <c r="G2436" s="173"/>
      <c r="H2436" s="173"/>
      <c r="I2436" s="173"/>
      <c r="J2436" s="173"/>
      <c r="K2436" s="173"/>
      <c r="L2436" s="173"/>
      <c r="M2436" s="173"/>
      <c r="N2436" s="173"/>
      <c r="O2436" s="173"/>
      <c r="P2436" s="173"/>
      <c r="Q2436" s="173"/>
      <c r="R2436" s="173"/>
      <c r="S2436" s="173"/>
      <c r="T2436" s="173"/>
      <c r="U2436" s="173"/>
      <c r="V2436" s="173"/>
      <c r="W2436" s="173"/>
      <c r="X2436" s="173"/>
      <c r="Y2436" s="173"/>
      <c r="Z2436" s="173"/>
      <c r="AA2436" s="173"/>
      <c r="AB2436" s="173"/>
      <c r="AC2436" s="173"/>
      <c r="AD2436" s="173"/>
      <c r="AE2436" s="173"/>
      <c r="AF2436" s="173"/>
      <c r="AG2436" s="173"/>
      <c r="AH2436" s="173"/>
      <c r="AI2436" s="173"/>
      <c r="AJ2436" s="173"/>
      <c r="AK2436" s="173"/>
      <c r="AL2436" s="173"/>
    </row>
    <row r="2437" spans="1:38" s="123" customFormat="1" ht="14">
      <c r="A2437" s="173"/>
      <c r="B2437" s="173"/>
      <c r="C2437" s="173"/>
      <c r="D2437" s="173"/>
      <c r="E2437" s="173"/>
      <c r="F2437" s="173"/>
      <c r="G2437" s="173"/>
      <c r="H2437" s="173"/>
      <c r="I2437" s="173"/>
      <c r="J2437" s="173"/>
      <c r="K2437" s="173"/>
      <c r="L2437" s="173"/>
      <c r="M2437" s="173"/>
      <c r="N2437" s="173"/>
      <c r="O2437" s="173"/>
      <c r="P2437" s="173"/>
      <c r="Q2437" s="173"/>
      <c r="R2437" s="173"/>
      <c r="S2437" s="173"/>
      <c r="T2437" s="173"/>
      <c r="U2437" s="173"/>
      <c r="V2437" s="173"/>
      <c r="W2437" s="173"/>
      <c r="X2437" s="173"/>
      <c r="Y2437" s="173"/>
      <c r="Z2437" s="173"/>
      <c r="AA2437" s="173"/>
      <c r="AB2437" s="173"/>
      <c r="AC2437" s="173"/>
      <c r="AD2437" s="173"/>
      <c r="AE2437" s="173"/>
      <c r="AF2437" s="173"/>
      <c r="AG2437" s="173"/>
      <c r="AH2437" s="173"/>
      <c r="AI2437" s="173"/>
      <c r="AJ2437" s="173"/>
      <c r="AK2437" s="173"/>
      <c r="AL2437" s="173"/>
    </row>
    <row r="2438" spans="1:38" s="123" customFormat="1" ht="14">
      <c r="A2438" s="173"/>
      <c r="B2438" s="173"/>
      <c r="C2438" s="173"/>
      <c r="D2438" s="173"/>
      <c r="E2438" s="173"/>
      <c r="F2438" s="173"/>
      <c r="G2438" s="173"/>
      <c r="H2438" s="173"/>
      <c r="I2438" s="173"/>
      <c r="J2438" s="173"/>
      <c r="K2438" s="173"/>
      <c r="L2438" s="173"/>
      <c r="M2438" s="173"/>
      <c r="N2438" s="173"/>
      <c r="O2438" s="173"/>
      <c r="P2438" s="173"/>
      <c r="Q2438" s="173"/>
      <c r="R2438" s="173"/>
      <c r="S2438" s="173"/>
      <c r="T2438" s="173"/>
      <c r="U2438" s="173"/>
      <c r="V2438" s="173"/>
      <c r="W2438" s="173"/>
      <c r="X2438" s="173"/>
      <c r="Y2438" s="173"/>
      <c r="Z2438" s="173"/>
      <c r="AA2438" s="173"/>
      <c r="AB2438" s="173"/>
      <c r="AC2438" s="173"/>
      <c r="AD2438" s="173"/>
      <c r="AE2438" s="173"/>
      <c r="AF2438" s="173"/>
      <c r="AG2438" s="173"/>
      <c r="AH2438" s="173"/>
      <c r="AI2438" s="173"/>
      <c r="AJ2438" s="173"/>
      <c r="AK2438" s="173"/>
      <c r="AL2438" s="173"/>
    </row>
    <row r="2439" spans="1:38" s="123" customFormat="1" ht="14">
      <c r="A2439" s="173"/>
      <c r="B2439" s="173"/>
      <c r="C2439" s="173"/>
      <c r="D2439" s="173"/>
      <c r="E2439" s="173"/>
      <c r="F2439" s="173"/>
      <c r="G2439" s="173"/>
      <c r="H2439" s="173"/>
      <c r="I2439" s="173"/>
      <c r="J2439" s="173"/>
      <c r="K2439" s="173"/>
      <c r="L2439" s="173"/>
      <c r="M2439" s="173"/>
      <c r="N2439" s="173"/>
      <c r="O2439" s="173"/>
      <c r="P2439" s="173"/>
      <c r="Q2439" s="173"/>
      <c r="R2439" s="173"/>
      <c r="S2439" s="173"/>
      <c r="T2439" s="173"/>
      <c r="U2439" s="173"/>
      <c r="V2439" s="173"/>
      <c r="W2439" s="173"/>
      <c r="X2439" s="173"/>
      <c r="Y2439" s="173"/>
      <c r="Z2439" s="173"/>
      <c r="AA2439" s="173"/>
      <c r="AB2439" s="173"/>
      <c r="AC2439" s="173"/>
      <c r="AD2439" s="173"/>
      <c r="AE2439" s="173"/>
      <c r="AF2439" s="173"/>
      <c r="AG2439" s="173"/>
      <c r="AH2439" s="173"/>
      <c r="AI2439" s="173"/>
      <c r="AJ2439" s="173"/>
      <c r="AK2439" s="173"/>
      <c r="AL2439" s="173"/>
    </row>
    <row r="2440" spans="1:38" s="123" customFormat="1" ht="14">
      <c r="A2440" s="173"/>
      <c r="B2440" s="173"/>
      <c r="C2440" s="173"/>
      <c r="D2440" s="173"/>
      <c r="E2440" s="173"/>
      <c r="F2440" s="173"/>
      <c r="G2440" s="173"/>
      <c r="H2440" s="173"/>
      <c r="I2440" s="173"/>
      <c r="J2440" s="173"/>
      <c r="K2440" s="173"/>
      <c r="L2440" s="173"/>
      <c r="M2440" s="173"/>
      <c r="N2440" s="173"/>
      <c r="O2440" s="173"/>
      <c r="P2440" s="173"/>
      <c r="Q2440" s="173"/>
      <c r="R2440" s="173"/>
      <c r="S2440" s="173"/>
      <c r="T2440" s="173"/>
      <c r="U2440" s="173"/>
      <c r="V2440" s="173"/>
      <c r="W2440" s="173"/>
      <c r="X2440" s="173"/>
      <c r="Y2440" s="173"/>
      <c r="Z2440" s="173"/>
      <c r="AA2440" s="173"/>
      <c r="AB2440" s="173"/>
      <c r="AC2440" s="173"/>
      <c r="AD2440" s="173"/>
      <c r="AE2440" s="173"/>
      <c r="AF2440" s="173"/>
      <c r="AG2440" s="173"/>
      <c r="AH2440" s="173"/>
      <c r="AI2440" s="173"/>
      <c r="AJ2440" s="173"/>
      <c r="AK2440" s="173"/>
      <c r="AL2440" s="173"/>
    </row>
    <row r="2441" spans="1:38" s="123" customFormat="1" ht="14">
      <c r="A2441" s="173"/>
      <c r="B2441" s="173"/>
      <c r="C2441" s="173"/>
      <c r="D2441" s="173"/>
      <c r="E2441" s="173"/>
      <c r="F2441" s="173"/>
      <c r="G2441" s="173"/>
      <c r="H2441" s="173"/>
      <c r="I2441" s="173"/>
      <c r="J2441" s="173"/>
      <c r="K2441" s="173"/>
      <c r="L2441" s="173"/>
      <c r="M2441" s="173"/>
      <c r="N2441" s="173"/>
      <c r="O2441" s="173"/>
      <c r="P2441" s="173"/>
      <c r="Q2441" s="173"/>
      <c r="R2441" s="173"/>
      <c r="S2441" s="173"/>
      <c r="T2441" s="173"/>
      <c r="U2441" s="173"/>
      <c r="V2441" s="173"/>
      <c r="W2441" s="173"/>
      <c r="X2441" s="173"/>
      <c r="Y2441" s="173"/>
      <c r="Z2441" s="173"/>
      <c r="AA2441" s="173"/>
      <c r="AB2441" s="173"/>
      <c r="AC2441" s="173"/>
      <c r="AD2441" s="173"/>
      <c r="AE2441" s="173"/>
      <c r="AF2441" s="173"/>
      <c r="AG2441" s="173"/>
      <c r="AH2441" s="173"/>
      <c r="AI2441" s="173"/>
      <c r="AJ2441" s="173"/>
      <c r="AK2441" s="173"/>
      <c r="AL2441" s="173"/>
    </row>
    <row r="2442" spans="1:38" s="123" customFormat="1" ht="14">
      <c r="A2442" s="173"/>
      <c r="B2442" s="173"/>
      <c r="C2442" s="173"/>
      <c r="D2442" s="173"/>
      <c r="E2442" s="173"/>
      <c r="F2442" s="173"/>
      <c r="G2442" s="173"/>
      <c r="H2442" s="173"/>
      <c r="I2442" s="173"/>
      <c r="J2442" s="173"/>
      <c r="K2442" s="173"/>
      <c r="L2442" s="173"/>
      <c r="M2442" s="173"/>
      <c r="N2442" s="173"/>
      <c r="O2442" s="173"/>
      <c r="P2442" s="173"/>
      <c r="Q2442" s="173"/>
      <c r="R2442" s="173"/>
      <c r="S2442" s="173"/>
      <c r="T2442" s="173"/>
      <c r="U2442" s="173"/>
      <c r="V2442" s="173"/>
      <c r="W2442" s="173"/>
      <c r="X2442" s="173"/>
      <c r="Y2442" s="173"/>
      <c r="Z2442" s="173"/>
      <c r="AA2442" s="173"/>
      <c r="AB2442" s="173"/>
      <c r="AC2442" s="173"/>
      <c r="AD2442" s="173"/>
      <c r="AE2442" s="173"/>
      <c r="AF2442" s="173"/>
      <c r="AG2442" s="173"/>
      <c r="AH2442" s="173"/>
      <c r="AI2442" s="173"/>
      <c r="AJ2442" s="173"/>
      <c r="AK2442" s="173"/>
      <c r="AL2442" s="173"/>
    </row>
    <row r="2443" spans="1:38" s="123" customFormat="1" ht="14">
      <c r="A2443" s="173"/>
      <c r="B2443" s="173"/>
      <c r="C2443" s="173"/>
      <c r="D2443" s="173"/>
      <c r="E2443" s="173"/>
      <c r="F2443" s="173"/>
      <c r="G2443" s="173"/>
      <c r="H2443" s="173"/>
      <c r="I2443" s="173"/>
      <c r="J2443" s="173"/>
      <c r="K2443" s="173"/>
      <c r="L2443" s="173"/>
      <c r="M2443" s="173"/>
      <c r="N2443" s="173"/>
      <c r="O2443" s="173"/>
      <c r="P2443" s="173"/>
      <c r="Q2443" s="173"/>
      <c r="R2443" s="173"/>
      <c r="S2443" s="173"/>
      <c r="T2443" s="173"/>
      <c r="U2443" s="173"/>
      <c r="V2443" s="173"/>
      <c r="W2443" s="173"/>
      <c r="X2443" s="173"/>
      <c r="Y2443" s="173"/>
      <c r="Z2443" s="173"/>
      <c r="AA2443" s="173"/>
      <c r="AB2443" s="173"/>
      <c r="AC2443" s="173"/>
      <c r="AD2443" s="173"/>
      <c r="AE2443" s="173"/>
      <c r="AF2443" s="173"/>
      <c r="AG2443" s="173"/>
      <c r="AH2443" s="173"/>
      <c r="AI2443" s="173"/>
      <c r="AJ2443" s="173"/>
      <c r="AK2443" s="173"/>
      <c r="AL2443" s="173"/>
    </row>
    <row r="2444" spans="1:38" s="123" customFormat="1" ht="14">
      <c r="A2444" s="173"/>
      <c r="B2444" s="173"/>
      <c r="C2444" s="173"/>
      <c r="D2444" s="173"/>
      <c r="E2444" s="173"/>
      <c r="F2444" s="173"/>
      <c r="G2444" s="173"/>
      <c r="H2444" s="173"/>
      <c r="I2444" s="173"/>
      <c r="J2444" s="173"/>
      <c r="K2444" s="173"/>
      <c r="L2444" s="173"/>
      <c r="M2444" s="173"/>
      <c r="N2444" s="173"/>
      <c r="O2444" s="173"/>
      <c r="P2444" s="173"/>
      <c r="Q2444" s="173"/>
      <c r="R2444" s="173"/>
      <c r="S2444" s="173"/>
      <c r="T2444" s="173"/>
      <c r="U2444" s="173"/>
      <c r="V2444" s="173"/>
      <c r="W2444" s="173"/>
      <c r="X2444" s="173"/>
      <c r="Y2444" s="173"/>
      <c r="Z2444" s="173"/>
      <c r="AA2444" s="173"/>
      <c r="AB2444" s="173"/>
      <c r="AC2444" s="173"/>
      <c r="AD2444" s="173"/>
      <c r="AE2444" s="173"/>
      <c r="AF2444" s="173"/>
      <c r="AG2444" s="173"/>
      <c r="AH2444" s="173"/>
      <c r="AI2444" s="173"/>
      <c r="AJ2444" s="173"/>
      <c r="AK2444" s="173"/>
      <c r="AL2444" s="173"/>
    </row>
    <row r="2445" spans="1:38" s="123" customFormat="1" ht="14">
      <c r="A2445" s="173"/>
      <c r="B2445" s="173"/>
      <c r="C2445" s="173"/>
      <c r="D2445" s="173"/>
      <c r="E2445" s="173"/>
      <c r="F2445" s="173"/>
      <c r="G2445" s="173"/>
      <c r="H2445" s="173"/>
      <c r="I2445" s="173"/>
      <c r="J2445" s="173"/>
      <c r="K2445" s="173"/>
      <c r="L2445" s="173"/>
      <c r="M2445" s="173"/>
      <c r="N2445" s="173"/>
      <c r="O2445" s="173"/>
      <c r="P2445" s="173"/>
      <c r="Q2445" s="173"/>
      <c r="R2445" s="173"/>
      <c r="S2445" s="173"/>
      <c r="T2445" s="173"/>
      <c r="U2445" s="173"/>
      <c r="V2445" s="173"/>
      <c r="W2445" s="173"/>
      <c r="X2445" s="173"/>
      <c r="Y2445" s="173"/>
      <c r="Z2445" s="173"/>
      <c r="AA2445" s="173"/>
      <c r="AB2445" s="173"/>
      <c r="AC2445" s="173"/>
      <c r="AD2445" s="173"/>
      <c r="AE2445" s="173"/>
      <c r="AF2445" s="173"/>
      <c r="AG2445" s="173"/>
      <c r="AH2445" s="173"/>
      <c r="AI2445" s="173"/>
      <c r="AJ2445" s="173"/>
      <c r="AK2445" s="173"/>
      <c r="AL2445" s="173"/>
    </row>
    <row r="2446" spans="1:38" s="123" customFormat="1" ht="14">
      <c r="A2446" s="173"/>
      <c r="B2446" s="173"/>
      <c r="C2446" s="173"/>
      <c r="D2446" s="173"/>
      <c r="E2446" s="173"/>
      <c r="F2446" s="173"/>
      <c r="G2446" s="173"/>
      <c r="H2446" s="173"/>
      <c r="I2446" s="173"/>
      <c r="J2446" s="173"/>
      <c r="K2446" s="173"/>
      <c r="L2446" s="173"/>
      <c r="M2446" s="173"/>
      <c r="N2446" s="173"/>
      <c r="O2446" s="173"/>
      <c r="P2446" s="173"/>
      <c r="Q2446" s="173"/>
      <c r="R2446" s="173"/>
      <c r="S2446" s="173"/>
      <c r="T2446" s="173"/>
      <c r="U2446" s="173"/>
      <c r="V2446" s="173"/>
      <c r="W2446" s="173"/>
      <c r="X2446" s="173"/>
      <c r="Y2446" s="173"/>
      <c r="Z2446" s="173"/>
      <c r="AA2446" s="173"/>
      <c r="AB2446" s="173"/>
      <c r="AC2446" s="173"/>
      <c r="AD2446" s="173"/>
      <c r="AE2446" s="173"/>
      <c r="AF2446" s="173"/>
      <c r="AG2446" s="173"/>
      <c r="AH2446" s="173"/>
      <c r="AI2446" s="173"/>
      <c r="AJ2446" s="173"/>
      <c r="AK2446" s="173"/>
      <c r="AL2446" s="173"/>
    </row>
    <row r="2447" spans="1:38" s="123" customFormat="1" ht="14">
      <c r="A2447" s="173"/>
      <c r="B2447" s="173"/>
      <c r="C2447" s="173"/>
      <c r="D2447" s="173"/>
      <c r="E2447" s="173"/>
      <c r="F2447" s="173"/>
      <c r="G2447" s="173"/>
      <c r="H2447" s="173"/>
      <c r="I2447" s="173"/>
      <c r="J2447" s="173"/>
      <c r="K2447" s="173"/>
      <c r="L2447" s="173"/>
      <c r="M2447" s="173"/>
      <c r="N2447" s="173"/>
      <c r="O2447" s="173"/>
      <c r="P2447" s="173"/>
      <c r="Q2447" s="173"/>
      <c r="R2447" s="173"/>
      <c r="S2447" s="173"/>
      <c r="T2447" s="173"/>
      <c r="U2447" s="173"/>
      <c r="V2447" s="173"/>
      <c r="W2447" s="173"/>
      <c r="X2447" s="173"/>
      <c r="Y2447" s="173"/>
      <c r="Z2447" s="173"/>
      <c r="AA2447" s="173"/>
      <c r="AB2447" s="173"/>
      <c r="AC2447" s="173"/>
      <c r="AD2447" s="173"/>
      <c r="AE2447" s="173"/>
      <c r="AF2447" s="173"/>
      <c r="AG2447" s="173"/>
      <c r="AH2447" s="173"/>
      <c r="AI2447" s="173"/>
      <c r="AJ2447" s="173"/>
      <c r="AK2447" s="173"/>
      <c r="AL2447" s="173"/>
    </row>
    <row r="2448" spans="1:38" s="123" customFormat="1" ht="14">
      <c r="A2448" s="173"/>
      <c r="B2448" s="173"/>
      <c r="C2448" s="173"/>
      <c r="D2448" s="173"/>
      <c r="E2448" s="173"/>
      <c r="F2448" s="173"/>
      <c r="G2448" s="173"/>
      <c r="H2448" s="173"/>
      <c r="I2448" s="173"/>
      <c r="J2448" s="173"/>
      <c r="K2448" s="173"/>
      <c r="L2448" s="173"/>
      <c r="M2448" s="173"/>
      <c r="N2448" s="173"/>
      <c r="O2448" s="173"/>
      <c r="P2448" s="173"/>
      <c r="Q2448" s="173"/>
      <c r="R2448" s="173"/>
      <c r="S2448" s="173"/>
      <c r="T2448" s="173"/>
      <c r="U2448" s="173"/>
      <c r="V2448" s="173"/>
      <c r="W2448" s="173"/>
      <c r="X2448" s="173"/>
      <c r="Y2448" s="173"/>
      <c r="Z2448" s="173"/>
      <c r="AA2448" s="173"/>
      <c r="AB2448" s="173"/>
      <c r="AC2448" s="173"/>
      <c r="AD2448" s="173"/>
      <c r="AE2448" s="173"/>
      <c r="AF2448" s="173"/>
      <c r="AG2448" s="173"/>
      <c r="AH2448" s="173"/>
      <c r="AI2448" s="173"/>
      <c r="AJ2448" s="173"/>
      <c r="AK2448" s="173"/>
      <c r="AL2448" s="173"/>
    </row>
    <row r="2449" spans="1:38" s="123" customFormat="1" ht="14">
      <c r="A2449" s="173"/>
      <c r="B2449" s="173"/>
      <c r="C2449" s="173"/>
      <c r="D2449" s="173"/>
      <c r="E2449" s="173"/>
      <c r="F2449" s="173"/>
      <c r="G2449" s="173"/>
      <c r="H2449" s="173"/>
      <c r="I2449" s="173"/>
      <c r="J2449" s="173"/>
      <c r="K2449" s="173"/>
      <c r="L2449" s="173"/>
      <c r="M2449" s="173"/>
      <c r="N2449" s="173"/>
      <c r="O2449" s="173"/>
      <c r="P2449" s="173"/>
      <c r="Q2449" s="173"/>
      <c r="R2449" s="173"/>
      <c r="S2449" s="173"/>
      <c r="T2449" s="173"/>
      <c r="U2449" s="173"/>
      <c r="V2449" s="173"/>
      <c r="W2449" s="173"/>
      <c r="X2449" s="173"/>
      <c r="Y2449" s="173"/>
      <c r="Z2449" s="173"/>
      <c r="AA2449" s="173"/>
      <c r="AB2449" s="173"/>
      <c r="AC2449" s="173"/>
      <c r="AD2449" s="173"/>
      <c r="AE2449" s="173"/>
      <c r="AF2449" s="173"/>
      <c r="AG2449" s="173"/>
      <c r="AH2449" s="173"/>
      <c r="AI2449" s="173"/>
      <c r="AJ2449" s="173"/>
      <c r="AK2449" s="173"/>
      <c r="AL2449" s="173"/>
    </row>
    <row r="2450" spans="1:38" s="123" customFormat="1" ht="14">
      <c r="A2450" s="173"/>
      <c r="B2450" s="173"/>
      <c r="C2450" s="173"/>
      <c r="D2450" s="173"/>
      <c r="E2450" s="173"/>
      <c r="F2450" s="173"/>
      <c r="G2450" s="173"/>
      <c r="H2450" s="173"/>
      <c r="I2450" s="173"/>
      <c r="J2450" s="173"/>
      <c r="K2450" s="173"/>
      <c r="L2450" s="173"/>
      <c r="M2450" s="173"/>
      <c r="N2450" s="173"/>
      <c r="O2450" s="173"/>
      <c r="P2450" s="173"/>
      <c r="Q2450" s="173"/>
      <c r="R2450" s="173"/>
      <c r="S2450" s="173"/>
      <c r="T2450" s="173"/>
      <c r="U2450" s="173"/>
      <c r="V2450" s="173"/>
      <c r="W2450" s="173"/>
      <c r="X2450" s="173"/>
      <c r="Y2450" s="173"/>
      <c r="Z2450" s="173"/>
      <c r="AA2450" s="173"/>
      <c r="AB2450" s="173"/>
      <c r="AC2450" s="173"/>
      <c r="AD2450" s="173"/>
      <c r="AE2450" s="173"/>
      <c r="AF2450" s="173"/>
      <c r="AG2450" s="173"/>
      <c r="AH2450" s="173"/>
      <c r="AI2450" s="173"/>
      <c r="AJ2450" s="173"/>
      <c r="AK2450" s="173"/>
      <c r="AL2450" s="173"/>
    </row>
    <row r="2451" spans="1:38" s="123" customFormat="1" ht="14">
      <c r="A2451" s="173"/>
      <c r="B2451" s="173"/>
      <c r="C2451" s="173"/>
      <c r="D2451" s="173"/>
      <c r="E2451" s="173"/>
      <c r="F2451" s="173"/>
      <c r="G2451" s="173"/>
      <c r="H2451" s="173"/>
      <c r="I2451" s="173"/>
      <c r="J2451" s="173"/>
      <c r="K2451" s="173"/>
      <c r="L2451" s="173"/>
      <c r="M2451" s="173"/>
      <c r="N2451" s="173"/>
      <c r="O2451" s="173"/>
      <c r="P2451" s="173"/>
      <c r="Q2451" s="173"/>
      <c r="R2451" s="173"/>
      <c r="S2451" s="173"/>
      <c r="T2451" s="173"/>
      <c r="U2451" s="173"/>
      <c r="V2451" s="173"/>
      <c r="W2451" s="173"/>
      <c r="X2451" s="173"/>
      <c r="Y2451" s="173"/>
      <c r="Z2451" s="173"/>
      <c r="AA2451" s="173"/>
      <c r="AB2451" s="173"/>
      <c r="AC2451" s="173"/>
      <c r="AD2451" s="173"/>
      <c r="AE2451" s="173"/>
      <c r="AF2451" s="173"/>
      <c r="AG2451" s="173"/>
      <c r="AH2451" s="173"/>
      <c r="AI2451" s="173"/>
      <c r="AJ2451" s="173"/>
      <c r="AK2451" s="173"/>
      <c r="AL2451" s="173"/>
    </row>
    <row r="2452" spans="1:38" s="123" customFormat="1" ht="14">
      <c r="A2452" s="173"/>
      <c r="B2452" s="173"/>
      <c r="C2452" s="173"/>
      <c r="D2452" s="173"/>
      <c r="E2452" s="173"/>
      <c r="F2452" s="173"/>
      <c r="G2452" s="173"/>
      <c r="H2452" s="173"/>
      <c r="I2452" s="173"/>
      <c r="J2452" s="173"/>
      <c r="K2452" s="173"/>
      <c r="L2452" s="173"/>
      <c r="M2452" s="173"/>
      <c r="N2452" s="173"/>
      <c r="O2452" s="173"/>
      <c r="P2452" s="173"/>
      <c r="Q2452" s="173"/>
      <c r="R2452" s="173"/>
      <c r="S2452" s="173"/>
      <c r="T2452" s="173"/>
      <c r="U2452" s="173"/>
      <c r="V2452" s="173"/>
      <c r="W2452" s="173"/>
      <c r="X2452" s="173"/>
      <c r="Y2452" s="173"/>
      <c r="Z2452" s="173"/>
      <c r="AA2452" s="173"/>
      <c r="AB2452" s="173"/>
      <c r="AC2452" s="173"/>
      <c r="AD2452" s="173"/>
      <c r="AE2452" s="173"/>
      <c r="AF2452" s="173"/>
      <c r="AG2452" s="173"/>
      <c r="AH2452" s="173"/>
      <c r="AI2452" s="173"/>
      <c r="AJ2452" s="173"/>
      <c r="AK2452" s="173"/>
      <c r="AL2452" s="173"/>
    </row>
    <row r="2453" spans="1:38" s="123" customFormat="1" ht="14">
      <c r="A2453" s="173"/>
      <c r="B2453" s="173"/>
      <c r="C2453" s="173"/>
      <c r="D2453" s="173"/>
      <c r="E2453" s="173"/>
      <c r="F2453" s="173"/>
      <c r="G2453" s="173"/>
      <c r="H2453" s="173"/>
      <c r="I2453" s="173"/>
      <c r="J2453" s="173"/>
      <c r="K2453" s="173"/>
      <c r="L2453" s="173"/>
      <c r="M2453" s="173"/>
      <c r="N2453" s="173"/>
      <c r="O2453" s="173"/>
      <c r="P2453" s="173"/>
      <c r="Q2453" s="173"/>
      <c r="R2453" s="173"/>
      <c r="S2453" s="173"/>
      <c r="T2453" s="173"/>
      <c r="U2453" s="173"/>
      <c r="V2453" s="173"/>
      <c r="W2453" s="173"/>
      <c r="X2453" s="173"/>
      <c r="Y2453" s="173"/>
      <c r="Z2453" s="173"/>
      <c r="AA2453" s="173"/>
      <c r="AB2453" s="173"/>
      <c r="AC2453" s="173"/>
      <c r="AD2453" s="173"/>
      <c r="AE2453" s="173"/>
      <c r="AF2453" s="173"/>
      <c r="AG2453" s="173"/>
      <c r="AH2453" s="173"/>
      <c r="AI2453" s="173"/>
      <c r="AJ2453" s="173"/>
      <c r="AK2453" s="173"/>
      <c r="AL2453" s="173"/>
    </row>
    <row r="2454" spans="1:38" s="123" customFormat="1" ht="14">
      <c r="A2454" s="173"/>
      <c r="B2454" s="173"/>
      <c r="C2454" s="173"/>
      <c r="D2454" s="173"/>
      <c r="E2454" s="173"/>
      <c r="F2454" s="173"/>
      <c r="G2454" s="173"/>
      <c r="H2454" s="173"/>
      <c r="I2454" s="173"/>
      <c r="J2454" s="173"/>
      <c r="K2454" s="173"/>
      <c r="L2454" s="173"/>
      <c r="M2454" s="173"/>
      <c r="N2454" s="173"/>
      <c r="O2454" s="173"/>
      <c r="P2454" s="173"/>
      <c r="Q2454" s="173"/>
      <c r="R2454" s="173"/>
      <c r="S2454" s="173"/>
      <c r="T2454" s="173"/>
      <c r="U2454" s="173"/>
      <c r="V2454" s="173"/>
      <c r="W2454" s="173"/>
      <c r="X2454" s="173"/>
      <c r="Y2454" s="173"/>
      <c r="Z2454" s="173"/>
      <c r="AA2454" s="173"/>
      <c r="AB2454" s="173"/>
      <c r="AC2454" s="173"/>
      <c r="AD2454" s="173"/>
      <c r="AE2454" s="173"/>
      <c r="AF2454" s="173"/>
      <c r="AG2454" s="173"/>
      <c r="AH2454" s="173"/>
      <c r="AI2454" s="173"/>
      <c r="AJ2454" s="173"/>
      <c r="AK2454" s="173"/>
      <c r="AL2454" s="173"/>
    </row>
    <row r="2455" spans="1:38" s="123" customFormat="1" ht="14">
      <c r="A2455" s="173"/>
      <c r="B2455" s="173"/>
      <c r="C2455" s="173"/>
      <c r="D2455" s="173"/>
      <c r="E2455" s="173"/>
      <c r="F2455" s="173"/>
      <c r="G2455" s="173"/>
      <c r="H2455" s="173"/>
      <c r="I2455" s="173"/>
      <c r="J2455" s="173"/>
      <c r="K2455" s="173"/>
      <c r="L2455" s="173"/>
      <c r="M2455" s="173"/>
      <c r="N2455" s="173"/>
      <c r="O2455" s="173"/>
      <c r="P2455" s="173"/>
      <c r="Q2455" s="173"/>
      <c r="R2455" s="173"/>
      <c r="S2455" s="173"/>
      <c r="T2455" s="173"/>
      <c r="U2455" s="173"/>
      <c r="V2455" s="173"/>
      <c r="W2455" s="173"/>
      <c r="X2455" s="173"/>
      <c r="Y2455" s="173"/>
      <c r="Z2455" s="173"/>
      <c r="AA2455" s="173"/>
      <c r="AB2455" s="173"/>
      <c r="AC2455" s="173"/>
      <c r="AD2455" s="173"/>
      <c r="AE2455" s="173"/>
      <c r="AF2455" s="173"/>
      <c r="AG2455" s="173"/>
      <c r="AH2455" s="173"/>
      <c r="AI2455" s="173"/>
      <c r="AJ2455" s="173"/>
      <c r="AK2455" s="173"/>
      <c r="AL2455" s="173"/>
    </row>
    <row r="2456" spans="1:38" s="123" customFormat="1" ht="14">
      <c r="A2456" s="173"/>
      <c r="B2456" s="173"/>
      <c r="C2456" s="173"/>
      <c r="D2456" s="173"/>
      <c r="E2456" s="173"/>
      <c r="F2456" s="173"/>
      <c r="G2456" s="173"/>
      <c r="H2456" s="173"/>
      <c r="I2456" s="173"/>
      <c r="J2456" s="173"/>
      <c r="K2456" s="173"/>
      <c r="L2456" s="173"/>
      <c r="M2456" s="173"/>
      <c r="N2456" s="173"/>
      <c r="O2456" s="173"/>
      <c r="P2456" s="173"/>
      <c r="Q2456" s="173"/>
      <c r="R2456" s="173"/>
      <c r="S2456" s="173"/>
      <c r="T2456" s="173"/>
      <c r="U2456" s="173"/>
      <c r="V2456" s="173"/>
      <c r="W2456" s="173"/>
      <c r="X2456" s="173"/>
      <c r="Y2456" s="173"/>
      <c r="Z2456" s="173"/>
      <c r="AA2456" s="173"/>
      <c r="AB2456" s="173"/>
      <c r="AC2456" s="173"/>
      <c r="AD2456" s="173"/>
      <c r="AE2456" s="173"/>
      <c r="AF2456" s="173"/>
      <c r="AG2456" s="173"/>
      <c r="AH2456" s="173"/>
      <c r="AI2456" s="173"/>
      <c r="AJ2456" s="173"/>
      <c r="AK2456" s="173"/>
      <c r="AL2456" s="173"/>
    </row>
    <row r="2457" spans="1:38" s="123" customFormat="1" ht="14">
      <c r="A2457" s="173"/>
      <c r="B2457" s="173"/>
      <c r="C2457" s="173"/>
      <c r="D2457" s="173"/>
      <c r="E2457" s="173"/>
      <c r="F2457" s="173"/>
      <c r="G2457" s="173"/>
      <c r="H2457" s="173"/>
      <c r="I2457" s="173"/>
      <c r="J2457" s="173"/>
      <c r="K2457" s="173"/>
      <c r="L2457" s="173"/>
      <c r="M2457" s="173"/>
      <c r="N2457" s="173"/>
      <c r="O2457" s="173"/>
      <c r="P2457" s="173"/>
      <c r="Q2457" s="173"/>
      <c r="R2457" s="173"/>
      <c r="S2457" s="173"/>
      <c r="T2457" s="173"/>
      <c r="U2457" s="173"/>
      <c r="V2457" s="173"/>
      <c r="W2457" s="173"/>
      <c r="X2457" s="173"/>
      <c r="Y2457" s="173"/>
      <c r="Z2457" s="173"/>
      <c r="AA2457" s="173"/>
      <c r="AB2457" s="173"/>
      <c r="AC2457" s="173"/>
      <c r="AD2457" s="173"/>
      <c r="AE2457" s="173"/>
      <c r="AF2457" s="173"/>
      <c r="AG2457" s="173"/>
      <c r="AH2457" s="173"/>
      <c r="AI2457" s="173"/>
      <c r="AJ2457" s="173"/>
      <c r="AK2457" s="173"/>
      <c r="AL2457" s="173"/>
    </row>
    <row r="2458" spans="1:38" s="123" customFormat="1" ht="14">
      <c r="A2458" s="173"/>
      <c r="B2458" s="173"/>
      <c r="C2458" s="173"/>
      <c r="D2458" s="173"/>
      <c r="E2458" s="173"/>
      <c r="F2458" s="173"/>
      <c r="G2458" s="173"/>
      <c r="H2458" s="173"/>
      <c r="I2458" s="173"/>
      <c r="J2458" s="173"/>
      <c r="K2458" s="173"/>
      <c r="L2458" s="173"/>
      <c r="M2458" s="173"/>
      <c r="N2458" s="173"/>
      <c r="O2458" s="173"/>
      <c r="P2458" s="173"/>
      <c r="Q2458" s="173"/>
      <c r="R2458" s="173"/>
      <c r="S2458" s="173"/>
      <c r="T2458" s="173"/>
      <c r="U2458" s="173"/>
      <c r="V2458" s="173"/>
      <c r="W2458" s="173"/>
      <c r="X2458" s="173"/>
      <c r="Y2458" s="173"/>
      <c r="Z2458" s="173"/>
      <c r="AA2458" s="173"/>
      <c r="AB2458" s="173"/>
      <c r="AC2458" s="173"/>
      <c r="AD2458" s="173"/>
      <c r="AE2458" s="173"/>
      <c r="AF2458" s="173"/>
      <c r="AG2458" s="173"/>
      <c r="AH2458" s="173"/>
      <c r="AI2458" s="173"/>
      <c r="AJ2458" s="173"/>
      <c r="AK2458" s="173"/>
      <c r="AL2458" s="173"/>
    </row>
    <row r="2459" spans="1:38" s="123" customFormat="1" ht="14">
      <c r="A2459" s="173"/>
      <c r="B2459" s="173"/>
      <c r="C2459" s="173"/>
      <c r="D2459" s="173"/>
      <c r="E2459" s="173"/>
      <c r="F2459" s="173"/>
      <c r="G2459" s="173"/>
      <c r="H2459" s="173"/>
      <c r="I2459" s="173"/>
      <c r="J2459" s="173"/>
      <c r="K2459" s="173"/>
      <c r="L2459" s="173"/>
      <c r="M2459" s="173"/>
      <c r="N2459" s="173"/>
      <c r="O2459" s="173"/>
      <c r="P2459" s="173"/>
      <c r="Q2459" s="173"/>
      <c r="R2459" s="173"/>
      <c r="S2459" s="173"/>
      <c r="T2459" s="173"/>
      <c r="U2459" s="173"/>
      <c r="V2459" s="173"/>
      <c r="W2459" s="173"/>
      <c r="X2459" s="173"/>
      <c r="Y2459" s="173"/>
      <c r="Z2459" s="173"/>
      <c r="AA2459" s="173"/>
      <c r="AB2459" s="173"/>
      <c r="AC2459" s="173"/>
      <c r="AD2459" s="173"/>
      <c r="AE2459" s="173"/>
      <c r="AF2459" s="173"/>
      <c r="AG2459" s="173"/>
      <c r="AH2459" s="173"/>
      <c r="AI2459" s="173"/>
      <c r="AJ2459" s="173"/>
      <c r="AK2459" s="173"/>
      <c r="AL2459" s="173"/>
    </row>
    <row r="2460" spans="1:38" s="123" customFormat="1" ht="14">
      <c r="A2460" s="173"/>
      <c r="B2460" s="173"/>
      <c r="C2460" s="173"/>
      <c r="D2460" s="173"/>
      <c r="E2460" s="173"/>
      <c r="F2460" s="173"/>
      <c r="G2460" s="173"/>
      <c r="H2460" s="173"/>
      <c r="I2460" s="173"/>
      <c r="J2460" s="173"/>
      <c r="K2460" s="173"/>
      <c r="L2460" s="173"/>
      <c r="M2460" s="173"/>
      <c r="N2460" s="173"/>
      <c r="O2460" s="173"/>
      <c r="P2460" s="173"/>
      <c r="Q2460" s="173"/>
      <c r="R2460" s="173"/>
      <c r="S2460" s="173"/>
      <c r="T2460" s="173"/>
      <c r="U2460" s="173"/>
      <c r="V2460" s="173"/>
      <c r="W2460" s="173"/>
      <c r="X2460" s="173"/>
      <c r="Y2460" s="173"/>
      <c r="Z2460" s="173"/>
      <c r="AA2460" s="173"/>
      <c r="AB2460" s="173"/>
      <c r="AC2460" s="173"/>
      <c r="AD2460" s="173"/>
      <c r="AE2460" s="173"/>
      <c r="AF2460" s="173"/>
      <c r="AG2460" s="173"/>
      <c r="AH2460" s="173"/>
      <c r="AI2460" s="173"/>
      <c r="AJ2460" s="173"/>
      <c r="AK2460" s="173"/>
      <c r="AL2460" s="173"/>
    </row>
    <row r="2461" spans="1:38" s="123" customFormat="1" ht="14">
      <c r="A2461" s="173"/>
      <c r="B2461" s="173"/>
      <c r="C2461" s="173"/>
      <c r="D2461" s="173"/>
      <c r="E2461" s="173"/>
      <c r="F2461" s="173"/>
      <c r="G2461" s="173"/>
      <c r="H2461" s="173"/>
      <c r="I2461" s="173"/>
      <c r="J2461" s="173"/>
      <c r="K2461" s="173"/>
      <c r="L2461" s="173"/>
      <c r="M2461" s="173"/>
      <c r="N2461" s="173"/>
      <c r="O2461" s="173"/>
      <c r="P2461" s="173"/>
      <c r="Q2461" s="173"/>
      <c r="R2461" s="173"/>
      <c r="S2461" s="173"/>
      <c r="T2461" s="173"/>
      <c r="U2461" s="173"/>
      <c r="V2461" s="173"/>
      <c r="W2461" s="173"/>
      <c r="X2461" s="173"/>
      <c r="Y2461" s="173"/>
      <c r="Z2461" s="173"/>
      <c r="AA2461" s="173"/>
      <c r="AB2461" s="173"/>
      <c r="AC2461" s="173"/>
      <c r="AD2461" s="173"/>
      <c r="AE2461" s="173"/>
      <c r="AF2461" s="173"/>
      <c r="AG2461" s="173"/>
      <c r="AH2461" s="173"/>
      <c r="AI2461" s="173"/>
      <c r="AJ2461" s="173"/>
      <c r="AK2461" s="173"/>
      <c r="AL2461" s="173"/>
    </row>
    <row r="2462" spans="1:38" s="123" customFormat="1" ht="14">
      <c r="A2462" s="173"/>
      <c r="B2462" s="173"/>
      <c r="C2462" s="173"/>
      <c r="D2462" s="173"/>
      <c r="E2462" s="173"/>
      <c r="F2462" s="173"/>
      <c r="G2462" s="173"/>
      <c r="H2462" s="173"/>
      <c r="I2462" s="173"/>
      <c r="J2462" s="173"/>
      <c r="K2462" s="173"/>
      <c r="L2462" s="173"/>
      <c r="M2462" s="173"/>
      <c r="N2462" s="173"/>
      <c r="O2462" s="173"/>
      <c r="P2462" s="173"/>
      <c r="Q2462" s="173"/>
      <c r="R2462" s="173"/>
      <c r="S2462" s="173"/>
      <c r="T2462" s="173"/>
      <c r="U2462" s="173"/>
      <c r="V2462" s="173"/>
      <c r="W2462" s="173"/>
      <c r="X2462" s="173"/>
      <c r="Y2462" s="173"/>
      <c r="Z2462" s="173"/>
      <c r="AA2462" s="173"/>
      <c r="AB2462" s="173"/>
      <c r="AC2462" s="173"/>
      <c r="AD2462" s="173"/>
      <c r="AE2462" s="173"/>
      <c r="AF2462" s="173"/>
      <c r="AG2462" s="173"/>
      <c r="AH2462" s="173"/>
      <c r="AI2462" s="173"/>
      <c r="AJ2462" s="173"/>
      <c r="AK2462" s="173"/>
      <c r="AL2462" s="173"/>
    </row>
    <row r="2463" spans="1:38" s="123" customFormat="1" ht="14">
      <c r="A2463" s="173"/>
      <c r="B2463" s="173"/>
      <c r="C2463" s="173"/>
      <c r="D2463" s="173"/>
      <c r="E2463" s="173"/>
      <c r="F2463" s="173"/>
      <c r="G2463" s="173"/>
      <c r="H2463" s="173"/>
      <c r="I2463" s="173"/>
      <c r="J2463" s="173"/>
      <c r="K2463" s="173"/>
      <c r="L2463" s="173"/>
      <c r="M2463" s="173"/>
      <c r="N2463" s="173"/>
      <c r="O2463" s="173"/>
      <c r="P2463" s="173"/>
      <c r="Q2463" s="173"/>
      <c r="R2463" s="173"/>
      <c r="S2463" s="173"/>
      <c r="T2463" s="173"/>
      <c r="U2463" s="173"/>
      <c r="V2463" s="173"/>
      <c r="W2463" s="173"/>
      <c r="X2463" s="173"/>
      <c r="Y2463" s="173"/>
      <c r="Z2463" s="173"/>
      <c r="AA2463" s="173"/>
      <c r="AB2463" s="173"/>
      <c r="AC2463" s="173"/>
      <c r="AD2463" s="173"/>
      <c r="AE2463" s="173"/>
      <c r="AF2463" s="173"/>
      <c r="AG2463" s="173"/>
      <c r="AH2463" s="173"/>
      <c r="AI2463" s="173"/>
      <c r="AJ2463" s="173"/>
      <c r="AK2463" s="173"/>
      <c r="AL2463" s="173"/>
    </row>
    <row r="2464" spans="1:38" s="123" customFormat="1" ht="14">
      <c r="A2464" s="173"/>
      <c r="B2464" s="173"/>
      <c r="C2464" s="173"/>
      <c r="D2464" s="173"/>
      <c r="E2464" s="173"/>
      <c r="F2464" s="173"/>
      <c r="G2464" s="173"/>
      <c r="H2464" s="173"/>
      <c r="I2464" s="173"/>
      <c r="J2464" s="173"/>
      <c r="K2464" s="173"/>
      <c r="L2464" s="173"/>
      <c r="M2464" s="173"/>
      <c r="N2464" s="173"/>
      <c r="O2464" s="173"/>
      <c r="P2464" s="173"/>
      <c r="Q2464" s="173"/>
      <c r="R2464" s="173"/>
      <c r="S2464" s="173"/>
      <c r="T2464" s="173"/>
      <c r="U2464" s="173"/>
      <c r="V2464" s="173"/>
      <c r="W2464" s="173"/>
      <c r="X2464" s="173"/>
      <c r="Y2464" s="173"/>
      <c r="Z2464" s="173"/>
      <c r="AA2464" s="173"/>
      <c r="AB2464" s="173"/>
      <c r="AC2464" s="173"/>
      <c r="AD2464" s="173"/>
      <c r="AE2464" s="173"/>
      <c r="AF2464" s="173"/>
      <c r="AG2464" s="173"/>
      <c r="AH2464" s="173"/>
      <c r="AI2464" s="173"/>
      <c r="AJ2464" s="173"/>
      <c r="AK2464" s="173"/>
      <c r="AL2464" s="173"/>
    </row>
    <row r="2465" spans="1:38" s="123" customFormat="1" ht="14">
      <c r="A2465" s="173"/>
      <c r="B2465" s="173"/>
      <c r="C2465" s="173"/>
      <c r="D2465" s="173"/>
      <c r="E2465" s="173"/>
      <c r="F2465" s="173"/>
      <c r="G2465" s="173"/>
      <c r="H2465" s="173"/>
      <c r="I2465" s="173"/>
      <c r="J2465" s="173"/>
      <c r="K2465" s="173"/>
      <c r="L2465" s="173"/>
      <c r="M2465" s="173"/>
      <c r="N2465" s="173"/>
      <c r="O2465" s="173"/>
      <c r="P2465" s="173"/>
      <c r="Q2465" s="173"/>
      <c r="R2465" s="173"/>
      <c r="S2465" s="173"/>
      <c r="T2465" s="173"/>
      <c r="U2465" s="173"/>
      <c r="V2465" s="173"/>
      <c r="W2465" s="173"/>
      <c r="X2465" s="173"/>
      <c r="Y2465" s="173"/>
      <c r="Z2465" s="173"/>
      <c r="AA2465" s="173"/>
      <c r="AB2465" s="173"/>
      <c r="AC2465" s="173"/>
      <c r="AD2465" s="173"/>
      <c r="AE2465" s="173"/>
      <c r="AF2465" s="173"/>
      <c r="AG2465" s="173"/>
      <c r="AH2465" s="173"/>
      <c r="AI2465" s="173"/>
      <c r="AJ2465" s="173"/>
      <c r="AK2465" s="173"/>
      <c r="AL2465" s="173"/>
    </row>
    <row r="2466" spans="1:38" s="123" customFormat="1" ht="14">
      <c r="A2466" s="173"/>
      <c r="B2466" s="173"/>
      <c r="C2466" s="173"/>
      <c r="D2466" s="173"/>
      <c r="E2466" s="173"/>
      <c r="F2466" s="173"/>
      <c r="G2466" s="173"/>
      <c r="H2466" s="173"/>
      <c r="I2466" s="173"/>
      <c r="J2466" s="173"/>
      <c r="K2466" s="173"/>
      <c r="L2466" s="173"/>
      <c r="M2466" s="173"/>
      <c r="N2466" s="173"/>
      <c r="O2466" s="173"/>
      <c r="P2466" s="173"/>
      <c r="Q2466" s="173"/>
      <c r="R2466" s="173"/>
      <c r="S2466" s="173"/>
      <c r="T2466" s="173"/>
      <c r="U2466" s="173"/>
      <c r="V2466" s="173"/>
      <c r="W2466" s="173"/>
      <c r="X2466" s="173"/>
      <c r="Y2466" s="173"/>
      <c r="Z2466" s="173"/>
      <c r="AA2466" s="173"/>
      <c r="AB2466" s="173"/>
      <c r="AC2466" s="173"/>
      <c r="AD2466" s="173"/>
      <c r="AE2466" s="173"/>
      <c r="AF2466" s="173"/>
      <c r="AG2466" s="173"/>
      <c r="AH2466" s="173"/>
      <c r="AI2466" s="173"/>
      <c r="AJ2466" s="173"/>
      <c r="AK2466" s="173"/>
      <c r="AL2466" s="173"/>
    </row>
    <row r="2467" spans="1:38" s="123" customFormat="1" ht="14">
      <c r="A2467" s="173"/>
      <c r="B2467" s="173"/>
      <c r="C2467" s="173"/>
      <c r="D2467" s="173"/>
      <c r="E2467" s="173"/>
      <c r="F2467" s="173"/>
      <c r="G2467" s="173"/>
      <c r="H2467" s="173"/>
      <c r="I2467" s="173"/>
      <c r="J2467" s="173"/>
      <c r="K2467" s="173"/>
      <c r="L2467" s="173"/>
      <c r="M2467" s="173"/>
      <c r="N2467" s="173"/>
      <c r="O2467" s="173"/>
      <c r="P2467" s="173"/>
      <c r="Q2467" s="173"/>
      <c r="R2467" s="173"/>
      <c r="S2467" s="173"/>
      <c r="T2467" s="173"/>
      <c r="U2467" s="173"/>
      <c r="V2467" s="173"/>
      <c r="W2467" s="173"/>
      <c r="X2467" s="173"/>
      <c r="Y2467" s="173"/>
      <c r="Z2467" s="173"/>
      <c r="AA2467" s="173"/>
      <c r="AB2467" s="173"/>
      <c r="AC2467" s="173"/>
      <c r="AD2467" s="173"/>
      <c r="AE2467" s="173"/>
      <c r="AF2467" s="173"/>
      <c r="AG2467" s="173"/>
      <c r="AH2467" s="173"/>
      <c r="AI2467" s="173"/>
      <c r="AJ2467" s="173"/>
      <c r="AK2467" s="173"/>
      <c r="AL2467" s="173"/>
    </row>
    <row r="2468" spans="1:38" s="123" customFormat="1" ht="14">
      <c r="A2468" s="173"/>
      <c r="B2468" s="173"/>
      <c r="C2468" s="173"/>
      <c r="D2468" s="173"/>
      <c r="E2468" s="173"/>
      <c r="F2468" s="173"/>
      <c r="G2468" s="173"/>
      <c r="H2468" s="173"/>
      <c r="I2468" s="173"/>
      <c r="J2468" s="173"/>
      <c r="K2468" s="173"/>
      <c r="L2468" s="173"/>
      <c r="M2468" s="173"/>
      <c r="N2468" s="173"/>
      <c r="O2468" s="173"/>
      <c r="P2468" s="173"/>
      <c r="Q2468" s="173"/>
      <c r="R2468" s="173"/>
      <c r="S2468" s="173"/>
      <c r="T2468" s="173"/>
      <c r="U2468" s="173"/>
      <c r="V2468" s="173"/>
      <c r="W2468" s="173"/>
      <c r="X2468" s="173"/>
      <c r="Y2468" s="173"/>
      <c r="Z2468" s="173"/>
      <c r="AA2468" s="173"/>
      <c r="AB2468" s="173"/>
      <c r="AC2468" s="173"/>
      <c r="AD2468" s="173"/>
      <c r="AE2468" s="173"/>
      <c r="AF2468" s="173"/>
      <c r="AG2468" s="173"/>
      <c r="AH2468" s="173"/>
      <c r="AI2468" s="173"/>
      <c r="AJ2468" s="173"/>
      <c r="AK2468" s="173"/>
      <c r="AL2468" s="173"/>
    </row>
    <row r="2469" spans="1:38" s="123" customFormat="1" ht="14">
      <c r="A2469" s="173"/>
      <c r="B2469" s="173"/>
      <c r="C2469" s="173"/>
      <c r="D2469" s="173"/>
      <c r="E2469" s="173"/>
      <c r="F2469" s="173"/>
      <c r="G2469" s="173"/>
      <c r="H2469" s="173"/>
      <c r="I2469" s="173"/>
      <c r="J2469" s="173"/>
      <c r="K2469" s="173"/>
      <c r="L2469" s="173"/>
      <c r="M2469" s="173"/>
      <c r="N2469" s="173"/>
      <c r="O2469" s="173"/>
      <c r="P2469" s="173"/>
      <c r="Q2469" s="173"/>
      <c r="R2469" s="173"/>
      <c r="S2469" s="173"/>
      <c r="T2469" s="173"/>
      <c r="U2469" s="173"/>
      <c r="V2469" s="173"/>
      <c r="W2469" s="173"/>
      <c r="X2469" s="173"/>
      <c r="Y2469" s="173"/>
      <c r="Z2469" s="173"/>
      <c r="AA2469" s="173"/>
      <c r="AB2469" s="173"/>
      <c r="AC2469" s="173"/>
      <c r="AD2469" s="173"/>
      <c r="AE2469" s="173"/>
      <c r="AF2469" s="173"/>
      <c r="AG2469" s="173"/>
      <c r="AH2469" s="173"/>
      <c r="AI2469" s="173"/>
      <c r="AJ2469" s="173"/>
      <c r="AK2469" s="173"/>
      <c r="AL2469" s="173"/>
    </row>
    <row r="2470" spans="1:38" s="123" customFormat="1" ht="14">
      <c r="A2470" s="173"/>
      <c r="B2470" s="173"/>
      <c r="C2470" s="173"/>
      <c r="D2470" s="173"/>
      <c r="E2470" s="173"/>
      <c r="F2470" s="173"/>
      <c r="G2470" s="173"/>
      <c r="H2470" s="173"/>
      <c r="I2470" s="173"/>
      <c r="J2470" s="173"/>
      <c r="K2470" s="173"/>
      <c r="L2470" s="173"/>
      <c r="M2470" s="173"/>
      <c r="N2470" s="173"/>
      <c r="O2470" s="173"/>
      <c r="P2470" s="173"/>
      <c r="Q2470" s="173"/>
      <c r="R2470" s="173"/>
      <c r="S2470" s="173"/>
      <c r="T2470" s="173"/>
      <c r="U2470" s="173"/>
      <c r="V2470" s="173"/>
      <c r="W2470" s="173"/>
      <c r="X2470" s="173"/>
      <c r="Y2470" s="173"/>
      <c r="Z2470" s="173"/>
      <c r="AA2470" s="173"/>
      <c r="AB2470" s="173"/>
      <c r="AC2470" s="173"/>
      <c r="AD2470" s="173"/>
      <c r="AE2470" s="173"/>
      <c r="AF2470" s="173"/>
      <c r="AG2470" s="173"/>
      <c r="AH2470" s="173"/>
      <c r="AI2470" s="173"/>
      <c r="AJ2470" s="173"/>
      <c r="AK2470" s="173"/>
      <c r="AL2470" s="173"/>
    </row>
    <row r="2471" spans="1:38" s="123" customFormat="1" ht="14">
      <c r="A2471" s="173"/>
      <c r="B2471" s="173"/>
      <c r="C2471" s="173"/>
      <c r="D2471" s="173"/>
      <c r="E2471" s="173"/>
      <c r="F2471" s="173"/>
      <c r="G2471" s="173"/>
      <c r="H2471" s="173"/>
      <c r="I2471" s="173"/>
      <c r="J2471" s="173"/>
      <c r="K2471" s="173"/>
      <c r="L2471" s="173"/>
      <c r="M2471" s="173"/>
      <c r="N2471" s="173"/>
      <c r="O2471" s="173"/>
      <c r="P2471" s="173"/>
      <c r="Q2471" s="173"/>
      <c r="R2471" s="173"/>
      <c r="S2471" s="173"/>
      <c r="T2471" s="173"/>
      <c r="U2471" s="173"/>
      <c r="V2471" s="173"/>
      <c r="W2471" s="173"/>
      <c r="X2471" s="173"/>
      <c r="Y2471" s="173"/>
      <c r="Z2471" s="173"/>
      <c r="AA2471" s="173"/>
      <c r="AB2471" s="173"/>
      <c r="AC2471" s="173"/>
      <c r="AD2471" s="173"/>
      <c r="AE2471" s="173"/>
      <c r="AF2471" s="173"/>
      <c r="AG2471" s="173"/>
      <c r="AH2471" s="173"/>
      <c r="AI2471" s="173"/>
      <c r="AJ2471" s="173"/>
      <c r="AK2471" s="173"/>
      <c r="AL2471" s="173"/>
    </row>
    <row r="2472" spans="1:38" s="123" customFormat="1" ht="14">
      <c r="A2472" s="173"/>
      <c r="B2472" s="173"/>
      <c r="C2472" s="173"/>
      <c r="D2472" s="173"/>
      <c r="E2472" s="173"/>
      <c r="F2472" s="173"/>
      <c r="G2472" s="173"/>
      <c r="H2472" s="173"/>
      <c r="I2472" s="173"/>
      <c r="J2472" s="173"/>
      <c r="K2472" s="173"/>
      <c r="L2472" s="173"/>
      <c r="M2472" s="173"/>
      <c r="N2472" s="173"/>
      <c r="O2472" s="173"/>
      <c r="P2472" s="173"/>
      <c r="Q2472" s="173"/>
      <c r="R2472" s="173"/>
      <c r="S2472" s="173"/>
      <c r="T2472" s="173"/>
      <c r="U2472" s="173"/>
      <c r="V2472" s="173"/>
      <c r="W2472" s="173"/>
      <c r="X2472" s="173"/>
      <c r="Y2472" s="173"/>
      <c r="Z2472" s="173"/>
      <c r="AA2472" s="173"/>
      <c r="AB2472" s="173"/>
      <c r="AC2472" s="173"/>
      <c r="AD2472" s="173"/>
      <c r="AE2472" s="173"/>
      <c r="AF2472" s="173"/>
      <c r="AG2472" s="173"/>
      <c r="AH2472" s="173"/>
      <c r="AI2472" s="173"/>
      <c r="AJ2472" s="173"/>
      <c r="AK2472" s="173"/>
      <c r="AL2472" s="173"/>
    </row>
    <row r="2473" spans="1:38" s="123" customFormat="1" ht="14">
      <c r="A2473" s="173"/>
      <c r="B2473" s="173"/>
      <c r="C2473" s="173"/>
      <c r="D2473" s="173"/>
      <c r="E2473" s="173"/>
      <c r="F2473" s="173"/>
      <c r="G2473" s="173"/>
      <c r="H2473" s="173"/>
      <c r="I2473" s="173"/>
      <c r="J2473" s="173"/>
      <c r="K2473" s="173"/>
      <c r="L2473" s="173"/>
      <c r="M2473" s="173"/>
      <c r="N2473" s="173"/>
      <c r="O2473" s="173"/>
      <c r="P2473" s="173"/>
      <c r="Q2473" s="173"/>
      <c r="R2473" s="173"/>
      <c r="S2473" s="173"/>
      <c r="T2473" s="173"/>
      <c r="U2473" s="173"/>
      <c r="V2473" s="173"/>
      <c r="W2473" s="173"/>
      <c r="X2473" s="173"/>
      <c r="Y2473" s="173"/>
      <c r="Z2473" s="173"/>
      <c r="AA2473" s="173"/>
      <c r="AB2473" s="173"/>
      <c r="AC2473" s="173"/>
      <c r="AD2473" s="173"/>
      <c r="AE2473" s="173"/>
      <c r="AF2473" s="173"/>
      <c r="AG2473" s="173"/>
      <c r="AH2473" s="173"/>
      <c r="AI2473" s="173"/>
      <c r="AJ2473" s="173"/>
      <c r="AK2473" s="173"/>
      <c r="AL2473" s="173"/>
    </row>
    <row r="2474" spans="1:38" s="123" customFormat="1" ht="14">
      <c r="A2474" s="173"/>
      <c r="B2474" s="173"/>
      <c r="C2474" s="173"/>
      <c r="D2474" s="173"/>
      <c r="E2474" s="173"/>
      <c r="F2474" s="173"/>
      <c r="G2474" s="173"/>
      <c r="H2474" s="173"/>
      <c r="I2474" s="173"/>
      <c r="J2474" s="173"/>
      <c r="K2474" s="173"/>
      <c r="L2474" s="173"/>
      <c r="M2474" s="173"/>
      <c r="N2474" s="173"/>
      <c r="O2474" s="173"/>
      <c r="P2474" s="173"/>
      <c r="Q2474" s="173"/>
      <c r="R2474" s="173"/>
      <c r="S2474" s="173"/>
      <c r="T2474" s="173"/>
      <c r="U2474" s="173"/>
      <c r="V2474" s="173"/>
      <c r="W2474" s="173"/>
      <c r="X2474" s="173"/>
      <c r="Y2474" s="173"/>
      <c r="Z2474" s="173"/>
      <c r="AA2474" s="173"/>
      <c r="AB2474" s="173"/>
      <c r="AC2474" s="173"/>
      <c r="AD2474" s="173"/>
      <c r="AE2474" s="173"/>
      <c r="AF2474" s="173"/>
      <c r="AG2474" s="173"/>
      <c r="AH2474" s="173"/>
      <c r="AI2474" s="173"/>
      <c r="AJ2474" s="173"/>
      <c r="AK2474" s="173"/>
      <c r="AL2474" s="173"/>
    </row>
    <row r="2475" spans="1:38" s="123" customFormat="1" ht="14">
      <c r="A2475" s="173"/>
      <c r="B2475" s="173"/>
      <c r="C2475" s="173"/>
      <c r="D2475" s="173"/>
      <c r="E2475" s="173"/>
      <c r="F2475" s="173"/>
      <c r="G2475" s="173"/>
      <c r="H2475" s="173"/>
      <c r="I2475" s="173"/>
      <c r="J2475" s="173"/>
      <c r="K2475" s="173"/>
      <c r="L2475" s="173"/>
      <c r="M2475" s="173"/>
      <c r="N2475" s="173"/>
      <c r="O2475" s="173"/>
      <c r="P2475" s="173"/>
      <c r="Q2475" s="173"/>
      <c r="R2475" s="173"/>
      <c r="S2475" s="173"/>
      <c r="T2475" s="173"/>
      <c r="U2475" s="173"/>
      <c r="V2475" s="173"/>
      <c r="W2475" s="173"/>
      <c r="X2475" s="173"/>
      <c r="Y2475" s="173"/>
      <c r="Z2475" s="173"/>
      <c r="AA2475" s="173"/>
      <c r="AB2475" s="173"/>
      <c r="AC2475" s="173"/>
      <c r="AD2475" s="173"/>
      <c r="AE2475" s="173"/>
      <c r="AF2475" s="173"/>
      <c r="AG2475" s="173"/>
      <c r="AH2475" s="173"/>
      <c r="AI2475" s="173"/>
      <c r="AJ2475" s="173"/>
      <c r="AK2475" s="173"/>
      <c r="AL2475" s="173"/>
    </row>
    <row r="2476" spans="1:38" s="123" customFormat="1" ht="14">
      <c r="A2476" s="173"/>
      <c r="B2476" s="173"/>
      <c r="C2476" s="173"/>
      <c r="D2476" s="173"/>
      <c r="E2476" s="173"/>
      <c r="F2476" s="173"/>
      <c r="G2476" s="173"/>
      <c r="H2476" s="173"/>
      <c r="I2476" s="173"/>
      <c r="J2476" s="173"/>
      <c r="K2476" s="173"/>
      <c r="L2476" s="173"/>
      <c r="M2476" s="173"/>
      <c r="N2476" s="173"/>
      <c r="O2476" s="173"/>
      <c r="P2476" s="173"/>
      <c r="Q2476" s="173"/>
      <c r="R2476" s="173"/>
      <c r="S2476" s="173"/>
      <c r="T2476" s="173"/>
      <c r="U2476" s="173"/>
      <c r="V2476" s="173"/>
      <c r="W2476" s="173"/>
      <c r="X2476" s="173"/>
      <c r="Y2476" s="173"/>
      <c r="Z2476" s="173"/>
      <c r="AA2476" s="173"/>
      <c r="AB2476" s="173"/>
      <c r="AC2476" s="173"/>
      <c r="AD2476" s="173"/>
      <c r="AE2476" s="173"/>
      <c r="AF2476" s="173"/>
      <c r="AG2476" s="173"/>
      <c r="AH2476" s="173"/>
      <c r="AI2476" s="173"/>
      <c r="AJ2476" s="173"/>
      <c r="AK2476" s="173"/>
      <c r="AL2476" s="173"/>
    </row>
    <row r="2477" spans="1:38" s="123" customFormat="1" ht="14">
      <c r="A2477" s="173"/>
      <c r="B2477" s="173"/>
      <c r="C2477" s="173"/>
      <c r="D2477" s="173"/>
      <c r="E2477" s="173"/>
      <c r="F2477" s="173"/>
      <c r="G2477" s="173"/>
      <c r="H2477" s="173"/>
      <c r="I2477" s="173"/>
      <c r="J2477" s="173"/>
      <c r="K2477" s="173"/>
      <c r="L2477" s="173"/>
      <c r="M2477" s="173"/>
      <c r="N2477" s="173"/>
      <c r="O2477" s="173"/>
      <c r="P2477" s="173"/>
      <c r="Q2477" s="173"/>
      <c r="R2477" s="173"/>
      <c r="S2477" s="173"/>
      <c r="T2477" s="173"/>
      <c r="U2477" s="173"/>
      <c r="V2477" s="173"/>
      <c r="W2477" s="173"/>
      <c r="X2477" s="173"/>
      <c r="Y2477" s="173"/>
      <c r="Z2477" s="173"/>
      <c r="AA2477" s="173"/>
      <c r="AB2477" s="173"/>
      <c r="AC2477" s="173"/>
      <c r="AD2477" s="173"/>
      <c r="AE2477" s="173"/>
      <c r="AF2477" s="173"/>
      <c r="AG2477" s="173"/>
      <c r="AH2477" s="173"/>
      <c r="AI2477" s="173"/>
      <c r="AJ2477" s="173"/>
      <c r="AK2477" s="173"/>
      <c r="AL2477" s="173"/>
    </row>
    <row r="2478" spans="1:38" s="123" customFormat="1" ht="14">
      <c r="A2478" s="173"/>
      <c r="B2478" s="173"/>
      <c r="C2478" s="173"/>
      <c r="D2478" s="173"/>
      <c r="E2478" s="173"/>
      <c r="F2478" s="173"/>
      <c r="G2478" s="173"/>
      <c r="H2478" s="173"/>
      <c r="I2478" s="173"/>
      <c r="J2478" s="173"/>
      <c r="K2478" s="173"/>
      <c r="L2478" s="173"/>
      <c r="M2478" s="173"/>
      <c r="N2478" s="173"/>
      <c r="O2478" s="173"/>
      <c r="P2478" s="173"/>
      <c r="Q2478" s="173"/>
      <c r="R2478" s="173"/>
      <c r="S2478" s="173"/>
      <c r="T2478" s="173"/>
      <c r="U2478" s="173"/>
      <c r="V2478" s="173"/>
      <c r="W2478" s="173"/>
      <c r="X2478" s="173"/>
      <c r="Y2478" s="173"/>
      <c r="Z2478" s="173"/>
      <c r="AA2478" s="173"/>
      <c r="AB2478" s="173"/>
      <c r="AC2478" s="173"/>
      <c r="AD2478" s="173"/>
      <c r="AE2478" s="173"/>
      <c r="AF2478" s="173"/>
      <c r="AG2478" s="173"/>
      <c r="AH2478" s="173"/>
      <c r="AI2478" s="173"/>
      <c r="AJ2478" s="173"/>
      <c r="AK2478" s="173"/>
      <c r="AL2478" s="173"/>
    </row>
    <row r="2479" spans="1:38" s="123" customFormat="1" ht="14">
      <c r="A2479" s="173"/>
      <c r="B2479" s="173"/>
      <c r="C2479" s="173"/>
      <c r="D2479" s="173"/>
      <c r="E2479" s="173"/>
      <c r="F2479" s="173"/>
      <c r="G2479" s="173"/>
      <c r="H2479" s="173"/>
      <c r="I2479" s="173"/>
      <c r="J2479" s="173"/>
      <c r="K2479" s="173"/>
      <c r="L2479" s="173"/>
      <c r="M2479" s="173"/>
      <c r="N2479" s="173"/>
      <c r="O2479" s="173"/>
      <c r="P2479" s="173"/>
      <c r="Q2479" s="173"/>
      <c r="R2479" s="173"/>
      <c r="S2479" s="173"/>
      <c r="T2479" s="173"/>
      <c r="U2479" s="173"/>
      <c r="V2479" s="173"/>
      <c r="W2479" s="173"/>
      <c r="X2479" s="173"/>
      <c r="Y2479" s="173"/>
      <c r="Z2479" s="173"/>
      <c r="AA2479" s="173"/>
      <c r="AB2479" s="173"/>
      <c r="AC2479" s="173"/>
      <c r="AD2479" s="173"/>
      <c r="AE2479" s="173"/>
      <c r="AF2479" s="173"/>
      <c r="AG2479" s="173"/>
      <c r="AH2479" s="173"/>
      <c r="AI2479" s="173"/>
      <c r="AJ2479" s="173"/>
      <c r="AK2479" s="173"/>
      <c r="AL2479" s="173"/>
    </row>
    <row r="2480" spans="1:38" s="123" customFormat="1" ht="14">
      <c r="A2480" s="173"/>
      <c r="B2480" s="173"/>
      <c r="C2480" s="173"/>
      <c r="D2480" s="173"/>
      <c r="E2480" s="173"/>
      <c r="F2480" s="173"/>
      <c r="G2480" s="173"/>
      <c r="H2480" s="173"/>
      <c r="I2480" s="173"/>
      <c r="J2480" s="173"/>
      <c r="K2480" s="173"/>
      <c r="L2480" s="173"/>
      <c r="M2480" s="173"/>
      <c r="N2480" s="173"/>
      <c r="O2480" s="173"/>
      <c r="P2480" s="173"/>
      <c r="Q2480" s="173"/>
      <c r="R2480" s="173"/>
      <c r="S2480" s="173"/>
      <c r="T2480" s="173"/>
      <c r="U2480" s="173"/>
      <c r="V2480" s="173"/>
      <c r="W2480" s="173"/>
      <c r="X2480" s="173"/>
      <c r="Y2480" s="173"/>
      <c r="Z2480" s="173"/>
      <c r="AA2480" s="173"/>
      <c r="AB2480" s="173"/>
      <c r="AC2480" s="173"/>
      <c r="AD2480" s="173"/>
      <c r="AE2480" s="173"/>
      <c r="AF2480" s="173"/>
      <c r="AG2480" s="173"/>
      <c r="AH2480" s="173"/>
      <c r="AI2480" s="173"/>
      <c r="AJ2480" s="173"/>
      <c r="AK2480" s="173"/>
      <c r="AL2480" s="173"/>
    </row>
    <row r="2481" spans="1:38" s="123" customFormat="1" ht="14">
      <c r="A2481" s="173"/>
      <c r="B2481" s="173"/>
      <c r="C2481" s="173"/>
      <c r="D2481" s="173"/>
      <c r="E2481" s="173"/>
      <c r="F2481" s="173"/>
      <c r="G2481" s="173"/>
      <c r="H2481" s="173"/>
      <c r="I2481" s="173"/>
      <c r="J2481" s="173"/>
      <c r="K2481" s="173"/>
      <c r="L2481" s="173"/>
      <c r="M2481" s="173"/>
      <c r="N2481" s="173"/>
      <c r="O2481" s="173"/>
      <c r="P2481" s="173"/>
      <c r="Q2481" s="173"/>
      <c r="R2481" s="173"/>
      <c r="S2481" s="173"/>
      <c r="T2481" s="173"/>
      <c r="U2481" s="173"/>
      <c r="V2481" s="173"/>
      <c r="W2481" s="173"/>
      <c r="X2481" s="173"/>
      <c r="Y2481" s="173"/>
      <c r="Z2481" s="173"/>
      <c r="AA2481" s="173"/>
      <c r="AB2481" s="173"/>
      <c r="AC2481" s="173"/>
      <c r="AD2481" s="173"/>
      <c r="AE2481" s="173"/>
      <c r="AF2481" s="173"/>
      <c r="AG2481" s="173"/>
      <c r="AH2481" s="173"/>
      <c r="AI2481" s="173"/>
      <c r="AJ2481" s="173"/>
      <c r="AK2481" s="173"/>
      <c r="AL2481" s="173"/>
    </row>
    <row r="2482" spans="1:38" s="123" customFormat="1" ht="14">
      <c r="A2482" s="173"/>
      <c r="B2482" s="173"/>
      <c r="C2482" s="173"/>
      <c r="D2482" s="173"/>
      <c r="E2482" s="173"/>
      <c r="F2482" s="173"/>
      <c r="G2482" s="173"/>
      <c r="H2482" s="173"/>
      <c r="I2482" s="173"/>
      <c r="J2482" s="173"/>
      <c r="K2482" s="173"/>
      <c r="L2482" s="173"/>
      <c r="M2482" s="173"/>
      <c r="N2482" s="173"/>
      <c r="O2482" s="173"/>
      <c r="P2482" s="173"/>
      <c r="Q2482" s="173"/>
      <c r="R2482" s="173"/>
      <c r="S2482" s="173"/>
      <c r="T2482" s="173"/>
      <c r="U2482" s="173"/>
      <c r="V2482" s="173"/>
      <c r="W2482" s="173"/>
      <c r="X2482" s="173"/>
      <c r="Y2482" s="173"/>
      <c r="Z2482" s="173"/>
      <c r="AA2482" s="173"/>
      <c r="AB2482" s="173"/>
      <c r="AC2482" s="173"/>
      <c r="AD2482" s="173"/>
      <c r="AE2482" s="173"/>
      <c r="AF2482" s="173"/>
      <c r="AG2482" s="173"/>
      <c r="AH2482" s="173"/>
      <c r="AI2482" s="173"/>
      <c r="AJ2482" s="173"/>
      <c r="AK2482" s="173"/>
      <c r="AL2482" s="173"/>
    </row>
    <row r="2483" spans="1:38" s="123" customFormat="1" ht="14">
      <c r="A2483" s="173"/>
      <c r="B2483" s="173"/>
      <c r="C2483" s="173"/>
      <c r="D2483" s="173"/>
      <c r="E2483" s="173"/>
      <c r="F2483" s="173"/>
      <c r="G2483" s="173"/>
      <c r="H2483" s="173"/>
      <c r="I2483" s="173"/>
      <c r="J2483" s="173"/>
      <c r="K2483" s="173"/>
      <c r="L2483" s="173"/>
      <c r="M2483" s="173"/>
      <c r="N2483" s="173"/>
      <c r="O2483" s="173"/>
      <c r="P2483" s="173"/>
      <c r="Q2483" s="173"/>
      <c r="R2483" s="173"/>
      <c r="S2483" s="173"/>
      <c r="T2483" s="173"/>
      <c r="U2483" s="173"/>
      <c r="V2483" s="173"/>
      <c r="W2483" s="173"/>
      <c r="X2483" s="173"/>
      <c r="Y2483" s="173"/>
      <c r="Z2483" s="173"/>
      <c r="AA2483" s="173"/>
      <c r="AB2483" s="173"/>
      <c r="AC2483" s="173"/>
      <c r="AD2483" s="173"/>
      <c r="AE2483" s="173"/>
      <c r="AF2483" s="173"/>
      <c r="AG2483" s="173"/>
      <c r="AH2483" s="173"/>
      <c r="AI2483" s="173"/>
      <c r="AJ2483" s="173"/>
      <c r="AK2483" s="173"/>
      <c r="AL2483" s="173"/>
    </row>
    <row r="2484" spans="1:38" s="123" customFormat="1" ht="14">
      <c r="A2484" s="173"/>
      <c r="B2484" s="173"/>
      <c r="C2484" s="173"/>
      <c r="D2484" s="173"/>
      <c r="E2484" s="173"/>
      <c r="F2484" s="173"/>
      <c r="G2484" s="173"/>
      <c r="H2484" s="173"/>
      <c r="I2484" s="173"/>
      <c r="J2484" s="173"/>
      <c r="K2484" s="173"/>
      <c r="L2484" s="173"/>
      <c r="M2484" s="173"/>
      <c r="N2484" s="173"/>
      <c r="O2484" s="173"/>
      <c r="P2484" s="173"/>
      <c r="Q2484" s="173"/>
      <c r="R2484" s="173"/>
      <c r="S2484" s="173"/>
      <c r="T2484" s="173"/>
      <c r="U2484" s="173"/>
      <c r="V2484" s="173"/>
      <c r="W2484" s="173"/>
      <c r="X2484" s="173"/>
      <c r="Y2484" s="173"/>
      <c r="Z2484" s="173"/>
      <c r="AA2484" s="173"/>
      <c r="AB2484" s="173"/>
      <c r="AC2484" s="173"/>
      <c r="AD2484" s="173"/>
      <c r="AE2484" s="173"/>
      <c r="AF2484" s="173"/>
      <c r="AG2484" s="173"/>
      <c r="AH2484" s="173"/>
      <c r="AI2484" s="173"/>
      <c r="AJ2484" s="173"/>
      <c r="AK2484" s="173"/>
      <c r="AL2484" s="173"/>
    </row>
    <row r="2485" spans="1:38" s="123" customFormat="1" ht="14">
      <c r="A2485" s="173"/>
      <c r="B2485" s="173"/>
      <c r="C2485" s="173"/>
      <c r="D2485" s="173"/>
      <c r="E2485" s="173"/>
      <c r="F2485" s="173"/>
      <c r="G2485" s="173"/>
      <c r="H2485" s="173"/>
      <c r="I2485" s="173"/>
      <c r="J2485" s="173"/>
      <c r="K2485" s="173"/>
      <c r="L2485" s="173"/>
      <c r="M2485" s="173"/>
      <c r="N2485" s="173"/>
      <c r="O2485" s="173"/>
      <c r="P2485" s="173"/>
      <c r="Q2485" s="173"/>
      <c r="R2485" s="173"/>
      <c r="S2485" s="173"/>
      <c r="T2485" s="173"/>
      <c r="U2485" s="173"/>
      <c r="V2485" s="173"/>
      <c r="W2485" s="173"/>
      <c r="X2485" s="173"/>
      <c r="Y2485" s="173"/>
      <c r="Z2485" s="173"/>
      <c r="AA2485" s="173"/>
      <c r="AB2485" s="173"/>
      <c r="AC2485" s="173"/>
      <c r="AD2485" s="173"/>
      <c r="AE2485" s="173"/>
      <c r="AF2485" s="173"/>
      <c r="AG2485" s="173"/>
      <c r="AH2485" s="173"/>
      <c r="AI2485" s="173"/>
      <c r="AJ2485" s="173"/>
      <c r="AK2485" s="173"/>
      <c r="AL2485" s="173"/>
    </row>
    <row r="2486" spans="1:38" s="123" customFormat="1" ht="14">
      <c r="A2486" s="173"/>
      <c r="B2486" s="173"/>
      <c r="C2486" s="173"/>
      <c r="D2486" s="173"/>
      <c r="E2486" s="173"/>
      <c r="F2486" s="173"/>
      <c r="G2486" s="173"/>
      <c r="H2486" s="173"/>
      <c r="I2486" s="173"/>
      <c r="J2486" s="173"/>
      <c r="K2486" s="173"/>
      <c r="L2486" s="173"/>
      <c r="M2486" s="173"/>
      <c r="N2486" s="173"/>
      <c r="O2486" s="173"/>
      <c r="P2486" s="173"/>
      <c r="Q2486" s="173"/>
      <c r="R2486" s="173"/>
      <c r="S2486" s="173"/>
      <c r="T2486" s="173"/>
      <c r="U2486" s="173"/>
      <c r="V2486" s="173"/>
      <c r="W2486" s="173"/>
      <c r="X2486" s="173"/>
      <c r="Y2486" s="173"/>
      <c r="Z2486" s="173"/>
      <c r="AA2486" s="173"/>
      <c r="AB2486" s="173"/>
      <c r="AC2486" s="173"/>
      <c r="AD2486" s="173"/>
      <c r="AE2486" s="173"/>
      <c r="AF2486" s="173"/>
      <c r="AG2486" s="173"/>
      <c r="AH2486" s="173"/>
      <c r="AI2486" s="173"/>
      <c r="AJ2486" s="173"/>
      <c r="AK2486" s="173"/>
      <c r="AL2486" s="173"/>
    </row>
    <row r="2487" spans="1:38" s="123" customFormat="1" ht="14">
      <c r="A2487" s="173"/>
      <c r="B2487" s="173"/>
      <c r="C2487" s="173"/>
      <c r="D2487" s="173"/>
      <c r="E2487" s="173"/>
      <c r="F2487" s="173"/>
      <c r="G2487" s="173"/>
      <c r="H2487" s="173"/>
      <c r="I2487" s="173"/>
      <c r="J2487" s="173"/>
      <c r="K2487" s="173"/>
      <c r="L2487" s="173"/>
      <c r="M2487" s="173"/>
      <c r="N2487" s="173"/>
      <c r="O2487" s="173"/>
      <c r="P2487" s="173"/>
      <c r="Q2487" s="173"/>
      <c r="R2487" s="173"/>
      <c r="S2487" s="173"/>
      <c r="T2487" s="173"/>
      <c r="U2487" s="173"/>
      <c r="V2487" s="173"/>
      <c r="W2487" s="173"/>
      <c r="X2487" s="173"/>
      <c r="Y2487" s="173"/>
      <c r="Z2487" s="173"/>
      <c r="AA2487" s="173"/>
      <c r="AB2487" s="173"/>
      <c r="AC2487" s="173"/>
      <c r="AD2487" s="173"/>
      <c r="AE2487" s="173"/>
      <c r="AF2487" s="173"/>
      <c r="AG2487" s="173"/>
      <c r="AH2487" s="173"/>
      <c r="AI2487" s="173"/>
      <c r="AJ2487" s="173"/>
      <c r="AK2487" s="173"/>
      <c r="AL2487" s="173"/>
    </row>
    <row r="2488" spans="1:38" s="123" customFormat="1" ht="14">
      <c r="A2488" s="173"/>
      <c r="B2488" s="173"/>
      <c r="C2488" s="173"/>
      <c r="D2488" s="173"/>
      <c r="E2488" s="173"/>
      <c r="F2488" s="173"/>
      <c r="G2488" s="173"/>
      <c r="H2488" s="173"/>
      <c r="I2488" s="173"/>
      <c r="J2488" s="173"/>
      <c r="K2488" s="173"/>
      <c r="L2488" s="173"/>
      <c r="M2488" s="173"/>
      <c r="N2488" s="173"/>
      <c r="O2488" s="173"/>
      <c r="P2488" s="173"/>
      <c r="Q2488" s="173"/>
      <c r="R2488" s="173"/>
      <c r="S2488" s="173"/>
      <c r="T2488" s="173"/>
      <c r="U2488" s="173"/>
      <c r="V2488" s="173"/>
      <c r="W2488" s="173"/>
      <c r="X2488" s="173"/>
      <c r="Y2488" s="173"/>
      <c r="Z2488" s="173"/>
      <c r="AA2488" s="173"/>
      <c r="AB2488" s="173"/>
      <c r="AC2488" s="173"/>
      <c r="AD2488" s="173"/>
      <c r="AE2488" s="173"/>
      <c r="AF2488" s="173"/>
      <c r="AG2488" s="173"/>
      <c r="AH2488" s="173"/>
      <c r="AI2488" s="173"/>
      <c r="AJ2488" s="173"/>
      <c r="AK2488" s="173"/>
      <c r="AL2488" s="173"/>
    </row>
    <row r="2489" spans="1:38" s="123" customFormat="1" ht="14">
      <c r="A2489" s="173"/>
      <c r="B2489" s="173"/>
      <c r="C2489" s="173"/>
      <c r="D2489" s="173"/>
      <c r="E2489" s="173"/>
      <c r="F2489" s="173"/>
      <c r="G2489" s="173"/>
      <c r="H2489" s="173"/>
      <c r="I2489" s="173"/>
      <c r="J2489" s="173"/>
      <c r="K2489" s="173"/>
      <c r="L2489" s="173"/>
      <c r="M2489" s="173"/>
      <c r="N2489" s="173"/>
      <c r="O2489" s="173"/>
      <c r="P2489" s="173"/>
      <c r="Q2489" s="173"/>
      <c r="R2489" s="173"/>
      <c r="S2489" s="173"/>
      <c r="T2489" s="173"/>
      <c r="U2489" s="173"/>
      <c r="V2489" s="173"/>
      <c r="W2489" s="173"/>
      <c r="X2489" s="173"/>
      <c r="Y2489" s="173"/>
      <c r="Z2489" s="173"/>
      <c r="AA2489" s="173"/>
      <c r="AB2489" s="173"/>
      <c r="AC2489" s="173"/>
      <c r="AD2489" s="173"/>
      <c r="AE2489" s="173"/>
      <c r="AF2489" s="173"/>
      <c r="AG2489" s="173"/>
      <c r="AH2489" s="173"/>
      <c r="AI2489" s="173"/>
      <c r="AJ2489" s="173"/>
      <c r="AK2489" s="173"/>
      <c r="AL2489" s="173"/>
    </row>
    <row r="2490" spans="1:38" s="123" customFormat="1" ht="14">
      <c r="A2490" s="173"/>
      <c r="B2490" s="173"/>
      <c r="C2490" s="173"/>
      <c r="D2490" s="173"/>
      <c r="E2490" s="173"/>
      <c r="F2490" s="173"/>
      <c r="G2490" s="173"/>
      <c r="H2490" s="173"/>
      <c r="I2490" s="173"/>
      <c r="J2490" s="173"/>
      <c r="K2490" s="173"/>
      <c r="L2490" s="173"/>
      <c r="M2490" s="173"/>
      <c r="N2490" s="173"/>
      <c r="O2490" s="173"/>
      <c r="P2490" s="173"/>
      <c r="Q2490" s="173"/>
      <c r="R2490" s="173"/>
      <c r="S2490" s="173"/>
      <c r="T2490" s="173"/>
      <c r="U2490" s="173"/>
      <c r="V2490" s="173"/>
      <c r="W2490" s="173"/>
      <c r="X2490" s="173"/>
      <c r="Y2490" s="173"/>
      <c r="Z2490" s="173"/>
      <c r="AA2490" s="173"/>
      <c r="AB2490" s="173"/>
      <c r="AC2490" s="173"/>
      <c r="AD2490" s="173"/>
      <c r="AE2490" s="173"/>
      <c r="AF2490" s="173"/>
      <c r="AG2490" s="173"/>
      <c r="AH2490" s="173"/>
      <c r="AI2490" s="173"/>
      <c r="AJ2490" s="173"/>
      <c r="AK2490" s="173"/>
      <c r="AL2490" s="173"/>
    </row>
    <row r="2491" spans="1:38" s="123" customFormat="1" ht="14">
      <c r="A2491" s="173"/>
      <c r="B2491" s="173"/>
      <c r="C2491" s="173"/>
      <c r="D2491" s="173"/>
      <c r="E2491" s="173"/>
      <c r="F2491" s="173"/>
      <c r="G2491" s="173"/>
      <c r="H2491" s="173"/>
      <c r="I2491" s="173"/>
      <c r="J2491" s="173"/>
      <c r="K2491" s="173"/>
      <c r="L2491" s="173"/>
      <c r="M2491" s="173"/>
      <c r="N2491" s="173"/>
      <c r="O2491" s="173"/>
      <c r="P2491" s="173"/>
      <c r="Q2491" s="173"/>
      <c r="R2491" s="173"/>
      <c r="S2491" s="173"/>
      <c r="T2491" s="173"/>
      <c r="U2491" s="173"/>
      <c r="V2491" s="173"/>
      <c r="W2491" s="173"/>
      <c r="X2491" s="173"/>
      <c r="Y2491" s="173"/>
      <c r="Z2491" s="173"/>
      <c r="AA2491" s="173"/>
      <c r="AB2491" s="173"/>
      <c r="AC2491" s="173"/>
      <c r="AD2491" s="173"/>
      <c r="AE2491" s="173"/>
      <c r="AF2491" s="173"/>
      <c r="AG2491" s="173"/>
      <c r="AH2491" s="173"/>
      <c r="AI2491" s="173"/>
      <c r="AJ2491" s="173"/>
      <c r="AK2491" s="173"/>
      <c r="AL2491" s="173"/>
    </row>
    <row r="2492" spans="1:38" s="123" customFormat="1" ht="14">
      <c r="A2492" s="173"/>
      <c r="B2492" s="173"/>
      <c r="C2492" s="173"/>
      <c r="D2492" s="173"/>
      <c r="E2492" s="173"/>
      <c r="F2492" s="173"/>
      <c r="G2492" s="173"/>
      <c r="H2492" s="173"/>
      <c r="I2492" s="173"/>
      <c r="J2492" s="173"/>
      <c r="K2492" s="173"/>
      <c r="L2492" s="173"/>
      <c r="M2492" s="173"/>
      <c r="N2492" s="173"/>
      <c r="O2492" s="173"/>
      <c r="P2492" s="173"/>
      <c r="Q2492" s="173"/>
      <c r="R2492" s="173"/>
      <c r="S2492" s="173"/>
      <c r="T2492" s="173"/>
      <c r="U2492" s="173"/>
      <c r="V2492" s="173"/>
      <c r="W2492" s="173"/>
      <c r="X2492" s="173"/>
      <c r="Y2492" s="173"/>
      <c r="Z2492" s="173"/>
      <c r="AA2492" s="173"/>
      <c r="AB2492" s="173"/>
      <c r="AC2492" s="173"/>
      <c r="AD2492" s="173"/>
      <c r="AE2492" s="173"/>
      <c r="AF2492" s="173"/>
      <c r="AG2492" s="173"/>
      <c r="AH2492" s="173"/>
      <c r="AI2492" s="173"/>
      <c r="AJ2492" s="173"/>
      <c r="AK2492" s="173"/>
      <c r="AL2492" s="173"/>
    </row>
    <row r="2493" spans="1:38" s="123" customFormat="1" ht="14">
      <c r="A2493" s="173"/>
      <c r="B2493" s="173"/>
      <c r="C2493" s="173"/>
      <c r="D2493" s="173"/>
      <c r="E2493" s="173"/>
      <c r="F2493" s="173"/>
      <c r="G2493" s="173"/>
      <c r="H2493" s="173"/>
      <c r="I2493" s="173"/>
      <c r="J2493" s="173"/>
      <c r="K2493" s="173"/>
      <c r="L2493" s="173"/>
      <c r="M2493" s="173"/>
      <c r="N2493" s="173"/>
      <c r="O2493" s="173"/>
      <c r="P2493" s="173"/>
      <c r="Q2493" s="173"/>
      <c r="R2493" s="173"/>
      <c r="S2493" s="173"/>
      <c r="T2493" s="173"/>
      <c r="U2493" s="173"/>
      <c r="V2493" s="173"/>
      <c r="W2493" s="173"/>
      <c r="X2493" s="173"/>
      <c r="Y2493" s="173"/>
      <c r="Z2493" s="173"/>
      <c r="AA2493" s="173"/>
      <c r="AB2493" s="173"/>
      <c r="AC2493" s="173"/>
      <c r="AD2493" s="173"/>
      <c r="AE2493" s="173"/>
      <c r="AF2493" s="173"/>
      <c r="AG2493" s="173"/>
      <c r="AH2493" s="173"/>
      <c r="AI2493" s="173"/>
      <c r="AJ2493" s="173"/>
      <c r="AK2493" s="173"/>
      <c r="AL2493" s="173"/>
    </row>
    <row r="2494" spans="1:38" s="123" customFormat="1" ht="14">
      <c r="A2494" s="173"/>
      <c r="B2494" s="173"/>
      <c r="C2494" s="173"/>
      <c r="D2494" s="173"/>
      <c r="E2494" s="173"/>
      <c r="F2494" s="173"/>
      <c r="G2494" s="173"/>
      <c r="H2494" s="173"/>
      <c r="I2494" s="173"/>
      <c r="J2494" s="173"/>
      <c r="K2494" s="173"/>
      <c r="L2494" s="173"/>
      <c r="M2494" s="173"/>
      <c r="N2494" s="173"/>
      <c r="O2494" s="173"/>
      <c r="P2494" s="173"/>
      <c r="Q2494" s="173"/>
      <c r="R2494" s="173"/>
      <c r="S2494" s="173"/>
      <c r="T2494" s="173"/>
      <c r="U2494" s="173"/>
      <c r="V2494" s="173"/>
      <c r="W2494" s="173"/>
      <c r="X2494" s="173"/>
      <c r="Y2494" s="173"/>
      <c r="Z2494" s="173"/>
      <c r="AA2494" s="173"/>
      <c r="AB2494" s="173"/>
      <c r="AC2494" s="173"/>
      <c r="AD2494" s="173"/>
      <c r="AE2494" s="173"/>
      <c r="AF2494" s="173"/>
      <c r="AG2494" s="173"/>
      <c r="AH2494" s="173"/>
      <c r="AI2494" s="173"/>
      <c r="AJ2494" s="173"/>
      <c r="AK2494" s="173"/>
      <c r="AL2494" s="173"/>
    </row>
    <row r="2495" spans="1:38" s="123" customFormat="1" ht="14">
      <c r="A2495" s="173"/>
      <c r="B2495" s="173"/>
      <c r="C2495" s="173"/>
      <c r="D2495" s="173"/>
      <c r="E2495" s="173"/>
      <c r="F2495" s="173"/>
      <c r="G2495" s="173"/>
      <c r="H2495" s="173"/>
      <c r="I2495" s="173"/>
      <c r="J2495" s="173"/>
      <c r="K2495" s="173"/>
      <c r="L2495" s="173"/>
      <c r="M2495" s="173"/>
      <c r="N2495" s="173"/>
      <c r="O2495" s="173"/>
      <c r="P2495" s="173"/>
      <c r="Q2495" s="173"/>
      <c r="R2495" s="173"/>
      <c r="S2495" s="173"/>
      <c r="T2495" s="173"/>
      <c r="U2495" s="173"/>
      <c r="V2495" s="173"/>
      <c r="W2495" s="173"/>
      <c r="X2495" s="173"/>
      <c r="Y2495" s="173"/>
      <c r="Z2495" s="173"/>
      <c r="AA2495" s="173"/>
      <c r="AB2495" s="173"/>
      <c r="AC2495" s="173"/>
      <c r="AD2495" s="173"/>
      <c r="AE2495" s="173"/>
      <c r="AF2495" s="173"/>
      <c r="AG2495" s="173"/>
      <c r="AH2495" s="173"/>
      <c r="AI2495" s="173"/>
      <c r="AJ2495" s="173"/>
      <c r="AK2495" s="173"/>
      <c r="AL2495" s="173"/>
    </row>
    <row r="2496" spans="1:38" s="123" customFormat="1" ht="14">
      <c r="A2496" s="173"/>
      <c r="B2496" s="173"/>
      <c r="C2496" s="173"/>
      <c r="D2496" s="173"/>
      <c r="E2496" s="173"/>
      <c r="F2496" s="173"/>
      <c r="G2496" s="173"/>
      <c r="H2496" s="173"/>
      <c r="I2496" s="173"/>
      <c r="J2496" s="173"/>
      <c r="K2496" s="173"/>
      <c r="L2496" s="173"/>
      <c r="M2496" s="173"/>
      <c r="N2496" s="173"/>
      <c r="O2496" s="173"/>
      <c r="P2496" s="173"/>
      <c r="Q2496" s="173"/>
      <c r="R2496" s="173"/>
      <c r="S2496" s="173"/>
      <c r="T2496" s="173"/>
      <c r="U2496" s="173"/>
      <c r="V2496" s="173"/>
      <c r="W2496" s="173"/>
      <c r="X2496" s="173"/>
      <c r="Y2496" s="173"/>
      <c r="Z2496" s="173"/>
      <c r="AA2496" s="173"/>
      <c r="AB2496" s="173"/>
      <c r="AC2496" s="173"/>
      <c r="AD2496" s="173"/>
      <c r="AE2496" s="173"/>
      <c r="AF2496" s="173"/>
      <c r="AG2496" s="173"/>
      <c r="AH2496" s="173"/>
      <c r="AI2496" s="173"/>
      <c r="AJ2496" s="173"/>
      <c r="AK2496" s="173"/>
      <c r="AL2496" s="173"/>
    </row>
    <row r="2497" spans="1:38" s="123" customFormat="1" ht="14">
      <c r="A2497" s="173"/>
      <c r="B2497" s="173"/>
      <c r="C2497" s="173"/>
      <c r="D2497" s="173"/>
      <c r="E2497" s="173"/>
      <c r="F2497" s="173"/>
      <c r="G2497" s="173"/>
      <c r="H2497" s="173"/>
      <c r="I2497" s="173"/>
      <c r="J2497" s="173"/>
      <c r="K2497" s="173"/>
      <c r="L2497" s="173"/>
      <c r="M2497" s="173"/>
      <c r="N2497" s="173"/>
      <c r="O2497" s="173"/>
      <c r="P2497" s="173"/>
      <c r="Q2497" s="173"/>
      <c r="R2497" s="173"/>
      <c r="S2497" s="173"/>
      <c r="T2497" s="173"/>
      <c r="U2497" s="173"/>
      <c r="V2497" s="173"/>
      <c r="W2497" s="173"/>
      <c r="X2497" s="173"/>
      <c r="Y2497" s="173"/>
      <c r="Z2497" s="173"/>
      <c r="AA2497" s="173"/>
      <c r="AB2497" s="173"/>
      <c r="AC2497" s="173"/>
      <c r="AD2497" s="173"/>
      <c r="AE2497" s="173"/>
      <c r="AF2497" s="173"/>
      <c r="AG2497" s="173"/>
      <c r="AH2497" s="173"/>
      <c r="AI2497" s="173"/>
      <c r="AJ2497" s="173"/>
      <c r="AK2497" s="173"/>
      <c r="AL2497" s="173"/>
    </row>
    <row r="2498" spans="1:38" s="123" customFormat="1" ht="14">
      <c r="A2498" s="173"/>
      <c r="B2498" s="173"/>
      <c r="C2498" s="173"/>
      <c r="D2498" s="173"/>
      <c r="E2498" s="173"/>
      <c r="F2498" s="173"/>
      <c r="G2498" s="173"/>
      <c r="H2498" s="173"/>
      <c r="I2498" s="173"/>
      <c r="J2498" s="173"/>
      <c r="K2498" s="173"/>
      <c r="L2498" s="173"/>
      <c r="M2498" s="173"/>
      <c r="N2498" s="173"/>
      <c r="O2498" s="173"/>
      <c r="P2498" s="173"/>
      <c r="Q2498" s="173"/>
      <c r="R2498" s="173"/>
      <c r="S2498" s="173"/>
      <c r="T2498" s="173"/>
      <c r="U2498" s="173"/>
      <c r="V2498" s="173"/>
      <c r="W2498" s="173"/>
      <c r="X2498" s="173"/>
      <c r="Y2498" s="173"/>
      <c r="Z2498" s="173"/>
      <c r="AA2498" s="173"/>
      <c r="AB2498" s="173"/>
      <c r="AC2498" s="173"/>
      <c r="AD2498" s="173"/>
      <c r="AE2498" s="173"/>
      <c r="AF2498" s="173"/>
      <c r="AG2498" s="173"/>
      <c r="AH2498" s="173"/>
      <c r="AI2498" s="173"/>
      <c r="AJ2498" s="173"/>
      <c r="AK2498" s="173"/>
      <c r="AL2498" s="173"/>
    </row>
    <row r="2499" spans="1:38" s="123" customFormat="1" ht="14">
      <c r="A2499" s="173"/>
      <c r="B2499" s="173"/>
      <c r="C2499" s="173"/>
      <c r="D2499" s="173"/>
      <c r="E2499" s="173"/>
      <c r="F2499" s="173"/>
      <c r="G2499" s="173"/>
      <c r="H2499" s="173"/>
      <c r="I2499" s="173"/>
      <c r="J2499" s="173"/>
      <c r="K2499" s="173"/>
      <c r="L2499" s="173"/>
      <c r="M2499" s="173"/>
      <c r="N2499" s="173"/>
      <c r="O2499" s="173"/>
      <c r="P2499" s="173"/>
      <c r="Q2499" s="173"/>
      <c r="R2499" s="173"/>
      <c r="S2499" s="173"/>
      <c r="T2499" s="173"/>
      <c r="U2499" s="173"/>
      <c r="V2499" s="173"/>
      <c r="W2499" s="173"/>
      <c r="X2499" s="173"/>
      <c r="Y2499" s="173"/>
      <c r="Z2499" s="173"/>
      <c r="AA2499" s="173"/>
      <c r="AB2499" s="173"/>
      <c r="AC2499" s="173"/>
      <c r="AD2499" s="173"/>
      <c r="AE2499" s="173"/>
      <c r="AF2499" s="173"/>
      <c r="AG2499" s="173"/>
      <c r="AH2499" s="173"/>
      <c r="AI2499" s="173"/>
      <c r="AJ2499" s="173"/>
      <c r="AK2499" s="173"/>
      <c r="AL2499" s="173"/>
    </row>
    <row r="2500" spans="1:38" s="123" customFormat="1" ht="14">
      <c r="A2500" s="173"/>
      <c r="B2500" s="173"/>
      <c r="C2500" s="173"/>
      <c r="D2500" s="173"/>
      <c r="E2500" s="173"/>
      <c r="F2500" s="173"/>
      <c r="G2500" s="173"/>
      <c r="H2500" s="173"/>
      <c r="I2500" s="173"/>
      <c r="J2500" s="173"/>
      <c r="K2500" s="173"/>
      <c r="L2500" s="173"/>
      <c r="M2500" s="173"/>
      <c r="N2500" s="173"/>
      <c r="O2500" s="173"/>
      <c r="P2500" s="173"/>
      <c r="Q2500" s="173"/>
      <c r="R2500" s="173"/>
      <c r="S2500" s="173"/>
      <c r="T2500" s="173"/>
      <c r="U2500" s="173"/>
      <c r="V2500" s="173"/>
      <c r="W2500" s="173"/>
      <c r="X2500" s="173"/>
      <c r="Y2500" s="173"/>
      <c r="Z2500" s="173"/>
      <c r="AA2500" s="173"/>
      <c r="AB2500" s="173"/>
      <c r="AC2500" s="173"/>
      <c r="AD2500" s="173"/>
      <c r="AE2500" s="173"/>
      <c r="AF2500" s="173"/>
      <c r="AG2500" s="173"/>
      <c r="AH2500" s="173"/>
      <c r="AI2500" s="173"/>
      <c r="AJ2500" s="173"/>
      <c r="AK2500" s="173"/>
      <c r="AL2500" s="173"/>
    </row>
    <row r="2501" spans="1:38" s="123" customFormat="1" ht="14">
      <c r="A2501" s="173"/>
      <c r="B2501" s="173"/>
      <c r="C2501" s="173"/>
      <c r="D2501" s="173"/>
      <c r="E2501" s="173"/>
      <c r="F2501" s="173"/>
      <c r="G2501" s="173"/>
      <c r="H2501" s="173"/>
      <c r="I2501" s="173"/>
      <c r="J2501" s="173"/>
      <c r="K2501" s="173"/>
      <c r="L2501" s="173"/>
      <c r="M2501" s="173"/>
      <c r="N2501" s="173"/>
      <c r="O2501" s="173"/>
      <c r="P2501" s="173"/>
      <c r="Q2501" s="173"/>
      <c r="R2501" s="173"/>
      <c r="S2501" s="173"/>
      <c r="T2501" s="173"/>
      <c r="U2501" s="173"/>
      <c r="V2501" s="173"/>
      <c r="W2501" s="173"/>
      <c r="X2501" s="173"/>
      <c r="Y2501" s="173"/>
      <c r="Z2501" s="173"/>
      <c r="AA2501" s="173"/>
      <c r="AB2501" s="173"/>
      <c r="AC2501" s="173"/>
      <c r="AD2501" s="173"/>
      <c r="AE2501" s="173"/>
      <c r="AF2501" s="173"/>
      <c r="AG2501" s="173"/>
      <c r="AH2501" s="173"/>
      <c r="AI2501" s="173"/>
      <c r="AJ2501" s="173"/>
      <c r="AK2501" s="173"/>
      <c r="AL2501" s="173"/>
    </row>
    <row r="2502" spans="1:38" s="123" customFormat="1" ht="14">
      <c r="A2502" s="173"/>
      <c r="B2502" s="173"/>
      <c r="C2502" s="173"/>
      <c r="D2502" s="173"/>
      <c r="E2502" s="173"/>
      <c r="F2502" s="173"/>
      <c r="G2502" s="173"/>
      <c r="H2502" s="173"/>
      <c r="I2502" s="173"/>
      <c r="J2502" s="173"/>
      <c r="K2502" s="173"/>
      <c r="L2502" s="173"/>
      <c r="M2502" s="173"/>
      <c r="N2502" s="173"/>
      <c r="O2502" s="173"/>
      <c r="P2502" s="173"/>
      <c r="Q2502" s="173"/>
      <c r="R2502" s="173"/>
      <c r="S2502" s="173"/>
      <c r="T2502" s="173"/>
      <c r="U2502" s="173"/>
      <c r="V2502" s="173"/>
      <c r="W2502" s="173"/>
      <c r="X2502" s="173"/>
      <c r="Y2502" s="173"/>
      <c r="Z2502" s="173"/>
      <c r="AA2502" s="173"/>
      <c r="AB2502" s="173"/>
      <c r="AC2502" s="173"/>
      <c r="AD2502" s="173"/>
      <c r="AE2502" s="173"/>
      <c r="AF2502" s="173"/>
      <c r="AG2502" s="173"/>
      <c r="AH2502" s="173"/>
      <c r="AI2502" s="173"/>
      <c r="AJ2502" s="173"/>
      <c r="AK2502" s="173"/>
      <c r="AL2502" s="173"/>
    </row>
    <row r="2503" spans="1:38" s="123" customFormat="1" ht="14">
      <c r="A2503" s="173"/>
      <c r="B2503" s="173"/>
      <c r="C2503" s="173"/>
      <c r="D2503" s="173"/>
      <c r="E2503" s="173"/>
      <c r="F2503" s="173"/>
      <c r="G2503" s="173"/>
      <c r="H2503" s="173"/>
      <c r="I2503" s="173"/>
      <c r="J2503" s="173"/>
      <c r="K2503" s="173"/>
      <c r="L2503" s="173"/>
      <c r="M2503" s="173"/>
      <c r="N2503" s="173"/>
      <c r="O2503" s="173"/>
      <c r="P2503" s="173"/>
      <c r="Q2503" s="173"/>
      <c r="R2503" s="173"/>
      <c r="S2503" s="173"/>
      <c r="T2503" s="173"/>
      <c r="U2503" s="173"/>
      <c r="V2503" s="173"/>
      <c r="W2503" s="173"/>
      <c r="X2503" s="173"/>
      <c r="Y2503" s="173"/>
      <c r="Z2503" s="173"/>
      <c r="AA2503" s="173"/>
      <c r="AB2503" s="173"/>
      <c r="AC2503" s="173"/>
      <c r="AD2503" s="173"/>
      <c r="AE2503" s="173"/>
      <c r="AF2503" s="173"/>
      <c r="AG2503" s="173"/>
      <c r="AH2503" s="173"/>
      <c r="AI2503" s="173"/>
      <c r="AJ2503" s="173"/>
      <c r="AK2503" s="173"/>
      <c r="AL2503" s="173"/>
    </row>
    <row r="2504" spans="1:38" s="123" customFormat="1" ht="14">
      <c r="A2504" s="173"/>
      <c r="B2504" s="173"/>
      <c r="C2504" s="173"/>
      <c r="D2504" s="173"/>
      <c r="E2504" s="173"/>
      <c r="F2504" s="173"/>
      <c r="G2504" s="173"/>
      <c r="H2504" s="173"/>
      <c r="I2504" s="173"/>
      <c r="J2504" s="173"/>
      <c r="K2504" s="173"/>
      <c r="L2504" s="173"/>
      <c r="M2504" s="173"/>
      <c r="N2504" s="173"/>
      <c r="O2504" s="173"/>
      <c r="P2504" s="173"/>
      <c r="Q2504" s="173"/>
      <c r="R2504" s="173"/>
      <c r="S2504" s="173"/>
      <c r="T2504" s="173"/>
      <c r="U2504" s="173"/>
      <c r="V2504" s="173"/>
      <c r="W2504" s="173"/>
      <c r="X2504" s="173"/>
      <c r="Y2504" s="173"/>
      <c r="Z2504" s="173"/>
      <c r="AA2504" s="173"/>
      <c r="AB2504" s="173"/>
      <c r="AC2504" s="173"/>
      <c r="AD2504" s="173"/>
      <c r="AE2504" s="173"/>
      <c r="AF2504" s="173"/>
      <c r="AG2504" s="173"/>
      <c r="AH2504" s="173"/>
      <c r="AI2504" s="173"/>
      <c r="AJ2504" s="173"/>
      <c r="AK2504" s="173"/>
      <c r="AL2504" s="173"/>
    </row>
    <row r="2505" spans="1:38" s="123" customFormat="1" ht="14">
      <c r="A2505" s="173"/>
      <c r="B2505" s="173"/>
      <c r="C2505" s="173"/>
      <c r="D2505" s="173"/>
      <c r="E2505" s="173"/>
      <c r="F2505" s="173"/>
      <c r="G2505" s="173"/>
      <c r="H2505" s="173"/>
      <c r="I2505" s="173"/>
      <c r="J2505" s="173"/>
      <c r="K2505" s="173"/>
      <c r="L2505" s="173"/>
      <c r="M2505" s="173"/>
      <c r="N2505" s="173"/>
      <c r="O2505" s="173"/>
      <c r="P2505" s="173"/>
      <c r="Q2505" s="173"/>
      <c r="R2505" s="173"/>
      <c r="S2505" s="173"/>
      <c r="T2505" s="173"/>
      <c r="U2505" s="173"/>
      <c r="V2505" s="173"/>
      <c r="W2505" s="173"/>
      <c r="X2505" s="173"/>
      <c r="Y2505" s="173"/>
      <c r="Z2505" s="173"/>
      <c r="AA2505" s="173"/>
      <c r="AB2505" s="173"/>
      <c r="AC2505" s="173"/>
      <c r="AD2505" s="173"/>
      <c r="AE2505" s="173"/>
      <c r="AF2505" s="173"/>
      <c r="AG2505" s="173"/>
      <c r="AH2505" s="173"/>
      <c r="AI2505" s="173"/>
      <c r="AJ2505" s="173"/>
      <c r="AK2505" s="173"/>
      <c r="AL2505" s="173"/>
    </row>
    <row r="2506" spans="1:38" s="123" customFormat="1" ht="14">
      <c r="A2506" s="173"/>
      <c r="B2506" s="173"/>
      <c r="C2506" s="173"/>
      <c r="D2506" s="173"/>
      <c r="E2506" s="173"/>
      <c r="F2506" s="173"/>
      <c r="G2506" s="173"/>
      <c r="H2506" s="173"/>
      <c r="I2506" s="173"/>
      <c r="J2506" s="173"/>
      <c r="K2506" s="173"/>
      <c r="L2506" s="173"/>
      <c r="M2506" s="173"/>
      <c r="N2506" s="173"/>
      <c r="O2506" s="173"/>
      <c r="P2506" s="173"/>
      <c r="Q2506" s="173"/>
      <c r="R2506" s="173"/>
      <c r="S2506" s="173"/>
      <c r="T2506" s="173"/>
      <c r="U2506" s="173"/>
      <c r="V2506" s="173"/>
      <c r="W2506" s="173"/>
      <c r="X2506" s="173"/>
      <c r="Y2506" s="173"/>
      <c r="Z2506" s="173"/>
      <c r="AA2506" s="173"/>
      <c r="AB2506" s="173"/>
      <c r="AC2506" s="173"/>
      <c r="AD2506" s="173"/>
      <c r="AE2506" s="173"/>
      <c r="AF2506" s="173"/>
      <c r="AG2506" s="173"/>
      <c r="AH2506" s="173"/>
      <c r="AI2506" s="173"/>
      <c r="AJ2506" s="173"/>
      <c r="AK2506" s="173"/>
      <c r="AL2506" s="173"/>
    </row>
    <row r="2507" spans="1:38" s="123" customFormat="1" ht="14">
      <c r="A2507" s="173"/>
      <c r="B2507" s="173"/>
      <c r="C2507" s="173"/>
      <c r="D2507" s="173"/>
      <c r="E2507" s="173"/>
      <c r="F2507" s="173"/>
      <c r="G2507" s="173"/>
      <c r="H2507" s="173"/>
      <c r="I2507" s="173"/>
      <c r="J2507" s="173"/>
      <c r="K2507" s="173"/>
      <c r="L2507" s="173"/>
      <c r="M2507" s="173"/>
      <c r="N2507" s="173"/>
      <c r="O2507" s="173"/>
      <c r="P2507" s="173"/>
      <c r="Q2507" s="173"/>
      <c r="R2507" s="173"/>
      <c r="S2507" s="173"/>
      <c r="T2507" s="173"/>
      <c r="U2507" s="173"/>
      <c r="V2507" s="173"/>
      <c r="W2507" s="173"/>
      <c r="X2507" s="173"/>
      <c r="Y2507" s="173"/>
      <c r="Z2507" s="173"/>
      <c r="AA2507" s="173"/>
      <c r="AB2507" s="173"/>
      <c r="AC2507" s="173"/>
      <c r="AD2507" s="173"/>
      <c r="AE2507" s="173"/>
      <c r="AF2507" s="173"/>
      <c r="AG2507" s="173"/>
      <c r="AH2507" s="173"/>
      <c r="AI2507" s="173"/>
      <c r="AJ2507" s="173"/>
      <c r="AK2507" s="173"/>
      <c r="AL2507" s="173"/>
    </row>
    <row r="2508" spans="1:38" s="123" customFormat="1" ht="14">
      <c r="A2508" s="173"/>
      <c r="B2508" s="173"/>
      <c r="C2508" s="173"/>
      <c r="D2508" s="173"/>
      <c r="E2508" s="173"/>
      <c r="F2508" s="173"/>
      <c r="G2508" s="173"/>
      <c r="H2508" s="173"/>
      <c r="I2508" s="173"/>
      <c r="J2508" s="173"/>
      <c r="K2508" s="173"/>
      <c r="L2508" s="173"/>
      <c r="M2508" s="173"/>
      <c r="N2508" s="173"/>
      <c r="O2508" s="173"/>
      <c r="P2508" s="173"/>
      <c r="Q2508" s="173"/>
      <c r="R2508" s="173"/>
      <c r="S2508" s="173"/>
      <c r="T2508" s="173"/>
      <c r="U2508" s="173"/>
      <c r="V2508" s="173"/>
      <c r="W2508" s="173"/>
      <c r="X2508" s="173"/>
      <c r="Y2508" s="173"/>
      <c r="Z2508" s="173"/>
      <c r="AA2508" s="173"/>
      <c r="AB2508" s="173"/>
      <c r="AC2508" s="173"/>
      <c r="AD2508" s="173"/>
      <c r="AE2508" s="173"/>
      <c r="AF2508" s="173"/>
      <c r="AG2508" s="173"/>
      <c r="AH2508" s="173"/>
      <c r="AI2508" s="173"/>
      <c r="AJ2508" s="173"/>
      <c r="AK2508" s="173"/>
      <c r="AL2508" s="173"/>
    </row>
    <row r="2509" spans="1:38" s="123" customFormat="1" ht="14">
      <c r="A2509" s="173"/>
      <c r="B2509" s="173"/>
      <c r="C2509" s="173"/>
      <c r="D2509" s="173"/>
      <c r="E2509" s="173"/>
      <c r="F2509" s="173"/>
      <c r="G2509" s="173"/>
      <c r="H2509" s="173"/>
      <c r="I2509" s="173"/>
      <c r="J2509" s="173"/>
      <c r="K2509" s="173"/>
      <c r="L2509" s="173"/>
      <c r="M2509" s="173"/>
      <c r="N2509" s="173"/>
      <c r="O2509" s="173"/>
      <c r="P2509" s="173"/>
      <c r="Q2509" s="173"/>
      <c r="R2509" s="173"/>
      <c r="S2509" s="173"/>
      <c r="T2509" s="173"/>
      <c r="U2509" s="173"/>
      <c r="V2509" s="173"/>
      <c r="W2509" s="173"/>
      <c r="X2509" s="173"/>
      <c r="Y2509" s="173"/>
      <c r="Z2509" s="173"/>
      <c r="AA2509" s="173"/>
      <c r="AB2509" s="173"/>
      <c r="AC2509" s="173"/>
      <c r="AD2509" s="173"/>
      <c r="AE2509" s="173"/>
      <c r="AF2509" s="173"/>
      <c r="AG2509" s="173"/>
      <c r="AH2509" s="173"/>
      <c r="AI2509" s="173"/>
      <c r="AJ2509" s="173"/>
      <c r="AK2509" s="173"/>
      <c r="AL2509" s="173"/>
    </row>
    <row r="2510" spans="1:38" s="123" customFormat="1" ht="14">
      <c r="A2510" s="173"/>
      <c r="B2510" s="173"/>
      <c r="C2510" s="173"/>
      <c r="D2510" s="173"/>
      <c r="E2510" s="173"/>
      <c r="F2510" s="173"/>
      <c r="G2510" s="173"/>
      <c r="H2510" s="173"/>
      <c r="I2510" s="173"/>
      <c r="J2510" s="173"/>
      <c r="K2510" s="173"/>
      <c r="L2510" s="173"/>
      <c r="M2510" s="173"/>
      <c r="N2510" s="173"/>
      <c r="O2510" s="173"/>
      <c r="P2510" s="173"/>
      <c r="Q2510" s="173"/>
      <c r="R2510" s="173"/>
      <c r="S2510" s="173"/>
      <c r="T2510" s="173"/>
      <c r="U2510" s="173"/>
      <c r="V2510" s="173"/>
      <c r="W2510" s="173"/>
      <c r="X2510" s="173"/>
      <c r="Y2510" s="173"/>
      <c r="Z2510" s="173"/>
      <c r="AA2510" s="173"/>
      <c r="AB2510" s="173"/>
      <c r="AC2510" s="173"/>
      <c r="AD2510" s="173"/>
      <c r="AE2510" s="173"/>
      <c r="AF2510" s="173"/>
      <c r="AG2510" s="173"/>
      <c r="AH2510" s="173"/>
      <c r="AI2510" s="173"/>
      <c r="AJ2510" s="173"/>
      <c r="AK2510" s="173"/>
      <c r="AL2510" s="173"/>
    </row>
    <row r="2511" spans="1:38" s="123" customFormat="1" ht="14">
      <c r="A2511" s="173"/>
      <c r="B2511" s="173"/>
      <c r="C2511" s="173"/>
      <c r="D2511" s="173"/>
      <c r="E2511" s="173"/>
      <c r="F2511" s="173"/>
      <c r="G2511" s="173"/>
      <c r="H2511" s="173"/>
      <c r="I2511" s="173"/>
      <c r="J2511" s="173"/>
      <c r="K2511" s="173"/>
      <c r="L2511" s="173"/>
      <c r="M2511" s="173"/>
      <c r="N2511" s="173"/>
      <c r="O2511" s="173"/>
      <c r="P2511" s="173"/>
      <c r="Q2511" s="173"/>
      <c r="R2511" s="173"/>
      <c r="S2511" s="173"/>
      <c r="T2511" s="173"/>
      <c r="U2511" s="173"/>
      <c r="V2511" s="173"/>
      <c r="W2511" s="173"/>
      <c r="X2511" s="173"/>
      <c r="Y2511" s="173"/>
      <c r="Z2511" s="173"/>
      <c r="AA2511" s="173"/>
      <c r="AB2511" s="173"/>
      <c r="AC2511" s="173"/>
      <c r="AD2511" s="173"/>
      <c r="AE2511" s="173"/>
      <c r="AF2511" s="173"/>
      <c r="AG2511" s="173"/>
      <c r="AH2511" s="173"/>
      <c r="AI2511" s="173"/>
      <c r="AJ2511" s="173"/>
      <c r="AK2511" s="173"/>
      <c r="AL2511" s="173"/>
    </row>
    <row r="2512" spans="1:38" s="123" customFormat="1" ht="14">
      <c r="A2512" s="173"/>
      <c r="B2512" s="173"/>
      <c r="C2512" s="173"/>
      <c r="D2512" s="173"/>
      <c r="E2512" s="173"/>
      <c r="F2512" s="173"/>
      <c r="G2512" s="173"/>
      <c r="H2512" s="173"/>
      <c r="I2512" s="173"/>
      <c r="J2512" s="173"/>
      <c r="K2512" s="173"/>
      <c r="L2512" s="173"/>
      <c r="M2512" s="173"/>
      <c r="N2512" s="173"/>
      <c r="O2512" s="173"/>
      <c r="P2512" s="173"/>
      <c r="Q2512" s="173"/>
      <c r="R2512" s="173"/>
      <c r="S2512" s="173"/>
      <c r="T2512" s="173"/>
      <c r="U2512" s="173"/>
      <c r="V2512" s="173"/>
      <c r="W2512" s="173"/>
      <c r="X2512" s="173"/>
      <c r="Y2512" s="173"/>
      <c r="Z2512" s="173"/>
      <c r="AA2512" s="173"/>
      <c r="AB2512" s="173"/>
      <c r="AC2512" s="173"/>
      <c r="AD2512" s="173"/>
      <c r="AE2512" s="173"/>
      <c r="AF2512" s="173"/>
      <c r="AG2512" s="173"/>
      <c r="AH2512" s="173"/>
      <c r="AI2512" s="173"/>
      <c r="AJ2512" s="173"/>
      <c r="AK2512" s="173"/>
      <c r="AL2512" s="173"/>
    </row>
    <row r="2513" spans="1:38" s="123" customFormat="1" ht="14">
      <c r="A2513" s="173"/>
      <c r="B2513" s="173"/>
      <c r="C2513" s="173"/>
      <c r="D2513" s="173"/>
      <c r="E2513" s="173"/>
      <c r="F2513" s="173"/>
      <c r="G2513" s="173"/>
      <c r="H2513" s="173"/>
      <c r="I2513" s="173"/>
      <c r="J2513" s="173"/>
      <c r="K2513" s="173"/>
      <c r="L2513" s="173"/>
      <c r="M2513" s="173"/>
      <c r="N2513" s="173"/>
      <c r="O2513" s="173"/>
      <c r="P2513" s="173"/>
      <c r="Q2513" s="173"/>
      <c r="R2513" s="173"/>
      <c r="S2513" s="173"/>
      <c r="T2513" s="173"/>
      <c r="U2513" s="173"/>
      <c r="V2513" s="173"/>
      <c r="W2513" s="173"/>
      <c r="X2513" s="173"/>
      <c r="Y2513" s="173"/>
      <c r="Z2513" s="173"/>
      <c r="AA2513" s="173"/>
      <c r="AB2513" s="173"/>
      <c r="AC2513" s="173"/>
      <c r="AD2513" s="173"/>
      <c r="AE2513" s="173"/>
      <c r="AF2513" s="173"/>
      <c r="AG2513" s="173"/>
      <c r="AH2513" s="173"/>
      <c r="AI2513" s="173"/>
      <c r="AJ2513" s="173"/>
      <c r="AK2513" s="173"/>
      <c r="AL2513" s="173"/>
    </row>
    <row r="2514" spans="1:38" s="123" customFormat="1" ht="14">
      <c r="A2514" s="173"/>
      <c r="B2514" s="173"/>
      <c r="C2514" s="173"/>
      <c r="D2514" s="173"/>
      <c r="E2514" s="173"/>
      <c r="F2514" s="173"/>
      <c r="G2514" s="173"/>
      <c r="H2514" s="173"/>
      <c r="I2514" s="173"/>
      <c r="J2514" s="173"/>
      <c r="K2514" s="173"/>
      <c r="L2514" s="173"/>
      <c r="M2514" s="173"/>
      <c r="N2514" s="173"/>
      <c r="O2514" s="173"/>
      <c r="P2514" s="173"/>
      <c r="Q2514" s="173"/>
      <c r="R2514" s="173"/>
      <c r="S2514" s="173"/>
      <c r="T2514" s="173"/>
      <c r="U2514" s="173"/>
      <c r="V2514" s="173"/>
      <c r="W2514" s="173"/>
      <c r="X2514" s="173"/>
      <c r="Y2514" s="173"/>
      <c r="Z2514" s="173"/>
      <c r="AA2514" s="173"/>
      <c r="AB2514" s="173"/>
      <c r="AC2514" s="173"/>
      <c r="AD2514" s="173"/>
      <c r="AE2514" s="173"/>
      <c r="AF2514" s="173"/>
      <c r="AG2514" s="173"/>
      <c r="AH2514" s="173"/>
      <c r="AI2514" s="173"/>
      <c r="AJ2514" s="173"/>
      <c r="AK2514" s="173"/>
      <c r="AL2514" s="173"/>
    </row>
    <row r="2515" spans="1:38" s="123" customFormat="1" ht="14">
      <c r="A2515" s="173"/>
      <c r="B2515" s="173"/>
      <c r="C2515" s="173"/>
      <c r="D2515" s="173"/>
      <c r="E2515" s="173"/>
      <c r="F2515" s="173"/>
      <c r="G2515" s="173"/>
      <c r="H2515" s="173"/>
      <c r="I2515" s="173"/>
      <c r="J2515" s="173"/>
      <c r="K2515" s="173"/>
      <c r="L2515" s="173"/>
      <c r="M2515" s="173"/>
      <c r="N2515" s="173"/>
      <c r="O2515" s="173"/>
      <c r="P2515" s="173"/>
      <c r="Q2515" s="173"/>
      <c r="R2515" s="173"/>
      <c r="S2515" s="173"/>
      <c r="T2515" s="173"/>
      <c r="U2515" s="173"/>
      <c r="V2515" s="173"/>
      <c r="W2515" s="173"/>
      <c r="X2515" s="173"/>
      <c r="Y2515" s="173"/>
      <c r="Z2515" s="173"/>
      <c r="AA2515" s="173"/>
      <c r="AB2515" s="173"/>
      <c r="AC2515" s="173"/>
      <c r="AD2515" s="173"/>
      <c r="AE2515" s="173"/>
      <c r="AF2515" s="173"/>
      <c r="AG2515" s="173"/>
      <c r="AH2515" s="173"/>
      <c r="AI2515" s="173"/>
      <c r="AJ2515" s="173"/>
      <c r="AK2515" s="173"/>
      <c r="AL2515" s="173"/>
    </row>
    <row r="2516" spans="1:38" s="123" customFormat="1" ht="14">
      <c r="A2516" s="173"/>
      <c r="B2516" s="173"/>
      <c r="C2516" s="173"/>
      <c r="D2516" s="173"/>
      <c r="E2516" s="173"/>
      <c r="F2516" s="173"/>
      <c r="G2516" s="173"/>
      <c r="H2516" s="173"/>
      <c r="I2516" s="173"/>
      <c r="J2516" s="173"/>
      <c r="K2516" s="173"/>
      <c r="L2516" s="173"/>
      <c r="M2516" s="173"/>
      <c r="N2516" s="173"/>
      <c r="O2516" s="173"/>
      <c r="P2516" s="173"/>
      <c r="Q2516" s="173"/>
      <c r="R2516" s="173"/>
      <c r="S2516" s="173"/>
      <c r="T2516" s="173"/>
      <c r="U2516" s="173"/>
      <c r="V2516" s="173"/>
      <c r="W2516" s="173"/>
      <c r="X2516" s="173"/>
      <c r="Y2516" s="173"/>
      <c r="Z2516" s="173"/>
      <c r="AA2516" s="173"/>
      <c r="AB2516" s="173"/>
      <c r="AC2516" s="173"/>
      <c r="AD2516" s="173"/>
      <c r="AE2516" s="173"/>
      <c r="AF2516" s="173"/>
      <c r="AG2516" s="173"/>
      <c r="AH2516" s="173"/>
      <c r="AI2516" s="173"/>
      <c r="AJ2516" s="173"/>
      <c r="AK2516" s="173"/>
      <c r="AL2516" s="173"/>
    </row>
    <row r="2517" spans="1:38" s="123" customFormat="1" ht="14">
      <c r="A2517" s="173"/>
      <c r="B2517" s="173"/>
      <c r="C2517" s="173"/>
      <c r="D2517" s="173"/>
      <c r="E2517" s="173"/>
      <c r="F2517" s="173"/>
      <c r="G2517" s="173"/>
      <c r="H2517" s="173"/>
      <c r="I2517" s="173"/>
      <c r="J2517" s="173"/>
      <c r="K2517" s="173"/>
      <c r="L2517" s="173"/>
      <c r="M2517" s="173"/>
      <c r="N2517" s="173"/>
      <c r="O2517" s="173"/>
      <c r="P2517" s="173"/>
      <c r="Q2517" s="173"/>
      <c r="R2517" s="173"/>
      <c r="S2517" s="173"/>
      <c r="T2517" s="173"/>
      <c r="U2517" s="173"/>
      <c r="V2517" s="173"/>
      <c r="W2517" s="173"/>
      <c r="X2517" s="173"/>
      <c r="Y2517" s="173"/>
      <c r="Z2517" s="173"/>
      <c r="AA2517" s="173"/>
      <c r="AB2517" s="173"/>
      <c r="AC2517" s="173"/>
      <c r="AD2517" s="173"/>
      <c r="AE2517" s="173"/>
      <c r="AF2517" s="173"/>
      <c r="AG2517" s="173"/>
      <c r="AH2517" s="173"/>
      <c r="AI2517" s="173"/>
      <c r="AJ2517" s="173"/>
      <c r="AK2517" s="173"/>
      <c r="AL2517" s="173"/>
    </row>
    <row r="2518" spans="1:38" s="123" customFormat="1" ht="14">
      <c r="A2518" s="173"/>
      <c r="B2518" s="173"/>
      <c r="C2518" s="173"/>
      <c r="D2518" s="173"/>
      <c r="E2518" s="173"/>
      <c r="F2518" s="173"/>
      <c r="G2518" s="173"/>
      <c r="H2518" s="173"/>
      <c r="I2518" s="173"/>
      <c r="J2518" s="173"/>
      <c r="K2518" s="173"/>
      <c r="L2518" s="173"/>
      <c r="M2518" s="173"/>
      <c r="N2518" s="173"/>
      <c r="O2518" s="173"/>
      <c r="P2518" s="173"/>
      <c r="Q2518" s="173"/>
      <c r="R2518" s="173"/>
      <c r="S2518" s="173"/>
      <c r="T2518" s="173"/>
      <c r="U2518" s="173"/>
      <c r="V2518" s="173"/>
      <c r="W2518" s="173"/>
      <c r="X2518" s="173"/>
      <c r="Y2518" s="173"/>
      <c r="Z2518" s="173"/>
      <c r="AA2518" s="173"/>
      <c r="AB2518" s="173"/>
      <c r="AC2518" s="173"/>
      <c r="AD2518" s="173"/>
      <c r="AE2518" s="173"/>
      <c r="AF2518" s="173"/>
      <c r="AG2518" s="173"/>
      <c r="AH2518" s="173"/>
      <c r="AI2518" s="173"/>
      <c r="AJ2518" s="173"/>
      <c r="AK2518" s="173"/>
      <c r="AL2518" s="173"/>
    </row>
    <row r="2519" spans="1:38" s="123" customFormat="1" ht="14">
      <c r="A2519" s="173"/>
      <c r="B2519" s="173"/>
      <c r="C2519" s="173"/>
      <c r="D2519" s="173"/>
      <c r="E2519" s="173"/>
      <c r="F2519" s="173"/>
      <c r="G2519" s="173"/>
      <c r="H2519" s="173"/>
      <c r="I2519" s="173"/>
      <c r="J2519" s="173"/>
      <c r="K2519" s="173"/>
      <c r="L2519" s="173"/>
      <c r="M2519" s="173"/>
      <c r="N2519" s="173"/>
      <c r="O2519" s="173"/>
      <c r="P2519" s="173"/>
      <c r="Q2519" s="173"/>
      <c r="R2519" s="173"/>
      <c r="S2519" s="173"/>
      <c r="T2519" s="173"/>
      <c r="U2519" s="173"/>
      <c r="V2519" s="173"/>
      <c r="W2519" s="173"/>
      <c r="X2519" s="173"/>
      <c r="Y2519" s="173"/>
      <c r="Z2519" s="173"/>
      <c r="AA2519" s="173"/>
      <c r="AB2519" s="173"/>
      <c r="AC2519" s="173"/>
      <c r="AD2519" s="173"/>
      <c r="AE2519" s="173"/>
      <c r="AF2519" s="173"/>
      <c r="AG2519" s="173"/>
      <c r="AH2519" s="173"/>
      <c r="AI2519" s="173"/>
      <c r="AJ2519" s="173"/>
      <c r="AK2519" s="173"/>
      <c r="AL2519" s="173"/>
    </row>
    <row r="2520" spans="1:38" s="123" customFormat="1" ht="14">
      <c r="A2520" s="173"/>
      <c r="B2520" s="173"/>
      <c r="C2520" s="173"/>
      <c r="D2520" s="173"/>
      <c r="E2520" s="173"/>
      <c r="F2520" s="173"/>
      <c r="G2520" s="173"/>
      <c r="H2520" s="173"/>
      <c r="I2520" s="173"/>
      <c r="J2520" s="173"/>
      <c r="K2520" s="173"/>
      <c r="L2520" s="173"/>
      <c r="M2520" s="173"/>
      <c r="N2520" s="173"/>
      <c r="O2520" s="173"/>
      <c r="P2520" s="173"/>
      <c r="Q2520" s="173"/>
      <c r="R2520" s="173"/>
      <c r="S2520" s="173"/>
      <c r="T2520" s="173"/>
      <c r="U2520" s="173"/>
      <c r="V2520" s="173"/>
      <c r="W2520" s="173"/>
      <c r="X2520" s="173"/>
      <c r="Y2520" s="173"/>
      <c r="Z2520" s="173"/>
      <c r="AA2520" s="173"/>
      <c r="AB2520" s="173"/>
      <c r="AC2520" s="173"/>
      <c r="AD2520" s="173"/>
      <c r="AE2520" s="173"/>
      <c r="AF2520" s="173"/>
      <c r="AG2520" s="173"/>
      <c r="AH2520" s="173"/>
      <c r="AI2520" s="173"/>
      <c r="AJ2520" s="173"/>
      <c r="AK2520" s="173"/>
      <c r="AL2520" s="173"/>
    </row>
    <row r="2521" spans="1:38" s="123" customFormat="1" ht="14">
      <c r="A2521" s="173"/>
      <c r="B2521" s="173"/>
      <c r="C2521" s="173"/>
      <c r="D2521" s="173"/>
      <c r="E2521" s="173"/>
      <c r="F2521" s="173"/>
      <c r="G2521" s="173"/>
      <c r="H2521" s="173"/>
      <c r="I2521" s="173"/>
      <c r="J2521" s="173"/>
      <c r="K2521" s="173"/>
      <c r="L2521" s="173"/>
      <c r="M2521" s="173"/>
      <c r="N2521" s="173"/>
      <c r="O2521" s="173"/>
      <c r="P2521" s="173"/>
      <c r="Q2521" s="173"/>
      <c r="R2521" s="173"/>
      <c r="S2521" s="173"/>
      <c r="T2521" s="173"/>
      <c r="U2521" s="173"/>
      <c r="V2521" s="173"/>
      <c r="W2521" s="173"/>
      <c r="X2521" s="173"/>
      <c r="Y2521" s="173"/>
      <c r="Z2521" s="173"/>
      <c r="AA2521" s="173"/>
      <c r="AB2521" s="173"/>
      <c r="AC2521" s="173"/>
      <c r="AD2521" s="173"/>
      <c r="AE2521" s="173"/>
      <c r="AF2521" s="173"/>
      <c r="AG2521" s="173"/>
      <c r="AH2521" s="173"/>
      <c r="AI2521" s="173"/>
      <c r="AJ2521" s="173"/>
      <c r="AK2521" s="173"/>
      <c r="AL2521" s="173"/>
    </row>
    <row r="2522" spans="1:38" s="123" customFormat="1" ht="14">
      <c r="A2522" s="173"/>
      <c r="B2522" s="173"/>
      <c r="C2522" s="173"/>
      <c r="D2522" s="173"/>
      <c r="E2522" s="173"/>
      <c r="F2522" s="173"/>
      <c r="G2522" s="173"/>
      <c r="H2522" s="173"/>
      <c r="I2522" s="173"/>
      <c r="J2522" s="173"/>
      <c r="K2522" s="173"/>
      <c r="L2522" s="173"/>
      <c r="M2522" s="173"/>
      <c r="N2522" s="173"/>
      <c r="O2522" s="173"/>
      <c r="P2522" s="173"/>
      <c r="Q2522" s="173"/>
      <c r="R2522" s="173"/>
      <c r="S2522" s="173"/>
      <c r="T2522" s="173"/>
      <c r="U2522" s="173"/>
      <c r="V2522" s="173"/>
      <c r="W2522" s="173"/>
      <c r="X2522" s="173"/>
      <c r="Y2522" s="173"/>
      <c r="Z2522" s="173"/>
      <c r="AA2522" s="173"/>
      <c r="AB2522" s="173"/>
      <c r="AC2522" s="173"/>
      <c r="AD2522" s="173"/>
      <c r="AE2522" s="173"/>
      <c r="AF2522" s="173"/>
      <c r="AG2522" s="173"/>
      <c r="AH2522" s="173"/>
      <c r="AI2522" s="173"/>
      <c r="AJ2522" s="173"/>
      <c r="AK2522" s="173"/>
      <c r="AL2522" s="173"/>
    </row>
    <row r="2523" spans="1:38" s="123" customFormat="1" ht="14">
      <c r="A2523" s="173"/>
      <c r="B2523" s="173"/>
      <c r="C2523" s="173"/>
      <c r="D2523" s="173"/>
      <c r="E2523" s="173"/>
      <c r="F2523" s="173"/>
      <c r="G2523" s="173"/>
      <c r="H2523" s="173"/>
      <c r="I2523" s="173"/>
      <c r="J2523" s="173"/>
      <c r="K2523" s="173"/>
      <c r="L2523" s="173"/>
      <c r="M2523" s="173"/>
      <c r="N2523" s="173"/>
      <c r="O2523" s="173"/>
      <c r="P2523" s="173"/>
      <c r="Q2523" s="173"/>
      <c r="R2523" s="173"/>
      <c r="S2523" s="173"/>
      <c r="T2523" s="173"/>
      <c r="U2523" s="173"/>
      <c r="V2523" s="173"/>
      <c r="W2523" s="173"/>
      <c r="X2523" s="173"/>
      <c r="Y2523" s="173"/>
      <c r="Z2523" s="173"/>
      <c r="AA2523" s="173"/>
      <c r="AB2523" s="173"/>
      <c r="AC2523" s="173"/>
      <c r="AD2523" s="173"/>
      <c r="AE2523" s="173"/>
      <c r="AF2523" s="173"/>
      <c r="AG2523" s="173"/>
      <c r="AH2523" s="173"/>
      <c r="AI2523" s="173"/>
      <c r="AJ2523" s="173"/>
      <c r="AK2523" s="173"/>
      <c r="AL2523" s="173"/>
    </row>
    <row r="2524" spans="1:38" s="123" customFormat="1" ht="14">
      <c r="A2524" s="173"/>
      <c r="B2524" s="173"/>
      <c r="C2524" s="173"/>
      <c r="D2524" s="173"/>
      <c r="E2524" s="173"/>
      <c r="F2524" s="173"/>
      <c r="G2524" s="173"/>
      <c r="H2524" s="173"/>
      <c r="I2524" s="173"/>
      <c r="J2524" s="173"/>
      <c r="K2524" s="173"/>
      <c r="L2524" s="173"/>
      <c r="M2524" s="173"/>
      <c r="N2524" s="173"/>
      <c r="O2524" s="173"/>
      <c r="P2524" s="173"/>
      <c r="Q2524" s="173"/>
      <c r="R2524" s="173"/>
      <c r="S2524" s="173"/>
      <c r="T2524" s="173"/>
      <c r="U2524" s="173"/>
      <c r="V2524" s="173"/>
      <c r="W2524" s="173"/>
      <c r="X2524" s="173"/>
      <c r="Y2524" s="173"/>
      <c r="Z2524" s="173"/>
      <c r="AA2524" s="173"/>
      <c r="AB2524" s="173"/>
      <c r="AC2524" s="173"/>
      <c r="AD2524" s="173"/>
      <c r="AE2524" s="173"/>
      <c r="AF2524" s="173"/>
      <c r="AG2524" s="173"/>
      <c r="AH2524" s="173"/>
      <c r="AI2524" s="173"/>
      <c r="AJ2524" s="173"/>
      <c r="AK2524" s="173"/>
      <c r="AL2524" s="173"/>
    </row>
    <row r="2525" spans="1:38" s="123" customFormat="1" ht="14">
      <c r="A2525" s="173"/>
      <c r="B2525" s="173"/>
      <c r="C2525" s="173"/>
      <c r="D2525" s="173"/>
      <c r="E2525" s="173"/>
      <c r="F2525" s="173"/>
      <c r="G2525" s="173"/>
      <c r="H2525" s="173"/>
      <c r="I2525" s="173"/>
      <c r="J2525" s="173"/>
      <c r="K2525" s="173"/>
      <c r="L2525" s="173"/>
      <c r="M2525" s="173"/>
      <c r="N2525" s="173"/>
      <c r="O2525" s="173"/>
      <c r="P2525" s="173"/>
      <c r="Q2525" s="173"/>
      <c r="R2525" s="173"/>
      <c r="S2525" s="173"/>
      <c r="T2525" s="173"/>
      <c r="U2525" s="173"/>
      <c r="V2525" s="173"/>
      <c r="W2525" s="173"/>
      <c r="X2525" s="173"/>
      <c r="Y2525" s="173"/>
      <c r="Z2525" s="173"/>
      <c r="AA2525" s="173"/>
      <c r="AB2525" s="173"/>
      <c r="AC2525" s="173"/>
      <c r="AD2525" s="173"/>
      <c r="AE2525" s="173"/>
      <c r="AF2525" s="173"/>
      <c r="AG2525" s="173"/>
      <c r="AH2525" s="173"/>
      <c r="AI2525" s="173"/>
      <c r="AJ2525" s="173"/>
      <c r="AK2525" s="173"/>
      <c r="AL2525" s="173"/>
    </row>
    <row r="2526" spans="1:38" s="123" customFormat="1" ht="14">
      <c r="A2526" s="173"/>
      <c r="B2526" s="173"/>
      <c r="C2526" s="173"/>
      <c r="D2526" s="173"/>
      <c r="E2526" s="173"/>
      <c r="F2526" s="173"/>
      <c r="G2526" s="173"/>
      <c r="H2526" s="173"/>
      <c r="I2526" s="173"/>
      <c r="J2526" s="173"/>
      <c r="K2526" s="173"/>
      <c r="L2526" s="173"/>
      <c r="M2526" s="173"/>
      <c r="N2526" s="173"/>
      <c r="O2526" s="173"/>
      <c r="P2526" s="173"/>
      <c r="Q2526" s="173"/>
      <c r="R2526" s="173"/>
      <c r="S2526" s="173"/>
      <c r="T2526" s="173"/>
      <c r="U2526" s="173"/>
      <c r="V2526" s="173"/>
      <c r="W2526" s="173"/>
      <c r="X2526" s="173"/>
      <c r="Y2526" s="173"/>
      <c r="Z2526" s="173"/>
      <c r="AA2526" s="173"/>
      <c r="AB2526" s="173"/>
      <c r="AC2526" s="173"/>
      <c r="AD2526" s="173"/>
      <c r="AE2526" s="173"/>
      <c r="AF2526" s="173"/>
      <c r="AG2526" s="173"/>
      <c r="AH2526" s="173"/>
      <c r="AI2526" s="173"/>
      <c r="AJ2526" s="173"/>
      <c r="AK2526" s="173"/>
      <c r="AL2526" s="173"/>
    </row>
    <row r="2527" spans="1:38" s="123" customFormat="1" ht="14">
      <c r="A2527" s="173"/>
      <c r="B2527" s="173"/>
      <c r="C2527" s="173"/>
      <c r="D2527" s="173"/>
      <c r="E2527" s="173"/>
      <c r="F2527" s="173"/>
      <c r="G2527" s="173"/>
      <c r="H2527" s="173"/>
      <c r="I2527" s="173"/>
      <c r="J2527" s="173"/>
      <c r="K2527" s="173"/>
      <c r="L2527" s="173"/>
      <c r="M2527" s="173"/>
      <c r="N2527" s="173"/>
      <c r="O2527" s="173"/>
      <c r="P2527" s="173"/>
      <c r="Q2527" s="173"/>
      <c r="R2527" s="173"/>
      <c r="S2527" s="173"/>
      <c r="T2527" s="173"/>
      <c r="U2527" s="173"/>
      <c r="V2527" s="173"/>
      <c r="W2527" s="173"/>
      <c r="X2527" s="173"/>
      <c r="Y2527" s="173"/>
      <c r="Z2527" s="173"/>
      <c r="AA2527" s="173"/>
      <c r="AB2527" s="173"/>
      <c r="AC2527" s="173"/>
      <c r="AD2527" s="173"/>
      <c r="AE2527" s="173"/>
      <c r="AF2527" s="173"/>
      <c r="AG2527" s="173"/>
      <c r="AH2527" s="173"/>
      <c r="AI2527" s="173"/>
      <c r="AJ2527" s="173"/>
      <c r="AK2527" s="173"/>
      <c r="AL2527" s="173"/>
    </row>
    <row r="2528" spans="1:38" s="123" customFormat="1" ht="14">
      <c r="A2528" s="173"/>
      <c r="B2528" s="173"/>
      <c r="C2528" s="173"/>
      <c r="D2528" s="173"/>
      <c r="E2528" s="173"/>
      <c r="F2528" s="173"/>
      <c r="G2528" s="173"/>
      <c r="H2528" s="173"/>
      <c r="I2528" s="173"/>
      <c r="J2528" s="173"/>
      <c r="K2528" s="173"/>
      <c r="L2528" s="173"/>
      <c r="M2528" s="173"/>
      <c r="N2528" s="173"/>
      <c r="O2528" s="173"/>
      <c r="P2528" s="173"/>
      <c r="Q2528" s="173"/>
      <c r="R2528" s="173"/>
      <c r="S2528" s="173"/>
      <c r="T2528" s="173"/>
      <c r="U2528" s="173"/>
      <c r="V2528" s="173"/>
      <c r="W2528" s="173"/>
      <c r="X2528" s="173"/>
      <c r="Y2528" s="173"/>
      <c r="Z2528" s="173"/>
      <c r="AA2528" s="173"/>
      <c r="AB2528" s="173"/>
      <c r="AC2528" s="173"/>
      <c r="AD2528" s="173"/>
      <c r="AE2528" s="173"/>
      <c r="AF2528" s="173"/>
      <c r="AG2528" s="173"/>
      <c r="AH2528" s="173"/>
      <c r="AI2528" s="173"/>
      <c r="AJ2528" s="173"/>
      <c r="AK2528" s="173"/>
      <c r="AL2528" s="173"/>
    </row>
    <row r="2529" spans="1:38" s="123" customFormat="1" ht="14">
      <c r="A2529" s="173"/>
      <c r="B2529" s="173"/>
      <c r="C2529" s="173"/>
      <c r="D2529" s="173"/>
      <c r="E2529" s="173"/>
      <c r="F2529" s="173"/>
      <c r="G2529" s="173"/>
      <c r="H2529" s="173"/>
      <c r="I2529" s="173"/>
      <c r="J2529" s="173"/>
      <c r="K2529" s="173"/>
      <c r="L2529" s="173"/>
      <c r="M2529" s="173"/>
      <c r="N2529" s="173"/>
      <c r="O2529" s="173"/>
      <c r="P2529" s="173"/>
      <c r="Q2529" s="173"/>
      <c r="R2529" s="173"/>
      <c r="S2529" s="173"/>
      <c r="T2529" s="173"/>
      <c r="U2529" s="173"/>
      <c r="V2529" s="173"/>
      <c r="W2529" s="173"/>
      <c r="X2529" s="173"/>
      <c r="Y2529" s="173"/>
      <c r="Z2529" s="173"/>
      <c r="AA2529" s="173"/>
      <c r="AB2529" s="173"/>
      <c r="AC2529" s="173"/>
      <c r="AD2529" s="173"/>
      <c r="AE2529" s="173"/>
      <c r="AF2529" s="173"/>
      <c r="AG2529" s="173"/>
      <c r="AH2529" s="173"/>
      <c r="AI2529" s="173"/>
      <c r="AJ2529" s="173"/>
      <c r="AK2529" s="173"/>
      <c r="AL2529" s="173"/>
    </row>
    <row r="2530" spans="1:38" s="123" customFormat="1" ht="14">
      <c r="A2530" s="173"/>
      <c r="B2530" s="173"/>
      <c r="C2530" s="173"/>
      <c r="D2530" s="173"/>
      <c r="E2530" s="173"/>
      <c r="F2530" s="173"/>
      <c r="G2530" s="173"/>
      <c r="H2530" s="173"/>
      <c r="I2530" s="173"/>
      <c r="J2530" s="173"/>
      <c r="K2530" s="173"/>
      <c r="L2530" s="173"/>
      <c r="M2530" s="173"/>
      <c r="N2530" s="173"/>
      <c r="O2530" s="173"/>
      <c r="P2530" s="173"/>
      <c r="Q2530" s="173"/>
      <c r="R2530" s="173"/>
      <c r="S2530" s="173"/>
      <c r="T2530" s="173"/>
      <c r="U2530" s="173"/>
      <c r="V2530" s="173"/>
      <c r="W2530" s="173"/>
      <c r="X2530" s="173"/>
      <c r="Y2530" s="173"/>
      <c r="Z2530" s="173"/>
      <c r="AA2530" s="173"/>
      <c r="AB2530" s="173"/>
      <c r="AC2530" s="173"/>
      <c r="AD2530" s="173"/>
      <c r="AE2530" s="173"/>
      <c r="AF2530" s="173"/>
      <c r="AG2530" s="173"/>
      <c r="AH2530" s="173"/>
      <c r="AI2530" s="173"/>
      <c r="AJ2530" s="173"/>
      <c r="AK2530" s="173"/>
      <c r="AL2530" s="173"/>
    </row>
    <row r="2531" spans="1:38" s="123" customFormat="1" ht="14">
      <c r="A2531" s="173"/>
      <c r="B2531" s="173"/>
      <c r="C2531" s="173"/>
      <c r="D2531" s="173"/>
      <c r="E2531" s="173"/>
      <c r="F2531" s="173"/>
      <c r="G2531" s="173"/>
      <c r="H2531" s="173"/>
      <c r="I2531" s="173"/>
      <c r="J2531" s="173"/>
      <c r="K2531" s="173"/>
      <c r="L2531" s="173"/>
      <c r="M2531" s="173"/>
      <c r="N2531" s="173"/>
      <c r="O2531" s="173"/>
      <c r="P2531" s="173"/>
      <c r="Q2531" s="173"/>
      <c r="R2531" s="173"/>
      <c r="S2531" s="173"/>
      <c r="T2531" s="173"/>
      <c r="U2531" s="173"/>
      <c r="V2531" s="173"/>
      <c r="W2531" s="173"/>
      <c r="X2531" s="173"/>
      <c r="Y2531" s="173"/>
      <c r="Z2531" s="173"/>
      <c r="AA2531" s="173"/>
      <c r="AB2531" s="173"/>
      <c r="AC2531" s="173"/>
      <c r="AD2531" s="173"/>
      <c r="AE2531" s="173"/>
      <c r="AF2531" s="173"/>
      <c r="AG2531" s="173"/>
      <c r="AH2531" s="173"/>
      <c r="AI2531" s="173"/>
      <c r="AJ2531" s="173"/>
      <c r="AK2531" s="173"/>
      <c r="AL2531" s="173"/>
    </row>
    <row r="2532" spans="1:38" s="123" customFormat="1" ht="14">
      <c r="A2532" s="173"/>
      <c r="B2532" s="173"/>
      <c r="C2532" s="173"/>
      <c r="D2532" s="173"/>
      <c r="E2532" s="173"/>
      <c r="F2532" s="173"/>
      <c r="G2532" s="173"/>
      <c r="H2532" s="173"/>
      <c r="I2532" s="173"/>
      <c r="J2532" s="173"/>
      <c r="K2532" s="173"/>
      <c r="L2532" s="173"/>
      <c r="M2532" s="173"/>
      <c r="N2532" s="173"/>
      <c r="O2532" s="173"/>
      <c r="P2532" s="173"/>
      <c r="Q2532" s="173"/>
      <c r="R2532" s="173"/>
      <c r="S2532" s="173"/>
      <c r="T2532" s="173"/>
      <c r="U2532" s="173"/>
      <c r="V2532" s="173"/>
      <c r="W2532" s="173"/>
      <c r="X2532" s="173"/>
      <c r="Y2532" s="173"/>
      <c r="Z2532" s="173"/>
      <c r="AA2532" s="173"/>
      <c r="AB2532" s="173"/>
      <c r="AC2532" s="173"/>
      <c r="AD2532" s="173"/>
      <c r="AE2532" s="173"/>
      <c r="AF2532" s="173"/>
      <c r="AG2532" s="173"/>
      <c r="AH2532" s="173"/>
      <c r="AI2532" s="173"/>
      <c r="AJ2532" s="173"/>
      <c r="AK2532" s="173"/>
      <c r="AL2532" s="173"/>
    </row>
    <row r="2533" spans="1:38" s="123" customFormat="1" ht="14">
      <c r="A2533" s="173"/>
      <c r="B2533" s="173"/>
      <c r="C2533" s="173"/>
      <c r="D2533" s="173"/>
      <c r="E2533" s="173"/>
      <c r="F2533" s="173"/>
      <c r="G2533" s="173"/>
      <c r="H2533" s="173"/>
      <c r="I2533" s="173"/>
      <c r="J2533" s="173"/>
      <c r="K2533" s="173"/>
      <c r="L2533" s="173"/>
      <c r="M2533" s="173"/>
      <c r="N2533" s="173"/>
      <c r="O2533" s="173"/>
      <c r="P2533" s="173"/>
      <c r="Q2533" s="173"/>
      <c r="R2533" s="173"/>
      <c r="S2533" s="173"/>
      <c r="T2533" s="173"/>
      <c r="U2533" s="173"/>
      <c r="V2533" s="173"/>
      <c r="W2533" s="173"/>
      <c r="X2533" s="173"/>
      <c r="Y2533" s="173"/>
      <c r="Z2533" s="173"/>
      <c r="AA2533" s="173"/>
      <c r="AB2533" s="173"/>
      <c r="AC2533" s="173"/>
      <c r="AD2533" s="173"/>
      <c r="AE2533" s="173"/>
      <c r="AF2533" s="173"/>
      <c r="AG2533" s="173"/>
      <c r="AH2533" s="173"/>
      <c r="AI2533" s="173"/>
      <c r="AJ2533" s="173"/>
      <c r="AK2533" s="173"/>
      <c r="AL2533" s="173"/>
    </row>
    <row r="2534" spans="1:38" s="123" customFormat="1" ht="14">
      <c r="A2534" s="173"/>
      <c r="B2534" s="173"/>
      <c r="C2534" s="173"/>
      <c r="D2534" s="173"/>
      <c r="E2534" s="173"/>
      <c r="F2534" s="173"/>
      <c r="G2534" s="173"/>
      <c r="H2534" s="173"/>
      <c r="I2534" s="173"/>
      <c r="J2534" s="173"/>
      <c r="K2534" s="173"/>
      <c r="L2534" s="173"/>
      <c r="M2534" s="173"/>
      <c r="N2534" s="173"/>
      <c r="O2534" s="173"/>
      <c r="P2534" s="173"/>
      <c r="Q2534" s="173"/>
      <c r="R2534" s="173"/>
      <c r="S2534" s="173"/>
      <c r="T2534" s="173"/>
      <c r="U2534" s="173"/>
      <c r="V2534" s="173"/>
      <c r="W2534" s="173"/>
      <c r="X2534" s="173"/>
      <c r="Y2534" s="173"/>
      <c r="Z2534" s="173"/>
      <c r="AA2534" s="173"/>
      <c r="AB2534" s="173"/>
      <c r="AC2534" s="173"/>
      <c r="AD2534" s="173"/>
      <c r="AE2534" s="173"/>
      <c r="AF2534" s="173"/>
      <c r="AG2534" s="173"/>
      <c r="AH2534" s="173"/>
      <c r="AI2534" s="173"/>
      <c r="AJ2534" s="173"/>
      <c r="AK2534" s="173"/>
      <c r="AL2534" s="173"/>
    </row>
    <row r="2535" spans="1:38" s="123" customFormat="1" ht="14">
      <c r="A2535" s="173"/>
      <c r="B2535" s="173"/>
      <c r="C2535" s="173"/>
      <c r="D2535" s="173"/>
      <c r="E2535" s="173"/>
      <c r="F2535" s="173"/>
      <c r="G2535" s="173"/>
      <c r="H2535" s="173"/>
      <c r="I2535" s="173"/>
      <c r="J2535" s="173"/>
      <c r="K2535" s="173"/>
      <c r="L2535" s="173"/>
      <c r="M2535" s="173"/>
      <c r="N2535" s="173"/>
      <c r="O2535" s="173"/>
      <c r="P2535" s="173"/>
      <c r="Q2535" s="173"/>
      <c r="R2535" s="173"/>
      <c r="S2535" s="173"/>
      <c r="T2535" s="173"/>
      <c r="U2535" s="173"/>
      <c r="V2535" s="173"/>
      <c r="W2535" s="173"/>
      <c r="X2535" s="173"/>
      <c r="Y2535" s="173"/>
      <c r="Z2535" s="173"/>
      <c r="AA2535" s="173"/>
      <c r="AB2535" s="173"/>
      <c r="AC2535" s="173"/>
      <c r="AD2535" s="173"/>
      <c r="AE2535" s="173"/>
      <c r="AF2535" s="173"/>
      <c r="AG2535" s="173"/>
      <c r="AH2535" s="173"/>
      <c r="AI2535" s="173"/>
      <c r="AJ2535" s="173"/>
      <c r="AK2535" s="173"/>
      <c r="AL2535" s="173"/>
    </row>
    <row r="2536" spans="1:38" s="123" customFormat="1" ht="14">
      <c r="A2536" s="173"/>
      <c r="B2536" s="173"/>
      <c r="C2536" s="173"/>
      <c r="D2536" s="173"/>
      <c r="E2536" s="173"/>
      <c r="F2536" s="173"/>
      <c r="G2536" s="173"/>
      <c r="H2536" s="173"/>
      <c r="I2536" s="173"/>
      <c r="J2536" s="173"/>
      <c r="K2536" s="173"/>
      <c r="L2536" s="173"/>
      <c r="M2536" s="173"/>
      <c r="N2536" s="173"/>
      <c r="O2536" s="173"/>
      <c r="P2536" s="173"/>
      <c r="Q2536" s="173"/>
      <c r="R2536" s="173"/>
      <c r="S2536" s="173"/>
      <c r="T2536" s="173"/>
      <c r="U2536" s="173"/>
      <c r="V2536" s="173"/>
      <c r="W2536" s="173"/>
      <c r="X2536" s="173"/>
      <c r="Y2536" s="173"/>
      <c r="Z2536" s="173"/>
      <c r="AA2536" s="173"/>
      <c r="AB2536" s="173"/>
      <c r="AC2536" s="173"/>
      <c r="AD2536" s="173"/>
      <c r="AE2536" s="173"/>
      <c r="AF2536" s="173"/>
      <c r="AG2536" s="173"/>
      <c r="AH2536" s="173"/>
      <c r="AI2536" s="173"/>
      <c r="AJ2536" s="173"/>
      <c r="AK2536" s="173"/>
      <c r="AL2536" s="173"/>
    </row>
    <row r="2537" spans="1:38" s="123" customFormat="1" ht="14">
      <c r="A2537" s="173"/>
      <c r="B2537" s="173"/>
      <c r="C2537" s="173"/>
      <c r="D2537" s="173"/>
      <c r="E2537" s="173"/>
      <c r="F2537" s="173"/>
      <c r="G2537" s="173"/>
      <c r="H2537" s="173"/>
      <c r="I2537" s="173"/>
      <c r="J2537" s="173"/>
      <c r="K2537" s="173"/>
      <c r="L2537" s="173"/>
      <c r="M2537" s="173"/>
      <c r="N2537" s="173"/>
      <c r="O2537" s="173"/>
      <c r="P2537" s="173"/>
      <c r="Q2537" s="173"/>
      <c r="R2537" s="173"/>
      <c r="S2537" s="173"/>
      <c r="T2537" s="173"/>
      <c r="U2537" s="173"/>
      <c r="V2537" s="173"/>
      <c r="W2537" s="173"/>
      <c r="X2537" s="173"/>
      <c r="Y2537" s="173"/>
      <c r="Z2537" s="173"/>
      <c r="AA2537" s="173"/>
      <c r="AB2537" s="173"/>
      <c r="AC2537" s="173"/>
      <c r="AD2537" s="173"/>
      <c r="AE2537" s="173"/>
      <c r="AF2537" s="173"/>
      <c r="AG2537" s="173"/>
      <c r="AH2537" s="173"/>
      <c r="AI2537" s="173"/>
      <c r="AJ2537" s="173"/>
      <c r="AK2537" s="173"/>
      <c r="AL2537" s="173"/>
    </row>
    <row r="2538" spans="1:38" s="123" customFormat="1" ht="14">
      <c r="A2538" s="173"/>
      <c r="B2538" s="173"/>
      <c r="C2538" s="173"/>
      <c r="D2538" s="173"/>
      <c r="E2538" s="173"/>
      <c r="F2538" s="173"/>
      <c r="G2538" s="173"/>
      <c r="H2538" s="173"/>
      <c r="I2538" s="173"/>
      <c r="J2538" s="173"/>
      <c r="K2538" s="173"/>
      <c r="L2538" s="173"/>
      <c r="M2538" s="173"/>
      <c r="N2538" s="173"/>
      <c r="O2538" s="173"/>
      <c r="P2538" s="173"/>
      <c r="Q2538" s="173"/>
      <c r="R2538" s="173"/>
      <c r="S2538" s="173"/>
      <c r="T2538" s="173"/>
      <c r="U2538" s="173"/>
      <c r="V2538" s="173"/>
      <c r="W2538" s="173"/>
      <c r="X2538" s="173"/>
      <c r="Y2538" s="173"/>
      <c r="Z2538" s="173"/>
      <c r="AA2538" s="173"/>
      <c r="AB2538" s="173"/>
      <c r="AC2538" s="173"/>
      <c r="AD2538" s="173"/>
      <c r="AE2538" s="173"/>
      <c r="AF2538" s="173"/>
      <c r="AG2538" s="173"/>
      <c r="AH2538" s="173"/>
      <c r="AI2538" s="173"/>
      <c r="AJ2538" s="173"/>
      <c r="AK2538" s="173"/>
      <c r="AL2538" s="173"/>
    </row>
    <row r="2539" spans="1:38" s="123" customFormat="1" ht="14">
      <c r="A2539" s="173"/>
      <c r="B2539" s="173"/>
      <c r="C2539" s="173"/>
      <c r="D2539" s="173"/>
      <c r="E2539" s="173"/>
      <c r="F2539" s="173"/>
      <c r="G2539" s="173"/>
      <c r="H2539" s="173"/>
      <c r="I2539" s="173"/>
      <c r="J2539" s="173"/>
      <c r="K2539" s="173"/>
      <c r="L2539" s="173"/>
      <c r="M2539" s="173"/>
      <c r="N2539" s="173"/>
      <c r="O2539" s="173"/>
      <c r="P2539" s="173"/>
      <c r="Q2539" s="173"/>
      <c r="R2539" s="173"/>
      <c r="S2539" s="173"/>
      <c r="T2539" s="173"/>
      <c r="U2539" s="173"/>
      <c r="V2539" s="173"/>
      <c r="W2539" s="173"/>
      <c r="X2539" s="173"/>
      <c r="Y2539" s="173"/>
      <c r="Z2539" s="173"/>
      <c r="AA2539" s="173"/>
      <c r="AB2539" s="173"/>
      <c r="AC2539" s="173"/>
      <c r="AD2539" s="173"/>
      <c r="AE2539" s="173"/>
      <c r="AF2539" s="173"/>
      <c r="AG2539" s="173"/>
      <c r="AH2539" s="173"/>
      <c r="AI2539" s="173"/>
      <c r="AJ2539" s="173"/>
      <c r="AK2539" s="173"/>
      <c r="AL2539" s="173"/>
    </row>
    <row r="2540" spans="1:38" s="123" customFormat="1" ht="14">
      <c r="A2540" s="173"/>
      <c r="B2540" s="173"/>
      <c r="C2540" s="173"/>
      <c r="D2540" s="173"/>
      <c r="E2540" s="173"/>
      <c r="F2540" s="173"/>
      <c r="G2540" s="173"/>
      <c r="H2540" s="173"/>
      <c r="I2540" s="173"/>
      <c r="J2540" s="173"/>
      <c r="K2540" s="173"/>
      <c r="L2540" s="173"/>
      <c r="M2540" s="173"/>
      <c r="N2540" s="173"/>
      <c r="O2540" s="173"/>
      <c r="P2540" s="173"/>
      <c r="Q2540" s="173"/>
      <c r="R2540" s="173"/>
      <c r="S2540" s="173"/>
      <c r="T2540" s="173"/>
      <c r="U2540" s="173"/>
      <c r="V2540" s="173"/>
      <c r="W2540" s="173"/>
      <c r="X2540" s="173"/>
      <c r="Y2540" s="173"/>
      <c r="Z2540" s="173"/>
      <c r="AA2540" s="173"/>
      <c r="AB2540" s="173"/>
      <c r="AC2540" s="173"/>
      <c r="AD2540" s="173"/>
      <c r="AE2540" s="173"/>
      <c r="AF2540" s="173"/>
      <c r="AG2540" s="173"/>
      <c r="AH2540" s="173"/>
      <c r="AI2540" s="173"/>
      <c r="AJ2540" s="173"/>
      <c r="AK2540" s="173"/>
      <c r="AL2540" s="173"/>
    </row>
    <row r="2541" spans="1:38" s="123" customFormat="1" ht="14">
      <c r="A2541" s="173"/>
      <c r="B2541" s="173"/>
      <c r="C2541" s="173"/>
      <c r="D2541" s="173"/>
      <c r="E2541" s="173"/>
      <c r="F2541" s="173"/>
      <c r="G2541" s="173"/>
      <c r="H2541" s="173"/>
      <c r="I2541" s="173"/>
      <c r="J2541" s="173"/>
      <c r="K2541" s="173"/>
      <c r="L2541" s="173"/>
      <c r="M2541" s="173"/>
      <c r="N2541" s="173"/>
      <c r="O2541" s="173"/>
      <c r="P2541" s="173"/>
      <c r="Q2541" s="173"/>
      <c r="R2541" s="173"/>
      <c r="S2541" s="173"/>
      <c r="T2541" s="173"/>
      <c r="U2541" s="173"/>
      <c r="V2541" s="173"/>
      <c r="W2541" s="173"/>
      <c r="X2541" s="173"/>
      <c r="Y2541" s="173"/>
      <c r="Z2541" s="173"/>
      <c r="AA2541" s="173"/>
      <c r="AB2541" s="173"/>
      <c r="AC2541" s="173"/>
      <c r="AD2541" s="173"/>
      <c r="AE2541" s="173"/>
      <c r="AF2541" s="173"/>
      <c r="AG2541" s="173"/>
      <c r="AH2541" s="173"/>
      <c r="AI2541" s="173"/>
      <c r="AJ2541" s="173"/>
      <c r="AK2541" s="173"/>
      <c r="AL2541" s="173"/>
    </row>
    <row r="2542" spans="1:38" s="123" customFormat="1" ht="14">
      <c r="A2542" s="173"/>
      <c r="B2542" s="173"/>
      <c r="C2542" s="173"/>
      <c r="D2542" s="173"/>
      <c r="E2542" s="173"/>
      <c r="F2542" s="173"/>
      <c r="G2542" s="173"/>
      <c r="H2542" s="173"/>
      <c r="I2542" s="173"/>
      <c r="J2542" s="173"/>
      <c r="K2542" s="173"/>
      <c r="L2542" s="173"/>
      <c r="M2542" s="173"/>
      <c r="N2542" s="173"/>
      <c r="O2542" s="173"/>
      <c r="P2542" s="173"/>
      <c r="Q2542" s="173"/>
      <c r="R2542" s="173"/>
      <c r="S2542" s="173"/>
      <c r="T2542" s="173"/>
      <c r="U2542" s="173"/>
      <c r="V2542" s="173"/>
      <c r="W2542" s="173"/>
      <c r="X2542" s="173"/>
      <c r="Y2542" s="173"/>
      <c r="Z2542" s="173"/>
      <c r="AA2542" s="173"/>
      <c r="AB2542" s="173"/>
      <c r="AC2542" s="173"/>
      <c r="AD2542" s="173"/>
      <c r="AE2542" s="173"/>
      <c r="AF2542" s="173"/>
      <c r="AG2542" s="173"/>
      <c r="AH2542" s="173"/>
      <c r="AI2542" s="173"/>
      <c r="AJ2542" s="173"/>
      <c r="AK2542" s="173"/>
      <c r="AL2542" s="173"/>
    </row>
    <row r="2543" spans="1:38" s="123" customFormat="1" ht="14">
      <c r="A2543" s="173"/>
      <c r="B2543" s="173"/>
      <c r="C2543" s="173"/>
      <c r="D2543" s="173"/>
      <c r="E2543" s="173"/>
      <c r="F2543" s="173"/>
      <c r="G2543" s="173"/>
      <c r="H2543" s="173"/>
      <c r="I2543" s="173"/>
      <c r="J2543" s="173"/>
      <c r="K2543" s="173"/>
      <c r="L2543" s="173"/>
      <c r="M2543" s="173"/>
      <c r="N2543" s="173"/>
      <c r="O2543" s="173"/>
      <c r="P2543" s="173"/>
      <c r="Q2543" s="173"/>
      <c r="R2543" s="173"/>
      <c r="S2543" s="173"/>
      <c r="T2543" s="173"/>
      <c r="U2543" s="173"/>
      <c r="V2543" s="173"/>
      <c r="W2543" s="173"/>
      <c r="X2543" s="173"/>
      <c r="Y2543" s="173"/>
      <c r="Z2543" s="173"/>
      <c r="AA2543" s="173"/>
      <c r="AB2543" s="173"/>
      <c r="AC2543" s="173"/>
      <c r="AD2543" s="173"/>
      <c r="AE2543" s="173"/>
      <c r="AF2543" s="173"/>
      <c r="AG2543" s="173"/>
      <c r="AH2543" s="173"/>
      <c r="AI2543" s="173"/>
      <c r="AJ2543" s="173"/>
      <c r="AK2543" s="173"/>
      <c r="AL2543" s="173"/>
    </row>
    <row r="2544" spans="1:38" s="123" customFormat="1" ht="14">
      <c r="A2544" s="173"/>
      <c r="B2544" s="173"/>
      <c r="C2544" s="173"/>
      <c r="D2544" s="173"/>
      <c r="E2544" s="173"/>
      <c r="F2544" s="173"/>
      <c r="G2544" s="173"/>
      <c r="H2544" s="173"/>
      <c r="I2544" s="173"/>
      <c r="J2544" s="173"/>
      <c r="K2544" s="173"/>
      <c r="L2544" s="173"/>
      <c r="M2544" s="173"/>
      <c r="N2544" s="173"/>
      <c r="O2544" s="173"/>
      <c r="P2544" s="173"/>
      <c r="Q2544" s="173"/>
      <c r="R2544" s="173"/>
      <c r="S2544" s="173"/>
      <c r="T2544" s="173"/>
      <c r="U2544" s="173"/>
      <c r="V2544" s="173"/>
      <c r="W2544" s="173"/>
      <c r="X2544" s="173"/>
      <c r="Y2544" s="173"/>
      <c r="Z2544" s="173"/>
      <c r="AA2544" s="173"/>
      <c r="AB2544" s="173"/>
      <c r="AC2544" s="173"/>
      <c r="AD2544" s="173"/>
      <c r="AE2544" s="173"/>
      <c r="AF2544" s="173"/>
      <c r="AG2544" s="173"/>
      <c r="AH2544" s="173"/>
      <c r="AI2544" s="173"/>
      <c r="AJ2544" s="173"/>
      <c r="AK2544" s="173"/>
      <c r="AL2544" s="173"/>
    </row>
    <row r="2545" spans="1:38" s="123" customFormat="1" ht="14">
      <c r="A2545" s="173"/>
      <c r="B2545" s="173"/>
      <c r="C2545" s="173"/>
      <c r="D2545" s="173"/>
      <c r="E2545" s="173"/>
      <c r="F2545" s="173"/>
      <c r="G2545" s="173"/>
      <c r="H2545" s="173"/>
      <c r="I2545" s="173"/>
      <c r="J2545" s="173"/>
      <c r="K2545" s="173"/>
      <c r="L2545" s="173"/>
      <c r="M2545" s="173"/>
      <c r="N2545" s="173"/>
      <c r="O2545" s="173"/>
      <c r="P2545" s="173"/>
      <c r="Q2545" s="173"/>
      <c r="R2545" s="173"/>
      <c r="S2545" s="173"/>
      <c r="T2545" s="173"/>
      <c r="U2545" s="173"/>
      <c r="V2545" s="173"/>
      <c r="W2545" s="173"/>
      <c r="X2545" s="173"/>
      <c r="Y2545" s="173"/>
      <c r="Z2545" s="173"/>
      <c r="AA2545" s="173"/>
      <c r="AB2545" s="173"/>
      <c r="AC2545" s="173"/>
      <c r="AD2545" s="173"/>
      <c r="AE2545" s="173"/>
      <c r="AF2545" s="173"/>
      <c r="AG2545" s="173"/>
      <c r="AH2545" s="173"/>
      <c r="AI2545" s="173"/>
      <c r="AJ2545" s="173"/>
      <c r="AK2545" s="173"/>
      <c r="AL2545" s="173"/>
    </row>
    <row r="2546" spans="1:38" s="123" customFormat="1" ht="14">
      <c r="A2546" s="173"/>
      <c r="B2546" s="173"/>
      <c r="C2546" s="173"/>
      <c r="D2546" s="173"/>
      <c r="E2546" s="173"/>
      <c r="F2546" s="173"/>
      <c r="G2546" s="173"/>
      <c r="H2546" s="173"/>
      <c r="I2546" s="173"/>
      <c r="J2546" s="173"/>
      <c r="K2546" s="173"/>
      <c r="L2546" s="173"/>
      <c r="M2546" s="173"/>
      <c r="N2546" s="173"/>
      <c r="O2546" s="173"/>
      <c r="P2546" s="173"/>
      <c r="Q2546" s="173"/>
      <c r="R2546" s="173"/>
      <c r="S2546" s="173"/>
      <c r="T2546" s="173"/>
      <c r="U2546" s="173"/>
      <c r="V2546" s="173"/>
      <c r="W2546" s="173"/>
      <c r="X2546" s="173"/>
      <c r="Y2546" s="173"/>
      <c r="Z2546" s="173"/>
      <c r="AA2546" s="173"/>
      <c r="AB2546" s="173"/>
      <c r="AC2546" s="173"/>
      <c r="AD2546" s="173"/>
      <c r="AE2546" s="173"/>
      <c r="AF2546" s="173"/>
      <c r="AG2546" s="173"/>
      <c r="AH2546" s="173"/>
      <c r="AI2546" s="173"/>
      <c r="AJ2546" s="173"/>
      <c r="AK2546" s="173"/>
      <c r="AL2546" s="173"/>
    </row>
    <row r="2547" spans="1:38" s="123" customFormat="1" ht="14">
      <c r="A2547" s="173"/>
      <c r="B2547" s="173"/>
      <c r="C2547" s="173"/>
      <c r="D2547" s="173"/>
      <c r="E2547" s="173"/>
      <c r="F2547" s="173"/>
      <c r="G2547" s="173"/>
      <c r="H2547" s="173"/>
      <c r="I2547" s="173"/>
      <c r="J2547" s="173"/>
      <c r="K2547" s="173"/>
      <c r="L2547" s="173"/>
      <c r="M2547" s="173"/>
      <c r="N2547" s="173"/>
      <c r="O2547" s="173"/>
      <c r="P2547" s="173"/>
      <c r="Q2547" s="173"/>
      <c r="R2547" s="173"/>
      <c r="S2547" s="173"/>
      <c r="T2547" s="173"/>
      <c r="U2547" s="173"/>
      <c r="V2547" s="173"/>
      <c r="W2547" s="173"/>
      <c r="X2547" s="173"/>
      <c r="Y2547" s="173"/>
      <c r="Z2547" s="173"/>
      <c r="AA2547" s="173"/>
      <c r="AB2547" s="173"/>
      <c r="AC2547" s="173"/>
      <c r="AD2547" s="173"/>
      <c r="AE2547" s="173"/>
      <c r="AF2547" s="173"/>
      <c r="AG2547" s="173"/>
      <c r="AH2547" s="173"/>
      <c r="AI2547" s="173"/>
      <c r="AJ2547" s="173"/>
      <c r="AK2547" s="173"/>
      <c r="AL2547" s="173"/>
    </row>
    <row r="2548" spans="1:38" s="123" customFormat="1" ht="14">
      <c r="A2548" s="173"/>
      <c r="B2548" s="173"/>
      <c r="C2548" s="173"/>
      <c r="D2548" s="173"/>
      <c r="E2548" s="173"/>
      <c r="F2548" s="173"/>
      <c r="G2548" s="173"/>
      <c r="H2548" s="173"/>
      <c r="I2548" s="173"/>
      <c r="J2548" s="173"/>
      <c r="K2548" s="173"/>
      <c r="L2548" s="173"/>
      <c r="M2548" s="173"/>
      <c r="N2548" s="173"/>
      <c r="O2548" s="173"/>
      <c r="P2548" s="173"/>
      <c r="Q2548" s="173"/>
      <c r="R2548" s="173"/>
      <c r="S2548" s="173"/>
      <c r="T2548" s="173"/>
      <c r="U2548" s="173"/>
      <c r="V2548" s="173"/>
      <c r="W2548" s="173"/>
      <c r="X2548" s="173"/>
      <c r="Y2548" s="173"/>
      <c r="Z2548" s="173"/>
      <c r="AA2548" s="173"/>
      <c r="AB2548" s="173"/>
      <c r="AC2548" s="173"/>
      <c r="AD2548" s="173"/>
      <c r="AE2548" s="173"/>
      <c r="AF2548" s="173"/>
      <c r="AG2548" s="173"/>
      <c r="AH2548" s="173"/>
      <c r="AI2548" s="173"/>
      <c r="AJ2548" s="173"/>
      <c r="AK2548" s="173"/>
      <c r="AL2548" s="173"/>
    </row>
    <row r="2549" spans="1:38" s="123" customFormat="1" ht="14">
      <c r="A2549" s="173"/>
      <c r="B2549" s="173"/>
      <c r="C2549" s="173"/>
      <c r="D2549" s="173"/>
      <c r="E2549" s="173"/>
      <c r="F2549" s="173"/>
      <c r="G2549" s="173"/>
      <c r="H2549" s="173"/>
      <c r="I2549" s="173"/>
      <c r="J2549" s="173"/>
      <c r="K2549" s="173"/>
      <c r="L2549" s="173"/>
      <c r="M2549" s="173"/>
      <c r="N2549" s="173"/>
      <c r="O2549" s="173"/>
      <c r="P2549" s="173"/>
      <c r="Q2549" s="173"/>
      <c r="R2549" s="173"/>
      <c r="S2549" s="173"/>
      <c r="T2549" s="173"/>
      <c r="U2549" s="173"/>
      <c r="V2549" s="173"/>
      <c r="W2549" s="173"/>
      <c r="X2549" s="173"/>
      <c r="Y2549" s="173"/>
      <c r="Z2549" s="173"/>
      <c r="AA2549" s="173"/>
      <c r="AB2549" s="173"/>
      <c r="AC2549" s="173"/>
      <c r="AD2549" s="173"/>
      <c r="AE2549" s="173"/>
      <c r="AF2549" s="173"/>
      <c r="AG2549" s="173"/>
      <c r="AH2549" s="173"/>
      <c r="AI2549" s="173"/>
      <c r="AJ2549" s="173"/>
      <c r="AK2549" s="173"/>
      <c r="AL2549" s="173"/>
    </row>
    <row r="2550" spans="1:38" s="123" customFormat="1" ht="14">
      <c r="A2550" s="173"/>
      <c r="B2550" s="173"/>
      <c r="C2550" s="173"/>
      <c r="D2550" s="173"/>
      <c r="E2550" s="173"/>
      <c r="F2550" s="173"/>
      <c r="G2550" s="173"/>
      <c r="H2550" s="173"/>
      <c r="I2550" s="173"/>
      <c r="J2550" s="173"/>
      <c r="K2550" s="173"/>
      <c r="L2550" s="173"/>
      <c r="M2550" s="173"/>
      <c r="N2550" s="173"/>
      <c r="O2550" s="173"/>
      <c r="P2550" s="173"/>
      <c r="Q2550" s="173"/>
      <c r="R2550" s="173"/>
      <c r="S2550" s="173"/>
      <c r="T2550" s="173"/>
      <c r="U2550" s="173"/>
      <c r="V2550" s="173"/>
      <c r="W2550" s="173"/>
      <c r="X2550" s="173"/>
      <c r="Y2550" s="173"/>
      <c r="Z2550" s="173"/>
      <c r="AA2550" s="173"/>
      <c r="AB2550" s="173"/>
      <c r="AC2550" s="173"/>
      <c r="AD2550" s="173"/>
      <c r="AE2550" s="173"/>
      <c r="AF2550" s="173"/>
      <c r="AG2550" s="173"/>
      <c r="AH2550" s="173"/>
      <c r="AI2550" s="173"/>
      <c r="AJ2550" s="173"/>
      <c r="AK2550" s="173"/>
      <c r="AL2550" s="173"/>
    </row>
    <row r="2551" spans="1:38" s="123" customFormat="1" ht="14">
      <c r="A2551" s="173"/>
      <c r="B2551" s="173"/>
      <c r="C2551" s="173"/>
      <c r="D2551" s="173"/>
      <c r="E2551" s="173"/>
      <c r="F2551" s="173"/>
      <c r="G2551" s="173"/>
      <c r="H2551" s="173"/>
      <c r="I2551" s="173"/>
      <c r="J2551" s="173"/>
      <c r="K2551" s="173"/>
      <c r="L2551" s="173"/>
      <c r="M2551" s="173"/>
      <c r="N2551" s="173"/>
      <c r="O2551" s="173"/>
      <c r="P2551" s="173"/>
      <c r="Q2551" s="173"/>
      <c r="R2551" s="173"/>
      <c r="S2551" s="173"/>
      <c r="T2551" s="173"/>
      <c r="U2551" s="173"/>
      <c r="V2551" s="173"/>
      <c r="W2551" s="173"/>
      <c r="X2551" s="173"/>
      <c r="Y2551" s="173"/>
      <c r="Z2551" s="173"/>
      <c r="AA2551" s="173"/>
      <c r="AB2551" s="173"/>
      <c r="AC2551" s="173"/>
      <c r="AD2551" s="173"/>
      <c r="AE2551" s="173"/>
      <c r="AF2551" s="173"/>
      <c r="AG2551" s="173"/>
      <c r="AH2551" s="173"/>
      <c r="AI2551" s="173"/>
      <c r="AJ2551" s="173"/>
      <c r="AK2551" s="173"/>
      <c r="AL2551" s="173"/>
    </row>
    <row r="2552" spans="1:38" s="123" customFormat="1" ht="14">
      <c r="A2552" s="173"/>
      <c r="B2552" s="173"/>
      <c r="C2552" s="173"/>
      <c r="D2552" s="173"/>
      <c r="E2552" s="173"/>
      <c r="F2552" s="173"/>
      <c r="G2552" s="173"/>
      <c r="H2552" s="173"/>
      <c r="I2552" s="173"/>
      <c r="J2552" s="173"/>
      <c r="K2552" s="173"/>
      <c r="L2552" s="173"/>
      <c r="M2552" s="173"/>
      <c r="N2552" s="173"/>
      <c r="O2552" s="173"/>
      <c r="P2552" s="173"/>
      <c r="Q2552" s="173"/>
      <c r="R2552" s="173"/>
      <c r="S2552" s="173"/>
      <c r="T2552" s="173"/>
      <c r="U2552" s="173"/>
      <c r="V2552" s="173"/>
      <c r="W2552" s="173"/>
      <c r="X2552" s="173"/>
      <c r="Y2552" s="173"/>
      <c r="Z2552" s="173"/>
      <c r="AA2552" s="173"/>
      <c r="AB2552" s="173"/>
      <c r="AC2552" s="173"/>
      <c r="AD2552" s="173"/>
      <c r="AE2552" s="173"/>
      <c r="AF2552" s="173"/>
      <c r="AG2552" s="173"/>
      <c r="AH2552" s="173"/>
      <c r="AI2552" s="173"/>
      <c r="AJ2552" s="173"/>
      <c r="AK2552" s="173"/>
      <c r="AL2552" s="173"/>
    </row>
    <row r="2553" spans="1:38" s="123" customFormat="1" ht="14">
      <c r="A2553" s="173"/>
      <c r="B2553" s="173"/>
      <c r="C2553" s="173"/>
      <c r="D2553" s="173"/>
      <c r="E2553" s="173"/>
      <c r="F2553" s="173"/>
      <c r="G2553" s="173"/>
      <c r="H2553" s="173"/>
      <c r="I2553" s="173"/>
      <c r="J2553" s="173"/>
      <c r="K2553" s="173"/>
      <c r="L2553" s="173"/>
      <c r="M2553" s="173"/>
      <c r="N2553" s="173"/>
      <c r="O2553" s="173"/>
      <c r="P2553" s="173"/>
      <c r="Q2553" s="173"/>
      <c r="R2553" s="173"/>
      <c r="S2553" s="173"/>
      <c r="T2553" s="173"/>
      <c r="U2553" s="173"/>
      <c r="V2553" s="173"/>
      <c r="W2553" s="173"/>
      <c r="X2553" s="173"/>
      <c r="Y2553" s="173"/>
      <c r="Z2553" s="173"/>
      <c r="AA2553" s="173"/>
      <c r="AB2553" s="173"/>
      <c r="AC2553" s="173"/>
      <c r="AD2553" s="173"/>
      <c r="AE2553" s="173"/>
      <c r="AF2553" s="173"/>
      <c r="AG2553" s="173"/>
      <c r="AH2553" s="173"/>
      <c r="AI2553" s="173"/>
      <c r="AJ2553" s="173"/>
      <c r="AK2553" s="173"/>
      <c r="AL2553" s="173"/>
    </row>
    <row r="2554" spans="1:38" s="123" customFormat="1" ht="14">
      <c r="A2554" s="173"/>
      <c r="B2554" s="173"/>
      <c r="C2554" s="173"/>
      <c r="D2554" s="173"/>
      <c r="E2554" s="173"/>
      <c r="F2554" s="173"/>
      <c r="G2554" s="173"/>
      <c r="H2554" s="173"/>
      <c r="I2554" s="173"/>
      <c r="J2554" s="173"/>
      <c r="K2554" s="173"/>
      <c r="L2554" s="173"/>
      <c r="M2554" s="173"/>
      <c r="N2554" s="173"/>
      <c r="O2554" s="173"/>
      <c r="P2554" s="173"/>
      <c r="Q2554" s="173"/>
      <c r="R2554" s="173"/>
      <c r="S2554" s="173"/>
      <c r="T2554" s="173"/>
      <c r="U2554" s="173"/>
      <c r="V2554" s="173"/>
      <c r="W2554" s="173"/>
      <c r="X2554" s="173"/>
      <c r="Y2554" s="173"/>
      <c r="Z2554" s="173"/>
      <c r="AA2554" s="173"/>
      <c r="AB2554" s="173"/>
      <c r="AC2554" s="173"/>
      <c r="AD2554" s="173"/>
      <c r="AE2554" s="173"/>
      <c r="AF2554" s="173"/>
      <c r="AG2554" s="173"/>
      <c r="AH2554" s="173"/>
      <c r="AI2554" s="173"/>
      <c r="AJ2554" s="173"/>
      <c r="AK2554" s="173"/>
      <c r="AL2554" s="173"/>
    </row>
    <row r="2555" spans="1:38" s="123" customFormat="1" ht="14">
      <c r="A2555" s="173"/>
      <c r="B2555" s="173"/>
      <c r="C2555" s="173"/>
      <c r="D2555" s="173"/>
      <c r="E2555" s="173"/>
      <c r="F2555" s="173"/>
      <c r="G2555" s="173"/>
      <c r="H2555" s="173"/>
      <c r="I2555" s="173"/>
      <c r="J2555" s="173"/>
      <c r="K2555" s="173"/>
      <c r="L2555" s="173"/>
      <c r="M2555" s="173"/>
      <c r="N2555" s="173"/>
      <c r="O2555" s="173"/>
      <c r="P2555" s="173"/>
      <c r="Q2555" s="173"/>
      <c r="R2555" s="173"/>
      <c r="S2555" s="173"/>
      <c r="T2555" s="173"/>
      <c r="U2555" s="173"/>
      <c r="V2555" s="173"/>
      <c r="W2555" s="173"/>
      <c r="X2555" s="173"/>
      <c r="Y2555" s="173"/>
      <c r="Z2555" s="173"/>
      <c r="AA2555" s="173"/>
      <c r="AB2555" s="173"/>
      <c r="AC2555" s="173"/>
      <c r="AD2555" s="173"/>
      <c r="AE2555" s="173"/>
      <c r="AF2555" s="173"/>
      <c r="AG2555" s="173"/>
      <c r="AH2555" s="173"/>
      <c r="AI2555" s="173"/>
      <c r="AJ2555" s="173"/>
      <c r="AK2555" s="173"/>
      <c r="AL2555" s="173"/>
    </row>
    <row r="2556" spans="1:38" s="123" customFormat="1" ht="14">
      <c r="A2556" s="173"/>
      <c r="B2556" s="173"/>
      <c r="C2556" s="173"/>
      <c r="D2556" s="173"/>
      <c r="E2556" s="173"/>
      <c r="F2556" s="173"/>
      <c r="G2556" s="173"/>
      <c r="H2556" s="173"/>
      <c r="I2556" s="173"/>
      <c r="J2556" s="173"/>
      <c r="K2556" s="173"/>
      <c r="L2556" s="173"/>
      <c r="M2556" s="173"/>
      <c r="N2556" s="173"/>
      <c r="O2556" s="173"/>
      <c r="P2556" s="173"/>
      <c r="Q2556" s="173"/>
      <c r="R2556" s="173"/>
      <c r="S2556" s="173"/>
      <c r="T2556" s="173"/>
      <c r="U2556" s="173"/>
      <c r="V2556" s="173"/>
      <c r="W2556" s="173"/>
      <c r="X2556" s="173"/>
      <c r="Y2556" s="173"/>
      <c r="Z2556" s="173"/>
      <c r="AA2556" s="173"/>
      <c r="AB2556" s="173"/>
      <c r="AC2556" s="173"/>
      <c r="AD2556" s="173"/>
      <c r="AE2556" s="173"/>
      <c r="AF2556" s="173"/>
      <c r="AG2556" s="173"/>
      <c r="AH2556" s="173"/>
      <c r="AI2556" s="173"/>
      <c r="AJ2556" s="173"/>
      <c r="AK2556" s="173"/>
      <c r="AL2556" s="173"/>
    </row>
    <row r="2557" spans="1:38" s="123" customFormat="1" ht="14">
      <c r="A2557" s="173"/>
      <c r="B2557" s="173"/>
      <c r="C2557" s="173"/>
      <c r="D2557" s="173"/>
      <c r="E2557" s="173"/>
      <c r="F2557" s="173"/>
      <c r="G2557" s="173"/>
      <c r="H2557" s="173"/>
      <c r="I2557" s="173"/>
      <c r="J2557" s="173"/>
      <c r="K2557" s="173"/>
      <c r="L2557" s="173"/>
      <c r="M2557" s="173"/>
      <c r="N2557" s="173"/>
      <c r="O2557" s="173"/>
      <c r="P2557" s="173"/>
      <c r="Q2557" s="173"/>
      <c r="R2557" s="173"/>
      <c r="S2557" s="173"/>
      <c r="T2557" s="173"/>
      <c r="U2557" s="173"/>
      <c r="V2557" s="173"/>
      <c r="W2557" s="173"/>
      <c r="X2557" s="173"/>
      <c r="Y2557" s="173"/>
      <c r="Z2557" s="173"/>
      <c r="AA2557" s="173"/>
      <c r="AB2557" s="173"/>
      <c r="AC2557" s="173"/>
      <c r="AD2557" s="173"/>
      <c r="AE2557" s="173"/>
      <c r="AF2557" s="173"/>
      <c r="AG2557" s="173"/>
      <c r="AH2557" s="173"/>
      <c r="AI2557" s="173"/>
      <c r="AJ2557" s="173"/>
      <c r="AK2557" s="173"/>
      <c r="AL2557" s="173"/>
    </row>
    <row r="2558" spans="1:38" s="123" customFormat="1" ht="14">
      <c r="A2558" s="173"/>
      <c r="B2558" s="173"/>
      <c r="C2558" s="173"/>
      <c r="D2558" s="173"/>
      <c r="E2558" s="173"/>
      <c r="F2558" s="173"/>
      <c r="G2558" s="173"/>
      <c r="H2558" s="173"/>
      <c r="I2558" s="173"/>
      <c r="J2558" s="173"/>
      <c r="K2558" s="173"/>
      <c r="L2558" s="173"/>
      <c r="M2558" s="173"/>
      <c r="N2558" s="173"/>
      <c r="O2558" s="173"/>
      <c r="P2558" s="173"/>
      <c r="Q2558" s="173"/>
      <c r="R2558" s="173"/>
      <c r="S2558" s="173"/>
      <c r="T2558" s="173"/>
      <c r="U2558" s="173"/>
      <c r="V2558" s="173"/>
      <c r="W2558" s="173"/>
      <c r="X2558" s="173"/>
      <c r="Y2558" s="173"/>
      <c r="Z2558" s="173"/>
      <c r="AA2558" s="173"/>
      <c r="AB2558" s="173"/>
      <c r="AC2558" s="173"/>
      <c r="AD2558" s="173"/>
      <c r="AE2558" s="173"/>
      <c r="AF2558" s="173"/>
      <c r="AG2558" s="173"/>
      <c r="AH2558" s="173"/>
      <c r="AI2558" s="173"/>
      <c r="AJ2558" s="173"/>
      <c r="AK2558" s="173"/>
      <c r="AL2558" s="173"/>
    </row>
    <row r="2559" spans="1:38" s="123" customFormat="1" ht="14">
      <c r="A2559" s="173"/>
      <c r="B2559" s="173"/>
      <c r="C2559" s="173"/>
      <c r="D2559" s="173"/>
      <c r="E2559" s="173"/>
      <c r="F2559" s="173"/>
      <c r="G2559" s="173"/>
      <c r="H2559" s="173"/>
      <c r="I2559" s="173"/>
      <c r="J2559" s="173"/>
      <c r="K2559" s="173"/>
      <c r="L2559" s="173"/>
      <c r="M2559" s="173"/>
      <c r="N2559" s="173"/>
      <c r="O2559" s="173"/>
      <c r="P2559" s="173"/>
      <c r="Q2559" s="173"/>
      <c r="R2559" s="173"/>
      <c r="S2559" s="173"/>
      <c r="T2559" s="173"/>
      <c r="U2559" s="173"/>
      <c r="V2559" s="173"/>
      <c r="W2559" s="173"/>
      <c r="X2559" s="173"/>
      <c r="Y2559" s="173"/>
      <c r="Z2559" s="173"/>
      <c r="AA2559" s="173"/>
      <c r="AB2559" s="173"/>
      <c r="AC2559" s="173"/>
      <c r="AD2559" s="173"/>
      <c r="AE2559" s="173"/>
      <c r="AF2559" s="173"/>
      <c r="AG2559" s="173"/>
      <c r="AH2559" s="173"/>
      <c r="AI2559" s="173"/>
      <c r="AJ2559" s="173"/>
      <c r="AK2559" s="173"/>
      <c r="AL2559" s="173"/>
    </row>
    <row r="2560" spans="1:38" s="123" customFormat="1" ht="14">
      <c r="A2560" s="173"/>
      <c r="B2560" s="173"/>
      <c r="C2560" s="173"/>
      <c r="D2560" s="173"/>
      <c r="E2560" s="173"/>
      <c r="F2560" s="173"/>
      <c r="G2560" s="173"/>
      <c r="H2560" s="173"/>
      <c r="I2560" s="173"/>
      <c r="J2560" s="173"/>
      <c r="K2560" s="173"/>
      <c r="L2560" s="173"/>
      <c r="M2560" s="173"/>
      <c r="N2560" s="173"/>
      <c r="O2560" s="173"/>
      <c r="P2560" s="173"/>
      <c r="Q2560" s="173"/>
      <c r="R2560" s="173"/>
      <c r="S2560" s="173"/>
      <c r="T2560" s="173"/>
      <c r="U2560" s="173"/>
      <c r="V2560" s="173"/>
      <c r="W2560" s="173"/>
      <c r="X2560" s="173"/>
      <c r="Y2560" s="173"/>
      <c r="Z2560" s="173"/>
      <c r="AA2560" s="173"/>
      <c r="AB2560" s="173"/>
      <c r="AC2560" s="173"/>
      <c r="AD2560" s="173"/>
      <c r="AE2560" s="173"/>
      <c r="AF2560" s="173"/>
      <c r="AG2560" s="173"/>
      <c r="AH2560" s="173"/>
      <c r="AI2560" s="173"/>
      <c r="AJ2560" s="173"/>
      <c r="AK2560" s="173"/>
      <c r="AL2560" s="173"/>
    </row>
    <row r="2561" spans="1:38" s="123" customFormat="1" ht="14">
      <c r="A2561" s="173"/>
      <c r="B2561" s="173"/>
      <c r="C2561" s="173"/>
      <c r="D2561" s="173"/>
      <c r="E2561" s="173"/>
      <c r="F2561" s="173"/>
      <c r="G2561" s="173"/>
      <c r="H2561" s="173"/>
      <c r="I2561" s="173"/>
      <c r="J2561" s="173"/>
      <c r="K2561" s="173"/>
      <c r="L2561" s="173"/>
      <c r="M2561" s="173"/>
      <c r="N2561" s="173"/>
      <c r="O2561" s="173"/>
      <c r="P2561" s="173"/>
      <c r="Q2561" s="173"/>
      <c r="R2561" s="173"/>
      <c r="S2561" s="173"/>
      <c r="T2561" s="173"/>
      <c r="U2561" s="173"/>
      <c r="V2561" s="173"/>
      <c r="W2561" s="173"/>
      <c r="X2561" s="173"/>
      <c r="Y2561" s="173"/>
      <c r="Z2561" s="173"/>
      <c r="AA2561" s="173"/>
      <c r="AB2561" s="173"/>
      <c r="AC2561" s="173"/>
      <c r="AD2561" s="173"/>
      <c r="AE2561" s="173"/>
      <c r="AF2561" s="173"/>
      <c r="AG2561" s="173"/>
      <c r="AH2561" s="173"/>
      <c r="AI2561" s="173"/>
      <c r="AJ2561" s="173"/>
      <c r="AK2561" s="173"/>
      <c r="AL2561" s="173"/>
    </row>
    <row r="2562" spans="1:38" s="123" customFormat="1" ht="14">
      <c r="A2562" s="173"/>
      <c r="B2562" s="173"/>
      <c r="C2562" s="173"/>
      <c r="D2562" s="173"/>
      <c r="E2562" s="173"/>
      <c r="F2562" s="173"/>
      <c r="G2562" s="173"/>
      <c r="H2562" s="173"/>
      <c r="I2562" s="173"/>
      <c r="J2562" s="173"/>
      <c r="K2562" s="173"/>
      <c r="L2562" s="173"/>
      <c r="M2562" s="173"/>
      <c r="N2562" s="173"/>
      <c r="O2562" s="173"/>
      <c r="P2562" s="173"/>
      <c r="Q2562" s="173"/>
      <c r="R2562" s="173"/>
      <c r="S2562" s="173"/>
      <c r="T2562" s="173"/>
      <c r="U2562" s="173"/>
      <c r="V2562" s="173"/>
      <c r="W2562" s="173"/>
      <c r="X2562" s="173"/>
      <c r="Y2562" s="173"/>
      <c r="Z2562" s="173"/>
      <c r="AA2562" s="173"/>
      <c r="AB2562" s="173"/>
      <c r="AC2562" s="173"/>
      <c r="AD2562" s="173"/>
      <c r="AE2562" s="173"/>
      <c r="AF2562" s="173"/>
      <c r="AG2562" s="173"/>
      <c r="AH2562" s="173"/>
      <c r="AI2562" s="173"/>
      <c r="AJ2562" s="173"/>
      <c r="AK2562" s="173"/>
      <c r="AL2562" s="173"/>
    </row>
    <row r="2563" spans="1:38" s="123" customFormat="1" ht="14">
      <c r="A2563" s="173"/>
      <c r="B2563" s="173"/>
      <c r="C2563" s="173"/>
      <c r="D2563" s="173"/>
      <c r="E2563" s="173"/>
      <c r="F2563" s="173"/>
      <c r="G2563" s="173"/>
      <c r="H2563" s="173"/>
      <c r="I2563" s="173"/>
      <c r="J2563" s="173"/>
      <c r="K2563" s="173"/>
      <c r="L2563" s="173"/>
      <c r="M2563" s="173"/>
      <c r="N2563" s="173"/>
      <c r="O2563" s="173"/>
      <c r="P2563" s="173"/>
      <c r="Q2563" s="173"/>
      <c r="R2563" s="173"/>
      <c r="S2563" s="173"/>
      <c r="T2563" s="173"/>
      <c r="U2563" s="173"/>
      <c r="V2563" s="173"/>
      <c r="W2563" s="173"/>
      <c r="X2563" s="173"/>
      <c r="Y2563" s="173"/>
      <c r="Z2563" s="173"/>
      <c r="AA2563" s="173"/>
      <c r="AB2563" s="173"/>
      <c r="AC2563" s="173"/>
      <c r="AD2563" s="173"/>
      <c r="AE2563" s="173"/>
      <c r="AF2563" s="173"/>
      <c r="AG2563" s="173"/>
      <c r="AH2563" s="173"/>
      <c r="AI2563" s="173"/>
      <c r="AJ2563" s="173"/>
      <c r="AK2563" s="173"/>
      <c r="AL2563" s="173"/>
    </row>
    <row r="2564" spans="1:38" s="123" customFormat="1" ht="14">
      <c r="A2564" s="173"/>
      <c r="B2564" s="173"/>
      <c r="C2564" s="173"/>
      <c r="D2564" s="173"/>
      <c r="E2564" s="173"/>
      <c r="F2564" s="173"/>
      <c r="G2564" s="173"/>
      <c r="H2564" s="173"/>
      <c r="I2564" s="173"/>
      <c r="J2564" s="173"/>
      <c r="K2564" s="173"/>
      <c r="L2564" s="173"/>
      <c r="M2564" s="173"/>
      <c r="N2564" s="173"/>
      <c r="O2564" s="173"/>
      <c r="P2564" s="173"/>
      <c r="Q2564" s="173"/>
      <c r="R2564" s="173"/>
      <c r="S2564" s="173"/>
      <c r="T2564" s="173"/>
      <c r="U2564" s="173"/>
      <c r="V2564" s="173"/>
      <c r="W2564" s="173"/>
      <c r="X2564" s="173"/>
      <c r="Y2564" s="173"/>
      <c r="Z2564" s="173"/>
      <c r="AA2564" s="173"/>
      <c r="AB2564" s="173"/>
      <c r="AC2564" s="173"/>
      <c r="AD2564" s="173"/>
      <c r="AE2564" s="173"/>
      <c r="AF2564" s="173"/>
      <c r="AG2564" s="173"/>
      <c r="AH2564" s="173"/>
      <c r="AI2564" s="173"/>
      <c r="AJ2564" s="173"/>
      <c r="AK2564" s="173"/>
      <c r="AL2564" s="173"/>
    </row>
    <row r="2565" spans="1:38" s="123" customFormat="1" ht="14">
      <c r="A2565" s="173"/>
      <c r="B2565" s="173"/>
      <c r="C2565" s="173"/>
      <c r="D2565" s="173"/>
      <c r="E2565" s="173"/>
      <c r="F2565" s="173"/>
      <c r="G2565" s="173"/>
      <c r="H2565" s="173"/>
      <c r="I2565" s="173"/>
      <c r="J2565" s="173"/>
      <c r="K2565" s="173"/>
      <c r="L2565" s="173"/>
      <c r="M2565" s="173"/>
      <c r="N2565" s="173"/>
      <c r="O2565" s="173"/>
      <c r="P2565" s="173"/>
      <c r="Q2565" s="173"/>
      <c r="R2565" s="173"/>
      <c r="S2565" s="173"/>
      <c r="T2565" s="173"/>
      <c r="U2565" s="173"/>
      <c r="V2565" s="173"/>
      <c r="W2565" s="173"/>
      <c r="X2565" s="173"/>
      <c r="Y2565" s="173"/>
      <c r="Z2565" s="173"/>
      <c r="AA2565" s="173"/>
      <c r="AB2565" s="173"/>
      <c r="AC2565" s="173"/>
      <c r="AD2565" s="173"/>
      <c r="AE2565" s="173"/>
      <c r="AF2565" s="173"/>
      <c r="AG2565" s="173"/>
      <c r="AH2565" s="173"/>
      <c r="AI2565" s="173"/>
      <c r="AJ2565" s="173"/>
      <c r="AK2565" s="173"/>
      <c r="AL2565" s="173"/>
    </row>
    <row r="2566" spans="1:38" s="123" customFormat="1" ht="14">
      <c r="A2566" s="173"/>
      <c r="B2566" s="173"/>
      <c r="C2566" s="173"/>
      <c r="D2566" s="173"/>
      <c r="E2566" s="173"/>
      <c r="F2566" s="173"/>
      <c r="G2566" s="173"/>
      <c r="H2566" s="173"/>
      <c r="I2566" s="173"/>
      <c r="J2566" s="173"/>
      <c r="K2566" s="173"/>
      <c r="L2566" s="173"/>
      <c r="M2566" s="173"/>
      <c r="N2566" s="173"/>
      <c r="O2566" s="173"/>
      <c r="P2566" s="173"/>
      <c r="Q2566" s="173"/>
      <c r="R2566" s="173"/>
      <c r="S2566" s="173"/>
      <c r="T2566" s="173"/>
      <c r="U2566" s="173"/>
      <c r="V2566" s="173"/>
      <c r="W2566" s="173"/>
      <c r="X2566" s="173"/>
      <c r="Y2566" s="173"/>
      <c r="Z2566" s="173"/>
      <c r="AA2566" s="173"/>
      <c r="AB2566" s="173"/>
      <c r="AC2566" s="173"/>
      <c r="AD2566" s="173"/>
      <c r="AE2566" s="173"/>
      <c r="AF2566" s="173"/>
      <c r="AG2566" s="173"/>
      <c r="AH2566" s="173"/>
      <c r="AI2566" s="173"/>
      <c r="AJ2566" s="173"/>
      <c r="AK2566" s="173"/>
      <c r="AL2566" s="173"/>
    </row>
    <row r="2567" spans="1:38" s="123" customFormat="1" ht="14">
      <c r="A2567" s="173"/>
      <c r="B2567" s="173"/>
      <c r="C2567" s="173"/>
      <c r="D2567" s="173"/>
      <c r="E2567" s="173"/>
      <c r="F2567" s="173"/>
      <c r="G2567" s="173"/>
      <c r="H2567" s="173"/>
      <c r="I2567" s="173"/>
      <c r="J2567" s="173"/>
      <c r="K2567" s="173"/>
      <c r="L2567" s="173"/>
      <c r="M2567" s="173"/>
      <c r="N2567" s="173"/>
      <c r="O2567" s="173"/>
      <c r="P2567" s="173"/>
      <c r="Q2567" s="173"/>
      <c r="R2567" s="173"/>
      <c r="S2567" s="173"/>
      <c r="T2567" s="173"/>
      <c r="U2567" s="173"/>
      <c r="V2567" s="173"/>
      <c r="W2567" s="173"/>
      <c r="X2567" s="173"/>
      <c r="Y2567" s="173"/>
      <c r="Z2567" s="173"/>
      <c r="AA2567" s="173"/>
      <c r="AB2567" s="173"/>
      <c r="AC2567" s="173"/>
      <c r="AD2567" s="173"/>
      <c r="AE2567" s="173"/>
      <c r="AF2567" s="173"/>
      <c r="AG2567" s="173"/>
      <c r="AH2567" s="173"/>
      <c r="AI2567" s="173"/>
      <c r="AJ2567" s="173"/>
      <c r="AK2567" s="173"/>
      <c r="AL2567" s="173"/>
    </row>
    <row r="2568" spans="1:38" s="123" customFormat="1" ht="14">
      <c r="A2568" s="173"/>
      <c r="B2568" s="173"/>
      <c r="C2568" s="173"/>
      <c r="D2568" s="173"/>
      <c r="E2568" s="173"/>
      <c r="F2568" s="173"/>
      <c r="G2568" s="173"/>
      <c r="H2568" s="173"/>
      <c r="I2568" s="173"/>
      <c r="J2568" s="173"/>
      <c r="K2568" s="173"/>
      <c r="L2568" s="173"/>
      <c r="M2568" s="173"/>
      <c r="N2568" s="173"/>
      <c r="O2568" s="173"/>
      <c r="P2568" s="173"/>
      <c r="Q2568" s="173"/>
      <c r="R2568" s="173"/>
      <c r="S2568" s="173"/>
      <c r="T2568" s="173"/>
      <c r="U2568" s="173"/>
      <c r="V2568" s="173"/>
      <c r="W2568" s="173"/>
      <c r="X2568" s="173"/>
      <c r="Y2568" s="173"/>
      <c r="Z2568" s="173"/>
      <c r="AA2568" s="173"/>
      <c r="AB2568" s="173"/>
      <c r="AC2568" s="173"/>
      <c r="AD2568" s="173"/>
      <c r="AE2568" s="173"/>
      <c r="AF2568" s="173"/>
      <c r="AG2568" s="173"/>
      <c r="AH2568" s="173"/>
      <c r="AI2568" s="173"/>
      <c r="AJ2568" s="173"/>
      <c r="AK2568" s="173"/>
      <c r="AL2568" s="173"/>
    </row>
    <row r="2569" spans="1:38" s="123" customFormat="1" ht="14">
      <c r="A2569" s="173"/>
      <c r="B2569" s="173"/>
      <c r="C2569" s="173"/>
      <c r="D2569" s="173"/>
      <c r="E2569" s="173"/>
      <c r="F2569" s="173"/>
      <c r="G2569" s="173"/>
      <c r="H2569" s="173"/>
      <c r="I2569" s="173"/>
      <c r="J2569" s="173"/>
      <c r="K2569" s="173"/>
      <c r="L2569" s="173"/>
      <c r="M2569" s="173"/>
      <c r="N2569" s="173"/>
      <c r="O2569" s="173"/>
      <c r="P2569" s="173"/>
      <c r="Q2569" s="173"/>
      <c r="R2569" s="173"/>
      <c r="S2569" s="173"/>
      <c r="T2569" s="173"/>
      <c r="U2569" s="173"/>
      <c r="V2569" s="173"/>
      <c r="W2569" s="173"/>
      <c r="X2569" s="173"/>
      <c r="Y2569" s="173"/>
      <c r="Z2569" s="173"/>
      <c r="AA2569" s="173"/>
      <c r="AB2569" s="173"/>
      <c r="AC2569" s="173"/>
      <c r="AD2569" s="173"/>
      <c r="AE2569" s="173"/>
      <c r="AF2569" s="173"/>
      <c r="AG2569" s="173"/>
      <c r="AH2569" s="173"/>
      <c r="AI2569" s="173"/>
      <c r="AJ2569" s="173"/>
      <c r="AK2569" s="173"/>
      <c r="AL2569" s="173"/>
    </row>
    <row r="2570" spans="1:38" s="123" customFormat="1" ht="14">
      <c r="A2570" s="173"/>
      <c r="B2570" s="173"/>
      <c r="C2570" s="173"/>
      <c r="D2570" s="173"/>
      <c r="E2570" s="173"/>
      <c r="F2570" s="173"/>
      <c r="G2570" s="173"/>
      <c r="H2570" s="173"/>
      <c r="I2570" s="173"/>
      <c r="J2570" s="173"/>
      <c r="K2570" s="173"/>
      <c r="L2570" s="173"/>
      <c r="M2570" s="173"/>
      <c r="N2570" s="173"/>
      <c r="O2570" s="173"/>
      <c r="P2570" s="173"/>
      <c r="Q2570" s="173"/>
      <c r="R2570" s="173"/>
      <c r="S2570" s="173"/>
      <c r="T2570" s="173"/>
      <c r="U2570" s="173"/>
      <c r="V2570" s="173"/>
      <c r="W2570" s="173"/>
      <c r="X2570" s="173"/>
      <c r="Y2570" s="173"/>
      <c r="Z2570" s="173"/>
      <c r="AA2570" s="173"/>
      <c r="AB2570" s="173"/>
      <c r="AC2570" s="173"/>
      <c r="AD2570" s="173"/>
      <c r="AE2570" s="173"/>
      <c r="AF2570" s="173"/>
      <c r="AG2570" s="173"/>
      <c r="AH2570" s="173"/>
      <c r="AI2570" s="173"/>
      <c r="AJ2570" s="173"/>
      <c r="AK2570" s="173"/>
      <c r="AL2570" s="173"/>
    </row>
    <row r="2571" spans="1:38" s="123" customFormat="1" ht="14">
      <c r="A2571" s="173"/>
      <c r="B2571" s="173"/>
      <c r="C2571" s="173"/>
      <c r="D2571" s="173"/>
      <c r="E2571" s="173"/>
      <c r="F2571" s="173"/>
      <c r="G2571" s="173"/>
      <c r="H2571" s="173"/>
      <c r="I2571" s="173"/>
      <c r="J2571" s="173"/>
      <c r="K2571" s="173"/>
      <c r="L2571" s="173"/>
      <c r="M2571" s="173"/>
      <c r="N2571" s="173"/>
      <c r="O2571" s="173"/>
      <c r="P2571" s="173"/>
      <c r="Q2571" s="173"/>
      <c r="R2571" s="173"/>
      <c r="S2571" s="173"/>
      <c r="T2571" s="173"/>
      <c r="U2571" s="173"/>
      <c r="V2571" s="173"/>
      <c r="W2571" s="173"/>
      <c r="X2571" s="173"/>
      <c r="Y2571" s="173"/>
      <c r="Z2571" s="173"/>
      <c r="AA2571" s="173"/>
      <c r="AB2571" s="173"/>
      <c r="AC2571" s="173"/>
      <c r="AD2571" s="173"/>
      <c r="AE2571" s="173"/>
      <c r="AF2571" s="173"/>
      <c r="AG2571" s="173"/>
      <c r="AH2571" s="173"/>
      <c r="AI2571" s="173"/>
      <c r="AJ2571" s="173"/>
      <c r="AK2571" s="173"/>
      <c r="AL2571" s="173"/>
    </row>
    <row r="2572" spans="1:38" s="123" customFormat="1" ht="14">
      <c r="A2572" s="173"/>
      <c r="B2572" s="173"/>
      <c r="C2572" s="173"/>
      <c r="D2572" s="173"/>
      <c r="E2572" s="173"/>
      <c r="F2572" s="173"/>
      <c r="G2572" s="173"/>
      <c r="H2572" s="173"/>
      <c r="I2572" s="173"/>
      <c r="J2572" s="173"/>
      <c r="K2572" s="173"/>
      <c r="L2572" s="173"/>
      <c r="M2572" s="173"/>
      <c r="N2572" s="173"/>
      <c r="O2572" s="173"/>
      <c r="P2572" s="173"/>
      <c r="Q2572" s="173"/>
      <c r="R2572" s="173"/>
      <c r="S2572" s="173"/>
      <c r="T2572" s="173"/>
      <c r="U2572" s="173"/>
      <c r="V2572" s="173"/>
      <c r="W2572" s="173"/>
      <c r="X2572" s="173"/>
      <c r="Y2572" s="173"/>
      <c r="Z2572" s="173"/>
      <c r="AA2572" s="173"/>
      <c r="AB2572" s="173"/>
      <c r="AC2572" s="173"/>
      <c r="AD2572" s="173"/>
      <c r="AE2572" s="173"/>
      <c r="AF2572" s="173"/>
      <c r="AG2572" s="173"/>
      <c r="AH2572" s="173"/>
      <c r="AI2572" s="173"/>
      <c r="AJ2572" s="173"/>
      <c r="AK2572" s="173"/>
      <c r="AL2572" s="173"/>
    </row>
    <row r="2573" spans="1:38" s="123" customFormat="1" ht="14">
      <c r="A2573" s="173"/>
      <c r="B2573" s="173"/>
      <c r="C2573" s="173"/>
      <c r="D2573" s="173"/>
      <c r="E2573" s="173"/>
      <c r="F2573" s="173"/>
      <c r="G2573" s="173"/>
      <c r="H2573" s="173"/>
      <c r="I2573" s="173"/>
      <c r="J2573" s="173"/>
      <c r="K2573" s="173"/>
      <c r="L2573" s="173"/>
      <c r="M2573" s="173"/>
      <c r="N2573" s="173"/>
      <c r="O2573" s="173"/>
      <c r="P2573" s="173"/>
      <c r="Q2573" s="173"/>
      <c r="R2573" s="173"/>
      <c r="S2573" s="173"/>
      <c r="T2573" s="173"/>
      <c r="U2573" s="173"/>
      <c r="V2573" s="173"/>
      <c r="W2573" s="173"/>
      <c r="X2573" s="173"/>
      <c r="Y2573" s="173"/>
      <c r="Z2573" s="173"/>
      <c r="AA2573" s="173"/>
      <c r="AB2573" s="173"/>
      <c r="AC2573" s="173"/>
      <c r="AD2573" s="173"/>
      <c r="AE2573" s="173"/>
      <c r="AF2573" s="173"/>
      <c r="AG2573" s="173"/>
      <c r="AH2573" s="173"/>
      <c r="AI2573" s="173"/>
      <c r="AJ2573" s="173"/>
      <c r="AK2573" s="173"/>
      <c r="AL2573" s="173"/>
    </row>
    <row r="2574" spans="1:38" s="123" customFormat="1" ht="14">
      <c r="A2574" s="173"/>
      <c r="B2574" s="173"/>
      <c r="C2574" s="173"/>
      <c r="D2574" s="173"/>
      <c r="E2574" s="173"/>
      <c r="F2574" s="173"/>
      <c r="G2574" s="173"/>
      <c r="H2574" s="173"/>
      <c r="I2574" s="173"/>
      <c r="J2574" s="173"/>
      <c r="K2574" s="173"/>
      <c r="L2574" s="173"/>
      <c r="M2574" s="173"/>
      <c r="N2574" s="173"/>
      <c r="O2574" s="173"/>
      <c r="P2574" s="173"/>
      <c r="Q2574" s="173"/>
      <c r="R2574" s="173"/>
      <c r="S2574" s="173"/>
      <c r="T2574" s="173"/>
      <c r="U2574" s="173"/>
      <c r="V2574" s="173"/>
      <c r="W2574" s="173"/>
      <c r="X2574" s="173"/>
      <c r="Y2574" s="173"/>
      <c r="Z2574" s="173"/>
      <c r="AA2574" s="173"/>
      <c r="AB2574" s="173"/>
      <c r="AC2574" s="173"/>
      <c r="AD2574" s="173"/>
      <c r="AE2574" s="173"/>
      <c r="AF2574" s="173"/>
      <c r="AG2574" s="173"/>
      <c r="AH2574" s="173"/>
      <c r="AI2574" s="173"/>
      <c r="AJ2574" s="173"/>
      <c r="AK2574" s="173"/>
      <c r="AL2574" s="173"/>
    </row>
    <row r="2575" spans="1:38" s="123" customFormat="1" ht="14">
      <c r="A2575" s="173"/>
      <c r="B2575" s="173"/>
      <c r="C2575" s="173"/>
      <c r="D2575" s="173"/>
      <c r="E2575" s="173"/>
      <c r="F2575" s="173"/>
      <c r="G2575" s="173"/>
      <c r="H2575" s="173"/>
      <c r="I2575" s="173"/>
      <c r="J2575" s="173"/>
      <c r="K2575" s="173"/>
      <c r="L2575" s="173"/>
      <c r="M2575" s="173"/>
      <c r="N2575" s="173"/>
      <c r="O2575" s="173"/>
      <c r="P2575" s="173"/>
      <c r="Q2575" s="173"/>
      <c r="R2575" s="173"/>
      <c r="S2575" s="173"/>
      <c r="T2575" s="173"/>
      <c r="U2575" s="173"/>
      <c r="V2575" s="173"/>
      <c r="W2575" s="173"/>
      <c r="X2575" s="173"/>
      <c r="Y2575" s="173"/>
      <c r="Z2575" s="173"/>
      <c r="AA2575" s="173"/>
      <c r="AB2575" s="173"/>
      <c r="AC2575" s="173"/>
      <c r="AD2575" s="173"/>
      <c r="AE2575" s="173"/>
      <c r="AF2575" s="173"/>
      <c r="AG2575" s="173"/>
      <c r="AH2575" s="173"/>
      <c r="AI2575" s="173"/>
      <c r="AJ2575" s="173"/>
      <c r="AK2575" s="173"/>
      <c r="AL2575" s="173"/>
    </row>
    <row r="2576" spans="1:38" s="123" customFormat="1" ht="14">
      <c r="A2576" s="173"/>
      <c r="B2576" s="173"/>
      <c r="C2576" s="173"/>
      <c r="D2576" s="173"/>
      <c r="E2576" s="173"/>
      <c r="F2576" s="173"/>
      <c r="G2576" s="173"/>
      <c r="H2576" s="173"/>
      <c r="I2576" s="173"/>
      <c r="J2576" s="173"/>
      <c r="K2576" s="173"/>
      <c r="L2576" s="173"/>
      <c r="M2576" s="173"/>
      <c r="N2576" s="173"/>
      <c r="O2576" s="173"/>
      <c r="P2576" s="173"/>
      <c r="Q2576" s="173"/>
      <c r="R2576" s="173"/>
      <c r="S2576" s="173"/>
      <c r="T2576" s="173"/>
      <c r="U2576" s="173"/>
      <c r="V2576" s="173"/>
      <c r="W2576" s="173"/>
      <c r="X2576" s="173"/>
      <c r="Y2576" s="173"/>
      <c r="Z2576" s="173"/>
      <c r="AA2576" s="173"/>
      <c r="AB2576" s="173"/>
      <c r="AC2576" s="173"/>
      <c r="AD2576" s="173"/>
      <c r="AE2576" s="173"/>
      <c r="AF2576" s="173"/>
      <c r="AG2576" s="173"/>
      <c r="AH2576" s="173"/>
      <c r="AI2576" s="173"/>
      <c r="AJ2576" s="173"/>
      <c r="AK2576" s="173"/>
      <c r="AL2576" s="173"/>
    </row>
    <row r="2577" spans="1:38" s="123" customFormat="1" ht="14">
      <c r="A2577" s="173"/>
      <c r="B2577" s="173"/>
      <c r="C2577" s="173"/>
      <c r="D2577" s="173"/>
      <c r="E2577" s="173"/>
      <c r="F2577" s="173"/>
      <c r="G2577" s="173"/>
      <c r="H2577" s="173"/>
      <c r="I2577" s="173"/>
      <c r="J2577" s="173"/>
      <c r="K2577" s="173"/>
      <c r="L2577" s="173"/>
      <c r="M2577" s="173"/>
      <c r="N2577" s="173"/>
      <c r="O2577" s="173"/>
      <c r="P2577" s="173"/>
      <c r="Q2577" s="173"/>
      <c r="R2577" s="173"/>
      <c r="S2577" s="173"/>
      <c r="T2577" s="173"/>
      <c r="U2577" s="173"/>
      <c r="V2577" s="173"/>
      <c r="W2577" s="173"/>
      <c r="X2577" s="173"/>
      <c r="Y2577" s="173"/>
      <c r="Z2577" s="173"/>
      <c r="AA2577" s="173"/>
      <c r="AB2577" s="173"/>
      <c r="AC2577" s="173"/>
      <c r="AD2577" s="173"/>
      <c r="AE2577" s="173"/>
      <c r="AF2577" s="173"/>
      <c r="AG2577" s="173"/>
      <c r="AH2577" s="173"/>
      <c r="AI2577" s="173"/>
      <c r="AJ2577" s="173"/>
      <c r="AK2577" s="173"/>
      <c r="AL2577" s="173"/>
    </row>
    <row r="2578" spans="1:38" s="123" customFormat="1" ht="14">
      <c r="A2578" s="173"/>
      <c r="B2578" s="173"/>
      <c r="C2578" s="173"/>
      <c r="D2578" s="173"/>
      <c r="E2578" s="173"/>
      <c r="F2578" s="173"/>
      <c r="G2578" s="173"/>
      <c r="H2578" s="173"/>
      <c r="I2578" s="173"/>
      <c r="J2578" s="173"/>
      <c r="K2578" s="173"/>
      <c r="L2578" s="173"/>
      <c r="M2578" s="173"/>
      <c r="N2578" s="173"/>
      <c r="O2578" s="173"/>
      <c r="P2578" s="173"/>
      <c r="Q2578" s="173"/>
      <c r="R2578" s="173"/>
      <c r="S2578" s="173"/>
      <c r="T2578" s="173"/>
      <c r="U2578" s="173"/>
      <c r="V2578" s="173"/>
      <c r="W2578" s="173"/>
      <c r="X2578" s="173"/>
      <c r="Y2578" s="173"/>
      <c r="Z2578" s="173"/>
      <c r="AA2578" s="173"/>
      <c r="AB2578" s="173"/>
      <c r="AC2578" s="173"/>
      <c r="AD2578" s="173"/>
      <c r="AE2578" s="173"/>
      <c r="AF2578" s="173"/>
      <c r="AG2578" s="173"/>
      <c r="AH2578" s="173"/>
      <c r="AI2578" s="173"/>
      <c r="AJ2578" s="173"/>
      <c r="AK2578" s="173"/>
      <c r="AL2578" s="173"/>
    </row>
    <row r="2579" spans="1:38" s="123" customFormat="1" ht="14">
      <c r="A2579" s="173"/>
      <c r="B2579" s="173"/>
      <c r="C2579" s="173"/>
      <c r="D2579" s="173"/>
      <c r="E2579" s="173"/>
      <c r="F2579" s="173"/>
      <c r="G2579" s="173"/>
      <c r="H2579" s="173"/>
      <c r="I2579" s="173"/>
      <c r="J2579" s="173"/>
      <c r="K2579" s="173"/>
      <c r="L2579" s="173"/>
      <c r="M2579" s="173"/>
      <c r="N2579" s="173"/>
      <c r="O2579" s="173"/>
      <c r="P2579" s="173"/>
      <c r="Q2579" s="173"/>
      <c r="R2579" s="173"/>
      <c r="S2579" s="173"/>
      <c r="T2579" s="173"/>
      <c r="U2579" s="173"/>
      <c r="V2579" s="173"/>
      <c r="W2579" s="173"/>
      <c r="X2579" s="173"/>
      <c r="Y2579" s="173"/>
      <c r="Z2579" s="173"/>
      <c r="AA2579" s="173"/>
      <c r="AB2579" s="173"/>
      <c r="AC2579" s="173"/>
      <c r="AD2579" s="173"/>
      <c r="AE2579" s="173"/>
      <c r="AF2579" s="173"/>
      <c r="AG2579" s="173"/>
      <c r="AH2579" s="173"/>
      <c r="AI2579" s="173"/>
      <c r="AJ2579" s="173"/>
      <c r="AK2579" s="173"/>
      <c r="AL2579" s="173"/>
    </row>
    <row r="2580" spans="1:38" s="123" customFormat="1" ht="14">
      <c r="A2580" s="173"/>
      <c r="B2580" s="173"/>
      <c r="C2580" s="173"/>
      <c r="D2580" s="173"/>
      <c r="E2580" s="173"/>
      <c r="F2580" s="173"/>
      <c r="G2580" s="173"/>
      <c r="H2580" s="173"/>
      <c r="I2580" s="173"/>
      <c r="J2580" s="173"/>
      <c r="K2580" s="173"/>
      <c r="L2580" s="173"/>
      <c r="M2580" s="173"/>
      <c r="N2580" s="173"/>
      <c r="O2580" s="173"/>
      <c r="P2580" s="173"/>
      <c r="Q2580" s="173"/>
      <c r="R2580" s="173"/>
      <c r="S2580" s="173"/>
      <c r="T2580" s="173"/>
      <c r="U2580" s="173"/>
      <c r="V2580" s="173"/>
      <c r="W2580" s="173"/>
      <c r="X2580" s="173"/>
      <c r="Y2580" s="173"/>
      <c r="Z2580" s="173"/>
      <c r="AA2580" s="173"/>
      <c r="AB2580" s="173"/>
      <c r="AC2580" s="173"/>
      <c r="AD2580" s="173"/>
      <c r="AE2580" s="173"/>
      <c r="AF2580" s="173"/>
      <c r="AG2580" s="173"/>
      <c r="AH2580" s="173"/>
      <c r="AI2580" s="173"/>
      <c r="AJ2580" s="173"/>
      <c r="AK2580" s="173"/>
      <c r="AL2580" s="173"/>
    </row>
    <row r="2581" spans="1:38" s="123" customFormat="1" ht="14">
      <c r="A2581" s="173"/>
      <c r="B2581" s="173"/>
      <c r="C2581" s="173"/>
      <c r="D2581" s="173"/>
      <c r="E2581" s="173"/>
      <c r="F2581" s="173"/>
      <c r="G2581" s="173"/>
      <c r="H2581" s="173"/>
      <c r="I2581" s="173"/>
      <c r="J2581" s="173"/>
      <c r="K2581" s="173"/>
      <c r="L2581" s="173"/>
      <c r="M2581" s="173"/>
      <c r="N2581" s="173"/>
      <c r="O2581" s="173"/>
      <c r="P2581" s="173"/>
      <c r="Q2581" s="173"/>
      <c r="R2581" s="173"/>
      <c r="S2581" s="173"/>
      <c r="T2581" s="173"/>
      <c r="U2581" s="173"/>
      <c r="V2581" s="173"/>
      <c r="W2581" s="173"/>
      <c r="X2581" s="173"/>
      <c r="Y2581" s="173"/>
      <c r="Z2581" s="173"/>
      <c r="AA2581" s="173"/>
      <c r="AB2581" s="173"/>
      <c r="AC2581" s="173"/>
      <c r="AD2581" s="173"/>
      <c r="AE2581" s="173"/>
      <c r="AF2581" s="173"/>
      <c r="AG2581" s="173"/>
      <c r="AH2581" s="173"/>
      <c r="AI2581" s="173"/>
      <c r="AJ2581" s="173"/>
      <c r="AK2581" s="173"/>
      <c r="AL2581" s="173"/>
    </row>
    <row r="2582" spans="1:38" s="123" customFormat="1" ht="14">
      <c r="A2582" s="173"/>
      <c r="B2582" s="173"/>
      <c r="C2582" s="173"/>
      <c r="D2582" s="173"/>
      <c r="E2582" s="173"/>
      <c r="F2582" s="173"/>
      <c r="G2582" s="173"/>
      <c r="H2582" s="173"/>
      <c r="I2582" s="173"/>
      <c r="J2582" s="173"/>
      <c r="K2582" s="173"/>
      <c r="L2582" s="173"/>
      <c r="M2582" s="173"/>
      <c r="N2582" s="173"/>
      <c r="O2582" s="173"/>
      <c r="P2582" s="173"/>
      <c r="Q2582" s="173"/>
      <c r="R2582" s="173"/>
      <c r="S2582" s="173"/>
      <c r="T2582" s="173"/>
      <c r="U2582" s="173"/>
      <c r="V2582" s="173"/>
      <c r="W2582" s="173"/>
      <c r="X2582" s="173"/>
      <c r="Y2582" s="173"/>
      <c r="Z2582" s="173"/>
      <c r="AA2582" s="173"/>
      <c r="AB2582" s="173"/>
      <c r="AC2582" s="173"/>
      <c r="AD2582" s="173"/>
      <c r="AE2582" s="173"/>
      <c r="AF2582" s="173"/>
      <c r="AG2582" s="173"/>
      <c r="AH2582" s="173"/>
      <c r="AI2582" s="173"/>
      <c r="AJ2582" s="173"/>
      <c r="AK2582" s="173"/>
      <c r="AL2582" s="173"/>
    </row>
    <row r="2583" spans="1:38" s="123" customFormat="1" ht="14">
      <c r="A2583" s="173"/>
      <c r="B2583" s="173"/>
      <c r="C2583" s="173"/>
      <c r="D2583" s="173"/>
      <c r="E2583" s="173"/>
      <c r="F2583" s="173"/>
      <c r="G2583" s="173"/>
      <c r="H2583" s="173"/>
      <c r="I2583" s="173"/>
      <c r="J2583" s="173"/>
      <c r="K2583" s="173"/>
      <c r="L2583" s="173"/>
      <c r="M2583" s="173"/>
      <c r="N2583" s="173"/>
      <c r="O2583" s="173"/>
      <c r="P2583" s="173"/>
      <c r="Q2583" s="173"/>
      <c r="R2583" s="173"/>
      <c r="S2583" s="173"/>
      <c r="T2583" s="173"/>
      <c r="U2583" s="173"/>
      <c r="V2583" s="173"/>
      <c r="W2583" s="173"/>
      <c r="X2583" s="173"/>
      <c r="Y2583" s="173"/>
      <c r="Z2583" s="173"/>
      <c r="AA2583" s="173"/>
      <c r="AB2583" s="173"/>
      <c r="AC2583" s="173"/>
      <c r="AD2583" s="173"/>
      <c r="AE2583" s="173"/>
      <c r="AF2583" s="173"/>
      <c r="AG2583" s="173"/>
      <c r="AH2583" s="173"/>
      <c r="AI2583" s="173"/>
      <c r="AJ2583" s="173"/>
      <c r="AK2583" s="173"/>
      <c r="AL2583" s="173"/>
    </row>
    <row r="2584" spans="1:38" s="123" customFormat="1" ht="14">
      <c r="A2584" s="173"/>
      <c r="B2584" s="173"/>
      <c r="C2584" s="173"/>
      <c r="D2584" s="173"/>
      <c r="E2584" s="173"/>
      <c r="F2584" s="173"/>
      <c r="G2584" s="173"/>
      <c r="H2584" s="173"/>
      <c r="I2584" s="173"/>
      <c r="J2584" s="173"/>
      <c r="K2584" s="173"/>
      <c r="L2584" s="173"/>
      <c r="M2584" s="173"/>
      <c r="N2584" s="173"/>
      <c r="O2584" s="173"/>
      <c r="P2584" s="173"/>
      <c r="Q2584" s="173"/>
      <c r="R2584" s="173"/>
      <c r="S2584" s="173"/>
      <c r="T2584" s="173"/>
      <c r="U2584" s="173"/>
      <c r="V2584" s="173"/>
      <c r="W2584" s="173"/>
      <c r="X2584" s="173"/>
      <c r="Y2584" s="173"/>
      <c r="Z2584" s="173"/>
      <c r="AA2584" s="173"/>
      <c r="AB2584" s="173"/>
      <c r="AC2584" s="173"/>
      <c r="AD2584" s="173"/>
      <c r="AE2584" s="173"/>
      <c r="AF2584" s="173"/>
      <c r="AG2584" s="173"/>
      <c r="AH2584" s="173"/>
      <c r="AI2584" s="173"/>
      <c r="AJ2584" s="173"/>
      <c r="AK2584" s="173"/>
      <c r="AL2584" s="173"/>
    </row>
    <row r="2585" spans="1:38" s="123" customFormat="1" ht="14">
      <c r="A2585" s="173"/>
      <c r="B2585" s="173"/>
      <c r="C2585" s="173"/>
      <c r="D2585" s="173"/>
      <c r="E2585" s="173"/>
      <c r="F2585" s="173"/>
      <c r="G2585" s="173"/>
      <c r="H2585" s="173"/>
      <c r="I2585" s="173"/>
      <c r="J2585" s="173"/>
      <c r="K2585" s="173"/>
      <c r="L2585" s="173"/>
      <c r="M2585" s="173"/>
      <c r="N2585" s="173"/>
      <c r="O2585" s="173"/>
      <c r="P2585" s="173"/>
      <c r="Q2585" s="173"/>
      <c r="R2585" s="173"/>
      <c r="S2585" s="173"/>
      <c r="T2585" s="173"/>
      <c r="U2585" s="173"/>
      <c r="V2585" s="173"/>
      <c r="W2585" s="173"/>
      <c r="X2585" s="173"/>
      <c r="Y2585" s="173"/>
      <c r="Z2585" s="173"/>
      <c r="AA2585" s="173"/>
      <c r="AB2585" s="173"/>
      <c r="AC2585" s="173"/>
      <c r="AD2585" s="173"/>
      <c r="AE2585" s="173"/>
      <c r="AF2585" s="173"/>
      <c r="AG2585" s="173"/>
      <c r="AH2585" s="173"/>
      <c r="AI2585" s="173"/>
      <c r="AJ2585" s="173"/>
      <c r="AK2585" s="173"/>
      <c r="AL2585" s="173"/>
    </row>
    <row r="2586" spans="1:38" s="123" customFormat="1" ht="14">
      <c r="A2586" s="173"/>
      <c r="B2586" s="173"/>
      <c r="C2586" s="173"/>
      <c r="D2586" s="173"/>
      <c r="E2586" s="173"/>
      <c r="F2586" s="173"/>
      <c r="G2586" s="173"/>
      <c r="H2586" s="173"/>
      <c r="I2586" s="173"/>
      <c r="J2586" s="173"/>
      <c r="K2586" s="173"/>
      <c r="L2586" s="173"/>
      <c r="M2586" s="173"/>
      <c r="N2586" s="173"/>
      <c r="O2586" s="173"/>
      <c r="P2586" s="173"/>
      <c r="Q2586" s="173"/>
      <c r="R2586" s="173"/>
      <c r="S2586" s="173"/>
      <c r="T2586" s="173"/>
      <c r="U2586" s="173"/>
      <c r="V2586" s="173"/>
      <c r="W2586" s="173"/>
      <c r="X2586" s="173"/>
      <c r="Y2586" s="173"/>
      <c r="Z2586" s="173"/>
      <c r="AA2586" s="173"/>
      <c r="AB2586" s="173"/>
      <c r="AC2586" s="173"/>
      <c r="AD2586" s="173"/>
      <c r="AE2586" s="173"/>
      <c r="AF2586" s="173"/>
      <c r="AG2586" s="173"/>
      <c r="AH2586" s="173"/>
      <c r="AI2586" s="173"/>
      <c r="AJ2586" s="173"/>
      <c r="AK2586" s="173"/>
      <c r="AL2586" s="173"/>
    </row>
    <row r="2587" spans="1:38" s="123" customFormat="1" ht="14">
      <c r="A2587" s="173"/>
      <c r="B2587" s="173"/>
      <c r="C2587" s="173"/>
      <c r="D2587" s="173"/>
      <c r="E2587" s="173"/>
      <c r="F2587" s="173"/>
      <c r="G2587" s="173"/>
      <c r="H2587" s="173"/>
      <c r="I2587" s="173"/>
      <c r="J2587" s="173"/>
      <c r="K2587" s="173"/>
      <c r="L2587" s="173"/>
      <c r="M2587" s="173"/>
      <c r="N2587" s="173"/>
      <c r="O2587" s="173"/>
      <c r="P2587" s="173"/>
      <c r="Q2587" s="173"/>
      <c r="R2587" s="173"/>
      <c r="S2587" s="173"/>
      <c r="T2587" s="173"/>
      <c r="U2587" s="173"/>
      <c r="V2587" s="173"/>
      <c r="W2587" s="173"/>
      <c r="X2587" s="173"/>
      <c r="Y2587" s="173"/>
      <c r="Z2587" s="173"/>
      <c r="AA2587" s="173"/>
      <c r="AB2587" s="173"/>
      <c r="AC2587" s="173"/>
      <c r="AD2587" s="173"/>
      <c r="AE2587" s="173"/>
      <c r="AF2587" s="173"/>
      <c r="AG2587" s="173"/>
      <c r="AH2587" s="173"/>
      <c r="AI2587" s="173"/>
      <c r="AJ2587" s="173"/>
      <c r="AK2587" s="173"/>
      <c r="AL2587" s="173"/>
    </row>
    <row r="2588" spans="1:38" s="123" customFormat="1" ht="14">
      <c r="A2588" s="173"/>
      <c r="B2588" s="173"/>
      <c r="C2588" s="173"/>
      <c r="D2588" s="173"/>
      <c r="E2588" s="173"/>
      <c r="F2588" s="173"/>
      <c r="G2588" s="173"/>
      <c r="H2588" s="173"/>
      <c r="I2588" s="173"/>
      <c r="J2588" s="173"/>
      <c r="K2588" s="173"/>
      <c r="L2588" s="173"/>
      <c r="M2588" s="173"/>
      <c r="N2588" s="173"/>
      <c r="O2588" s="173"/>
      <c r="P2588" s="173"/>
      <c r="Q2588" s="173"/>
      <c r="R2588" s="173"/>
      <c r="S2588" s="173"/>
      <c r="T2588" s="173"/>
      <c r="U2588" s="173"/>
      <c r="V2588" s="173"/>
      <c r="W2588" s="173"/>
      <c r="X2588" s="173"/>
      <c r="Y2588" s="173"/>
      <c r="Z2588" s="173"/>
      <c r="AA2588" s="173"/>
      <c r="AB2588" s="173"/>
      <c r="AC2588" s="173"/>
      <c r="AD2588" s="173"/>
      <c r="AE2588" s="173"/>
      <c r="AF2588" s="173"/>
      <c r="AG2588" s="173"/>
      <c r="AH2588" s="173"/>
      <c r="AI2588" s="173"/>
      <c r="AJ2588" s="173"/>
      <c r="AK2588" s="173"/>
      <c r="AL2588" s="173"/>
    </row>
    <row r="2589" spans="1:38" s="123" customFormat="1" ht="14">
      <c r="A2589" s="173"/>
      <c r="B2589" s="173"/>
      <c r="C2589" s="173"/>
      <c r="D2589" s="173"/>
      <c r="E2589" s="173"/>
      <c r="F2589" s="173"/>
      <c r="G2589" s="173"/>
      <c r="H2589" s="173"/>
      <c r="I2589" s="173"/>
      <c r="J2589" s="173"/>
      <c r="K2589" s="173"/>
      <c r="L2589" s="173"/>
      <c r="M2589" s="173"/>
      <c r="N2589" s="173"/>
      <c r="O2589" s="173"/>
      <c r="P2589" s="173"/>
      <c r="Q2589" s="173"/>
      <c r="R2589" s="173"/>
      <c r="S2589" s="173"/>
      <c r="T2589" s="173"/>
      <c r="U2589" s="173"/>
      <c r="V2589" s="173"/>
      <c r="W2589" s="173"/>
      <c r="X2589" s="173"/>
      <c r="Y2589" s="173"/>
      <c r="Z2589" s="173"/>
      <c r="AA2589" s="173"/>
      <c r="AB2589" s="173"/>
      <c r="AC2589" s="173"/>
      <c r="AD2589" s="173"/>
      <c r="AE2589" s="173"/>
      <c r="AF2589" s="173"/>
      <c r="AG2589" s="173"/>
      <c r="AH2589" s="173"/>
      <c r="AI2589" s="173"/>
      <c r="AJ2589" s="173"/>
      <c r="AK2589" s="173"/>
      <c r="AL2589" s="173"/>
    </row>
    <row r="2590" spans="1:38" s="123" customFormat="1" ht="14">
      <c r="A2590" s="173"/>
      <c r="B2590" s="173"/>
      <c r="C2590" s="173"/>
      <c r="D2590" s="173"/>
      <c r="E2590" s="173"/>
      <c r="F2590" s="173"/>
      <c r="G2590" s="173"/>
      <c r="H2590" s="173"/>
      <c r="I2590" s="173"/>
      <c r="J2590" s="173"/>
      <c r="K2590" s="173"/>
      <c r="L2590" s="173"/>
      <c r="M2590" s="173"/>
      <c r="N2590" s="173"/>
      <c r="O2590" s="173"/>
      <c r="P2590" s="173"/>
      <c r="Q2590" s="173"/>
      <c r="R2590" s="173"/>
      <c r="S2590" s="173"/>
      <c r="T2590" s="173"/>
      <c r="U2590" s="173"/>
      <c r="V2590" s="173"/>
      <c r="W2590" s="173"/>
      <c r="X2590" s="173"/>
      <c r="Y2590" s="173"/>
      <c r="Z2590" s="173"/>
      <c r="AA2590" s="173"/>
      <c r="AB2590" s="173"/>
      <c r="AC2590" s="173"/>
      <c r="AD2590" s="173"/>
      <c r="AE2590" s="173"/>
      <c r="AF2590" s="173"/>
      <c r="AG2590" s="173"/>
      <c r="AH2590" s="173"/>
      <c r="AI2590" s="173"/>
      <c r="AJ2590" s="173"/>
      <c r="AK2590" s="173"/>
      <c r="AL2590" s="173"/>
    </row>
    <row r="2591" spans="1:38" s="123" customFormat="1" ht="14">
      <c r="A2591" s="173"/>
      <c r="B2591" s="173"/>
      <c r="C2591" s="173"/>
      <c r="D2591" s="173"/>
      <c r="E2591" s="173"/>
      <c r="F2591" s="173"/>
      <c r="G2591" s="173"/>
      <c r="H2591" s="173"/>
      <c r="I2591" s="173"/>
      <c r="J2591" s="173"/>
      <c r="K2591" s="173"/>
      <c r="L2591" s="173"/>
      <c r="M2591" s="173"/>
      <c r="N2591" s="173"/>
      <c r="O2591" s="173"/>
      <c r="P2591" s="173"/>
      <c r="Q2591" s="173"/>
      <c r="R2591" s="173"/>
      <c r="S2591" s="173"/>
      <c r="T2591" s="173"/>
      <c r="U2591" s="173"/>
      <c r="V2591" s="173"/>
      <c r="W2591" s="173"/>
      <c r="X2591" s="173"/>
      <c r="Y2591" s="173"/>
      <c r="Z2591" s="173"/>
      <c r="AA2591" s="173"/>
      <c r="AB2591" s="173"/>
      <c r="AC2591" s="173"/>
      <c r="AD2591" s="173"/>
      <c r="AE2591" s="173"/>
      <c r="AF2591" s="173"/>
      <c r="AG2591" s="173"/>
      <c r="AH2591" s="173"/>
      <c r="AI2591" s="173"/>
      <c r="AJ2591" s="173"/>
      <c r="AK2591" s="173"/>
      <c r="AL2591" s="173"/>
    </row>
    <row r="2592" spans="1:38" s="123" customFormat="1" ht="14">
      <c r="A2592" s="173"/>
      <c r="B2592" s="173"/>
      <c r="C2592" s="173"/>
      <c r="D2592" s="173"/>
      <c r="E2592" s="173"/>
      <c r="F2592" s="173"/>
      <c r="G2592" s="173"/>
      <c r="H2592" s="173"/>
      <c r="I2592" s="173"/>
      <c r="J2592" s="173"/>
      <c r="K2592" s="173"/>
      <c r="L2592" s="173"/>
      <c r="M2592" s="173"/>
      <c r="N2592" s="173"/>
      <c r="O2592" s="173"/>
      <c r="P2592" s="173"/>
      <c r="Q2592" s="173"/>
      <c r="R2592" s="173"/>
      <c r="S2592" s="173"/>
      <c r="T2592" s="173"/>
      <c r="U2592" s="173"/>
      <c r="V2592" s="173"/>
      <c r="W2592" s="173"/>
      <c r="X2592" s="173"/>
      <c r="Y2592" s="173"/>
      <c r="Z2592" s="173"/>
      <c r="AA2592" s="173"/>
      <c r="AB2592" s="173"/>
      <c r="AC2592" s="173"/>
      <c r="AD2592" s="173"/>
      <c r="AE2592" s="173"/>
      <c r="AF2592" s="173"/>
      <c r="AG2592" s="173"/>
      <c r="AH2592" s="173"/>
      <c r="AI2592" s="173"/>
      <c r="AJ2592" s="173"/>
      <c r="AK2592" s="173"/>
      <c r="AL2592" s="173"/>
    </row>
    <row r="2593" spans="1:38" s="123" customFormat="1" ht="14">
      <c r="A2593" s="173"/>
      <c r="B2593" s="173"/>
      <c r="C2593" s="173"/>
      <c r="D2593" s="173"/>
      <c r="E2593" s="173"/>
      <c r="F2593" s="173"/>
      <c r="G2593" s="173"/>
      <c r="H2593" s="173"/>
      <c r="I2593" s="173"/>
      <c r="J2593" s="173"/>
      <c r="K2593" s="173"/>
      <c r="L2593" s="173"/>
      <c r="M2593" s="173"/>
      <c r="N2593" s="173"/>
      <c r="O2593" s="173"/>
      <c r="P2593" s="173"/>
      <c r="Q2593" s="173"/>
      <c r="R2593" s="173"/>
      <c r="S2593" s="173"/>
      <c r="T2593" s="173"/>
      <c r="U2593" s="173"/>
      <c r="V2593" s="173"/>
      <c r="W2593" s="173"/>
      <c r="X2593" s="173"/>
      <c r="Y2593" s="173"/>
      <c r="Z2593" s="173"/>
      <c r="AA2593" s="173"/>
      <c r="AB2593" s="173"/>
      <c r="AC2593" s="173"/>
      <c r="AD2593" s="173"/>
      <c r="AE2593" s="173"/>
      <c r="AF2593" s="173"/>
      <c r="AG2593" s="173"/>
      <c r="AH2593" s="173"/>
      <c r="AI2593" s="173"/>
      <c r="AJ2593" s="173"/>
      <c r="AK2593" s="173"/>
      <c r="AL2593" s="173"/>
    </row>
    <row r="2594" spans="1:38" s="123" customFormat="1" ht="14">
      <c r="A2594" s="173"/>
      <c r="B2594" s="173"/>
      <c r="C2594" s="173"/>
      <c r="D2594" s="173"/>
      <c r="E2594" s="173"/>
      <c r="F2594" s="173"/>
      <c r="G2594" s="173"/>
      <c r="H2594" s="173"/>
      <c r="I2594" s="173"/>
      <c r="J2594" s="173"/>
      <c r="K2594" s="173"/>
      <c r="L2594" s="173"/>
      <c r="M2594" s="173"/>
      <c r="N2594" s="173"/>
      <c r="O2594" s="173"/>
      <c r="P2594" s="173"/>
      <c r="Q2594" s="173"/>
      <c r="R2594" s="173"/>
      <c r="S2594" s="173"/>
      <c r="T2594" s="173"/>
      <c r="U2594" s="173"/>
      <c r="V2594" s="173"/>
      <c r="W2594" s="173"/>
      <c r="X2594" s="173"/>
      <c r="Y2594" s="173"/>
      <c r="Z2594" s="173"/>
      <c r="AA2594" s="173"/>
      <c r="AB2594" s="173"/>
      <c r="AC2594" s="173"/>
      <c r="AD2594" s="173"/>
      <c r="AE2594" s="173"/>
      <c r="AF2594" s="173"/>
      <c r="AG2594" s="173"/>
      <c r="AH2594" s="173"/>
      <c r="AI2594" s="173"/>
      <c r="AJ2594" s="173"/>
      <c r="AK2594" s="173"/>
      <c r="AL2594" s="173"/>
    </row>
    <row r="2595" spans="1:38" s="123" customFormat="1" ht="14">
      <c r="A2595" s="173"/>
      <c r="B2595" s="173"/>
      <c r="C2595" s="173"/>
      <c r="D2595" s="173"/>
      <c r="E2595" s="173"/>
      <c r="F2595" s="173"/>
      <c r="G2595" s="173"/>
      <c r="H2595" s="173"/>
      <c r="I2595" s="173"/>
      <c r="J2595" s="173"/>
      <c r="K2595" s="173"/>
      <c r="L2595" s="173"/>
      <c r="M2595" s="173"/>
      <c r="N2595" s="173"/>
      <c r="O2595" s="173"/>
      <c r="P2595" s="173"/>
      <c r="Q2595" s="173"/>
      <c r="R2595" s="173"/>
      <c r="S2595" s="173"/>
      <c r="T2595" s="173"/>
      <c r="U2595" s="173"/>
      <c r="V2595" s="173"/>
      <c r="W2595" s="173"/>
      <c r="X2595" s="173"/>
      <c r="Y2595" s="173"/>
      <c r="Z2595" s="173"/>
      <c r="AA2595" s="173"/>
      <c r="AB2595" s="173"/>
      <c r="AC2595" s="173"/>
      <c r="AD2595" s="173"/>
      <c r="AE2595" s="173"/>
      <c r="AF2595" s="173"/>
      <c r="AG2595" s="173"/>
      <c r="AH2595" s="173"/>
      <c r="AI2595" s="173"/>
      <c r="AJ2595" s="173"/>
      <c r="AK2595" s="173"/>
      <c r="AL2595" s="173"/>
    </row>
    <row r="2596" spans="1:38" s="123" customFormat="1" ht="14">
      <c r="A2596" s="173"/>
      <c r="B2596" s="173"/>
      <c r="C2596" s="173"/>
      <c r="D2596" s="173"/>
      <c r="E2596" s="173"/>
      <c r="F2596" s="173"/>
      <c r="G2596" s="173"/>
      <c r="H2596" s="173"/>
      <c r="I2596" s="173"/>
      <c r="J2596" s="173"/>
      <c r="K2596" s="173"/>
      <c r="L2596" s="173"/>
      <c r="M2596" s="173"/>
      <c r="N2596" s="173"/>
      <c r="O2596" s="173"/>
      <c r="P2596" s="173"/>
      <c r="Q2596" s="173"/>
      <c r="R2596" s="173"/>
      <c r="S2596" s="173"/>
      <c r="T2596" s="173"/>
      <c r="U2596" s="173"/>
      <c r="V2596" s="173"/>
      <c r="W2596" s="173"/>
      <c r="X2596" s="173"/>
      <c r="Y2596" s="173"/>
      <c r="Z2596" s="173"/>
      <c r="AA2596" s="173"/>
      <c r="AB2596" s="173"/>
      <c r="AC2596" s="173"/>
      <c r="AD2596" s="173"/>
      <c r="AE2596" s="173"/>
      <c r="AF2596" s="173"/>
      <c r="AG2596" s="173"/>
      <c r="AH2596" s="173"/>
      <c r="AI2596" s="173"/>
      <c r="AJ2596" s="173"/>
      <c r="AK2596" s="173"/>
      <c r="AL2596" s="173"/>
    </row>
    <row r="2597" spans="1:38" s="123" customFormat="1" ht="14">
      <c r="A2597" s="173"/>
      <c r="B2597" s="173"/>
      <c r="C2597" s="173"/>
      <c r="D2597" s="173"/>
      <c r="E2597" s="173"/>
      <c r="F2597" s="173"/>
      <c r="G2597" s="173"/>
      <c r="H2597" s="173"/>
      <c r="I2597" s="173"/>
      <c r="J2597" s="173"/>
      <c r="K2597" s="173"/>
      <c r="L2597" s="173"/>
      <c r="M2597" s="173"/>
      <c r="N2597" s="173"/>
      <c r="O2597" s="173"/>
      <c r="P2597" s="173"/>
      <c r="Q2597" s="173"/>
      <c r="R2597" s="173"/>
      <c r="S2597" s="173"/>
      <c r="T2597" s="173"/>
      <c r="U2597" s="173"/>
      <c r="V2597" s="173"/>
      <c r="W2597" s="173"/>
      <c r="X2597" s="173"/>
      <c r="Y2597" s="173"/>
      <c r="Z2597" s="173"/>
      <c r="AA2597" s="173"/>
      <c r="AB2597" s="173"/>
      <c r="AC2597" s="173"/>
      <c r="AD2597" s="173"/>
      <c r="AE2597" s="173"/>
      <c r="AF2597" s="173"/>
      <c r="AG2597" s="173"/>
      <c r="AH2597" s="173"/>
      <c r="AI2597" s="173"/>
      <c r="AJ2597" s="173"/>
      <c r="AK2597" s="173"/>
      <c r="AL2597" s="173"/>
    </row>
    <row r="2598" spans="1:38" s="123" customFormat="1" ht="14">
      <c r="A2598" s="173"/>
      <c r="B2598" s="173"/>
      <c r="C2598" s="173"/>
      <c r="D2598" s="173"/>
      <c r="E2598" s="173"/>
      <c r="F2598" s="173"/>
      <c r="G2598" s="173"/>
      <c r="H2598" s="173"/>
      <c r="I2598" s="173"/>
      <c r="J2598" s="173"/>
      <c r="K2598" s="173"/>
      <c r="L2598" s="173"/>
      <c r="M2598" s="173"/>
      <c r="N2598" s="173"/>
      <c r="O2598" s="173"/>
      <c r="P2598" s="173"/>
      <c r="Q2598" s="173"/>
      <c r="R2598" s="173"/>
      <c r="S2598" s="173"/>
      <c r="T2598" s="173"/>
      <c r="U2598" s="173"/>
      <c r="V2598" s="173"/>
      <c r="W2598" s="173"/>
      <c r="X2598" s="173"/>
      <c r="Y2598" s="173"/>
      <c r="Z2598" s="173"/>
      <c r="AA2598" s="173"/>
      <c r="AB2598" s="173"/>
      <c r="AC2598" s="173"/>
      <c r="AD2598" s="173"/>
      <c r="AE2598" s="173"/>
      <c r="AF2598" s="173"/>
      <c r="AG2598" s="173"/>
      <c r="AH2598" s="173"/>
      <c r="AI2598" s="173"/>
      <c r="AJ2598" s="173"/>
      <c r="AK2598" s="173"/>
      <c r="AL2598" s="173"/>
    </row>
    <row r="2599" spans="1:38" s="123" customFormat="1" ht="14">
      <c r="A2599" s="173"/>
      <c r="B2599" s="173"/>
      <c r="C2599" s="173"/>
      <c r="D2599" s="173"/>
      <c r="E2599" s="173"/>
      <c r="F2599" s="173"/>
      <c r="G2599" s="173"/>
      <c r="H2599" s="173"/>
      <c r="I2599" s="173"/>
      <c r="J2599" s="173"/>
      <c r="K2599" s="173"/>
      <c r="L2599" s="173"/>
      <c r="M2599" s="173"/>
      <c r="N2599" s="173"/>
      <c r="O2599" s="173"/>
      <c r="P2599" s="173"/>
      <c r="Q2599" s="173"/>
      <c r="R2599" s="173"/>
      <c r="S2599" s="173"/>
      <c r="T2599" s="173"/>
      <c r="U2599" s="173"/>
      <c r="V2599" s="173"/>
      <c r="W2599" s="173"/>
      <c r="X2599" s="173"/>
      <c r="Y2599" s="173"/>
      <c r="Z2599" s="173"/>
      <c r="AA2599" s="173"/>
      <c r="AB2599" s="173"/>
      <c r="AC2599" s="173"/>
      <c r="AD2599" s="173"/>
      <c r="AE2599" s="173"/>
      <c r="AF2599" s="173"/>
      <c r="AG2599" s="173"/>
      <c r="AH2599" s="173"/>
      <c r="AI2599" s="173"/>
      <c r="AJ2599" s="173"/>
      <c r="AK2599" s="173"/>
      <c r="AL2599" s="173"/>
    </row>
    <row r="2600" spans="1:38" s="123" customFormat="1" ht="14">
      <c r="A2600" s="173"/>
      <c r="B2600" s="173"/>
      <c r="C2600" s="173"/>
      <c r="D2600" s="173"/>
      <c r="E2600" s="173"/>
      <c r="F2600" s="173"/>
      <c r="G2600" s="173"/>
      <c r="H2600" s="173"/>
      <c r="I2600" s="173"/>
      <c r="J2600" s="173"/>
      <c r="K2600" s="173"/>
      <c r="L2600" s="173"/>
      <c r="M2600" s="173"/>
      <c r="N2600" s="173"/>
      <c r="O2600" s="173"/>
      <c r="P2600" s="173"/>
      <c r="Q2600" s="173"/>
      <c r="R2600" s="173"/>
      <c r="S2600" s="173"/>
      <c r="T2600" s="173"/>
      <c r="U2600" s="173"/>
      <c r="V2600" s="173"/>
      <c r="W2600" s="173"/>
      <c r="X2600" s="173"/>
      <c r="Y2600" s="173"/>
      <c r="Z2600" s="173"/>
      <c r="AA2600" s="173"/>
      <c r="AB2600" s="173"/>
      <c r="AC2600" s="173"/>
      <c r="AD2600" s="173"/>
      <c r="AE2600" s="173"/>
      <c r="AF2600" s="173"/>
      <c r="AG2600" s="173"/>
      <c r="AH2600" s="173"/>
      <c r="AI2600" s="173"/>
      <c r="AJ2600" s="173"/>
      <c r="AK2600" s="173"/>
      <c r="AL2600" s="173"/>
    </row>
    <row r="2601" spans="1:38" s="123" customFormat="1" ht="14">
      <c r="A2601" s="173"/>
      <c r="B2601" s="173"/>
      <c r="C2601" s="173"/>
      <c r="D2601" s="173"/>
      <c r="E2601" s="173"/>
      <c r="F2601" s="173"/>
      <c r="G2601" s="173"/>
      <c r="H2601" s="173"/>
      <c r="I2601" s="173"/>
      <c r="J2601" s="173"/>
      <c r="K2601" s="173"/>
      <c r="L2601" s="173"/>
      <c r="M2601" s="173"/>
      <c r="N2601" s="173"/>
      <c r="O2601" s="173"/>
      <c r="P2601" s="173"/>
      <c r="Q2601" s="173"/>
      <c r="R2601" s="173"/>
      <c r="S2601" s="173"/>
      <c r="T2601" s="173"/>
      <c r="U2601" s="173"/>
      <c r="V2601" s="173"/>
      <c r="W2601" s="173"/>
      <c r="X2601" s="173"/>
      <c r="Y2601" s="173"/>
      <c r="Z2601" s="173"/>
      <c r="AA2601" s="173"/>
      <c r="AB2601" s="173"/>
      <c r="AC2601" s="173"/>
      <c r="AD2601" s="173"/>
      <c r="AE2601" s="173"/>
      <c r="AF2601" s="173"/>
      <c r="AG2601" s="173"/>
      <c r="AH2601" s="173"/>
      <c r="AI2601" s="173"/>
      <c r="AJ2601" s="173"/>
      <c r="AK2601" s="173"/>
      <c r="AL2601" s="173"/>
    </row>
    <row r="2602" spans="1:38" s="123" customFormat="1" ht="14">
      <c r="A2602" s="173"/>
      <c r="B2602" s="173"/>
      <c r="C2602" s="173"/>
      <c r="D2602" s="173"/>
      <c r="E2602" s="173"/>
      <c r="F2602" s="173"/>
      <c r="G2602" s="173"/>
      <c r="H2602" s="173"/>
      <c r="I2602" s="173"/>
      <c r="J2602" s="173"/>
      <c r="K2602" s="173"/>
      <c r="L2602" s="173"/>
      <c r="M2602" s="173"/>
      <c r="N2602" s="173"/>
      <c r="O2602" s="173"/>
      <c r="P2602" s="173"/>
      <c r="Q2602" s="173"/>
      <c r="R2602" s="173"/>
      <c r="S2602" s="173"/>
      <c r="T2602" s="173"/>
      <c r="U2602" s="173"/>
      <c r="V2602" s="173"/>
      <c r="W2602" s="173"/>
      <c r="X2602" s="173"/>
      <c r="Y2602" s="173"/>
      <c r="Z2602" s="173"/>
      <c r="AA2602" s="173"/>
      <c r="AB2602" s="173"/>
      <c r="AC2602" s="173"/>
      <c r="AD2602" s="173"/>
      <c r="AE2602" s="173"/>
      <c r="AF2602" s="173"/>
      <c r="AG2602" s="173"/>
      <c r="AH2602" s="173"/>
      <c r="AI2602" s="173"/>
      <c r="AJ2602" s="173"/>
      <c r="AK2602" s="173"/>
      <c r="AL2602" s="173"/>
    </row>
    <row r="2603" spans="1:38" s="123" customFormat="1" ht="14">
      <c r="A2603" s="173"/>
      <c r="B2603" s="173"/>
      <c r="C2603" s="173"/>
      <c r="D2603" s="173"/>
      <c r="E2603" s="173"/>
      <c r="F2603" s="173"/>
      <c r="G2603" s="173"/>
      <c r="H2603" s="173"/>
      <c r="I2603" s="173"/>
      <c r="J2603" s="173"/>
      <c r="K2603" s="173"/>
      <c r="L2603" s="173"/>
      <c r="M2603" s="173"/>
      <c r="N2603" s="173"/>
      <c r="O2603" s="173"/>
      <c r="P2603" s="173"/>
      <c r="Q2603" s="173"/>
      <c r="R2603" s="173"/>
      <c r="S2603" s="173"/>
      <c r="T2603" s="173"/>
      <c r="U2603" s="173"/>
      <c r="V2603" s="173"/>
      <c r="W2603" s="173"/>
      <c r="X2603" s="173"/>
      <c r="Y2603" s="173"/>
      <c r="Z2603" s="173"/>
      <c r="AA2603" s="173"/>
      <c r="AB2603" s="173"/>
      <c r="AC2603" s="173"/>
      <c r="AD2603" s="173"/>
      <c r="AE2603" s="173"/>
      <c r="AF2603" s="173"/>
      <c r="AG2603" s="173"/>
      <c r="AH2603" s="173"/>
      <c r="AI2603" s="173"/>
      <c r="AJ2603" s="173"/>
      <c r="AK2603" s="173"/>
      <c r="AL2603" s="173"/>
    </row>
    <row r="2604" spans="1:38" s="123" customFormat="1" ht="14">
      <c r="A2604" s="173"/>
      <c r="B2604" s="173"/>
      <c r="C2604" s="173"/>
      <c r="D2604" s="173"/>
      <c r="E2604" s="173"/>
      <c r="F2604" s="173"/>
      <c r="G2604" s="173"/>
      <c r="H2604" s="173"/>
      <c r="I2604" s="173"/>
      <c r="J2604" s="173"/>
      <c r="K2604" s="173"/>
      <c r="L2604" s="173"/>
      <c r="M2604" s="173"/>
      <c r="N2604" s="173"/>
      <c r="O2604" s="173"/>
      <c r="P2604" s="173"/>
      <c r="Q2604" s="173"/>
      <c r="R2604" s="173"/>
      <c r="S2604" s="173"/>
      <c r="T2604" s="173"/>
      <c r="U2604" s="173"/>
      <c r="V2604" s="173"/>
      <c r="W2604" s="173"/>
      <c r="X2604" s="173"/>
      <c r="Y2604" s="173"/>
      <c r="Z2604" s="173"/>
      <c r="AA2604" s="173"/>
      <c r="AB2604" s="173"/>
      <c r="AC2604" s="173"/>
      <c r="AD2604" s="173"/>
      <c r="AE2604" s="173"/>
      <c r="AF2604" s="173"/>
      <c r="AG2604" s="173"/>
      <c r="AH2604" s="173"/>
      <c r="AI2604" s="173"/>
      <c r="AJ2604" s="173"/>
      <c r="AK2604" s="173"/>
      <c r="AL2604" s="173"/>
    </row>
    <row r="2605" spans="1:38" s="123" customFormat="1" ht="14">
      <c r="A2605" s="173"/>
      <c r="B2605" s="173"/>
      <c r="C2605" s="173"/>
      <c r="D2605" s="173"/>
      <c r="E2605" s="173"/>
      <c r="F2605" s="173"/>
      <c r="G2605" s="173"/>
      <c r="H2605" s="173"/>
      <c r="I2605" s="173"/>
      <c r="J2605" s="173"/>
      <c r="K2605" s="173"/>
      <c r="L2605" s="173"/>
      <c r="M2605" s="173"/>
      <c r="N2605" s="173"/>
      <c r="O2605" s="173"/>
      <c r="P2605" s="173"/>
      <c r="Q2605" s="173"/>
      <c r="R2605" s="173"/>
      <c r="S2605" s="173"/>
      <c r="T2605" s="173"/>
      <c r="U2605" s="173"/>
      <c r="V2605" s="173"/>
      <c r="W2605" s="173"/>
      <c r="X2605" s="173"/>
      <c r="Y2605" s="173"/>
      <c r="Z2605" s="173"/>
      <c r="AA2605" s="173"/>
      <c r="AB2605" s="173"/>
      <c r="AC2605" s="173"/>
      <c r="AD2605" s="173"/>
      <c r="AE2605" s="173"/>
      <c r="AF2605" s="173"/>
      <c r="AG2605" s="173"/>
      <c r="AH2605" s="173"/>
      <c r="AI2605" s="173"/>
      <c r="AJ2605" s="173"/>
      <c r="AK2605" s="173"/>
      <c r="AL2605" s="173"/>
    </row>
    <row r="2606" spans="1:38" s="123" customFormat="1" ht="14">
      <c r="A2606" s="173"/>
      <c r="B2606" s="173"/>
      <c r="C2606" s="173"/>
      <c r="D2606" s="173"/>
      <c r="E2606" s="173"/>
      <c r="F2606" s="173"/>
      <c r="G2606" s="173"/>
      <c r="H2606" s="173"/>
      <c r="I2606" s="173"/>
      <c r="J2606" s="173"/>
      <c r="K2606" s="173"/>
      <c r="L2606" s="173"/>
      <c r="M2606" s="173"/>
      <c r="N2606" s="173"/>
      <c r="O2606" s="173"/>
      <c r="P2606" s="173"/>
      <c r="Q2606" s="173"/>
      <c r="R2606" s="173"/>
      <c r="S2606" s="173"/>
      <c r="T2606" s="173"/>
      <c r="U2606" s="173"/>
      <c r="V2606" s="173"/>
      <c r="W2606" s="173"/>
      <c r="X2606" s="173"/>
      <c r="Y2606" s="173"/>
      <c r="Z2606" s="173"/>
      <c r="AA2606" s="173"/>
      <c r="AB2606" s="173"/>
      <c r="AC2606" s="173"/>
      <c r="AD2606" s="173"/>
      <c r="AE2606" s="173"/>
      <c r="AF2606" s="173"/>
      <c r="AG2606" s="173"/>
      <c r="AH2606" s="173"/>
      <c r="AI2606" s="173"/>
      <c r="AJ2606" s="173"/>
      <c r="AK2606" s="173"/>
      <c r="AL2606" s="173"/>
    </row>
    <row r="2607" spans="1:38" s="123" customFormat="1" ht="14">
      <c r="A2607" s="173"/>
      <c r="B2607" s="173"/>
      <c r="C2607" s="173"/>
      <c r="D2607" s="173"/>
      <c r="E2607" s="173"/>
      <c r="F2607" s="173"/>
      <c r="G2607" s="173"/>
      <c r="H2607" s="173"/>
      <c r="I2607" s="173"/>
      <c r="J2607" s="173"/>
      <c r="K2607" s="173"/>
      <c r="L2607" s="173"/>
      <c r="M2607" s="173"/>
      <c r="N2607" s="173"/>
      <c r="O2607" s="173"/>
      <c r="P2607" s="173"/>
      <c r="Q2607" s="173"/>
      <c r="R2607" s="173"/>
      <c r="S2607" s="173"/>
      <c r="T2607" s="173"/>
      <c r="U2607" s="173"/>
      <c r="V2607" s="173"/>
      <c r="W2607" s="173"/>
      <c r="X2607" s="173"/>
      <c r="Y2607" s="173"/>
      <c r="Z2607" s="173"/>
      <c r="AA2607" s="173"/>
      <c r="AB2607" s="173"/>
      <c r="AC2607" s="173"/>
      <c r="AD2607" s="173"/>
      <c r="AE2607" s="173"/>
      <c r="AF2607" s="173"/>
      <c r="AG2607" s="173"/>
      <c r="AH2607" s="173"/>
      <c r="AI2607" s="173"/>
      <c r="AJ2607" s="173"/>
      <c r="AK2607" s="173"/>
      <c r="AL2607" s="173"/>
    </row>
    <row r="2608" spans="1:38" s="123" customFormat="1" ht="14">
      <c r="A2608" s="173"/>
      <c r="B2608" s="173"/>
      <c r="C2608" s="173"/>
      <c r="D2608" s="173"/>
      <c r="E2608" s="173"/>
      <c r="F2608" s="173"/>
      <c r="G2608" s="173"/>
      <c r="H2608" s="173"/>
      <c r="I2608" s="173"/>
      <c r="J2608" s="173"/>
      <c r="K2608" s="173"/>
      <c r="L2608" s="173"/>
      <c r="M2608" s="173"/>
      <c r="N2608" s="173"/>
      <c r="O2608" s="173"/>
      <c r="P2608" s="173"/>
      <c r="Q2608" s="173"/>
      <c r="R2608" s="173"/>
      <c r="S2608" s="173"/>
      <c r="T2608" s="173"/>
      <c r="U2608" s="173"/>
      <c r="V2608" s="173"/>
      <c r="W2608" s="173"/>
      <c r="X2608" s="173"/>
      <c r="Y2608" s="173"/>
      <c r="Z2608" s="173"/>
      <c r="AA2608" s="173"/>
      <c r="AB2608" s="173"/>
      <c r="AC2608" s="173"/>
      <c r="AD2608" s="173"/>
      <c r="AE2608" s="173"/>
      <c r="AF2608" s="173"/>
      <c r="AG2608" s="173"/>
      <c r="AH2608" s="173"/>
      <c r="AI2608" s="173"/>
      <c r="AJ2608" s="173"/>
      <c r="AK2608" s="173"/>
      <c r="AL2608" s="173"/>
    </row>
    <row r="2609" spans="1:39" s="123" customFormat="1" ht="14">
      <c r="A2609" s="173"/>
      <c r="B2609" s="173"/>
      <c r="C2609" s="173"/>
      <c r="D2609" s="173"/>
      <c r="E2609" s="173"/>
      <c r="F2609" s="173"/>
      <c r="G2609" s="173"/>
      <c r="H2609" s="173"/>
      <c r="I2609" s="173"/>
      <c r="J2609" s="173"/>
      <c r="K2609" s="173"/>
      <c r="L2609" s="173"/>
      <c r="M2609" s="173"/>
      <c r="N2609" s="173"/>
      <c r="O2609" s="173"/>
      <c r="P2609" s="173"/>
      <c r="Q2609" s="173"/>
      <c r="R2609" s="173"/>
      <c r="S2609" s="173"/>
      <c r="T2609" s="173"/>
      <c r="U2609" s="173"/>
      <c r="V2609" s="173"/>
      <c r="W2609" s="173"/>
      <c r="X2609" s="173"/>
      <c r="Y2609" s="173"/>
      <c r="Z2609" s="173"/>
      <c r="AA2609" s="173"/>
      <c r="AB2609" s="173"/>
      <c r="AC2609" s="173"/>
      <c r="AD2609" s="173"/>
      <c r="AE2609" s="173"/>
      <c r="AF2609" s="173"/>
      <c r="AG2609" s="173"/>
      <c r="AH2609" s="173"/>
      <c r="AI2609" s="173"/>
      <c r="AJ2609" s="173"/>
      <c r="AK2609" s="173"/>
      <c r="AL2609" s="173"/>
    </row>
    <row r="2610" spans="1:39" s="123" customFormat="1" ht="14">
      <c r="A2610" s="173"/>
      <c r="B2610" s="173"/>
      <c r="C2610" s="173"/>
      <c r="D2610" s="173"/>
      <c r="E2610" s="173"/>
      <c r="F2610" s="173"/>
      <c r="G2610" s="173"/>
      <c r="H2610" s="173"/>
      <c r="I2610" s="173"/>
      <c r="J2610" s="173"/>
      <c r="K2610" s="173"/>
      <c r="L2610" s="173"/>
      <c r="M2610" s="173"/>
      <c r="N2610" s="173"/>
      <c r="O2610" s="173"/>
      <c r="P2610" s="173"/>
      <c r="Q2610" s="173"/>
      <c r="R2610" s="173"/>
      <c r="S2610" s="173"/>
      <c r="T2610" s="173"/>
      <c r="U2610" s="173"/>
      <c r="V2610" s="173"/>
      <c r="W2610" s="173"/>
      <c r="X2610" s="173"/>
      <c r="Y2610" s="173"/>
      <c r="Z2610" s="173"/>
      <c r="AA2610" s="173"/>
      <c r="AB2610" s="173"/>
      <c r="AC2610" s="173"/>
      <c r="AD2610" s="173"/>
      <c r="AE2610" s="173"/>
      <c r="AF2610" s="173"/>
      <c r="AG2610" s="173"/>
      <c r="AH2610" s="173"/>
      <c r="AI2610" s="173"/>
      <c r="AJ2610" s="173"/>
      <c r="AK2610" s="173"/>
      <c r="AL2610" s="173"/>
    </row>
    <row r="2611" spans="1:39" s="123" customFormat="1" ht="14">
      <c r="A2611" s="173"/>
      <c r="B2611" s="173"/>
      <c r="C2611" s="173"/>
      <c r="D2611" s="173"/>
      <c r="E2611" s="173"/>
      <c r="F2611" s="173"/>
      <c r="G2611" s="173"/>
      <c r="H2611" s="173"/>
      <c r="I2611" s="173"/>
      <c r="J2611" s="173"/>
      <c r="K2611" s="173"/>
      <c r="L2611" s="173"/>
      <c r="M2611" s="173"/>
      <c r="N2611" s="173"/>
      <c r="O2611" s="173"/>
      <c r="P2611" s="173"/>
      <c r="Q2611" s="173"/>
      <c r="R2611" s="173"/>
      <c r="S2611" s="173"/>
      <c r="T2611" s="173"/>
      <c r="U2611" s="173"/>
      <c r="V2611" s="173"/>
      <c r="W2611" s="173"/>
      <c r="X2611" s="173"/>
      <c r="Y2611" s="173"/>
      <c r="Z2611" s="173"/>
      <c r="AA2611" s="173"/>
      <c r="AB2611" s="173"/>
      <c r="AC2611" s="173"/>
      <c r="AD2611" s="173"/>
      <c r="AE2611" s="173"/>
      <c r="AF2611" s="173"/>
      <c r="AG2611" s="173"/>
      <c r="AH2611" s="173"/>
      <c r="AI2611" s="173"/>
      <c r="AJ2611" s="173"/>
      <c r="AK2611" s="173"/>
      <c r="AL2611" s="173"/>
    </row>
    <row r="2612" spans="1:39" s="123" customFormat="1" ht="14">
      <c r="A2612" s="173"/>
      <c r="B2612" s="173"/>
      <c r="C2612" s="173"/>
      <c r="D2612" s="173"/>
      <c r="E2612" s="173"/>
      <c r="F2612" s="173"/>
      <c r="G2612" s="173"/>
      <c r="H2612" s="173"/>
      <c r="I2612" s="173"/>
      <c r="J2612" s="173"/>
      <c r="K2612" s="173"/>
      <c r="L2612" s="173"/>
      <c r="M2612" s="173"/>
      <c r="N2612" s="173"/>
      <c r="O2612" s="173"/>
      <c r="P2612" s="173"/>
      <c r="Q2612" s="173"/>
      <c r="R2612" s="173"/>
      <c r="S2612" s="173"/>
      <c r="T2612" s="173"/>
      <c r="U2612" s="173"/>
      <c r="V2612" s="173"/>
      <c r="W2612" s="173"/>
      <c r="X2612" s="173"/>
      <c r="Y2612" s="173"/>
      <c r="Z2612" s="173"/>
      <c r="AA2612" s="173"/>
      <c r="AB2612" s="173"/>
      <c r="AC2612" s="173"/>
      <c r="AD2612" s="173"/>
      <c r="AE2612" s="173"/>
      <c r="AF2612" s="173"/>
      <c r="AG2612" s="173"/>
      <c r="AH2612" s="173"/>
      <c r="AI2612" s="173"/>
      <c r="AJ2612" s="173"/>
      <c r="AK2612" s="173"/>
      <c r="AL2612" s="173"/>
    </row>
    <row r="2613" spans="1:39" s="123" customFormat="1" ht="14">
      <c r="A2613" s="173"/>
      <c r="B2613" s="173"/>
      <c r="C2613" s="173"/>
      <c r="D2613" s="173"/>
      <c r="E2613" s="173"/>
      <c r="F2613" s="173"/>
      <c r="G2613" s="173"/>
      <c r="H2613" s="173"/>
      <c r="I2613" s="173"/>
      <c r="J2613" s="173"/>
      <c r="K2613" s="173"/>
      <c r="L2613" s="173"/>
      <c r="M2613" s="173"/>
      <c r="N2613" s="173"/>
      <c r="O2613" s="173"/>
      <c r="P2613" s="173"/>
      <c r="Q2613" s="173"/>
      <c r="R2613" s="173"/>
      <c r="S2613" s="173"/>
      <c r="T2613" s="173"/>
      <c r="U2613" s="173"/>
      <c r="V2613" s="173"/>
      <c r="W2613" s="173"/>
      <c r="X2613" s="173"/>
      <c r="Y2613" s="173"/>
      <c r="Z2613" s="173"/>
      <c r="AA2613" s="173"/>
      <c r="AB2613" s="173"/>
      <c r="AC2613" s="173"/>
      <c r="AD2613" s="173"/>
      <c r="AE2613" s="173"/>
      <c r="AF2613" s="173"/>
      <c r="AG2613" s="173"/>
      <c r="AH2613" s="173"/>
      <c r="AI2613" s="173"/>
      <c r="AJ2613" s="173"/>
      <c r="AK2613" s="173"/>
      <c r="AL2613" s="173"/>
    </row>
    <row r="2614" spans="1:39" s="123" customFormat="1" ht="14">
      <c r="A2614" s="173"/>
      <c r="B2614" s="173"/>
      <c r="C2614" s="173"/>
      <c r="D2614" s="173"/>
      <c r="E2614" s="173"/>
      <c r="F2614" s="173"/>
      <c r="G2614" s="173"/>
      <c r="H2614" s="173"/>
      <c r="I2614" s="173"/>
      <c r="J2614" s="173"/>
      <c r="K2614" s="173"/>
      <c r="L2614" s="173"/>
      <c r="M2614" s="173"/>
      <c r="N2614" s="173"/>
      <c r="O2614" s="173"/>
      <c r="P2614" s="173"/>
      <c r="Q2614" s="173"/>
      <c r="R2614" s="173"/>
      <c r="S2614" s="173"/>
      <c r="T2614" s="173"/>
      <c r="U2614" s="173"/>
      <c r="V2614" s="173"/>
      <c r="W2614" s="173"/>
      <c r="X2614" s="173"/>
      <c r="Y2614" s="173"/>
      <c r="Z2614" s="173"/>
      <c r="AA2614" s="173"/>
      <c r="AB2614" s="173"/>
      <c r="AC2614" s="173"/>
      <c r="AD2614" s="173"/>
      <c r="AE2614" s="173"/>
      <c r="AF2614" s="173"/>
      <c r="AG2614" s="173"/>
      <c r="AH2614" s="173"/>
      <c r="AI2614" s="173"/>
      <c r="AJ2614" s="173"/>
      <c r="AK2614" s="173"/>
      <c r="AL2614" s="173"/>
    </row>
    <row r="2615" spans="1:39">
      <c r="A2615" s="1"/>
      <c r="AM2615"/>
    </row>
    <row r="2616" spans="1:39">
      <c r="A2616" s="1"/>
      <c r="AM2616"/>
    </row>
    <row r="2617" spans="1:39">
      <c r="A2617" s="1"/>
      <c r="AM2617"/>
    </row>
    <row r="2618" spans="1:39">
      <c r="A2618" s="1"/>
      <c r="AM2618"/>
    </row>
    <row r="2619" spans="1:39">
      <c r="A2619" s="1"/>
      <c r="AM2619"/>
    </row>
    <row r="2620" spans="1:39">
      <c r="A2620" s="1"/>
      <c r="AM2620"/>
    </row>
    <row r="2621" spans="1:39">
      <c r="A2621" s="1"/>
      <c r="AM2621"/>
    </row>
    <row r="2622" spans="1:39">
      <c r="A2622" s="1"/>
      <c r="AM2622"/>
    </row>
    <row r="2623" spans="1:39">
      <c r="A2623" s="1"/>
      <c r="AM2623"/>
    </row>
    <row r="2624" spans="1:39">
      <c r="A2624" s="1"/>
      <c r="AM2624"/>
    </row>
    <row r="2625" spans="1:39">
      <c r="A2625" s="1"/>
      <c r="AM2625"/>
    </row>
    <row r="2626" spans="1:39">
      <c r="A2626" s="1"/>
      <c r="AM2626"/>
    </row>
    <row r="2627" spans="1:39">
      <c r="A2627" s="1"/>
      <c r="AM2627"/>
    </row>
    <row r="2628" spans="1:39">
      <c r="A2628" s="1"/>
      <c r="AM2628"/>
    </row>
    <row r="2629" spans="1:39">
      <c r="A2629" s="1"/>
      <c r="AM2629"/>
    </row>
    <row r="2630" spans="1:39">
      <c r="A2630" s="1"/>
      <c r="AM2630"/>
    </row>
    <row r="2631" spans="1:39">
      <c r="A2631" s="1"/>
      <c r="AM2631"/>
    </row>
    <row r="2632" spans="1:39">
      <c r="A2632" s="1"/>
      <c r="AM2632"/>
    </row>
    <row r="2633" spans="1:39">
      <c r="A2633" s="1"/>
      <c r="AM2633"/>
    </row>
    <row r="2634" spans="1:39">
      <c r="A2634" s="1"/>
      <c r="AM2634"/>
    </row>
    <row r="2635" spans="1:39">
      <c r="A2635" s="1"/>
      <c r="AM2635"/>
    </row>
    <row r="2636" spans="1:39">
      <c r="A2636" s="1"/>
      <c r="AM2636"/>
    </row>
    <row r="2637" spans="1:39">
      <c r="A2637" s="1"/>
      <c r="AM2637"/>
    </row>
    <row r="2638" spans="1:39">
      <c r="A2638" s="1"/>
      <c r="AM2638"/>
    </row>
    <row r="2639" spans="1:39">
      <c r="A2639" s="1"/>
      <c r="AM2639"/>
    </row>
    <row r="2640" spans="1:39">
      <c r="A2640" s="1"/>
      <c r="AM2640"/>
    </row>
    <row r="2641" spans="1:39">
      <c r="A2641" s="1"/>
      <c r="AM2641"/>
    </row>
    <row r="2642" spans="1:39">
      <c r="A2642" s="1"/>
      <c r="AM2642"/>
    </row>
    <row r="2643" spans="1:39">
      <c r="A2643" s="1"/>
      <c r="AM2643"/>
    </row>
    <row r="2644" spans="1:39">
      <c r="A2644" s="1"/>
      <c r="AM2644"/>
    </row>
    <row r="2645" spans="1:39">
      <c r="A2645" s="1"/>
      <c r="AM2645"/>
    </row>
    <row r="2646" spans="1:39">
      <c r="A2646" s="1"/>
      <c r="AM2646"/>
    </row>
    <row r="2647" spans="1:39">
      <c r="A2647" s="1"/>
      <c r="AM2647"/>
    </row>
    <row r="2648" spans="1:39">
      <c r="A2648" s="1"/>
      <c r="AM2648"/>
    </row>
    <row r="2649" spans="1:39">
      <c r="A2649" s="1"/>
      <c r="AM2649"/>
    </row>
    <row r="2650" spans="1:39">
      <c r="A2650" s="1"/>
      <c r="AM2650"/>
    </row>
    <row r="2651" spans="1:39">
      <c r="A2651" s="1"/>
      <c r="AM2651"/>
    </row>
    <row r="2652" spans="1:39">
      <c r="A2652" s="1"/>
      <c r="AM2652"/>
    </row>
    <row r="2653" spans="1:39">
      <c r="A2653" s="1"/>
      <c r="AM2653"/>
    </row>
    <row r="2654" spans="1:39">
      <c r="A2654" s="1"/>
      <c r="AM2654"/>
    </row>
    <row r="2655" spans="1:39">
      <c r="A2655" s="1"/>
      <c r="AM2655"/>
    </row>
    <row r="2656" spans="1:39">
      <c r="A2656" s="1"/>
      <c r="AM2656"/>
    </row>
    <row r="2657" spans="1:39">
      <c r="A2657" s="1"/>
      <c r="AM2657"/>
    </row>
    <row r="2658" spans="1:39">
      <c r="A2658" s="1"/>
      <c r="AM2658"/>
    </row>
    <row r="2659" spans="1:39">
      <c r="A2659" s="1"/>
      <c r="AM2659"/>
    </row>
    <row r="2660" spans="1:39">
      <c r="A2660" s="1"/>
      <c r="AM2660"/>
    </row>
    <row r="2661" spans="1:39">
      <c r="A2661" s="1"/>
      <c r="AM2661"/>
    </row>
    <row r="2662" spans="1:39">
      <c r="A2662" s="1"/>
      <c r="AM2662"/>
    </row>
    <row r="2663" spans="1:39">
      <c r="A2663" s="1"/>
      <c r="AM2663"/>
    </row>
    <row r="2664" spans="1:39">
      <c r="A2664" s="1"/>
      <c r="AM2664"/>
    </row>
    <row r="2665" spans="1:39">
      <c r="A2665" s="1"/>
      <c r="AM2665"/>
    </row>
    <row r="2666" spans="1:39">
      <c r="A2666" s="1"/>
      <c r="AM2666"/>
    </row>
    <row r="2667" spans="1:39">
      <c r="A2667" s="1"/>
      <c r="AM2667"/>
    </row>
    <row r="2668" spans="1:39">
      <c r="A2668" s="1"/>
      <c r="AM2668"/>
    </row>
    <row r="2669" spans="1:39">
      <c r="A2669" s="1"/>
      <c r="AM2669"/>
    </row>
    <row r="2670" spans="1:39">
      <c r="A2670" s="1"/>
      <c r="AM2670"/>
    </row>
    <row r="2671" spans="1:39">
      <c r="A2671" s="1"/>
      <c r="AM2671"/>
    </row>
    <row r="2672" spans="1:39">
      <c r="A2672" s="1"/>
      <c r="AM2672"/>
    </row>
    <row r="2673" spans="1:39">
      <c r="A2673" s="1"/>
      <c r="AM2673"/>
    </row>
    <row r="2674" spans="1:39">
      <c r="A2674" s="1"/>
      <c r="AM2674"/>
    </row>
    <row r="2675" spans="1:39">
      <c r="A2675" s="1"/>
      <c r="AM2675"/>
    </row>
    <row r="2676" spans="1:39">
      <c r="A2676" s="1"/>
      <c r="AM2676"/>
    </row>
    <row r="2677" spans="1:39">
      <c r="A2677" s="1"/>
      <c r="AM2677"/>
    </row>
    <row r="2678" spans="1:39">
      <c r="A2678" s="1"/>
      <c r="AM2678"/>
    </row>
    <row r="2679" spans="1:39">
      <c r="A2679" s="1"/>
      <c r="AM2679"/>
    </row>
    <row r="2680" spans="1:39">
      <c r="A2680" s="1"/>
      <c r="AM2680"/>
    </row>
    <row r="2681" spans="1:39">
      <c r="A2681" s="1"/>
      <c r="AM2681"/>
    </row>
    <row r="2682" spans="1:39">
      <c r="A2682" s="1"/>
      <c r="AM2682"/>
    </row>
    <row r="2683" spans="1:39">
      <c r="A2683" s="1"/>
      <c r="AM2683"/>
    </row>
    <row r="2684" spans="1:39">
      <c r="A2684" s="1"/>
      <c r="AM2684"/>
    </row>
    <row r="2685" spans="1:39">
      <c r="A2685" s="1"/>
      <c r="AM2685"/>
    </row>
    <row r="2686" spans="1:39">
      <c r="A2686" s="1"/>
      <c r="AM2686"/>
    </row>
    <row r="2687" spans="1:39">
      <c r="A2687" s="1"/>
      <c r="AM2687"/>
    </row>
    <row r="2688" spans="1:39">
      <c r="A2688" s="1"/>
      <c r="AM2688"/>
    </row>
    <row r="2689" spans="1:39">
      <c r="A2689" s="1"/>
      <c r="AM2689"/>
    </row>
    <row r="2690" spans="1:39">
      <c r="A2690" s="1"/>
      <c r="AM2690"/>
    </row>
    <row r="2691" spans="1:39">
      <c r="A2691" s="1"/>
      <c r="AM2691"/>
    </row>
    <row r="2692" spans="1:39">
      <c r="A2692" s="1"/>
      <c r="AM2692"/>
    </row>
    <row r="2693" spans="1:39">
      <c r="A2693" s="1"/>
      <c r="AM2693"/>
    </row>
    <row r="2694" spans="1:39">
      <c r="A2694" s="1"/>
      <c r="AM2694"/>
    </row>
    <row r="2695" spans="1:39">
      <c r="A2695" s="1"/>
      <c r="AM2695"/>
    </row>
    <row r="2696" spans="1:39">
      <c r="A2696" s="1"/>
      <c r="AM2696"/>
    </row>
    <row r="2697" spans="1:39">
      <c r="A2697" s="1"/>
      <c r="AM2697"/>
    </row>
    <row r="2698" spans="1:39">
      <c r="A2698" s="1"/>
      <c r="AM2698"/>
    </row>
    <row r="2699" spans="1:39">
      <c r="A2699" s="1"/>
      <c r="AM2699"/>
    </row>
    <row r="2700" spans="1:39">
      <c r="A2700" s="1"/>
      <c r="AM2700"/>
    </row>
    <row r="2701" spans="1:39">
      <c r="A2701" s="1"/>
      <c r="AM2701"/>
    </row>
    <row r="2702" spans="1:39">
      <c r="A2702" s="1"/>
      <c r="AM2702"/>
    </row>
    <row r="2703" spans="1:39">
      <c r="A2703" s="1"/>
      <c r="AM2703"/>
    </row>
    <row r="2704" spans="1:39">
      <c r="A2704" s="1"/>
      <c r="AM2704"/>
    </row>
    <row r="2705" spans="1:39">
      <c r="A2705" s="1"/>
      <c r="AM2705"/>
    </row>
    <row r="2706" spans="1:39">
      <c r="A2706" s="1"/>
      <c r="AM2706"/>
    </row>
    <row r="2707" spans="1:39">
      <c r="A2707" s="1"/>
      <c r="AM2707"/>
    </row>
    <row r="2708" spans="1:39">
      <c r="A2708" s="1"/>
      <c r="AM2708"/>
    </row>
    <row r="2709" spans="1:39">
      <c r="A2709" s="1"/>
      <c r="AM2709"/>
    </row>
    <row r="2710" spans="1:39">
      <c r="A2710" s="1"/>
      <c r="AM2710"/>
    </row>
    <row r="2711" spans="1:39">
      <c r="A2711" s="1"/>
      <c r="AM2711"/>
    </row>
    <row r="2712" spans="1:39">
      <c r="A2712" s="1"/>
      <c r="AM2712"/>
    </row>
    <row r="2713" spans="1:39">
      <c r="A2713" s="1"/>
      <c r="AM2713"/>
    </row>
    <row r="2714" spans="1:39">
      <c r="A2714" s="1"/>
      <c r="AM2714"/>
    </row>
    <row r="2715" spans="1:39">
      <c r="A2715" s="1"/>
      <c r="AM2715"/>
    </row>
    <row r="2716" spans="1:39">
      <c r="A2716" s="1"/>
      <c r="AM2716"/>
    </row>
    <row r="2717" spans="1:39">
      <c r="A2717" s="1"/>
      <c r="AM2717"/>
    </row>
    <row r="2718" spans="1:39">
      <c r="A2718" s="1"/>
      <c r="AM2718"/>
    </row>
    <row r="2719" spans="1:39">
      <c r="A2719" s="1"/>
      <c r="AM2719"/>
    </row>
    <row r="2720" spans="1:39">
      <c r="A2720" s="1"/>
      <c r="AM2720"/>
    </row>
    <row r="2721" spans="1:39">
      <c r="A2721" s="1"/>
      <c r="AM2721"/>
    </row>
    <row r="2722" spans="1:39">
      <c r="A2722" s="1"/>
      <c r="AM2722"/>
    </row>
    <row r="2723" spans="1:39">
      <c r="A2723" s="1"/>
      <c r="AM2723"/>
    </row>
    <row r="2724" spans="1:39">
      <c r="A2724" s="1"/>
      <c r="AM2724"/>
    </row>
    <row r="2725" spans="1:39">
      <c r="A2725" s="1"/>
      <c r="AM2725"/>
    </row>
    <row r="2726" spans="1:39">
      <c r="A2726" s="1"/>
      <c r="AM2726"/>
    </row>
    <row r="2727" spans="1:39">
      <c r="A2727" s="1"/>
      <c r="AM2727"/>
    </row>
    <row r="2728" spans="1:39">
      <c r="A2728" s="1"/>
      <c r="AM2728"/>
    </row>
    <row r="2729" spans="1:39">
      <c r="A2729" s="1"/>
      <c r="AM2729"/>
    </row>
    <row r="2730" spans="1:39">
      <c r="A2730" s="1"/>
      <c r="AM2730"/>
    </row>
    <row r="2731" spans="1:39">
      <c r="A2731" s="1"/>
      <c r="AM2731"/>
    </row>
    <row r="2732" spans="1:39">
      <c r="A2732" s="1"/>
      <c r="AM2732"/>
    </row>
  </sheetData>
  <mergeCells count="25">
    <mergeCell ref="AK2:AM2"/>
    <mergeCell ref="AH2:AJ2"/>
    <mergeCell ref="AE2:AG2"/>
    <mergeCell ref="AB2:AD2"/>
    <mergeCell ref="K1:AA1"/>
    <mergeCell ref="V2:X2"/>
    <mergeCell ref="J2:L2"/>
    <mergeCell ref="M2:O2"/>
    <mergeCell ref="P2:R2"/>
    <mergeCell ref="S2:U2"/>
    <mergeCell ref="A2:A3"/>
    <mergeCell ref="B2:B3"/>
    <mergeCell ref="A159:B159"/>
    <mergeCell ref="Y2:AA2"/>
    <mergeCell ref="C2:C3"/>
    <mergeCell ref="D2:F2"/>
    <mergeCell ref="G2:I2"/>
    <mergeCell ref="K165:L165"/>
    <mergeCell ref="S161:T161"/>
    <mergeCell ref="Q163:R163"/>
    <mergeCell ref="K162:L162"/>
    <mergeCell ref="P161:Q161"/>
    <mergeCell ref="N163:O163"/>
    <mergeCell ref="M161:N161"/>
    <mergeCell ref="K163:L163"/>
  </mergeCells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autoPageBreaks="0"/>
  </sheetPr>
  <dimension ref="A1:BE180"/>
  <sheetViews>
    <sheetView zoomScale="157" zoomScaleNormal="100" workbookViewId="0">
      <pane xSplit="2" ySplit="3" topLeftCell="C151" activePane="bottomRight" state="frozen"/>
      <selection pane="topRight" activeCell="C1" sqref="C1"/>
      <selection pane="bottomLeft" activeCell="A4" sqref="A4"/>
      <selection pane="bottomRight" activeCell="A2" sqref="A2:F162"/>
    </sheetView>
  </sheetViews>
  <sheetFormatPr baseColWidth="10" defaultColWidth="9.1640625" defaultRowHeight="15"/>
  <cols>
    <col min="1" max="1" width="5.83203125" bestFit="1" customWidth="1"/>
    <col min="2" max="2" width="17.83203125" style="5" bestFit="1" customWidth="1"/>
    <col min="3" max="4" width="5.5" bestFit="1" customWidth="1"/>
    <col min="5" max="5" width="4.6640625" bestFit="1" customWidth="1"/>
    <col min="6" max="6" width="3.83203125" bestFit="1" customWidth="1"/>
    <col min="7" max="7" width="5.5" bestFit="1" customWidth="1"/>
    <col min="8" max="8" width="3.83203125" bestFit="1" customWidth="1"/>
    <col min="9" max="9" width="4.6640625" bestFit="1" customWidth="1"/>
    <col min="10" max="10" width="3.83203125" bestFit="1" customWidth="1"/>
    <col min="11" max="11" width="5.5" bestFit="1" customWidth="1"/>
    <col min="12" max="13" width="4.6640625" bestFit="1" customWidth="1"/>
    <col min="14" max="14" width="5" bestFit="1" customWidth="1"/>
    <col min="15" max="15" width="4.6640625" bestFit="1" customWidth="1"/>
    <col min="16" max="18" width="3.83203125" bestFit="1" customWidth="1"/>
    <col min="19" max="19" width="4.6640625" bestFit="1" customWidth="1"/>
    <col min="20" max="22" width="3.83203125" bestFit="1" customWidth="1"/>
    <col min="23" max="23" width="4.6640625" bestFit="1" customWidth="1"/>
    <col min="24" max="26" width="3.83203125" bestFit="1" customWidth="1"/>
    <col min="27" max="27" width="4.6640625" bestFit="1" customWidth="1"/>
    <col min="28" max="30" width="3.83203125" bestFit="1" customWidth="1"/>
    <col min="31" max="31" width="4.6640625" bestFit="1" customWidth="1"/>
    <col min="32" max="34" width="3.83203125" bestFit="1" customWidth="1"/>
    <col min="35" max="35" width="4.6640625" bestFit="1" customWidth="1"/>
    <col min="36" max="38" width="3.83203125" bestFit="1" customWidth="1"/>
    <col min="39" max="39" width="4.6640625" bestFit="1" customWidth="1"/>
    <col min="40" max="42" width="3.83203125" bestFit="1" customWidth="1"/>
    <col min="43" max="43" width="4.6640625" bestFit="1" customWidth="1"/>
    <col min="44" max="46" width="3.83203125" bestFit="1" customWidth="1"/>
    <col min="47" max="47" width="4.6640625" bestFit="1" customWidth="1"/>
    <col min="48" max="50" width="3.83203125" bestFit="1" customWidth="1"/>
    <col min="51" max="51" width="4.6640625" bestFit="1" customWidth="1"/>
    <col min="52" max="52" width="3.83203125" bestFit="1" customWidth="1"/>
    <col min="53" max="53" width="4.6640625" bestFit="1" customWidth="1"/>
    <col min="55" max="55" width="8.83203125" bestFit="1" customWidth="1"/>
    <col min="56" max="56" width="8.83203125" style="5" bestFit="1" customWidth="1"/>
    <col min="57" max="57" width="10.1640625" style="5" customWidth="1"/>
  </cols>
  <sheetData>
    <row r="1" spans="1:57" ht="57" customHeight="1" thickBot="1">
      <c r="A1" s="1"/>
      <c r="B1" s="118"/>
      <c r="C1" s="30"/>
      <c r="D1" s="30"/>
      <c r="E1" s="30"/>
      <c r="F1" s="30"/>
      <c r="G1" s="121"/>
      <c r="H1" s="458" t="s">
        <v>23</v>
      </c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60"/>
      <c r="U1" s="1"/>
      <c r="V1" s="1"/>
      <c r="W1" s="1"/>
      <c r="X1" s="1"/>
      <c r="Y1" s="1"/>
      <c r="Z1" s="1"/>
      <c r="AA1" s="1"/>
      <c r="AB1" s="1"/>
      <c r="BD1"/>
    </row>
    <row r="2" spans="1:57" ht="18" thickTop="1" thickBot="1">
      <c r="A2" s="429" t="s">
        <v>283</v>
      </c>
      <c r="B2" s="426" t="s">
        <v>113</v>
      </c>
      <c r="C2" s="420" t="s">
        <v>1</v>
      </c>
      <c r="D2" s="420"/>
      <c r="E2" s="420"/>
      <c r="F2" s="421"/>
      <c r="G2" s="419" t="s">
        <v>2</v>
      </c>
      <c r="H2" s="420"/>
      <c r="I2" s="420"/>
      <c r="J2" s="421"/>
      <c r="K2" s="419" t="s">
        <v>3</v>
      </c>
      <c r="L2" s="420"/>
      <c r="M2" s="420"/>
      <c r="N2" s="421"/>
      <c r="O2" s="419" t="s">
        <v>4</v>
      </c>
      <c r="P2" s="420"/>
      <c r="Q2" s="420"/>
      <c r="R2" s="421"/>
      <c r="S2" s="419" t="s">
        <v>5</v>
      </c>
      <c r="T2" s="420"/>
      <c r="U2" s="408"/>
      <c r="V2" s="422"/>
      <c r="W2" s="418" t="s">
        <v>6</v>
      </c>
      <c r="X2" s="408"/>
      <c r="Y2" s="408"/>
      <c r="Z2" s="408"/>
      <c r="AA2" s="407" t="s">
        <v>7</v>
      </c>
      <c r="AB2" s="408"/>
      <c r="AC2" s="408"/>
      <c r="AD2" s="409"/>
      <c r="AE2" s="410" t="s">
        <v>8</v>
      </c>
      <c r="AF2" s="411"/>
      <c r="AG2" s="411"/>
      <c r="AH2" s="412"/>
      <c r="AI2" s="410" t="s">
        <v>9</v>
      </c>
      <c r="AJ2" s="411"/>
      <c r="AK2" s="411"/>
      <c r="AL2" s="412"/>
      <c r="AM2" s="410" t="s">
        <v>10</v>
      </c>
      <c r="AN2" s="411"/>
      <c r="AO2" s="411"/>
      <c r="AP2" s="412"/>
      <c r="AQ2" s="410" t="s">
        <v>11</v>
      </c>
      <c r="AR2" s="411"/>
      <c r="AS2" s="411"/>
      <c r="AT2" s="412"/>
      <c r="AU2" s="410" t="s">
        <v>17</v>
      </c>
      <c r="AV2" s="411"/>
      <c r="AW2" s="411"/>
      <c r="AX2" s="412"/>
      <c r="BB2" s="5"/>
      <c r="BC2" s="5"/>
    </row>
    <row r="3" spans="1:57" ht="30.75" customHeight="1" thickBot="1">
      <c r="A3" s="430"/>
      <c r="B3" s="427"/>
      <c r="C3" s="432" t="s">
        <v>15</v>
      </c>
      <c r="D3" s="433"/>
      <c r="E3" s="415" t="s">
        <v>16</v>
      </c>
      <c r="F3" s="417"/>
      <c r="G3" s="413" t="s">
        <v>15</v>
      </c>
      <c r="H3" s="414"/>
      <c r="I3" s="434" t="s">
        <v>16</v>
      </c>
      <c r="J3" s="435"/>
      <c r="K3" s="413" t="s">
        <v>15</v>
      </c>
      <c r="L3" s="414"/>
      <c r="M3" s="415" t="s">
        <v>16</v>
      </c>
      <c r="N3" s="417"/>
      <c r="O3" s="413" t="s">
        <v>15</v>
      </c>
      <c r="P3" s="414"/>
      <c r="Q3" s="415" t="s">
        <v>16</v>
      </c>
      <c r="R3" s="417"/>
      <c r="S3" s="413" t="s">
        <v>15</v>
      </c>
      <c r="T3" s="414"/>
      <c r="U3" s="415" t="s">
        <v>16</v>
      </c>
      <c r="V3" s="417"/>
      <c r="W3" s="413" t="s">
        <v>15</v>
      </c>
      <c r="X3" s="414"/>
      <c r="Y3" s="415" t="s">
        <v>16</v>
      </c>
      <c r="Z3" s="417"/>
      <c r="AA3" s="413" t="s">
        <v>15</v>
      </c>
      <c r="AB3" s="414"/>
      <c r="AC3" s="415" t="s">
        <v>16</v>
      </c>
      <c r="AD3" s="417"/>
      <c r="AE3" s="413" t="s">
        <v>15</v>
      </c>
      <c r="AF3" s="414"/>
      <c r="AG3" s="415" t="s">
        <v>16</v>
      </c>
      <c r="AH3" s="417"/>
      <c r="AI3" s="413" t="s">
        <v>15</v>
      </c>
      <c r="AJ3" s="414"/>
      <c r="AK3" s="415" t="s">
        <v>16</v>
      </c>
      <c r="AL3" s="417"/>
      <c r="AM3" s="413" t="s">
        <v>15</v>
      </c>
      <c r="AN3" s="414"/>
      <c r="AO3" s="415" t="s">
        <v>16</v>
      </c>
      <c r="AP3" s="417"/>
      <c r="AQ3" s="413" t="s">
        <v>15</v>
      </c>
      <c r="AR3" s="414"/>
      <c r="AS3" s="415" t="s">
        <v>16</v>
      </c>
      <c r="AT3" s="417"/>
      <c r="AU3" s="413" t="s">
        <v>15</v>
      </c>
      <c r="AV3" s="414"/>
      <c r="AW3" s="415" t="s">
        <v>16</v>
      </c>
      <c r="AX3" s="416"/>
      <c r="AY3" s="405" t="s">
        <v>84</v>
      </c>
      <c r="AZ3" s="406"/>
      <c r="BA3" s="146"/>
      <c r="BB3" s="5"/>
      <c r="BC3" s="5"/>
      <c r="BE3"/>
    </row>
    <row r="4" spans="1:57" ht="19.5" customHeight="1" thickTop="1" thickBot="1">
      <c r="A4" s="431"/>
      <c r="B4" s="428"/>
      <c r="C4" s="117" t="s">
        <v>288</v>
      </c>
      <c r="D4" s="95" t="s">
        <v>289</v>
      </c>
      <c r="E4" s="93" t="s">
        <v>288</v>
      </c>
      <c r="F4" s="94" t="s">
        <v>289</v>
      </c>
      <c r="G4" s="95" t="s">
        <v>288</v>
      </c>
      <c r="H4" s="95" t="s">
        <v>289</v>
      </c>
      <c r="I4" s="93" t="s">
        <v>288</v>
      </c>
      <c r="J4" s="94" t="s">
        <v>289</v>
      </c>
      <c r="K4" s="95" t="s">
        <v>288</v>
      </c>
      <c r="L4" s="95" t="s">
        <v>289</v>
      </c>
      <c r="M4" s="93" t="s">
        <v>288</v>
      </c>
      <c r="N4" s="94" t="s">
        <v>289</v>
      </c>
      <c r="O4" s="95" t="s">
        <v>288</v>
      </c>
      <c r="P4" s="95" t="s">
        <v>289</v>
      </c>
      <c r="Q4" s="93" t="s">
        <v>288</v>
      </c>
      <c r="R4" s="94" t="s">
        <v>289</v>
      </c>
      <c r="S4" s="95" t="s">
        <v>288</v>
      </c>
      <c r="T4" s="95" t="s">
        <v>289</v>
      </c>
      <c r="U4" s="93" t="s">
        <v>288</v>
      </c>
      <c r="V4" s="94" t="s">
        <v>289</v>
      </c>
      <c r="W4" s="95" t="s">
        <v>288</v>
      </c>
      <c r="X4" s="95" t="s">
        <v>289</v>
      </c>
      <c r="Y4" s="93" t="s">
        <v>288</v>
      </c>
      <c r="Z4" s="94" t="s">
        <v>289</v>
      </c>
      <c r="AA4" s="95" t="s">
        <v>288</v>
      </c>
      <c r="AB4" s="95" t="s">
        <v>289</v>
      </c>
      <c r="AC4" s="93" t="s">
        <v>288</v>
      </c>
      <c r="AD4" s="94" t="s">
        <v>289</v>
      </c>
      <c r="AE4" s="95" t="s">
        <v>288</v>
      </c>
      <c r="AF4" s="95" t="s">
        <v>289</v>
      </c>
      <c r="AG4" s="93" t="s">
        <v>288</v>
      </c>
      <c r="AH4" s="94" t="s">
        <v>289</v>
      </c>
      <c r="AI4" s="95" t="s">
        <v>288</v>
      </c>
      <c r="AJ4" s="95" t="s">
        <v>289</v>
      </c>
      <c r="AK4" s="93" t="s">
        <v>288</v>
      </c>
      <c r="AL4" s="94" t="s">
        <v>289</v>
      </c>
      <c r="AM4" s="95" t="s">
        <v>288</v>
      </c>
      <c r="AN4" s="95" t="s">
        <v>289</v>
      </c>
      <c r="AO4" s="93" t="s">
        <v>288</v>
      </c>
      <c r="AP4" s="94" t="s">
        <v>289</v>
      </c>
      <c r="AQ4" s="95" t="s">
        <v>288</v>
      </c>
      <c r="AR4" s="95" t="s">
        <v>289</v>
      </c>
      <c r="AS4" s="93" t="s">
        <v>288</v>
      </c>
      <c r="AT4" s="94" t="s">
        <v>289</v>
      </c>
      <c r="AU4" s="95" t="s">
        <v>288</v>
      </c>
      <c r="AV4" s="95" t="s">
        <v>289</v>
      </c>
      <c r="AW4" s="93" t="s">
        <v>288</v>
      </c>
      <c r="AX4" s="94" t="s">
        <v>289</v>
      </c>
      <c r="AY4" s="95" t="s">
        <v>288</v>
      </c>
      <c r="AZ4" s="89" t="s">
        <v>288</v>
      </c>
      <c r="BA4" s="146"/>
      <c r="BB4" s="96"/>
      <c r="BC4" s="12" t="s">
        <v>308</v>
      </c>
      <c r="BD4" s="12" t="s">
        <v>309</v>
      </c>
      <c r="BE4"/>
    </row>
    <row r="5" spans="1:57" ht="17" thickTop="1" thickBot="1">
      <c r="A5" s="69">
        <v>1</v>
      </c>
      <c r="B5" s="70" t="s">
        <v>85</v>
      </c>
      <c r="C5" s="85">
        <v>3600</v>
      </c>
      <c r="D5" s="85">
        <v>3600</v>
      </c>
      <c r="E5" s="86">
        <v>0</v>
      </c>
      <c r="F5" s="87"/>
      <c r="G5" s="88">
        <f t="shared" ref="G5:G36" si="0">C5-D5</f>
        <v>0</v>
      </c>
      <c r="H5" s="85"/>
      <c r="I5" s="89">
        <f>E5-F5</f>
        <v>0</v>
      </c>
      <c r="J5" s="89">
        <v>0</v>
      </c>
      <c r="K5" s="85">
        <f>G5-H5</f>
        <v>0</v>
      </c>
      <c r="L5" s="85"/>
      <c r="M5" s="89">
        <f>I5-J5</f>
        <v>0</v>
      </c>
      <c r="N5" s="89"/>
      <c r="O5" s="85">
        <f>K5-L5</f>
        <v>0</v>
      </c>
      <c r="P5" s="85"/>
      <c r="Q5" s="89">
        <f>M5-N5</f>
        <v>0</v>
      </c>
      <c r="R5" s="89"/>
      <c r="S5" s="85">
        <f>O5-P5</f>
        <v>0</v>
      </c>
      <c r="T5" s="85"/>
      <c r="U5" s="89">
        <f>Q5-R5</f>
        <v>0</v>
      </c>
      <c r="V5" s="89"/>
      <c r="W5" s="85">
        <f>S5-T5</f>
        <v>0</v>
      </c>
      <c r="X5" s="85"/>
      <c r="Y5" s="89">
        <f>U5-V5</f>
        <v>0</v>
      </c>
      <c r="Z5" s="89"/>
      <c r="AA5" s="85">
        <f>W5-X5</f>
        <v>0</v>
      </c>
      <c r="AB5" s="85"/>
      <c r="AC5" s="89">
        <f>Y5-Z5</f>
        <v>0</v>
      </c>
      <c r="AD5" s="89"/>
      <c r="AE5" s="85">
        <f>AA5-AB5</f>
        <v>0</v>
      </c>
      <c r="AF5" s="85"/>
      <c r="AG5" s="89">
        <f>AC5-AD5</f>
        <v>0</v>
      </c>
      <c r="AH5" s="89"/>
      <c r="AI5" s="85">
        <f>AE5-AF5</f>
        <v>0</v>
      </c>
      <c r="AJ5" s="85"/>
      <c r="AK5" s="89">
        <f t="shared" ref="AK5:AW6" si="1">AG5-AH5</f>
        <v>0</v>
      </c>
      <c r="AL5" s="89"/>
      <c r="AM5" s="85">
        <f t="shared" si="1"/>
        <v>0</v>
      </c>
      <c r="AN5" s="85"/>
      <c r="AO5" s="89">
        <f t="shared" si="1"/>
        <v>0</v>
      </c>
      <c r="AP5" s="89"/>
      <c r="AQ5" s="85">
        <f t="shared" si="1"/>
        <v>0</v>
      </c>
      <c r="AR5" s="85"/>
      <c r="AS5" s="89">
        <f t="shared" si="1"/>
        <v>0</v>
      </c>
      <c r="AT5" s="89"/>
      <c r="AU5" s="85">
        <f t="shared" si="1"/>
        <v>0</v>
      </c>
      <c r="AV5" s="85"/>
      <c r="AW5" s="89">
        <f t="shared" si="1"/>
        <v>0</v>
      </c>
      <c r="AX5" s="89"/>
      <c r="AY5" s="91">
        <f>AU5-AV5</f>
        <v>0</v>
      </c>
      <c r="AZ5" s="89">
        <f>AW5-AX5</f>
        <v>0</v>
      </c>
      <c r="BA5" s="84"/>
      <c r="BC5" s="12">
        <f>Etatcons!AB140</f>
        <v>1982</v>
      </c>
      <c r="BD5" s="12">
        <f>Etatcons!AE140</f>
        <v>2066</v>
      </c>
      <c r="BE5"/>
    </row>
    <row r="6" spans="1:57" ht="17" thickTop="1" thickBot="1">
      <c r="A6" s="71">
        <v>2</v>
      </c>
      <c r="B6" s="72" t="s">
        <v>24</v>
      </c>
      <c r="C6" s="85">
        <v>3600</v>
      </c>
      <c r="D6" s="85">
        <v>3600</v>
      </c>
      <c r="E6" s="92">
        <v>0</v>
      </c>
      <c r="F6" s="87"/>
      <c r="G6" s="88">
        <f t="shared" si="0"/>
        <v>0</v>
      </c>
      <c r="H6" s="85"/>
      <c r="I6" s="89">
        <f t="shared" ref="I6:I69" si="2">E6-F6</f>
        <v>0</v>
      </c>
      <c r="J6" s="89"/>
      <c r="K6" s="85">
        <f t="shared" ref="K6:K69" si="3">G6-H6</f>
        <v>0</v>
      </c>
      <c r="L6" s="85"/>
      <c r="M6" s="89">
        <f t="shared" ref="M6:M69" si="4">I6-J6</f>
        <v>0</v>
      </c>
      <c r="N6" s="89"/>
      <c r="O6" s="85">
        <f t="shared" ref="O6:O69" si="5">K6-L6</f>
        <v>0</v>
      </c>
      <c r="P6" s="85"/>
      <c r="Q6" s="89">
        <f t="shared" ref="Q6:Q69" si="6">M6-N6</f>
        <v>0</v>
      </c>
      <c r="R6" s="89"/>
      <c r="S6" s="85">
        <f t="shared" ref="S6:S69" si="7">O6-P6</f>
        <v>0</v>
      </c>
      <c r="T6" s="85"/>
      <c r="U6" s="89">
        <f t="shared" ref="U6:U71" si="8">Q6-R6</f>
        <v>0</v>
      </c>
      <c r="V6" s="89"/>
      <c r="W6" s="85">
        <f t="shared" ref="W6:W69" si="9">S6-T6</f>
        <v>0</v>
      </c>
      <c r="X6" s="85"/>
      <c r="Y6" s="89">
        <f t="shared" ref="Y6:Y71" si="10">U6-V6</f>
        <v>0</v>
      </c>
      <c r="Z6" s="89"/>
      <c r="AA6" s="85">
        <f t="shared" ref="AA6:AA69" si="11">W6-X6</f>
        <v>0</v>
      </c>
      <c r="AB6" s="85"/>
      <c r="AC6" s="89">
        <f t="shared" ref="AC6:AC71" si="12">Y6-Z6</f>
        <v>0</v>
      </c>
      <c r="AD6" s="89"/>
      <c r="AE6" s="85">
        <f t="shared" ref="AE6:AE71" si="13">AA6-AB6</f>
        <v>0</v>
      </c>
      <c r="AF6" s="85"/>
      <c r="AG6" s="89">
        <f t="shared" ref="AG6:AG71" si="14">AC6-AD6</f>
        <v>0</v>
      </c>
      <c r="AH6" s="89"/>
      <c r="AI6" s="85">
        <f t="shared" ref="AI6:AI69" si="15">AE6-AF6</f>
        <v>0</v>
      </c>
      <c r="AJ6" s="85"/>
      <c r="AK6" s="89">
        <f>AG6-AH6</f>
        <v>0</v>
      </c>
      <c r="AL6" s="89"/>
      <c r="AM6" s="85">
        <f t="shared" si="1"/>
        <v>0</v>
      </c>
      <c r="AN6" s="85"/>
      <c r="AO6" s="89">
        <f t="shared" si="1"/>
        <v>0</v>
      </c>
      <c r="AP6" s="89"/>
      <c r="AQ6" s="85">
        <f t="shared" si="1"/>
        <v>0</v>
      </c>
      <c r="AR6" s="85"/>
      <c r="AS6" s="89">
        <f t="shared" si="1"/>
        <v>0</v>
      </c>
      <c r="AT6" s="89"/>
      <c r="AU6" s="85">
        <f t="shared" si="1"/>
        <v>0</v>
      </c>
      <c r="AV6" s="85"/>
      <c r="AW6" s="89">
        <f t="shared" si="1"/>
        <v>0</v>
      </c>
      <c r="AX6" s="89"/>
      <c r="AY6" s="91">
        <f t="shared" ref="AY6:AY69" si="16">AU6-AV6</f>
        <v>0</v>
      </c>
      <c r="AZ6" s="89">
        <f t="shared" ref="AZ6:AZ69" si="17">AW6-AX6</f>
        <v>0</v>
      </c>
      <c r="BA6" s="84"/>
      <c r="BC6" s="12">
        <f>Etatcons!AB119</f>
        <v>908</v>
      </c>
      <c r="BD6" s="12">
        <f>Etatcons!AE119</f>
        <v>915</v>
      </c>
      <c r="BE6"/>
    </row>
    <row r="7" spans="1:57" ht="17" thickTop="1" thickBot="1">
      <c r="A7" s="71">
        <v>3</v>
      </c>
      <c r="B7" s="72" t="s">
        <v>83</v>
      </c>
      <c r="C7" s="85">
        <v>3600</v>
      </c>
      <c r="D7" s="85">
        <v>3600</v>
      </c>
      <c r="E7" s="92">
        <v>0</v>
      </c>
      <c r="F7" s="87"/>
      <c r="G7" s="88">
        <f t="shared" si="0"/>
        <v>0</v>
      </c>
      <c r="H7" s="85"/>
      <c r="I7" s="89">
        <f t="shared" si="2"/>
        <v>0</v>
      </c>
      <c r="J7" s="89"/>
      <c r="K7" s="85">
        <f t="shared" si="3"/>
        <v>0</v>
      </c>
      <c r="L7" s="85"/>
      <c r="M7" s="89">
        <f t="shared" si="4"/>
        <v>0</v>
      </c>
      <c r="N7" s="89"/>
      <c r="O7" s="85">
        <f t="shared" si="5"/>
        <v>0</v>
      </c>
      <c r="P7" s="85"/>
      <c r="Q7" s="89">
        <v>34</v>
      </c>
      <c r="R7" s="89">
        <v>34</v>
      </c>
      <c r="S7" s="85">
        <f t="shared" si="7"/>
        <v>0</v>
      </c>
      <c r="T7" s="85"/>
      <c r="U7" s="89">
        <f t="shared" si="8"/>
        <v>0</v>
      </c>
      <c r="V7" s="89"/>
      <c r="W7" s="85">
        <f t="shared" si="9"/>
        <v>0</v>
      </c>
      <c r="X7" s="85"/>
      <c r="Y7" s="89">
        <v>17</v>
      </c>
      <c r="Z7" s="89"/>
      <c r="AA7" s="85">
        <f t="shared" si="11"/>
        <v>0</v>
      </c>
      <c r="AB7" s="85"/>
      <c r="AC7" s="89">
        <f t="shared" si="12"/>
        <v>17</v>
      </c>
      <c r="AD7" s="89">
        <v>17</v>
      </c>
      <c r="AE7" s="85">
        <f t="shared" si="13"/>
        <v>0</v>
      </c>
      <c r="AF7" s="85"/>
      <c r="AG7" s="89">
        <v>29</v>
      </c>
      <c r="AH7" s="89"/>
      <c r="AI7" s="85">
        <f t="shared" si="15"/>
        <v>0</v>
      </c>
      <c r="AJ7" s="85"/>
      <c r="AK7" s="89">
        <f t="shared" ref="AK7:AK69" si="18">AG7-AH7</f>
        <v>29</v>
      </c>
      <c r="AL7" s="89">
        <v>29</v>
      </c>
      <c r="AM7" s="85">
        <f t="shared" ref="AM7:AM69" si="19">AI7-AJ7</f>
        <v>0</v>
      </c>
      <c r="AN7" s="85"/>
      <c r="AO7" s="89">
        <f t="shared" ref="AO7:AO69" si="20">AK7-AL7</f>
        <v>0</v>
      </c>
      <c r="AP7" s="89"/>
      <c r="AQ7" s="85">
        <f t="shared" ref="AQ7:AQ69" si="21">AM7-AN7</f>
        <v>0</v>
      </c>
      <c r="AR7" s="85"/>
      <c r="AS7" s="89">
        <f t="shared" ref="AS7:AS69" si="22">AO7-AP7</f>
        <v>0</v>
      </c>
      <c r="AT7" s="89"/>
      <c r="AU7" s="85">
        <f t="shared" ref="AU7:AU69" si="23">AQ7-AR7</f>
        <v>0</v>
      </c>
      <c r="AV7" s="85"/>
      <c r="AW7" s="89">
        <f t="shared" ref="AW7:AW69" si="24">AS7-AT7</f>
        <v>0</v>
      </c>
      <c r="AX7" s="90"/>
      <c r="AY7" s="91">
        <f t="shared" si="16"/>
        <v>0</v>
      </c>
      <c r="AZ7" s="89">
        <f>AW7-AX7</f>
        <v>0</v>
      </c>
      <c r="BA7" s="84"/>
      <c r="BC7" s="12">
        <f>Etatcons!AB60</f>
        <v>318</v>
      </c>
      <c r="BD7" s="12">
        <f>Etatcons!AE60</f>
        <v>319</v>
      </c>
      <c r="BE7"/>
    </row>
    <row r="8" spans="1:57" ht="17" thickTop="1" thickBot="1">
      <c r="A8" s="71">
        <v>5</v>
      </c>
      <c r="B8" s="74" t="s">
        <v>82</v>
      </c>
      <c r="C8" s="85">
        <v>3600</v>
      </c>
      <c r="D8" s="85">
        <v>3600</v>
      </c>
      <c r="E8" s="92">
        <v>0</v>
      </c>
      <c r="F8" s="87"/>
      <c r="G8" s="88">
        <f t="shared" si="0"/>
        <v>0</v>
      </c>
      <c r="H8" s="85"/>
      <c r="I8" s="89">
        <f t="shared" si="2"/>
        <v>0</v>
      </c>
      <c r="J8" s="89"/>
      <c r="K8" s="85">
        <f t="shared" si="3"/>
        <v>0</v>
      </c>
      <c r="L8" s="85"/>
      <c r="M8" s="89">
        <f t="shared" si="4"/>
        <v>0</v>
      </c>
      <c r="N8" s="89"/>
      <c r="O8" s="85">
        <f t="shared" si="5"/>
        <v>0</v>
      </c>
      <c r="P8" s="85"/>
      <c r="Q8" s="89">
        <f t="shared" si="6"/>
        <v>0</v>
      </c>
      <c r="R8" s="89"/>
      <c r="S8" s="85">
        <f t="shared" si="7"/>
        <v>0</v>
      </c>
      <c r="T8" s="85"/>
      <c r="U8" s="89">
        <f t="shared" si="8"/>
        <v>0</v>
      </c>
      <c r="V8" s="89"/>
      <c r="W8" s="85">
        <f t="shared" si="9"/>
        <v>0</v>
      </c>
      <c r="X8" s="85"/>
      <c r="Y8" s="89">
        <v>52</v>
      </c>
      <c r="Z8" s="89"/>
      <c r="AA8" s="85">
        <f t="shared" si="11"/>
        <v>0</v>
      </c>
      <c r="AB8" s="85"/>
      <c r="AC8" s="89">
        <f t="shared" si="12"/>
        <v>52</v>
      </c>
      <c r="AD8" s="89">
        <v>52</v>
      </c>
      <c r="AE8" s="85">
        <f t="shared" si="13"/>
        <v>0</v>
      </c>
      <c r="AF8" s="85"/>
      <c r="AG8" s="89">
        <f t="shared" si="14"/>
        <v>0</v>
      </c>
      <c r="AH8" s="89"/>
      <c r="AI8" s="85">
        <f t="shared" si="15"/>
        <v>0</v>
      </c>
      <c r="AJ8" s="85"/>
      <c r="AK8" s="89">
        <f t="shared" si="18"/>
        <v>0</v>
      </c>
      <c r="AL8" s="89"/>
      <c r="AM8" s="85">
        <f t="shared" si="19"/>
        <v>0</v>
      </c>
      <c r="AN8" s="85"/>
      <c r="AO8" s="89">
        <f t="shared" si="20"/>
        <v>0</v>
      </c>
      <c r="AP8" s="89"/>
      <c r="AQ8" s="85">
        <f t="shared" si="21"/>
        <v>0</v>
      </c>
      <c r="AR8" s="85"/>
      <c r="AS8" s="89">
        <f t="shared" si="22"/>
        <v>0</v>
      </c>
      <c r="AT8" s="89"/>
      <c r="AU8" s="85">
        <f t="shared" si="23"/>
        <v>0</v>
      </c>
      <c r="AV8" s="85"/>
      <c r="AW8" s="89">
        <f t="shared" si="24"/>
        <v>0</v>
      </c>
      <c r="AX8" s="90"/>
      <c r="AY8" s="91">
        <f t="shared" si="16"/>
        <v>0</v>
      </c>
      <c r="AZ8" s="89">
        <f t="shared" si="17"/>
        <v>0</v>
      </c>
      <c r="BA8" s="84"/>
      <c r="BC8" s="12">
        <f>Etatcons!AB117</f>
        <v>240</v>
      </c>
      <c r="BD8" s="12">
        <f>Etatcons!AE117</f>
        <v>255</v>
      </c>
      <c r="BE8"/>
    </row>
    <row r="9" spans="1:57" ht="17" thickTop="1" thickBot="1">
      <c r="A9" s="71">
        <v>6</v>
      </c>
      <c r="B9" s="72" t="s">
        <v>25</v>
      </c>
      <c r="C9" s="85">
        <v>3600</v>
      </c>
      <c r="D9" s="85">
        <v>2500</v>
      </c>
      <c r="E9" s="92">
        <v>0</v>
      </c>
      <c r="F9" s="87"/>
      <c r="G9" s="88">
        <f t="shared" si="0"/>
        <v>1100</v>
      </c>
      <c r="H9" s="91"/>
      <c r="I9" s="89">
        <f t="shared" si="2"/>
        <v>0</v>
      </c>
      <c r="J9" s="89"/>
      <c r="K9" s="85">
        <f t="shared" si="3"/>
        <v>1100</v>
      </c>
      <c r="L9" s="360">
        <v>700</v>
      </c>
      <c r="M9" s="89">
        <f t="shared" si="4"/>
        <v>0</v>
      </c>
      <c r="N9" s="89"/>
      <c r="O9" s="85">
        <f t="shared" si="5"/>
        <v>400</v>
      </c>
      <c r="P9" s="85"/>
      <c r="Q9" s="89">
        <f t="shared" si="6"/>
        <v>0</v>
      </c>
      <c r="R9" s="89"/>
      <c r="S9" s="85">
        <f t="shared" si="7"/>
        <v>400</v>
      </c>
      <c r="T9" s="85"/>
      <c r="U9" s="89">
        <f t="shared" si="8"/>
        <v>0</v>
      </c>
      <c r="V9" s="89"/>
      <c r="W9" s="85">
        <f t="shared" si="9"/>
        <v>400</v>
      </c>
      <c r="X9" s="85">
        <v>200</v>
      </c>
      <c r="Y9" s="89">
        <f t="shared" si="10"/>
        <v>0</v>
      </c>
      <c r="Z9" s="89"/>
      <c r="AA9" s="85">
        <f t="shared" si="11"/>
        <v>200</v>
      </c>
      <c r="AB9" s="85">
        <v>100</v>
      </c>
      <c r="AC9" s="89">
        <f t="shared" si="12"/>
        <v>0</v>
      </c>
      <c r="AD9" s="89"/>
      <c r="AE9" s="85">
        <f t="shared" si="13"/>
        <v>100</v>
      </c>
      <c r="AF9" s="85">
        <v>100</v>
      </c>
      <c r="AG9" s="89">
        <f t="shared" si="14"/>
        <v>0</v>
      </c>
      <c r="AH9" s="89"/>
      <c r="AI9" s="85">
        <f t="shared" si="15"/>
        <v>0</v>
      </c>
      <c r="AJ9" s="85"/>
      <c r="AK9" s="89">
        <f t="shared" si="18"/>
        <v>0</v>
      </c>
      <c r="AL9" s="89"/>
      <c r="AM9" s="85">
        <f t="shared" si="19"/>
        <v>0</v>
      </c>
      <c r="AN9" s="85"/>
      <c r="AO9" s="89">
        <f t="shared" si="20"/>
        <v>0</v>
      </c>
      <c r="AP9" s="89"/>
      <c r="AQ9" s="85">
        <f t="shared" si="21"/>
        <v>0</v>
      </c>
      <c r="AR9" s="85"/>
      <c r="AS9" s="89">
        <f t="shared" si="22"/>
        <v>0</v>
      </c>
      <c r="AT9" s="89"/>
      <c r="AU9" s="85">
        <f t="shared" si="23"/>
        <v>0</v>
      </c>
      <c r="AV9" s="85"/>
      <c r="AW9" s="89">
        <f t="shared" si="24"/>
        <v>0</v>
      </c>
      <c r="AX9" s="90"/>
      <c r="AY9" s="91">
        <f t="shared" si="16"/>
        <v>0</v>
      </c>
      <c r="AZ9" s="89">
        <f t="shared" si="17"/>
        <v>0</v>
      </c>
      <c r="BA9" s="84"/>
      <c r="BC9" s="12">
        <f>Etatcons!AB4</f>
        <v>671</v>
      </c>
      <c r="BD9" s="12">
        <f>Etatcons!AE4</f>
        <v>677</v>
      </c>
      <c r="BE9"/>
    </row>
    <row r="10" spans="1:57" ht="17" thickTop="1" thickBot="1">
      <c r="A10" s="71">
        <v>7</v>
      </c>
      <c r="B10" s="72" t="s">
        <v>257</v>
      </c>
      <c r="C10" s="85">
        <v>3600</v>
      </c>
      <c r="D10" s="85">
        <v>2500</v>
      </c>
      <c r="E10" s="92">
        <v>534</v>
      </c>
      <c r="F10" s="87"/>
      <c r="G10" s="88">
        <f t="shared" si="0"/>
        <v>1100</v>
      </c>
      <c r="H10" s="91"/>
      <c r="I10" s="89">
        <f t="shared" si="2"/>
        <v>534</v>
      </c>
      <c r="J10" s="89"/>
      <c r="K10" s="85">
        <f t="shared" si="3"/>
        <v>1100</v>
      </c>
      <c r="L10" s="360">
        <v>750</v>
      </c>
      <c r="M10" s="89">
        <f t="shared" si="4"/>
        <v>534</v>
      </c>
      <c r="N10" s="89">
        <v>534</v>
      </c>
      <c r="O10" s="85">
        <f t="shared" si="5"/>
        <v>350</v>
      </c>
      <c r="P10" s="85"/>
      <c r="Q10" s="89">
        <f t="shared" si="6"/>
        <v>0</v>
      </c>
      <c r="R10" s="89"/>
      <c r="S10" s="85">
        <f t="shared" si="7"/>
        <v>350</v>
      </c>
      <c r="T10" s="85"/>
      <c r="U10" s="89">
        <f t="shared" si="8"/>
        <v>0</v>
      </c>
      <c r="V10" s="89"/>
      <c r="W10" s="85">
        <f t="shared" si="9"/>
        <v>350</v>
      </c>
      <c r="X10" s="85">
        <v>175</v>
      </c>
      <c r="Y10" s="89">
        <f t="shared" si="10"/>
        <v>0</v>
      </c>
      <c r="Z10" s="89"/>
      <c r="AA10" s="85">
        <f t="shared" si="11"/>
        <v>175</v>
      </c>
      <c r="AB10" s="85">
        <v>100</v>
      </c>
      <c r="AC10" s="89">
        <f t="shared" si="12"/>
        <v>0</v>
      </c>
      <c r="AD10" s="89"/>
      <c r="AE10" s="85">
        <f t="shared" si="13"/>
        <v>75</v>
      </c>
      <c r="AF10" s="85"/>
      <c r="AG10" s="89">
        <v>167</v>
      </c>
      <c r="AH10" s="89"/>
      <c r="AI10" s="85">
        <f t="shared" si="15"/>
        <v>75</v>
      </c>
      <c r="AJ10" s="85">
        <v>75</v>
      </c>
      <c r="AK10" s="89">
        <f>AG10-AH10</f>
        <v>167</v>
      </c>
      <c r="AL10" s="89">
        <v>167</v>
      </c>
      <c r="AM10" s="85">
        <f>AI10-AJ10</f>
        <v>0</v>
      </c>
      <c r="AN10" s="85"/>
      <c r="AO10" s="89">
        <f t="shared" si="20"/>
        <v>0</v>
      </c>
      <c r="AP10" s="89"/>
      <c r="AQ10" s="85">
        <f t="shared" si="21"/>
        <v>0</v>
      </c>
      <c r="AR10" s="85"/>
      <c r="AS10" s="89">
        <f t="shared" si="22"/>
        <v>0</v>
      </c>
      <c r="AT10" s="89"/>
      <c r="AU10" s="85">
        <f t="shared" si="23"/>
        <v>0</v>
      </c>
      <c r="AV10" s="85"/>
      <c r="AW10" s="89">
        <f t="shared" si="24"/>
        <v>0</v>
      </c>
      <c r="AX10" s="90"/>
      <c r="AY10" s="91">
        <f t="shared" si="16"/>
        <v>0</v>
      </c>
      <c r="AZ10" s="89">
        <f t="shared" si="17"/>
        <v>0</v>
      </c>
      <c r="BA10" s="84"/>
      <c r="BC10" s="12">
        <f>Etatcons!AB20</f>
        <v>1017</v>
      </c>
      <c r="BD10" s="12">
        <f>Etatcons!AE20</f>
        <v>1020</v>
      </c>
      <c r="BE10"/>
    </row>
    <row r="11" spans="1:57" ht="17" thickTop="1" thickBot="1">
      <c r="A11" s="71">
        <v>8</v>
      </c>
      <c r="B11" s="72" t="s">
        <v>105</v>
      </c>
      <c r="C11" s="85">
        <v>3600</v>
      </c>
      <c r="D11" s="85">
        <v>3600</v>
      </c>
      <c r="E11" s="92">
        <v>0</v>
      </c>
      <c r="F11" s="87"/>
      <c r="G11" s="88">
        <f t="shared" si="0"/>
        <v>0</v>
      </c>
      <c r="H11" s="85"/>
      <c r="I11" s="89">
        <f t="shared" si="2"/>
        <v>0</v>
      </c>
      <c r="J11" s="89"/>
      <c r="K11" s="85">
        <f t="shared" si="3"/>
        <v>0</v>
      </c>
      <c r="L11" s="85"/>
      <c r="M11" s="89">
        <f t="shared" si="4"/>
        <v>0</v>
      </c>
      <c r="N11" s="89"/>
      <c r="O11" s="85">
        <f t="shared" si="5"/>
        <v>0</v>
      </c>
      <c r="P11" s="85"/>
      <c r="Q11" s="89">
        <f t="shared" si="6"/>
        <v>0</v>
      </c>
      <c r="R11" s="89"/>
      <c r="S11" s="85">
        <f t="shared" si="7"/>
        <v>0</v>
      </c>
      <c r="T11" s="85"/>
      <c r="U11" s="89">
        <f t="shared" si="8"/>
        <v>0</v>
      </c>
      <c r="V11" s="89"/>
      <c r="W11" s="85">
        <f t="shared" si="9"/>
        <v>0</v>
      </c>
      <c r="X11" s="85"/>
      <c r="Y11" s="89">
        <f t="shared" si="10"/>
        <v>0</v>
      </c>
      <c r="Z11" s="89"/>
      <c r="AA11" s="85">
        <f t="shared" si="11"/>
        <v>0</v>
      </c>
      <c r="AB11" s="85"/>
      <c r="AC11" s="89">
        <f t="shared" si="12"/>
        <v>0</v>
      </c>
      <c r="AD11" s="89"/>
      <c r="AE11" s="85">
        <f t="shared" si="13"/>
        <v>0</v>
      </c>
      <c r="AF11" s="85"/>
      <c r="AG11" s="89">
        <f t="shared" si="14"/>
        <v>0</v>
      </c>
      <c r="AH11" s="89"/>
      <c r="AI11" s="85">
        <f t="shared" si="15"/>
        <v>0</v>
      </c>
      <c r="AJ11" s="85"/>
      <c r="AK11" s="89">
        <f t="shared" si="18"/>
        <v>0</v>
      </c>
      <c r="AL11" s="89"/>
      <c r="AM11" s="85">
        <f t="shared" si="19"/>
        <v>0</v>
      </c>
      <c r="AN11" s="85"/>
      <c r="AO11" s="89">
        <f t="shared" si="20"/>
        <v>0</v>
      </c>
      <c r="AP11" s="89"/>
      <c r="AQ11" s="85">
        <f t="shared" si="21"/>
        <v>0</v>
      </c>
      <c r="AR11" s="85"/>
      <c r="AS11" s="89">
        <f t="shared" si="22"/>
        <v>0</v>
      </c>
      <c r="AT11" s="89"/>
      <c r="AU11" s="85">
        <f t="shared" si="23"/>
        <v>0</v>
      </c>
      <c r="AV11" s="85"/>
      <c r="AW11" s="89">
        <f t="shared" si="24"/>
        <v>0</v>
      </c>
      <c r="AX11" s="90"/>
      <c r="AY11" s="91">
        <f t="shared" si="16"/>
        <v>0</v>
      </c>
      <c r="AZ11" s="89">
        <f t="shared" si="17"/>
        <v>0</v>
      </c>
      <c r="BA11" s="84"/>
      <c r="BC11" s="12">
        <f>Etatcons!AB113</f>
        <v>545</v>
      </c>
      <c r="BD11" s="12">
        <f>Etatcons!AE113</f>
        <v>549</v>
      </c>
      <c r="BE11"/>
    </row>
    <row r="12" spans="1:57" ht="17" thickTop="1" thickBot="1">
      <c r="A12" s="71">
        <v>9</v>
      </c>
      <c r="B12" s="72" t="s">
        <v>27</v>
      </c>
      <c r="C12" s="85">
        <v>3600</v>
      </c>
      <c r="D12" s="85">
        <v>3600</v>
      </c>
      <c r="E12" s="92">
        <v>0</v>
      </c>
      <c r="F12" s="87"/>
      <c r="G12" s="88">
        <f t="shared" si="0"/>
        <v>0</v>
      </c>
      <c r="H12" s="85"/>
      <c r="I12" s="89">
        <f t="shared" si="2"/>
        <v>0</v>
      </c>
      <c r="J12" s="89"/>
      <c r="K12" s="85">
        <f t="shared" si="3"/>
        <v>0</v>
      </c>
      <c r="L12" s="85"/>
      <c r="M12" s="89">
        <f t="shared" si="4"/>
        <v>0</v>
      </c>
      <c r="N12" s="89"/>
      <c r="O12" s="85">
        <f t="shared" si="5"/>
        <v>0</v>
      </c>
      <c r="P12" s="85"/>
      <c r="Q12" s="89">
        <f t="shared" si="6"/>
        <v>0</v>
      </c>
      <c r="R12" s="89"/>
      <c r="S12" s="85">
        <f t="shared" si="7"/>
        <v>0</v>
      </c>
      <c r="T12" s="85"/>
      <c r="U12" s="89">
        <f t="shared" si="8"/>
        <v>0</v>
      </c>
      <c r="V12" s="89"/>
      <c r="W12" s="85">
        <f t="shared" si="9"/>
        <v>0</v>
      </c>
      <c r="X12" s="85"/>
      <c r="Y12" s="89">
        <f t="shared" si="10"/>
        <v>0</v>
      </c>
      <c r="Z12" s="89"/>
      <c r="AA12" s="85">
        <f t="shared" si="11"/>
        <v>0</v>
      </c>
      <c r="AB12" s="85"/>
      <c r="AC12" s="89">
        <f t="shared" si="12"/>
        <v>0</v>
      </c>
      <c r="AD12" s="89"/>
      <c r="AE12" s="85">
        <f t="shared" si="13"/>
        <v>0</v>
      </c>
      <c r="AF12" s="85"/>
      <c r="AG12" s="89">
        <f t="shared" si="14"/>
        <v>0</v>
      </c>
      <c r="AH12" s="89"/>
      <c r="AI12" s="85">
        <f t="shared" si="15"/>
        <v>0</v>
      </c>
      <c r="AJ12" s="85"/>
      <c r="AK12" s="89">
        <f t="shared" si="18"/>
        <v>0</v>
      </c>
      <c r="AL12" s="89"/>
      <c r="AM12" s="85">
        <f t="shared" si="19"/>
        <v>0</v>
      </c>
      <c r="AN12" s="85"/>
      <c r="AO12" s="89">
        <f t="shared" si="20"/>
        <v>0</v>
      </c>
      <c r="AP12" s="89"/>
      <c r="AQ12" s="85">
        <f t="shared" si="21"/>
        <v>0</v>
      </c>
      <c r="AR12" s="85"/>
      <c r="AS12" s="89">
        <f t="shared" si="22"/>
        <v>0</v>
      </c>
      <c r="AT12" s="89"/>
      <c r="AU12" s="85">
        <f t="shared" si="23"/>
        <v>0</v>
      </c>
      <c r="AV12" s="85"/>
      <c r="AW12" s="89">
        <f t="shared" si="24"/>
        <v>0</v>
      </c>
      <c r="AX12" s="90"/>
      <c r="AY12" s="91">
        <f t="shared" si="16"/>
        <v>0</v>
      </c>
      <c r="AZ12" s="89">
        <f t="shared" si="17"/>
        <v>0</v>
      </c>
      <c r="BA12" s="84"/>
      <c r="BC12" s="12">
        <f>Etatcons!AB31</f>
        <v>1281</v>
      </c>
      <c r="BD12" s="12">
        <f>Etatcons!AE31</f>
        <v>1294</v>
      </c>
      <c r="BE12"/>
    </row>
    <row r="13" spans="1:57" ht="17" thickTop="1" thickBot="1">
      <c r="A13" s="71">
        <v>10</v>
      </c>
      <c r="B13" s="72" t="s">
        <v>79</v>
      </c>
      <c r="C13" s="85">
        <v>3600</v>
      </c>
      <c r="D13" s="85">
        <v>3600</v>
      </c>
      <c r="E13" s="92">
        <v>0</v>
      </c>
      <c r="F13" s="87"/>
      <c r="G13" s="88">
        <f t="shared" si="0"/>
        <v>0</v>
      </c>
      <c r="H13" s="85"/>
      <c r="I13" s="89">
        <f t="shared" si="2"/>
        <v>0</v>
      </c>
      <c r="J13" s="89"/>
      <c r="K13" s="85">
        <f t="shared" si="3"/>
        <v>0</v>
      </c>
      <c r="L13" s="85"/>
      <c r="M13" s="89">
        <f t="shared" si="4"/>
        <v>0</v>
      </c>
      <c r="N13" s="89"/>
      <c r="O13" s="85">
        <f t="shared" si="5"/>
        <v>0</v>
      </c>
      <c r="P13" s="85"/>
      <c r="Q13" s="89">
        <f t="shared" si="6"/>
        <v>0</v>
      </c>
      <c r="R13" s="89"/>
      <c r="S13" s="85">
        <f t="shared" si="7"/>
        <v>0</v>
      </c>
      <c r="T13" s="85"/>
      <c r="U13" s="89">
        <f t="shared" si="8"/>
        <v>0</v>
      </c>
      <c r="V13" s="89"/>
      <c r="W13" s="85">
        <f t="shared" si="9"/>
        <v>0</v>
      </c>
      <c r="X13" s="85"/>
      <c r="Y13" s="89">
        <f t="shared" si="10"/>
        <v>0</v>
      </c>
      <c r="Z13" s="89"/>
      <c r="AA13" s="85">
        <f t="shared" si="11"/>
        <v>0</v>
      </c>
      <c r="AB13" s="85"/>
      <c r="AC13" s="89">
        <f t="shared" si="12"/>
        <v>0</v>
      </c>
      <c r="AD13" s="89"/>
      <c r="AE13" s="85">
        <f t="shared" si="13"/>
        <v>0</v>
      </c>
      <c r="AF13" s="85"/>
      <c r="AG13" s="89">
        <f t="shared" si="14"/>
        <v>0</v>
      </c>
      <c r="AH13" s="89"/>
      <c r="AI13" s="85">
        <f t="shared" si="15"/>
        <v>0</v>
      </c>
      <c r="AJ13" s="85"/>
      <c r="AK13" s="89">
        <f t="shared" si="18"/>
        <v>0</v>
      </c>
      <c r="AL13" s="89"/>
      <c r="AM13" s="85">
        <f t="shared" si="19"/>
        <v>0</v>
      </c>
      <c r="AN13" s="85"/>
      <c r="AO13" s="89">
        <f t="shared" si="20"/>
        <v>0</v>
      </c>
      <c r="AP13" s="89"/>
      <c r="AQ13" s="85">
        <f t="shared" si="21"/>
        <v>0</v>
      </c>
      <c r="AR13" s="85"/>
      <c r="AS13" s="89">
        <f t="shared" si="22"/>
        <v>0</v>
      </c>
      <c r="AT13" s="89"/>
      <c r="AU13" s="85">
        <f t="shared" si="23"/>
        <v>0</v>
      </c>
      <c r="AV13" s="85"/>
      <c r="AW13" s="89">
        <f t="shared" si="24"/>
        <v>0</v>
      </c>
      <c r="AX13" s="90"/>
      <c r="AY13" s="91">
        <f t="shared" si="16"/>
        <v>0</v>
      </c>
      <c r="AZ13" s="89">
        <f t="shared" si="17"/>
        <v>0</v>
      </c>
      <c r="BA13" s="84"/>
      <c r="BC13" s="12">
        <f>Etatcons!AB141</f>
        <v>101</v>
      </c>
      <c r="BD13" s="12">
        <f>Etatcons!AE141</f>
        <v>113</v>
      </c>
      <c r="BE13"/>
    </row>
    <row r="14" spans="1:57" ht="17" thickTop="1" thickBot="1">
      <c r="A14" s="71">
        <v>11</v>
      </c>
      <c r="B14" s="72" t="s">
        <v>215</v>
      </c>
      <c r="C14" s="85">
        <v>3600</v>
      </c>
      <c r="D14" s="85">
        <v>3500</v>
      </c>
      <c r="E14" s="92">
        <v>1100</v>
      </c>
      <c r="F14" s="87"/>
      <c r="G14" s="88">
        <f t="shared" si="0"/>
        <v>100</v>
      </c>
      <c r="H14" s="91"/>
      <c r="I14" s="89">
        <v>1100</v>
      </c>
      <c r="J14" s="89"/>
      <c r="K14" s="85">
        <f t="shared" si="3"/>
        <v>100</v>
      </c>
      <c r="L14" s="91"/>
      <c r="M14" s="89">
        <v>1100</v>
      </c>
      <c r="N14" s="89">
        <v>1100</v>
      </c>
      <c r="O14" s="85">
        <f t="shared" si="5"/>
        <v>100</v>
      </c>
      <c r="P14" s="85"/>
      <c r="Q14" s="89">
        <v>0</v>
      </c>
      <c r="R14" s="89"/>
      <c r="S14" s="85">
        <f t="shared" si="7"/>
        <v>100</v>
      </c>
      <c r="T14" s="85"/>
      <c r="U14" s="89">
        <f t="shared" si="8"/>
        <v>0</v>
      </c>
      <c r="V14" s="89"/>
      <c r="W14" s="85">
        <f t="shared" si="9"/>
        <v>100</v>
      </c>
      <c r="X14" s="85">
        <v>100</v>
      </c>
      <c r="Y14" s="89">
        <f t="shared" si="10"/>
        <v>0</v>
      </c>
      <c r="Z14" s="89"/>
      <c r="AA14" s="85">
        <f t="shared" si="11"/>
        <v>0</v>
      </c>
      <c r="AB14" s="85"/>
      <c r="AC14" s="89">
        <f t="shared" si="12"/>
        <v>0</v>
      </c>
      <c r="AD14" s="89"/>
      <c r="AE14" s="85">
        <f t="shared" si="13"/>
        <v>0</v>
      </c>
      <c r="AF14" s="85"/>
      <c r="AG14" s="89">
        <f t="shared" si="14"/>
        <v>0</v>
      </c>
      <c r="AH14" s="89"/>
      <c r="AI14" s="85">
        <f t="shared" si="15"/>
        <v>0</v>
      </c>
      <c r="AJ14" s="85"/>
      <c r="AK14" s="89">
        <f t="shared" si="18"/>
        <v>0</v>
      </c>
      <c r="AL14" s="89"/>
      <c r="AM14" s="85">
        <f t="shared" si="19"/>
        <v>0</v>
      </c>
      <c r="AN14" s="85"/>
      <c r="AO14" s="89">
        <f t="shared" si="20"/>
        <v>0</v>
      </c>
      <c r="AP14" s="89"/>
      <c r="AQ14" s="85">
        <f t="shared" si="21"/>
        <v>0</v>
      </c>
      <c r="AR14" s="85"/>
      <c r="AS14" s="89">
        <f t="shared" si="22"/>
        <v>0</v>
      </c>
      <c r="AT14" s="89"/>
      <c r="AU14" s="85">
        <f t="shared" si="23"/>
        <v>0</v>
      </c>
      <c r="AV14" s="85"/>
      <c r="AW14" s="89">
        <f t="shared" si="24"/>
        <v>0</v>
      </c>
      <c r="AX14" s="90"/>
      <c r="AY14" s="91">
        <f t="shared" si="16"/>
        <v>0</v>
      </c>
      <c r="AZ14" s="89">
        <f t="shared" si="17"/>
        <v>0</v>
      </c>
      <c r="BA14" s="84"/>
      <c r="BC14" s="12">
        <f>Etatcons!AB121</f>
        <v>53</v>
      </c>
      <c r="BD14" s="12">
        <f>Etatcons!AE121</f>
        <v>61</v>
      </c>
      <c r="BE14"/>
    </row>
    <row r="15" spans="1:57" ht="17" thickTop="1" thickBot="1">
      <c r="A15" s="69">
        <v>12</v>
      </c>
      <c r="B15" s="73" t="s">
        <v>123</v>
      </c>
      <c r="C15" s="85">
        <v>3600</v>
      </c>
      <c r="D15" s="85">
        <v>3600</v>
      </c>
      <c r="E15" s="92">
        <v>0</v>
      </c>
      <c r="F15" s="87"/>
      <c r="G15" s="88">
        <f t="shared" si="0"/>
        <v>0</v>
      </c>
      <c r="H15" s="85"/>
      <c r="I15" s="89">
        <f t="shared" si="2"/>
        <v>0</v>
      </c>
      <c r="J15" s="89"/>
      <c r="K15" s="85">
        <f t="shared" si="3"/>
        <v>0</v>
      </c>
      <c r="L15" s="85"/>
      <c r="M15" s="89">
        <f t="shared" si="4"/>
        <v>0</v>
      </c>
      <c r="N15" s="89"/>
      <c r="O15" s="85">
        <f t="shared" si="5"/>
        <v>0</v>
      </c>
      <c r="P15" s="85"/>
      <c r="Q15" s="89">
        <v>41</v>
      </c>
      <c r="R15" s="362">
        <v>41</v>
      </c>
      <c r="S15" s="85">
        <f t="shared" si="7"/>
        <v>0</v>
      </c>
      <c r="T15" s="85"/>
      <c r="U15" s="89">
        <v>10</v>
      </c>
      <c r="V15" s="89"/>
      <c r="W15" s="85">
        <f t="shared" si="9"/>
        <v>0</v>
      </c>
      <c r="X15" s="85"/>
      <c r="Y15" s="89">
        <v>20</v>
      </c>
      <c r="Z15" s="89"/>
      <c r="AA15" s="85">
        <f t="shared" si="11"/>
        <v>0</v>
      </c>
      <c r="AB15" s="85"/>
      <c r="AC15" s="89">
        <v>182</v>
      </c>
      <c r="AD15" s="89"/>
      <c r="AE15" s="85">
        <f t="shared" si="13"/>
        <v>0</v>
      </c>
      <c r="AF15" s="85"/>
      <c r="AG15" s="89">
        <v>267</v>
      </c>
      <c r="AH15" s="89"/>
      <c r="AI15" s="85">
        <f t="shared" si="15"/>
        <v>0</v>
      </c>
      <c r="AJ15" s="85"/>
      <c r="AK15" s="89">
        <f t="shared" si="18"/>
        <v>267</v>
      </c>
      <c r="AL15" s="89">
        <v>267</v>
      </c>
      <c r="AM15" s="85">
        <f t="shared" si="19"/>
        <v>0</v>
      </c>
      <c r="AN15" s="85"/>
      <c r="AO15" s="89">
        <f t="shared" si="20"/>
        <v>0</v>
      </c>
      <c r="AP15" s="89"/>
      <c r="AQ15" s="85">
        <f t="shared" si="21"/>
        <v>0</v>
      </c>
      <c r="AR15" s="85"/>
      <c r="AS15" s="89">
        <f t="shared" si="22"/>
        <v>0</v>
      </c>
      <c r="AT15" s="89"/>
      <c r="AU15" s="85">
        <f t="shared" si="23"/>
        <v>0</v>
      </c>
      <c r="AV15" s="85"/>
      <c r="AW15" s="89">
        <f t="shared" si="24"/>
        <v>0</v>
      </c>
      <c r="AX15" s="90"/>
      <c r="AY15" s="91">
        <f t="shared" si="16"/>
        <v>0</v>
      </c>
      <c r="AZ15" s="89">
        <f t="shared" si="17"/>
        <v>0</v>
      </c>
      <c r="BA15" s="84"/>
      <c r="BC15" s="12">
        <f>Etatcons!AB25</f>
        <v>616</v>
      </c>
      <c r="BD15" s="12">
        <f>Etatcons!AE25</f>
        <v>619</v>
      </c>
      <c r="BE15"/>
    </row>
    <row r="16" spans="1:57" ht="17" thickTop="1" thickBot="1">
      <c r="A16" s="71">
        <v>13</v>
      </c>
      <c r="B16" s="72" t="s">
        <v>30</v>
      </c>
      <c r="C16" s="85">
        <v>3600</v>
      </c>
      <c r="D16" s="85">
        <v>3600</v>
      </c>
      <c r="E16" s="92">
        <v>0</v>
      </c>
      <c r="F16" s="87"/>
      <c r="G16" s="88">
        <f t="shared" si="0"/>
        <v>0</v>
      </c>
      <c r="H16" s="85"/>
      <c r="I16" s="89">
        <f t="shared" si="2"/>
        <v>0</v>
      </c>
      <c r="J16" s="89"/>
      <c r="K16" s="85">
        <f t="shared" si="3"/>
        <v>0</v>
      </c>
      <c r="L16" s="85"/>
      <c r="M16" s="89">
        <f t="shared" si="4"/>
        <v>0</v>
      </c>
      <c r="N16" s="89"/>
      <c r="O16" s="85">
        <f t="shared" si="5"/>
        <v>0</v>
      </c>
      <c r="P16" s="85"/>
      <c r="Q16" s="89">
        <f t="shared" si="6"/>
        <v>0</v>
      </c>
      <c r="R16" s="89"/>
      <c r="S16" s="85">
        <f t="shared" si="7"/>
        <v>0</v>
      </c>
      <c r="T16" s="85"/>
      <c r="U16" s="89">
        <f t="shared" si="8"/>
        <v>0</v>
      </c>
      <c r="V16" s="89"/>
      <c r="W16" s="85">
        <f t="shared" si="9"/>
        <v>0</v>
      </c>
      <c r="X16" s="85"/>
      <c r="Y16" s="89">
        <f t="shared" si="10"/>
        <v>0</v>
      </c>
      <c r="Z16" s="89"/>
      <c r="AA16" s="85">
        <f t="shared" si="11"/>
        <v>0</v>
      </c>
      <c r="AB16" s="85"/>
      <c r="AC16" s="89">
        <f t="shared" si="12"/>
        <v>0</v>
      </c>
      <c r="AD16" s="89"/>
      <c r="AE16" s="85">
        <f t="shared" si="13"/>
        <v>0</v>
      </c>
      <c r="AF16" s="85"/>
      <c r="AG16" s="89">
        <f t="shared" si="14"/>
        <v>0</v>
      </c>
      <c r="AH16" s="89"/>
      <c r="AI16" s="85">
        <f t="shared" si="15"/>
        <v>0</v>
      </c>
      <c r="AJ16" s="85"/>
      <c r="AK16" s="89">
        <f t="shared" si="18"/>
        <v>0</v>
      </c>
      <c r="AL16" s="89"/>
      <c r="AM16" s="85">
        <f t="shared" si="19"/>
        <v>0</v>
      </c>
      <c r="AN16" s="85"/>
      <c r="AO16" s="89">
        <f t="shared" si="20"/>
        <v>0</v>
      </c>
      <c r="AP16" s="89"/>
      <c r="AQ16" s="85">
        <f t="shared" si="21"/>
        <v>0</v>
      </c>
      <c r="AR16" s="85"/>
      <c r="AS16" s="89">
        <f t="shared" si="22"/>
        <v>0</v>
      </c>
      <c r="AT16" s="89"/>
      <c r="AU16" s="85">
        <f t="shared" si="23"/>
        <v>0</v>
      </c>
      <c r="AV16" s="85"/>
      <c r="AW16" s="89">
        <f t="shared" si="24"/>
        <v>0</v>
      </c>
      <c r="AX16" s="90"/>
      <c r="AY16" s="91">
        <f t="shared" si="16"/>
        <v>0</v>
      </c>
      <c r="AZ16" s="89">
        <f t="shared" si="17"/>
        <v>0</v>
      </c>
      <c r="BA16" s="84"/>
      <c r="BC16" s="12">
        <f>Etatcons!AB42</f>
        <v>457</v>
      </c>
      <c r="BD16" s="12">
        <f>Etatcons!AE42</f>
        <v>463</v>
      </c>
      <c r="BE16"/>
    </row>
    <row r="17" spans="1:57" ht="17" thickTop="1" thickBot="1">
      <c r="A17" s="71">
        <v>14</v>
      </c>
      <c r="B17" s="72" t="s">
        <v>31</v>
      </c>
      <c r="C17" s="85">
        <v>3600</v>
      </c>
      <c r="D17" s="85">
        <v>3600</v>
      </c>
      <c r="E17" s="92">
        <v>0</v>
      </c>
      <c r="F17" s="87"/>
      <c r="G17" s="88">
        <f t="shared" si="0"/>
        <v>0</v>
      </c>
      <c r="H17" s="85"/>
      <c r="I17" s="89">
        <f t="shared" si="2"/>
        <v>0</v>
      </c>
      <c r="J17" s="89"/>
      <c r="K17" s="85">
        <f t="shared" si="3"/>
        <v>0</v>
      </c>
      <c r="L17" s="85"/>
      <c r="M17" s="89">
        <f t="shared" si="4"/>
        <v>0</v>
      </c>
      <c r="N17" s="89"/>
      <c r="O17" s="85">
        <f t="shared" si="5"/>
        <v>0</v>
      </c>
      <c r="P17" s="85"/>
      <c r="Q17" s="89">
        <f t="shared" si="6"/>
        <v>0</v>
      </c>
      <c r="R17" s="89"/>
      <c r="S17" s="85">
        <f t="shared" si="7"/>
        <v>0</v>
      </c>
      <c r="T17" s="85"/>
      <c r="U17" s="89">
        <f t="shared" si="8"/>
        <v>0</v>
      </c>
      <c r="V17" s="89"/>
      <c r="W17" s="85">
        <f t="shared" si="9"/>
        <v>0</v>
      </c>
      <c r="X17" s="85"/>
      <c r="Y17" s="89">
        <f t="shared" si="10"/>
        <v>0</v>
      </c>
      <c r="Z17" s="89"/>
      <c r="AA17" s="85">
        <f t="shared" si="11"/>
        <v>0</v>
      </c>
      <c r="AB17" s="85"/>
      <c r="AC17" s="89">
        <f t="shared" si="12"/>
        <v>0</v>
      </c>
      <c r="AD17" s="89"/>
      <c r="AE17" s="85">
        <f t="shared" si="13"/>
        <v>0</v>
      </c>
      <c r="AF17" s="85"/>
      <c r="AG17" s="89">
        <f t="shared" si="14"/>
        <v>0</v>
      </c>
      <c r="AH17" s="89"/>
      <c r="AI17" s="85">
        <f t="shared" si="15"/>
        <v>0</v>
      </c>
      <c r="AJ17" s="85"/>
      <c r="AK17" s="89">
        <f t="shared" si="18"/>
        <v>0</v>
      </c>
      <c r="AL17" s="89"/>
      <c r="AM17" s="85">
        <f t="shared" si="19"/>
        <v>0</v>
      </c>
      <c r="AN17" s="85"/>
      <c r="AO17" s="89">
        <f t="shared" si="20"/>
        <v>0</v>
      </c>
      <c r="AP17" s="89"/>
      <c r="AQ17" s="85">
        <f t="shared" si="21"/>
        <v>0</v>
      </c>
      <c r="AR17" s="85"/>
      <c r="AS17" s="89">
        <f t="shared" si="22"/>
        <v>0</v>
      </c>
      <c r="AT17" s="89"/>
      <c r="AU17" s="85">
        <f t="shared" si="23"/>
        <v>0</v>
      </c>
      <c r="AV17" s="85"/>
      <c r="AW17" s="89">
        <f t="shared" si="24"/>
        <v>0</v>
      </c>
      <c r="AX17" s="90"/>
      <c r="AY17" s="91">
        <f t="shared" si="16"/>
        <v>0</v>
      </c>
      <c r="AZ17" s="89">
        <f t="shared" si="17"/>
        <v>0</v>
      </c>
      <c r="BA17" s="84"/>
      <c r="BC17" s="12">
        <f>Etatcons!AB114</f>
        <v>559</v>
      </c>
      <c r="BD17" s="12">
        <f>Etatcons!AE114</f>
        <v>566</v>
      </c>
      <c r="BE17"/>
    </row>
    <row r="18" spans="1:57" ht="17" thickTop="1" thickBot="1">
      <c r="A18" s="71">
        <v>15</v>
      </c>
      <c r="B18" s="72" t="s">
        <v>32</v>
      </c>
      <c r="C18" s="85">
        <v>3600</v>
      </c>
      <c r="D18" s="85">
        <v>3600</v>
      </c>
      <c r="E18" s="92">
        <v>166</v>
      </c>
      <c r="F18" s="87"/>
      <c r="G18" s="88">
        <f t="shared" si="0"/>
        <v>0</v>
      </c>
      <c r="H18" s="85"/>
      <c r="I18" s="89">
        <f t="shared" si="2"/>
        <v>166</v>
      </c>
      <c r="J18" s="89"/>
      <c r="K18" s="85">
        <f t="shared" si="3"/>
        <v>0</v>
      </c>
      <c r="L18" s="85"/>
      <c r="M18" s="89">
        <f t="shared" si="4"/>
        <v>166</v>
      </c>
      <c r="N18" s="89">
        <v>166</v>
      </c>
      <c r="O18" s="85">
        <f t="shared" si="5"/>
        <v>0</v>
      </c>
      <c r="P18" s="85"/>
      <c r="Q18" s="89">
        <f t="shared" si="6"/>
        <v>0</v>
      </c>
      <c r="R18" s="89"/>
      <c r="S18" s="85">
        <f t="shared" si="7"/>
        <v>0</v>
      </c>
      <c r="T18" s="85"/>
      <c r="U18" s="89">
        <f t="shared" si="8"/>
        <v>0</v>
      </c>
      <c r="V18" s="89"/>
      <c r="W18" s="85">
        <f t="shared" si="9"/>
        <v>0</v>
      </c>
      <c r="X18" s="85"/>
      <c r="Y18" s="89">
        <f t="shared" si="10"/>
        <v>0</v>
      </c>
      <c r="Z18" s="89"/>
      <c r="AA18" s="85">
        <f t="shared" si="11"/>
        <v>0</v>
      </c>
      <c r="AB18" s="85"/>
      <c r="AC18" s="89">
        <f t="shared" si="12"/>
        <v>0</v>
      </c>
      <c r="AD18" s="89"/>
      <c r="AE18" s="85">
        <f t="shared" si="13"/>
        <v>0</v>
      </c>
      <c r="AF18" s="85"/>
      <c r="AG18" s="89">
        <f t="shared" si="14"/>
        <v>0</v>
      </c>
      <c r="AH18" s="89"/>
      <c r="AI18" s="85">
        <f t="shared" si="15"/>
        <v>0</v>
      </c>
      <c r="AJ18" s="85"/>
      <c r="AK18" s="89">
        <f t="shared" si="18"/>
        <v>0</v>
      </c>
      <c r="AL18" s="89"/>
      <c r="AM18" s="85">
        <f t="shared" si="19"/>
        <v>0</v>
      </c>
      <c r="AN18" s="85"/>
      <c r="AO18" s="89">
        <f t="shared" si="20"/>
        <v>0</v>
      </c>
      <c r="AP18" s="89"/>
      <c r="AQ18" s="85">
        <f t="shared" si="21"/>
        <v>0</v>
      </c>
      <c r="AR18" s="85"/>
      <c r="AS18" s="89">
        <f t="shared" si="22"/>
        <v>0</v>
      </c>
      <c r="AT18" s="89"/>
      <c r="AU18" s="85">
        <f t="shared" si="23"/>
        <v>0</v>
      </c>
      <c r="AV18" s="85"/>
      <c r="AW18" s="89">
        <f t="shared" si="24"/>
        <v>0</v>
      </c>
      <c r="AX18" s="90"/>
      <c r="AY18" s="91">
        <f t="shared" si="16"/>
        <v>0</v>
      </c>
      <c r="AZ18" s="89">
        <f t="shared" si="17"/>
        <v>0</v>
      </c>
      <c r="BA18" s="84"/>
      <c r="BC18" s="12">
        <f>Etatcons!AB120</f>
        <v>517</v>
      </c>
      <c r="BD18" s="12">
        <f>Etatcons!AE120</f>
        <v>532</v>
      </c>
      <c r="BE18"/>
    </row>
    <row r="19" spans="1:57" ht="17" thickTop="1" thickBot="1">
      <c r="A19" s="71">
        <v>16</v>
      </c>
      <c r="B19" s="72" t="s">
        <v>33</v>
      </c>
      <c r="C19" s="85">
        <v>3600</v>
      </c>
      <c r="D19" s="85">
        <v>3600</v>
      </c>
      <c r="E19" s="92">
        <v>816</v>
      </c>
      <c r="F19" s="87"/>
      <c r="G19" s="88">
        <f t="shared" si="0"/>
        <v>0</v>
      </c>
      <c r="H19" s="85"/>
      <c r="I19" s="89">
        <f t="shared" si="2"/>
        <v>816</v>
      </c>
      <c r="J19" s="89"/>
      <c r="K19" s="85">
        <f t="shared" si="3"/>
        <v>0</v>
      </c>
      <c r="L19" s="85"/>
      <c r="M19" s="89">
        <f t="shared" si="4"/>
        <v>816</v>
      </c>
      <c r="N19" s="89">
        <v>816</v>
      </c>
      <c r="O19" s="85">
        <f t="shared" si="5"/>
        <v>0</v>
      </c>
      <c r="P19" s="85"/>
      <c r="Q19" s="89">
        <f t="shared" si="6"/>
        <v>0</v>
      </c>
      <c r="R19" s="89"/>
      <c r="S19" s="85">
        <f t="shared" si="7"/>
        <v>0</v>
      </c>
      <c r="T19" s="85"/>
      <c r="U19" s="89">
        <f t="shared" si="8"/>
        <v>0</v>
      </c>
      <c r="V19" s="89"/>
      <c r="W19" s="85">
        <f t="shared" si="9"/>
        <v>0</v>
      </c>
      <c r="X19" s="85"/>
      <c r="Y19" s="89">
        <f t="shared" si="10"/>
        <v>0</v>
      </c>
      <c r="Z19" s="89"/>
      <c r="AA19" s="85">
        <f t="shared" si="11"/>
        <v>0</v>
      </c>
      <c r="AB19" s="85"/>
      <c r="AC19" s="89">
        <f t="shared" si="12"/>
        <v>0</v>
      </c>
      <c r="AD19" s="89"/>
      <c r="AE19" s="85">
        <f t="shared" si="13"/>
        <v>0</v>
      </c>
      <c r="AF19" s="85"/>
      <c r="AG19" s="89">
        <f t="shared" si="14"/>
        <v>0</v>
      </c>
      <c r="AH19" s="89"/>
      <c r="AI19" s="85">
        <f t="shared" si="15"/>
        <v>0</v>
      </c>
      <c r="AJ19" s="85"/>
      <c r="AK19" s="89">
        <f t="shared" si="18"/>
        <v>0</v>
      </c>
      <c r="AL19" s="89"/>
      <c r="AM19" s="85">
        <f t="shared" si="19"/>
        <v>0</v>
      </c>
      <c r="AN19" s="85"/>
      <c r="AO19" s="89">
        <f t="shared" si="20"/>
        <v>0</v>
      </c>
      <c r="AP19" s="89"/>
      <c r="AQ19" s="85">
        <f t="shared" si="21"/>
        <v>0</v>
      </c>
      <c r="AR19" s="85"/>
      <c r="AS19" s="89">
        <f t="shared" si="22"/>
        <v>0</v>
      </c>
      <c r="AT19" s="89"/>
      <c r="AU19" s="85">
        <f t="shared" si="23"/>
        <v>0</v>
      </c>
      <c r="AV19" s="85"/>
      <c r="AW19" s="89">
        <f t="shared" si="24"/>
        <v>0</v>
      </c>
      <c r="AX19" s="90"/>
      <c r="AY19" s="91">
        <f t="shared" si="16"/>
        <v>0</v>
      </c>
      <c r="AZ19" s="89">
        <f t="shared" si="17"/>
        <v>0</v>
      </c>
      <c r="BA19" s="84"/>
      <c r="BC19" s="12">
        <f>Etatcons!AB18</f>
        <v>259</v>
      </c>
      <c r="BD19" s="12">
        <f>Etatcons!AE18</f>
        <v>263</v>
      </c>
      <c r="BE19"/>
    </row>
    <row r="20" spans="1:57" ht="17" thickTop="1" thickBot="1">
      <c r="A20" s="71">
        <v>17</v>
      </c>
      <c r="B20" s="72" t="s">
        <v>34</v>
      </c>
      <c r="C20" s="85">
        <v>3600</v>
      </c>
      <c r="D20" s="85">
        <v>3600</v>
      </c>
      <c r="E20" s="92">
        <v>60</v>
      </c>
      <c r="F20" s="87"/>
      <c r="G20" s="88">
        <f t="shared" si="0"/>
        <v>0</v>
      </c>
      <c r="H20" s="85"/>
      <c r="I20" s="89">
        <f t="shared" si="2"/>
        <v>60</v>
      </c>
      <c r="J20" s="89"/>
      <c r="K20" s="85">
        <f t="shared" si="3"/>
        <v>0</v>
      </c>
      <c r="L20" s="85"/>
      <c r="M20" s="89">
        <f t="shared" si="4"/>
        <v>60</v>
      </c>
      <c r="N20" s="89">
        <v>60</v>
      </c>
      <c r="O20" s="85">
        <f t="shared" si="5"/>
        <v>0</v>
      </c>
      <c r="P20" s="85"/>
      <c r="Q20" s="89">
        <f t="shared" si="6"/>
        <v>0</v>
      </c>
      <c r="R20" s="89"/>
      <c r="S20" s="85">
        <f t="shared" si="7"/>
        <v>0</v>
      </c>
      <c r="T20" s="85"/>
      <c r="U20" s="89">
        <f t="shared" si="8"/>
        <v>0</v>
      </c>
      <c r="V20" s="89"/>
      <c r="W20" s="85">
        <f t="shared" si="9"/>
        <v>0</v>
      </c>
      <c r="X20" s="85"/>
      <c r="Y20" s="89">
        <f t="shared" si="10"/>
        <v>0</v>
      </c>
      <c r="Z20" s="89"/>
      <c r="AA20" s="85">
        <f t="shared" si="11"/>
        <v>0</v>
      </c>
      <c r="AB20" s="85"/>
      <c r="AC20" s="89">
        <f t="shared" si="12"/>
        <v>0</v>
      </c>
      <c r="AD20" s="89"/>
      <c r="AE20" s="85">
        <f t="shared" si="13"/>
        <v>0</v>
      </c>
      <c r="AF20" s="85"/>
      <c r="AG20" s="89">
        <f t="shared" si="14"/>
        <v>0</v>
      </c>
      <c r="AH20" s="89"/>
      <c r="AI20" s="85">
        <f t="shared" si="15"/>
        <v>0</v>
      </c>
      <c r="AJ20" s="85"/>
      <c r="AK20" s="89">
        <f t="shared" si="18"/>
        <v>0</v>
      </c>
      <c r="AL20" s="89"/>
      <c r="AM20" s="85">
        <f t="shared" si="19"/>
        <v>0</v>
      </c>
      <c r="AN20" s="85"/>
      <c r="AO20" s="89">
        <f t="shared" si="20"/>
        <v>0</v>
      </c>
      <c r="AP20" s="89"/>
      <c r="AQ20" s="85">
        <f t="shared" si="21"/>
        <v>0</v>
      </c>
      <c r="AR20" s="85"/>
      <c r="AS20" s="89">
        <f t="shared" si="22"/>
        <v>0</v>
      </c>
      <c r="AT20" s="89"/>
      <c r="AU20" s="85">
        <f t="shared" si="23"/>
        <v>0</v>
      </c>
      <c r="AV20" s="85"/>
      <c r="AW20" s="89">
        <f t="shared" si="24"/>
        <v>0</v>
      </c>
      <c r="AX20" s="90"/>
      <c r="AY20" s="91">
        <f t="shared" si="16"/>
        <v>0</v>
      </c>
      <c r="AZ20" s="89">
        <f t="shared" si="17"/>
        <v>0</v>
      </c>
      <c r="BA20" s="84"/>
      <c r="BC20" s="12">
        <f>Etatcons!AB33</f>
        <v>291</v>
      </c>
      <c r="BD20" s="12">
        <f>Etatcons!AE33</f>
        <v>293</v>
      </c>
      <c r="BE20"/>
    </row>
    <row r="21" spans="1:57" ht="17" thickTop="1" thickBot="1">
      <c r="A21" s="71">
        <v>18</v>
      </c>
      <c r="B21" s="72" t="s">
        <v>35</v>
      </c>
      <c r="C21" s="85">
        <v>3600</v>
      </c>
      <c r="D21" s="85">
        <v>3600</v>
      </c>
      <c r="E21" s="92">
        <v>0</v>
      </c>
      <c r="F21" s="87"/>
      <c r="G21" s="88">
        <f t="shared" si="0"/>
        <v>0</v>
      </c>
      <c r="H21" s="85"/>
      <c r="I21" s="89">
        <f t="shared" si="2"/>
        <v>0</v>
      </c>
      <c r="J21" s="89"/>
      <c r="K21" s="85">
        <f t="shared" si="3"/>
        <v>0</v>
      </c>
      <c r="L21" s="85"/>
      <c r="M21" s="89">
        <f t="shared" si="4"/>
        <v>0</v>
      </c>
      <c r="N21" s="89"/>
      <c r="O21" s="85">
        <f t="shared" si="5"/>
        <v>0</v>
      </c>
      <c r="P21" s="85"/>
      <c r="Q21" s="89">
        <f t="shared" si="6"/>
        <v>0</v>
      </c>
      <c r="R21" s="89"/>
      <c r="S21" s="85">
        <f t="shared" si="7"/>
        <v>0</v>
      </c>
      <c r="T21" s="85"/>
      <c r="U21" s="89">
        <f t="shared" si="8"/>
        <v>0</v>
      </c>
      <c r="V21" s="89"/>
      <c r="W21" s="85">
        <f t="shared" si="9"/>
        <v>0</v>
      </c>
      <c r="X21" s="85"/>
      <c r="Y21" s="89">
        <f t="shared" si="10"/>
        <v>0</v>
      </c>
      <c r="Z21" s="89"/>
      <c r="AA21" s="85">
        <f t="shared" si="11"/>
        <v>0</v>
      </c>
      <c r="AB21" s="85"/>
      <c r="AC21" s="89">
        <v>15</v>
      </c>
      <c r="AD21" s="89"/>
      <c r="AE21" s="85">
        <f t="shared" si="13"/>
        <v>0</v>
      </c>
      <c r="AF21" s="85"/>
      <c r="AG21" s="89">
        <f t="shared" si="14"/>
        <v>15</v>
      </c>
      <c r="AH21" s="89">
        <v>15</v>
      </c>
      <c r="AI21" s="85">
        <f t="shared" si="15"/>
        <v>0</v>
      </c>
      <c r="AJ21" s="85"/>
      <c r="AK21" s="89">
        <f t="shared" si="18"/>
        <v>0</v>
      </c>
      <c r="AL21" s="89"/>
      <c r="AM21" s="85">
        <f t="shared" si="19"/>
        <v>0</v>
      </c>
      <c r="AN21" s="85"/>
      <c r="AO21" s="89">
        <f t="shared" si="20"/>
        <v>0</v>
      </c>
      <c r="AP21" s="89"/>
      <c r="AQ21" s="85">
        <f t="shared" si="21"/>
        <v>0</v>
      </c>
      <c r="AR21" s="85"/>
      <c r="AS21" s="89">
        <f t="shared" si="22"/>
        <v>0</v>
      </c>
      <c r="AT21" s="89"/>
      <c r="AU21" s="85">
        <f t="shared" si="23"/>
        <v>0</v>
      </c>
      <c r="AV21" s="85"/>
      <c r="AW21" s="89">
        <f t="shared" si="24"/>
        <v>0</v>
      </c>
      <c r="AX21" s="90"/>
      <c r="AY21" s="91">
        <f t="shared" si="16"/>
        <v>0</v>
      </c>
      <c r="AZ21" s="89">
        <f t="shared" si="17"/>
        <v>0</v>
      </c>
      <c r="BA21" s="84"/>
      <c r="BC21" s="12">
        <f>Etatcons!AB43</f>
        <v>277</v>
      </c>
      <c r="BD21" s="12">
        <f>Etatcons!AE43</f>
        <v>278</v>
      </c>
      <c r="BE21"/>
    </row>
    <row r="22" spans="1:57" ht="17" thickTop="1" thickBot="1">
      <c r="A22" s="71">
        <v>19</v>
      </c>
      <c r="B22" s="72" t="s">
        <v>36</v>
      </c>
      <c r="C22" s="85">
        <v>3600</v>
      </c>
      <c r="D22" s="85">
        <v>2500</v>
      </c>
      <c r="E22" s="92">
        <v>0</v>
      </c>
      <c r="F22" s="87"/>
      <c r="G22" s="88">
        <f t="shared" si="0"/>
        <v>1100</v>
      </c>
      <c r="H22" s="91"/>
      <c r="I22" s="89">
        <f t="shared" si="2"/>
        <v>0</v>
      </c>
      <c r="J22" s="89"/>
      <c r="K22" s="85">
        <f t="shared" si="3"/>
        <v>1100</v>
      </c>
      <c r="L22" s="360">
        <v>600</v>
      </c>
      <c r="M22" s="89">
        <f t="shared" si="4"/>
        <v>0</v>
      </c>
      <c r="N22" s="89"/>
      <c r="O22" s="85">
        <f t="shared" si="5"/>
        <v>500</v>
      </c>
      <c r="P22" s="85"/>
      <c r="Q22" s="89">
        <f t="shared" si="6"/>
        <v>0</v>
      </c>
      <c r="R22" s="89"/>
      <c r="S22" s="85">
        <f t="shared" si="7"/>
        <v>500</v>
      </c>
      <c r="T22" s="85"/>
      <c r="U22" s="89">
        <f t="shared" si="8"/>
        <v>0</v>
      </c>
      <c r="V22" s="89"/>
      <c r="W22" s="85">
        <f t="shared" si="9"/>
        <v>500</v>
      </c>
      <c r="X22" s="85">
        <v>200</v>
      </c>
      <c r="Y22" s="89">
        <f t="shared" si="10"/>
        <v>0</v>
      </c>
      <c r="Z22" s="89"/>
      <c r="AA22" s="85">
        <f t="shared" si="11"/>
        <v>300</v>
      </c>
      <c r="AB22" s="85">
        <v>150</v>
      </c>
      <c r="AC22" s="89">
        <f t="shared" si="12"/>
        <v>0</v>
      </c>
      <c r="AD22" s="89"/>
      <c r="AE22" s="85">
        <f t="shared" si="13"/>
        <v>150</v>
      </c>
      <c r="AF22" s="85">
        <v>100</v>
      </c>
      <c r="AG22" s="89">
        <f t="shared" si="14"/>
        <v>0</v>
      </c>
      <c r="AH22" s="89"/>
      <c r="AI22" s="85">
        <f t="shared" si="15"/>
        <v>50</v>
      </c>
      <c r="AJ22" s="85"/>
      <c r="AK22" s="89">
        <f t="shared" si="18"/>
        <v>0</v>
      </c>
      <c r="AL22" s="89"/>
      <c r="AM22" s="85">
        <f t="shared" si="19"/>
        <v>50</v>
      </c>
      <c r="AN22" s="85"/>
      <c r="AO22" s="89">
        <f t="shared" si="20"/>
        <v>0</v>
      </c>
      <c r="AP22" s="89"/>
      <c r="AQ22" s="85">
        <f t="shared" si="21"/>
        <v>50</v>
      </c>
      <c r="AR22" s="85"/>
      <c r="AS22" s="89">
        <f t="shared" si="22"/>
        <v>0</v>
      </c>
      <c r="AT22" s="89"/>
      <c r="AU22" s="85">
        <f t="shared" si="23"/>
        <v>50</v>
      </c>
      <c r="AV22" s="85"/>
      <c r="AW22" s="89">
        <f t="shared" si="24"/>
        <v>0</v>
      </c>
      <c r="AX22" s="90"/>
      <c r="AY22" s="91">
        <f t="shared" si="16"/>
        <v>50</v>
      </c>
      <c r="AZ22" s="89">
        <f t="shared" si="17"/>
        <v>0</v>
      </c>
      <c r="BA22" s="84"/>
      <c r="BC22" s="12">
        <f>Etatcons!AB15</f>
        <v>534</v>
      </c>
      <c r="BD22" s="12">
        <f>Etatcons!AE15</f>
        <v>539</v>
      </c>
      <c r="BE22"/>
    </row>
    <row r="23" spans="1:57" ht="17" thickTop="1" thickBot="1">
      <c r="A23" s="71">
        <v>20</v>
      </c>
      <c r="B23" s="72" t="s">
        <v>217</v>
      </c>
      <c r="C23" s="85">
        <v>3600</v>
      </c>
      <c r="D23" s="85">
        <v>3600</v>
      </c>
      <c r="E23" s="92">
        <v>150</v>
      </c>
      <c r="F23" s="87"/>
      <c r="G23" s="88">
        <f t="shared" si="0"/>
        <v>0</v>
      </c>
      <c r="H23" s="85"/>
      <c r="I23" s="89">
        <f t="shared" si="2"/>
        <v>150</v>
      </c>
      <c r="J23" s="89"/>
      <c r="K23" s="85">
        <f t="shared" si="3"/>
        <v>0</v>
      </c>
      <c r="L23" s="85"/>
      <c r="M23" s="89">
        <f t="shared" si="4"/>
        <v>150</v>
      </c>
      <c r="N23" s="362">
        <v>150</v>
      </c>
      <c r="O23" s="85">
        <f t="shared" si="5"/>
        <v>0</v>
      </c>
      <c r="P23" s="85"/>
      <c r="Q23" s="89">
        <f t="shared" si="6"/>
        <v>0</v>
      </c>
      <c r="R23" s="89"/>
      <c r="S23" s="85">
        <f t="shared" si="7"/>
        <v>0</v>
      </c>
      <c r="T23" s="85"/>
      <c r="U23" s="89">
        <f t="shared" si="8"/>
        <v>0</v>
      </c>
      <c r="V23" s="89"/>
      <c r="W23" s="85">
        <f t="shared" si="9"/>
        <v>0</v>
      </c>
      <c r="X23" s="85"/>
      <c r="Y23" s="89">
        <f t="shared" si="10"/>
        <v>0</v>
      </c>
      <c r="Z23" s="89"/>
      <c r="AA23" s="85">
        <f t="shared" si="11"/>
        <v>0</v>
      </c>
      <c r="AB23" s="85"/>
      <c r="AC23" s="89">
        <v>15</v>
      </c>
      <c r="AD23" s="89"/>
      <c r="AE23" s="85">
        <f t="shared" si="13"/>
        <v>0</v>
      </c>
      <c r="AF23" s="85"/>
      <c r="AG23" s="89">
        <v>45</v>
      </c>
      <c r="AH23" s="89"/>
      <c r="AI23" s="85">
        <f t="shared" si="15"/>
        <v>0</v>
      </c>
      <c r="AJ23" s="85"/>
      <c r="AK23" s="89">
        <f t="shared" si="18"/>
        <v>45</v>
      </c>
      <c r="AL23" s="89"/>
      <c r="AM23" s="85">
        <f t="shared" si="19"/>
        <v>0</v>
      </c>
      <c r="AN23" s="85"/>
      <c r="AO23" s="89">
        <v>60</v>
      </c>
      <c r="AP23" s="89"/>
      <c r="AQ23" s="85">
        <f t="shared" si="21"/>
        <v>0</v>
      </c>
      <c r="AR23" s="85"/>
      <c r="AS23" s="89">
        <f t="shared" si="22"/>
        <v>60</v>
      </c>
      <c r="AT23" s="89"/>
      <c r="AU23" s="85">
        <f t="shared" si="23"/>
        <v>0</v>
      </c>
      <c r="AV23" s="85"/>
      <c r="AW23" s="89">
        <f t="shared" si="24"/>
        <v>60</v>
      </c>
      <c r="AX23" s="90"/>
      <c r="AY23" s="91">
        <f t="shared" si="16"/>
        <v>0</v>
      </c>
      <c r="AZ23" s="89">
        <f t="shared" si="17"/>
        <v>60</v>
      </c>
      <c r="BA23" s="84"/>
      <c r="BC23" s="12">
        <f>Etatcons!AB107</f>
        <v>1</v>
      </c>
      <c r="BD23" s="12">
        <f>Etatcons!AE107</f>
        <v>1</v>
      </c>
      <c r="BE23"/>
    </row>
    <row r="24" spans="1:57" ht="17" thickTop="1" thickBot="1">
      <c r="A24" s="69">
        <v>21</v>
      </c>
      <c r="B24" s="73" t="s">
        <v>87</v>
      </c>
      <c r="C24" s="85">
        <v>3600</v>
      </c>
      <c r="D24" s="85">
        <v>2700</v>
      </c>
      <c r="E24" s="92">
        <v>294</v>
      </c>
      <c r="F24" s="87"/>
      <c r="G24" s="88">
        <f t="shared" si="0"/>
        <v>900</v>
      </c>
      <c r="H24" s="91"/>
      <c r="I24" s="89">
        <f t="shared" si="2"/>
        <v>294</v>
      </c>
      <c r="J24" s="89"/>
      <c r="K24" s="85">
        <f t="shared" si="3"/>
        <v>900</v>
      </c>
      <c r="L24" s="360">
        <v>900</v>
      </c>
      <c r="M24" s="89">
        <f t="shared" si="4"/>
        <v>294</v>
      </c>
      <c r="N24" s="89">
        <v>294</v>
      </c>
      <c r="O24" s="85">
        <f t="shared" si="5"/>
        <v>0</v>
      </c>
      <c r="P24" s="85"/>
      <c r="Q24" s="89">
        <f t="shared" si="6"/>
        <v>0</v>
      </c>
      <c r="R24" s="89"/>
      <c r="S24" s="85">
        <f t="shared" si="7"/>
        <v>0</v>
      </c>
      <c r="T24" s="85"/>
      <c r="U24" s="89">
        <f t="shared" si="8"/>
        <v>0</v>
      </c>
      <c r="V24" s="89"/>
      <c r="W24" s="85">
        <f t="shared" si="9"/>
        <v>0</v>
      </c>
      <c r="X24" s="85"/>
      <c r="Y24" s="89">
        <f t="shared" si="10"/>
        <v>0</v>
      </c>
      <c r="Z24" s="89"/>
      <c r="AA24" s="85">
        <f t="shared" si="11"/>
        <v>0</v>
      </c>
      <c r="AB24" s="85"/>
      <c r="AC24" s="89">
        <f t="shared" si="12"/>
        <v>0</v>
      </c>
      <c r="AD24" s="89"/>
      <c r="AE24" s="85">
        <f t="shared" si="13"/>
        <v>0</v>
      </c>
      <c r="AF24" s="85"/>
      <c r="AG24" s="89">
        <f t="shared" si="14"/>
        <v>0</v>
      </c>
      <c r="AH24" s="89"/>
      <c r="AI24" s="85">
        <f t="shared" si="15"/>
        <v>0</v>
      </c>
      <c r="AJ24" s="85"/>
      <c r="AK24" s="89">
        <f t="shared" si="18"/>
        <v>0</v>
      </c>
      <c r="AL24" s="89"/>
      <c r="AM24" s="85">
        <f t="shared" si="19"/>
        <v>0</v>
      </c>
      <c r="AN24" s="85"/>
      <c r="AO24" s="89">
        <f t="shared" si="20"/>
        <v>0</v>
      </c>
      <c r="AP24" s="89"/>
      <c r="AQ24" s="85">
        <f t="shared" si="21"/>
        <v>0</v>
      </c>
      <c r="AR24" s="85"/>
      <c r="AS24" s="89">
        <f t="shared" si="22"/>
        <v>0</v>
      </c>
      <c r="AT24" s="89"/>
      <c r="AU24" s="85">
        <f t="shared" si="23"/>
        <v>0</v>
      </c>
      <c r="AV24" s="85"/>
      <c r="AW24" s="89">
        <f t="shared" si="24"/>
        <v>0</v>
      </c>
      <c r="AX24" s="90"/>
      <c r="AY24" s="91">
        <f t="shared" si="16"/>
        <v>0</v>
      </c>
      <c r="AZ24" s="89">
        <f t="shared" si="17"/>
        <v>0</v>
      </c>
      <c r="BA24" s="84"/>
      <c r="BC24" s="12">
        <f>Etatcons!AB97</f>
        <v>303</v>
      </c>
      <c r="BD24" s="12">
        <f>Etatcons!AE97</f>
        <v>307</v>
      </c>
      <c r="BE24"/>
    </row>
    <row r="25" spans="1:57" ht="17" thickTop="1" thickBot="1">
      <c r="A25" s="69">
        <v>22</v>
      </c>
      <c r="B25" s="73" t="s">
        <v>88</v>
      </c>
      <c r="C25" s="85">
        <v>3600</v>
      </c>
      <c r="D25" s="85">
        <v>3600</v>
      </c>
      <c r="E25" s="92">
        <v>40</v>
      </c>
      <c r="F25" s="87"/>
      <c r="G25" s="88">
        <f t="shared" si="0"/>
        <v>0</v>
      </c>
      <c r="H25" s="85"/>
      <c r="I25" s="89">
        <f t="shared" si="2"/>
        <v>40</v>
      </c>
      <c r="J25" s="89"/>
      <c r="K25" s="85">
        <f t="shared" si="3"/>
        <v>0</v>
      </c>
      <c r="L25" s="85"/>
      <c r="M25" s="89">
        <f t="shared" si="4"/>
        <v>40</v>
      </c>
      <c r="N25" s="362">
        <v>40</v>
      </c>
      <c r="O25" s="85">
        <f t="shared" si="5"/>
        <v>0</v>
      </c>
      <c r="P25" s="85"/>
      <c r="Q25" s="89">
        <v>17</v>
      </c>
      <c r="R25" s="89"/>
      <c r="S25" s="85">
        <f t="shared" si="7"/>
        <v>0</v>
      </c>
      <c r="T25" s="85"/>
      <c r="U25" s="89">
        <v>27</v>
      </c>
      <c r="V25" s="89"/>
      <c r="W25" s="85">
        <f t="shared" si="9"/>
        <v>0</v>
      </c>
      <c r="X25" s="85"/>
      <c r="Y25" s="89">
        <v>44</v>
      </c>
      <c r="Z25" s="89"/>
      <c r="AA25" s="85">
        <f t="shared" si="11"/>
        <v>0</v>
      </c>
      <c r="AB25" s="85"/>
      <c r="AC25" s="89">
        <v>59</v>
      </c>
      <c r="AD25" s="89"/>
      <c r="AE25" s="85">
        <f t="shared" si="13"/>
        <v>0</v>
      </c>
      <c r="AF25" s="85"/>
      <c r="AG25" s="89">
        <v>95</v>
      </c>
      <c r="AH25" s="89"/>
      <c r="AI25" s="85">
        <f t="shared" si="15"/>
        <v>0</v>
      </c>
      <c r="AJ25" s="85"/>
      <c r="AK25" s="89">
        <f t="shared" si="18"/>
        <v>95</v>
      </c>
      <c r="AL25" s="89"/>
      <c r="AM25" s="85">
        <f t="shared" si="19"/>
        <v>0</v>
      </c>
      <c r="AN25" s="85"/>
      <c r="AO25" s="89">
        <v>1735</v>
      </c>
      <c r="AP25" s="89"/>
      <c r="AQ25" s="85">
        <f t="shared" si="21"/>
        <v>0</v>
      </c>
      <c r="AR25" s="85"/>
      <c r="AS25" s="89">
        <f t="shared" si="22"/>
        <v>1735</v>
      </c>
      <c r="AT25" s="89"/>
      <c r="AU25" s="85">
        <f t="shared" si="23"/>
        <v>0</v>
      </c>
      <c r="AV25" s="85"/>
      <c r="AW25" s="89">
        <f t="shared" si="24"/>
        <v>1735</v>
      </c>
      <c r="AX25" s="90"/>
      <c r="AY25" s="91">
        <f t="shared" si="16"/>
        <v>0</v>
      </c>
      <c r="AZ25" s="89">
        <f t="shared" si="17"/>
        <v>1735</v>
      </c>
      <c r="BA25" s="84"/>
      <c r="BC25" s="12">
        <f>Etatcons!AB30</f>
        <v>362</v>
      </c>
      <c r="BD25" s="12">
        <f>Etatcons!AE30</f>
        <v>362</v>
      </c>
      <c r="BE25"/>
    </row>
    <row r="26" spans="1:57" ht="17" thickTop="1" thickBot="1">
      <c r="A26" s="71">
        <v>24</v>
      </c>
      <c r="B26" s="72" t="s">
        <v>37</v>
      </c>
      <c r="C26" s="85">
        <v>3600</v>
      </c>
      <c r="D26" s="85">
        <v>3100</v>
      </c>
      <c r="E26" s="92">
        <v>270</v>
      </c>
      <c r="F26" s="87"/>
      <c r="G26" s="88">
        <f t="shared" si="0"/>
        <v>500</v>
      </c>
      <c r="H26" s="85"/>
      <c r="I26" s="89">
        <f t="shared" si="2"/>
        <v>270</v>
      </c>
      <c r="J26" s="89"/>
      <c r="K26" s="85">
        <f t="shared" si="3"/>
        <v>500</v>
      </c>
      <c r="L26" s="359">
        <v>500</v>
      </c>
      <c r="M26" s="89">
        <f t="shared" si="4"/>
        <v>270</v>
      </c>
      <c r="N26" s="89">
        <v>270</v>
      </c>
      <c r="O26" s="85">
        <f t="shared" si="5"/>
        <v>0</v>
      </c>
      <c r="P26" s="85"/>
      <c r="Q26" s="89">
        <f t="shared" si="6"/>
        <v>0</v>
      </c>
      <c r="R26" s="89"/>
      <c r="S26" s="85">
        <f t="shared" si="7"/>
        <v>0</v>
      </c>
      <c r="T26" s="85"/>
      <c r="U26" s="89">
        <f t="shared" si="8"/>
        <v>0</v>
      </c>
      <c r="V26" s="89"/>
      <c r="W26" s="85">
        <f t="shared" si="9"/>
        <v>0</v>
      </c>
      <c r="X26" s="85"/>
      <c r="Y26" s="89">
        <f t="shared" si="10"/>
        <v>0</v>
      </c>
      <c r="Z26" s="89"/>
      <c r="AA26" s="85">
        <f t="shared" si="11"/>
        <v>0</v>
      </c>
      <c r="AB26" s="85"/>
      <c r="AC26" s="89">
        <f t="shared" si="12"/>
        <v>0</v>
      </c>
      <c r="AD26" s="89"/>
      <c r="AE26" s="85">
        <f t="shared" si="13"/>
        <v>0</v>
      </c>
      <c r="AF26" s="85"/>
      <c r="AG26" s="89">
        <v>92</v>
      </c>
      <c r="AH26" s="89"/>
      <c r="AI26" s="85">
        <f t="shared" si="15"/>
        <v>0</v>
      </c>
      <c r="AJ26" s="85"/>
      <c r="AK26" s="89">
        <f t="shared" si="18"/>
        <v>92</v>
      </c>
      <c r="AL26" s="89">
        <v>92</v>
      </c>
      <c r="AM26" s="85">
        <f t="shared" si="19"/>
        <v>0</v>
      </c>
      <c r="AN26" s="85"/>
      <c r="AO26" s="89">
        <f t="shared" si="20"/>
        <v>0</v>
      </c>
      <c r="AP26" s="89"/>
      <c r="AQ26" s="85">
        <f t="shared" si="21"/>
        <v>0</v>
      </c>
      <c r="AR26" s="85"/>
      <c r="AS26" s="89">
        <f t="shared" si="22"/>
        <v>0</v>
      </c>
      <c r="AT26" s="89"/>
      <c r="AU26" s="85">
        <f t="shared" si="23"/>
        <v>0</v>
      </c>
      <c r="AV26" s="85"/>
      <c r="AW26" s="89">
        <f t="shared" si="24"/>
        <v>0</v>
      </c>
      <c r="AX26" s="90"/>
      <c r="AY26" s="91">
        <f t="shared" si="16"/>
        <v>0</v>
      </c>
      <c r="AZ26" s="89">
        <f t="shared" si="17"/>
        <v>0</v>
      </c>
      <c r="BA26" s="84"/>
      <c r="BC26" s="12">
        <f>Etatcons!AB104</f>
        <v>577</v>
      </c>
      <c r="BD26" s="12">
        <f>Etatcons!AE104</f>
        <v>584</v>
      </c>
      <c r="BE26"/>
    </row>
    <row r="27" spans="1:57" ht="17" thickTop="1" thickBot="1">
      <c r="A27" s="71">
        <v>25</v>
      </c>
      <c r="B27" s="72" t="s">
        <v>38</v>
      </c>
      <c r="C27" s="85">
        <v>3600</v>
      </c>
      <c r="D27" s="85">
        <v>3600</v>
      </c>
      <c r="E27" s="92">
        <v>0</v>
      </c>
      <c r="F27" s="87"/>
      <c r="G27" s="88">
        <f t="shared" si="0"/>
        <v>0</v>
      </c>
      <c r="H27" s="85"/>
      <c r="I27" s="89">
        <f t="shared" si="2"/>
        <v>0</v>
      </c>
      <c r="J27" s="89"/>
      <c r="K27" s="85">
        <f t="shared" si="3"/>
        <v>0</v>
      </c>
      <c r="L27" s="85"/>
      <c r="M27" s="89">
        <f t="shared" si="4"/>
        <v>0</v>
      </c>
      <c r="N27" s="89"/>
      <c r="O27" s="85">
        <f t="shared" si="5"/>
        <v>0</v>
      </c>
      <c r="P27" s="85"/>
      <c r="Q27" s="89">
        <f t="shared" si="6"/>
        <v>0</v>
      </c>
      <c r="R27" s="89"/>
      <c r="S27" s="85">
        <f t="shared" si="7"/>
        <v>0</v>
      </c>
      <c r="T27" s="85"/>
      <c r="U27" s="89">
        <f t="shared" si="8"/>
        <v>0</v>
      </c>
      <c r="V27" s="89"/>
      <c r="W27" s="85">
        <f t="shared" si="9"/>
        <v>0</v>
      </c>
      <c r="X27" s="85"/>
      <c r="Y27" s="89">
        <f t="shared" si="10"/>
        <v>0</v>
      </c>
      <c r="Z27" s="89"/>
      <c r="AA27" s="85">
        <f t="shared" si="11"/>
        <v>0</v>
      </c>
      <c r="AB27" s="85"/>
      <c r="AC27" s="89">
        <v>36</v>
      </c>
      <c r="AD27" s="89"/>
      <c r="AE27" s="85">
        <f t="shared" si="13"/>
        <v>0</v>
      </c>
      <c r="AF27" s="85"/>
      <c r="AG27" s="89">
        <f t="shared" si="14"/>
        <v>36</v>
      </c>
      <c r="AH27" s="89">
        <v>36</v>
      </c>
      <c r="AI27" s="85">
        <f t="shared" si="15"/>
        <v>0</v>
      </c>
      <c r="AJ27" s="85"/>
      <c r="AK27" s="89">
        <f t="shared" si="18"/>
        <v>0</v>
      </c>
      <c r="AL27" s="89"/>
      <c r="AM27" s="85">
        <f t="shared" si="19"/>
        <v>0</v>
      </c>
      <c r="AN27" s="85"/>
      <c r="AO27" s="89">
        <f t="shared" si="20"/>
        <v>0</v>
      </c>
      <c r="AP27" s="89"/>
      <c r="AQ27" s="85">
        <f t="shared" si="21"/>
        <v>0</v>
      </c>
      <c r="AR27" s="85"/>
      <c r="AS27" s="89">
        <f t="shared" si="22"/>
        <v>0</v>
      </c>
      <c r="AT27" s="89"/>
      <c r="AU27" s="85">
        <f t="shared" si="23"/>
        <v>0</v>
      </c>
      <c r="AV27" s="85"/>
      <c r="AW27" s="89">
        <f t="shared" si="24"/>
        <v>0</v>
      </c>
      <c r="AX27" s="90"/>
      <c r="AY27" s="91">
        <f t="shared" si="16"/>
        <v>0</v>
      </c>
      <c r="AZ27" s="89">
        <f t="shared" si="17"/>
        <v>0</v>
      </c>
      <c r="BA27" s="84"/>
      <c r="BC27" s="12">
        <f>Etatcons!AB44</f>
        <v>264</v>
      </c>
      <c r="BD27" s="12">
        <f>Etatcons!AE44</f>
        <v>265</v>
      </c>
      <c r="BE27"/>
    </row>
    <row r="28" spans="1:57" ht="17" thickTop="1" thickBot="1">
      <c r="A28" s="71">
        <v>26</v>
      </c>
      <c r="B28" s="72" t="s">
        <v>39</v>
      </c>
      <c r="C28" s="85">
        <v>3600</v>
      </c>
      <c r="D28" s="85">
        <v>3600</v>
      </c>
      <c r="E28" s="92">
        <v>40</v>
      </c>
      <c r="F28" s="87"/>
      <c r="G28" s="88">
        <f t="shared" si="0"/>
        <v>0</v>
      </c>
      <c r="H28" s="85"/>
      <c r="I28" s="89">
        <f>E28-F28</f>
        <v>40</v>
      </c>
      <c r="J28" s="89"/>
      <c r="K28" s="85">
        <f>G28-H28</f>
        <v>0</v>
      </c>
      <c r="L28" s="85"/>
      <c r="M28" s="89">
        <f>I28-J28</f>
        <v>40</v>
      </c>
      <c r="N28" s="89">
        <v>40</v>
      </c>
      <c r="O28" s="85">
        <f>K28-L28</f>
        <v>0</v>
      </c>
      <c r="P28" s="85"/>
      <c r="Q28" s="89">
        <f>M28-N28</f>
        <v>0</v>
      </c>
      <c r="R28" s="89"/>
      <c r="S28" s="85">
        <f>O28-P28</f>
        <v>0</v>
      </c>
      <c r="T28" s="85"/>
      <c r="U28" s="89">
        <f t="shared" si="8"/>
        <v>0</v>
      </c>
      <c r="V28" s="89"/>
      <c r="W28" s="85">
        <f>S28-T28</f>
        <v>0</v>
      </c>
      <c r="X28" s="85"/>
      <c r="Y28" s="89">
        <f t="shared" si="10"/>
        <v>0</v>
      </c>
      <c r="Z28" s="89"/>
      <c r="AA28" s="85">
        <f>W28-X28</f>
        <v>0</v>
      </c>
      <c r="AB28" s="85"/>
      <c r="AC28" s="89">
        <f t="shared" si="12"/>
        <v>0</v>
      </c>
      <c r="AD28" s="89"/>
      <c r="AE28" s="85">
        <f t="shared" si="13"/>
        <v>0</v>
      </c>
      <c r="AF28" s="85"/>
      <c r="AG28" s="89">
        <f t="shared" si="14"/>
        <v>0</v>
      </c>
      <c r="AH28" s="89"/>
      <c r="AI28" s="85">
        <f>AE28-AF28</f>
        <v>0</v>
      </c>
      <c r="AJ28" s="85"/>
      <c r="AK28" s="89">
        <f>AG28-AH28</f>
        <v>0</v>
      </c>
      <c r="AL28" s="89"/>
      <c r="AM28" s="85">
        <f>AI28-AJ28</f>
        <v>0</v>
      </c>
      <c r="AN28" s="85"/>
      <c r="AO28" s="89">
        <f>AK28-AL28</f>
        <v>0</v>
      </c>
      <c r="AP28" s="89"/>
      <c r="AQ28" s="85">
        <f>AM28-AN28</f>
        <v>0</v>
      </c>
      <c r="AR28" s="85"/>
      <c r="AS28" s="89">
        <f>AO28-AP28</f>
        <v>0</v>
      </c>
      <c r="AT28" s="89"/>
      <c r="AU28" s="85">
        <f>AQ28-AR28</f>
        <v>0</v>
      </c>
      <c r="AV28" s="85"/>
      <c r="AW28" s="89">
        <f>AS28-AT28</f>
        <v>0</v>
      </c>
      <c r="AX28" s="90"/>
      <c r="AY28" s="91">
        <f>AU28-AV28</f>
        <v>0</v>
      </c>
      <c r="AZ28" s="89">
        <f>AW28-AX28</f>
        <v>0</v>
      </c>
      <c r="BA28" s="84"/>
      <c r="BC28" s="12">
        <f>Etatcons!AB36</f>
        <v>193</v>
      </c>
      <c r="BD28" s="12">
        <f>Etatcons!AE36</f>
        <v>193</v>
      </c>
      <c r="BE28"/>
    </row>
    <row r="29" spans="1:57" ht="17" thickTop="1" thickBot="1">
      <c r="A29" s="71">
        <v>27</v>
      </c>
      <c r="B29" s="72" t="s">
        <v>40</v>
      </c>
      <c r="C29" s="85">
        <v>3600</v>
      </c>
      <c r="D29" s="85">
        <v>3600</v>
      </c>
      <c r="E29" s="92">
        <v>0</v>
      </c>
      <c r="F29" s="87"/>
      <c r="G29" s="88">
        <f t="shared" si="0"/>
        <v>0</v>
      </c>
      <c r="H29" s="85"/>
      <c r="I29" s="89">
        <f t="shared" si="2"/>
        <v>0</v>
      </c>
      <c r="J29" s="89"/>
      <c r="K29" s="85">
        <f t="shared" si="3"/>
        <v>0</v>
      </c>
      <c r="L29" s="85"/>
      <c r="M29" s="89">
        <f t="shared" si="4"/>
        <v>0</v>
      </c>
      <c r="N29" s="89"/>
      <c r="O29" s="85">
        <f t="shared" si="5"/>
        <v>0</v>
      </c>
      <c r="P29" s="85"/>
      <c r="Q29" s="89">
        <f t="shared" si="6"/>
        <v>0</v>
      </c>
      <c r="R29" s="89"/>
      <c r="S29" s="85">
        <f t="shared" si="7"/>
        <v>0</v>
      </c>
      <c r="T29" s="85"/>
      <c r="U29" s="89">
        <f t="shared" si="8"/>
        <v>0</v>
      </c>
      <c r="V29" s="89"/>
      <c r="W29" s="85">
        <f t="shared" si="9"/>
        <v>0</v>
      </c>
      <c r="X29" s="85"/>
      <c r="Y29" s="89">
        <f t="shared" si="10"/>
        <v>0</v>
      </c>
      <c r="Z29" s="89"/>
      <c r="AA29" s="85">
        <f t="shared" si="11"/>
        <v>0</v>
      </c>
      <c r="AB29" s="85"/>
      <c r="AC29" s="89">
        <f t="shared" si="12"/>
        <v>0</v>
      </c>
      <c r="AD29" s="89"/>
      <c r="AE29" s="85">
        <f t="shared" si="13"/>
        <v>0</v>
      </c>
      <c r="AF29" s="85"/>
      <c r="AG29" s="89">
        <f t="shared" si="14"/>
        <v>0</v>
      </c>
      <c r="AH29" s="89"/>
      <c r="AI29" s="85">
        <f t="shared" si="15"/>
        <v>0</v>
      </c>
      <c r="AJ29" s="85"/>
      <c r="AK29" s="89">
        <f t="shared" si="18"/>
        <v>0</v>
      </c>
      <c r="AL29" s="89"/>
      <c r="AM29" s="85">
        <f t="shared" si="19"/>
        <v>0</v>
      </c>
      <c r="AN29" s="85"/>
      <c r="AO29" s="89">
        <f t="shared" si="20"/>
        <v>0</v>
      </c>
      <c r="AP29" s="89"/>
      <c r="AQ29" s="85">
        <f t="shared" si="21"/>
        <v>0</v>
      </c>
      <c r="AR29" s="85"/>
      <c r="AS29" s="89">
        <f t="shared" si="22"/>
        <v>0</v>
      </c>
      <c r="AT29" s="89"/>
      <c r="AU29" s="85">
        <f t="shared" si="23"/>
        <v>0</v>
      </c>
      <c r="AV29" s="85"/>
      <c r="AW29" s="89">
        <f t="shared" si="24"/>
        <v>0</v>
      </c>
      <c r="AX29" s="90"/>
      <c r="AY29" s="91">
        <f t="shared" si="16"/>
        <v>0</v>
      </c>
      <c r="AZ29" s="89">
        <f t="shared" si="17"/>
        <v>0</v>
      </c>
      <c r="BA29" s="84"/>
      <c r="BC29" s="12">
        <f>Etatcons!AB102</f>
        <v>284</v>
      </c>
      <c r="BD29" s="12">
        <f>Etatcons!AE102</f>
        <v>286</v>
      </c>
      <c r="BE29"/>
    </row>
    <row r="30" spans="1:57" ht="17" thickTop="1" thickBot="1">
      <c r="A30" s="69">
        <v>28</v>
      </c>
      <c r="B30" s="73" t="s">
        <v>89</v>
      </c>
      <c r="C30" s="85">
        <v>3600</v>
      </c>
      <c r="D30" s="85">
        <v>3600</v>
      </c>
      <c r="E30" s="92">
        <v>2136</v>
      </c>
      <c r="F30" s="87"/>
      <c r="G30" s="88">
        <f t="shared" si="0"/>
        <v>0</v>
      </c>
      <c r="H30" s="85"/>
      <c r="I30" s="89">
        <f t="shared" si="2"/>
        <v>2136</v>
      </c>
      <c r="J30" s="89"/>
      <c r="K30" s="85">
        <f t="shared" si="3"/>
        <v>0</v>
      </c>
      <c r="L30" s="85"/>
      <c r="M30" s="89">
        <f t="shared" si="4"/>
        <v>2136</v>
      </c>
      <c r="N30" s="362">
        <v>2136</v>
      </c>
      <c r="O30" s="85">
        <f t="shared" si="5"/>
        <v>0</v>
      </c>
      <c r="P30" s="85"/>
      <c r="Q30" s="89">
        <f t="shared" si="6"/>
        <v>0</v>
      </c>
      <c r="R30" s="89"/>
      <c r="S30" s="85">
        <f t="shared" si="7"/>
        <v>0</v>
      </c>
      <c r="T30" s="85"/>
      <c r="U30" s="89">
        <f t="shared" si="8"/>
        <v>0</v>
      </c>
      <c r="V30" s="89"/>
      <c r="W30" s="85">
        <f t="shared" si="9"/>
        <v>0</v>
      </c>
      <c r="X30" s="85"/>
      <c r="Y30" s="89">
        <f t="shared" si="10"/>
        <v>0</v>
      </c>
      <c r="Z30" s="89"/>
      <c r="AA30" s="85">
        <f t="shared" si="11"/>
        <v>0</v>
      </c>
      <c r="AB30" s="85"/>
      <c r="AC30" s="89">
        <f t="shared" si="12"/>
        <v>0</v>
      </c>
      <c r="AD30" s="89"/>
      <c r="AE30" s="85">
        <f t="shared" si="13"/>
        <v>0</v>
      </c>
      <c r="AF30" s="85"/>
      <c r="AG30" s="89">
        <f t="shared" si="14"/>
        <v>0</v>
      </c>
      <c r="AH30" s="89"/>
      <c r="AI30" s="85">
        <f t="shared" si="15"/>
        <v>0</v>
      </c>
      <c r="AJ30" s="85"/>
      <c r="AK30" s="89">
        <f t="shared" si="18"/>
        <v>0</v>
      </c>
      <c r="AL30" s="89"/>
      <c r="AM30" s="85">
        <f t="shared" si="19"/>
        <v>0</v>
      </c>
      <c r="AN30" s="85"/>
      <c r="AO30" s="89">
        <f t="shared" si="20"/>
        <v>0</v>
      </c>
      <c r="AP30" s="89"/>
      <c r="AQ30" s="85">
        <f t="shared" si="21"/>
        <v>0</v>
      </c>
      <c r="AR30" s="85"/>
      <c r="AS30" s="89">
        <f t="shared" si="22"/>
        <v>0</v>
      </c>
      <c r="AT30" s="89"/>
      <c r="AU30" s="85">
        <f t="shared" si="23"/>
        <v>0</v>
      </c>
      <c r="AV30" s="85"/>
      <c r="AW30" s="89">
        <f t="shared" si="24"/>
        <v>0</v>
      </c>
      <c r="AX30" s="90"/>
      <c r="AY30" s="91">
        <f t="shared" si="16"/>
        <v>0</v>
      </c>
      <c r="AZ30" s="89">
        <f t="shared" si="17"/>
        <v>0</v>
      </c>
      <c r="BA30" s="84"/>
      <c r="BC30" s="12">
        <f>Etatcons!AB13</f>
        <v>479</v>
      </c>
      <c r="BD30" s="12">
        <f>Etatcons!AE13</f>
        <v>485</v>
      </c>
      <c r="BE30"/>
    </row>
    <row r="31" spans="1:57" ht="17" thickTop="1" thickBot="1">
      <c r="A31" s="71">
        <v>29</v>
      </c>
      <c r="B31" s="72" t="s">
        <v>41</v>
      </c>
      <c r="C31" s="85">
        <v>3600</v>
      </c>
      <c r="D31" s="85">
        <v>3600</v>
      </c>
      <c r="E31" s="92">
        <v>0</v>
      </c>
      <c r="F31" s="87"/>
      <c r="G31" s="88">
        <f t="shared" si="0"/>
        <v>0</v>
      </c>
      <c r="H31" s="85"/>
      <c r="I31" s="89">
        <f t="shared" si="2"/>
        <v>0</v>
      </c>
      <c r="J31" s="89"/>
      <c r="K31" s="85">
        <f t="shared" si="3"/>
        <v>0</v>
      </c>
      <c r="L31" s="85"/>
      <c r="M31" s="89">
        <f t="shared" si="4"/>
        <v>0</v>
      </c>
      <c r="N31" s="89"/>
      <c r="O31" s="85">
        <f t="shared" si="5"/>
        <v>0</v>
      </c>
      <c r="P31" s="85"/>
      <c r="Q31" s="89">
        <f t="shared" si="6"/>
        <v>0</v>
      </c>
      <c r="R31" s="89"/>
      <c r="S31" s="85">
        <f t="shared" si="7"/>
        <v>0</v>
      </c>
      <c r="T31" s="85"/>
      <c r="U31" s="89">
        <f t="shared" si="8"/>
        <v>0</v>
      </c>
      <c r="V31" s="89"/>
      <c r="W31" s="85">
        <f t="shared" si="9"/>
        <v>0</v>
      </c>
      <c r="X31" s="85"/>
      <c r="Y31" s="89">
        <f t="shared" si="10"/>
        <v>0</v>
      </c>
      <c r="Z31" s="89"/>
      <c r="AA31" s="85">
        <f t="shared" si="11"/>
        <v>0</v>
      </c>
      <c r="AB31" s="85"/>
      <c r="AC31" s="89">
        <f t="shared" si="12"/>
        <v>0</v>
      </c>
      <c r="AD31" s="89"/>
      <c r="AE31" s="85">
        <f t="shared" si="13"/>
        <v>0</v>
      </c>
      <c r="AF31" s="85"/>
      <c r="AG31" s="89">
        <f t="shared" si="14"/>
        <v>0</v>
      </c>
      <c r="AH31" s="89"/>
      <c r="AI31" s="85">
        <f t="shared" si="15"/>
        <v>0</v>
      </c>
      <c r="AJ31" s="85"/>
      <c r="AK31" s="89">
        <f t="shared" si="18"/>
        <v>0</v>
      </c>
      <c r="AL31" s="89"/>
      <c r="AM31" s="85">
        <f t="shared" si="19"/>
        <v>0</v>
      </c>
      <c r="AN31" s="85"/>
      <c r="AO31" s="89">
        <f t="shared" si="20"/>
        <v>0</v>
      </c>
      <c r="AP31" s="89"/>
      <c r="AQ31" s="85">
        <f t="shared" si="21"/>
        <v>0</v>
      </c>
      <c r="AR31" s="85"/>
      <c r="AS31" s="89">
        <f t="shared" si="22"/>
        <v>0</v>
      </c>
      <c r="AT31" s="89"/>
      <c r="AU31" s="85">
        <f t="shared" si="23"/>
        <v>0</v>
      </c>
      <c r="AV31" s="85"/>
      <c r="AW31" s="89">
        <f t="shared" si="24"/>
        <v>0</v>
      </c>
      <c r="AX31" s="90"/>
      <c r="AY31" s="91">
        <f t="shared" si="16"/>
        <v>0</v>
      </c>
      <c r="AZ31" s="89">
        <f t="shared" si="17"/>
        <v>0</v>
      </c>
      <c r="BA31" s="84"/>
      <c r="BC31" s="12">
        <f>Etatcons!AB16</f>
        <v>868</v>
      </c>
      <c r="BD31" s="12">
        <f>Etatcons!AE16</f>
        <v>878</v>
      </c>
      <c r="BE31"/>
    </row>
    <row r="32" spans="1:57" ht="17" thickTop="1" thickBot="1">
      <c r="A32" s="71">
        <v>30</v>
      </c>
      <c r="B32" s="72" t="s">
        <v>42</v>
      </c>
      <c r="C32" s="85">
        <v>3600</v>
      </c>
      <c r="D32" s="85">
        <v>3000</v>
      </c>
      <c r="E32" s="92">
        <v>0</v>
      </c>
      <c r="F32" s="87"/>
      <c r="G32" s="88">
        <f t="shared" si="0"/>
        <v>600</v>
      </c>
      <c r="H32" s="91"/>
      <c r="I32" s="89">
        <f t="shared" si="2"/>
        <v>0</v>
      </c>
      <c r="J32" s="89"/>
      <c r="K32" s="85">
        <f t="shared" si="3"/>
        <v>600</v>
      </c>
      <c r="L32" s="360">
        <v>600</v>
      </c>
      <c r="M32" s="89">
        <f t="shared" si="4"/>
        <v>0</v>
      </c>
      <c r="N32" s="89"/>
      <c r="O32" s="85">
        <f t="shared" si="5"/>
        <v>0</v>
      </c>
      <c r="P32" s="85"/>
      <c r="Q32" s="89">
        <f t="shared" si="6"/>
        <v>0</v>
      </c>
      <c r="R32" s="89"/>
      <c r="S32" s="85">
        <f t="shared" si="7"/>
        <v>0</v>
      </c>
      <c r="T32" s="85"/>
      <c r="U32" s="89">
        <f t="shared" si="8"/>
        <v>0</v>
      </c>
      <c r="V32" s="89"/>
      <c r="W32" s="85">
        <f t="shared" si="9"/>
        <v>0</v>
      </c>
      <c r="X32" s="85"/>
      <c r="Y32" s="89">
        <f t="shared" si="10"/>
        <v>0</v>
      </c>
      <c r="Z32" s="89"/>
      <c r="AA32" s="85">
        <f t="shared" si="11"/>
        <v>0</v>
      </c>
      <c r="AB32" s="85"/>
      <c r="AC32" s="89">
        <f t="shared" si="12"/>
        <v>0</v>
      </c>
      <c r="AD32" s="89"/>
      <c r="AE32" s="85">
        <f t="shared" si="13"/>
        <v>0</v>
      </c>
      <c r="AF32" s="85"/>
      <c r="AG32" s="89">
        <f t="shared" si="14"/>
        <v>0</v>
      </c>
      <c r="AH32" s="89"/>
      <c r="AI32" s="85">
        <f t="shared" si="15"/>
        <v>0</v>
      </c>
      <c r="AJ32" s="85"/>
      <c r="AK32" s="89">
        <f t="shared" si="18"/>
        <v>0</v>
      </c>
      <c r="AL32" s="89"/>
      <c r="AM32" s="85">
        <f t="shared" si="19"/>
        <v>0</v>
      </c>
      <c r="AN32" s="85"/>
      <c r="AO32" s="89">
        <f t="shared" si="20"/>
        <v>0</v>
      </c>
      <c r="AP32" s="89"/>
      <c r="AQ32" s="85">
        <f t="shared" si="21"/>
        <v>0</v>
      </c>
      <c r="AR32" s="85"/>
      <c r="AS32" s="89">
        <f t="shared" si="22"/>
        <v>0</v>
      </c>
      <c r="AT32" s="89"/>
      <c r="AU32" s="85">
        <f t="shared" si="23"/>
        <v>0</v>
      </c>
      <c r="AV32" s="85"/>
      <c r="AW32" s="89">
        <f t="shared" si="24"/>
        <v>0</v>
      </c>
      <c r="AX32" s="90"/>
      <c r="AY32" s="91">
        <f t="shared" si="16"/>
        <v>0</v>
      </c>
      <c r="AZ32" s="89">
        <f t="shared" si="17"/>
        <v>0</v>
      </c>
      <c r="BA32" s="84"/>
      <c r="BC32" s="12">
        <f>Etatcons!AB7</f>
        <v>628</v>
      </c>
      <c r="BD32" s="12">
        <f>Etatcons!AE7</f>
        <v>633</v>
      </c>
      <c r="BE32"/>
    </row>
    <row r="33" spans="1:57" ht="17" thickTop="1" thickBot="1">
      <c r="A33" s="71">
        <v>31</v>
      </c>
      <c r="B33" s="72" t="s">
        <v>43</v>
      </c>
      <c r="C33" s="85">
        <v>3600</v>
      </c>
      <c r="D33" s="85">
        <v>3600</v>
      </c>
      <c r="E33" s="92">
        <v>0</v>
      </c>
      <c r="F33" s="87"/>
      <c r="G33" s="88">
        <f t="shared" si="0"/>
        <v>0</v>
      </c>
      <c r="H33" s="85"/>
      <c r="I33" s="89">
        <f t="shared" si="2"/>
        <v>0</v>
      </c>
      <c r="J33" s="89"/>
      <c r="K33" s="85">
        <f t="shared" si="3"/>
        <v>0</v>
      </c>
      <c r="L33" s="85"/>
      <c r="M33" s="89">
        <f t="shared" si="4"/>
        <v>0</v>
      </c>
      <c r="N33" s="89"/>
      <c r="O33" s="85">
        <f t="shared" si="5"/>
        <v>0</v>
      </c>
      <c r="P33" s="85"/>
      <c r="Q33" s="89">
        <f t="shared" si="6"/>
        <v>0</v>
      </c>
      <c r="R33" s="89"/>
      <c r="S33" s="85">
        <f t="shared" si="7"/>
        <v>0</v>
      </c>
      <c r="T33" s="85"/>
      <c r="U33" s="89">
        <f t="shared" si="8"/>
        <v>0</v>
      </c>
      <c r="V33" s="89"/>
      <c r="W33" s="85">
        <f t="shared" si="9"/>
        <v>0</v>
      </c>
      <c r="X33" s="85"/>
      <c r="Y33" s="89">
        <f t="shared" si="10"/>
        <v>0</v>
      </c>
      <c r="Z33" s="89"/>
      <c r="AA33" s="85">
        <f t="shared" si="11"/>
        <v>0</v>
      </c>
      <c r="AB33" s="85"/>
      <c r="AC33" s="89">
        <f t="shared" si="12"/>
        <v>0</v>
      </c>
      <c r="AD33" s="89"/>
      <c r="AE33" s="85">
        <f t="shared" si="13"/>
        <v>0</v>
      </c>
      <c r="AF33" s="85"/>
      <c r="AG33" s="89">
        <f t="shared" si="14"/>
        <v>0</v>
      </c>
      <c r="AH33" s="89"/>
      <c r="AI33" s="85">
        <f t="shared" si="15"/>
        <v>0</v>
      </c>
      <c r="AJ33" s="85"/>
      <c r="AK33" s="89">
        <f t="shared" si="18"/>
        <v>0</v>
      </c>
      <c r="AL33" s="89"/>
      <c r="AM33" s="85">
        <f t="shared" si="19"/>
        <v>0</v>
      </c>
      <c r="AN33" s="85"/>
      <c r="AO33" s="89">
        <f t="shared" si="20"/>
        <v>0</v>
      </c>
      <c r="AP33" s="89"/>
      <c r="AQ33" s="85">
        <f t="shared" si="21"/>
        <v>0</v>
      </c>
      <c r="AR33" s="85"/>
      <c r="AS33" s="89">
        <f t="shared" si="22"/>
        <v>0</v>
      </c>
      <c r="AT33" s="89"/>
      <c r="AU33" s="85">
        <f t="shared" si="23"/>
        <v>0</v>
      </c>
      <c r="AV33" s="85"/>
      <c r="AW33" s="89">
        <f t="shared" si="24"/>
        <v>0</v>
      </c>
      <c r="AX33" s="90"/>
      <c r="AY33" s="91">
        <f t="shared" si="16"/>
        <v>0</v>
      </c>
      <c r="AZ33" s="89">
        <f t="shared" si="17"/>
        <v>0</v>
      </c>
      <c r="BA33" s="84"/>
      <c r="BC33" s="12">
        <f>Etatcons!AB77</f>
        <v>904</v>
      </c>
      <c r="BD33" s="12">
        <f>Etatcons!AE77</f>
        <v>907</v>
      </c>
      <c r="BE33"/>
    </row>
    <row r="34" spans="1:57" ht="17" thickTop="1" thickBot="1">
      <c r="A34" s="69">
        <v>32</v>
      </c>
      <c r="B34" s="73" t="s">
        <v>90</v>
      </c>
      <c r="C34" s="85">
        <v>3600</v>
      </c>
      <c r="D34" s="85">
        <v>3600</v>
      </c>
      <c r="E34" s="92">
        <v>0</v>
      </c>
      <c r="F34" s="87"/>
      <c r="G34" s="88">
        <f t="shared" si="0"/>
        <v>0</v>
      </c>
      <c r="H34" s="85"/>
      <c r="I34" s="89">
        <f t="shared" si="2"/>
        <v>0</v>
      </c>
      <c r="J34" s="89"/>
      <c r="K34" s="85">
        <f t="shared" si="3"/>
        <v>0</v>
      </c>
      <c r="L34" s="85"/>
      <c r="M34" s="89">
        <f t="shared" si="4"/>
        <v>0</v>
      </c>
      <c r="N34" s="89"/>
      <c r="O34" s="85">
        <f t="shared" si="5"/>
        <v>0</v>
      </c>
      <c r="P34" s="85"/>
      <c r="Q34" s="89">
        <f t="shared" si="6"/>
        <v>0</v>
      </c>
      <c r="R34" s="89"/>
      <c r="S34" s="85">
        <f t="shared" si="7"/>
        <v>0</v>
      </c>
      <c r="T34" s="85"/>
      <c r="U34" s="89">
        <f t="shared" si="8"/>
        <v>0</v>
      </c>
      <c r="V34" s="89"/>
      <c r="W34" s="85">
        <f t="shared" si="9"/>
        <v>0</v>
      </c>
      <c r="X34" s="85"/>
      <c r="Y34" s="89">
        <f t="shared" si="10"/>
        <v>0</v>
      </c>
      <c r="Z34" s="89"/>
      <c r="AA34" s="85">
        <f t="shared" si="11"/>
        <v>0</v>
      </c>
      <c r="AB34" s="85"/>
      <c r="AC34" s="89">
        <f t="shared" si="12"/>
        <v>0</v>
      </c>
      <c r="AD34" s="89"/>
      <c r="AE34" s="85">
        <f t="shared" si="13"/>
        <v>0</v>
      </c>
      <c r="AF34" s="85"/>
      <c r="AG34" s="89">
        <f t="shared" si="14"/>
        <v>0</v>
      </c>
      <c r="AH34" s="89"/>
      <c r="AI34" s="85">
        <f t="shared" si="15"/>
        <v>0</v>
      </c>
      <c r="AJ34" s="85"/>
      <c r="AK34" s="89">
        <f t="shared" si="18"/>
        <v>0</v>
      </c>
      <c r="AL34" s="89"/>
      <c r="AM34" s="85">
        <f t="shared" si="19"/>
        <v>0</v>
      </c>
      <c r="AN34" s="85"/>
      <c r="AO34" s="89">
        <f t="shared" si="20"/>
        <v>0</v>
      </c>
      <c r="AP34" s="89"/>
      <c r="AQ34" s="85">
        <f t="shared" si="21"/>
        <v>0</v>
      </c>
      <c r="AR34" s="85"/>
      <c r="AS34" s="89">
        <f t="shared" si="22"/>
        <v>0</v>
      </c>
      <c r="AT34" s="89"/>
      <c r="AU34" s="85">
        <f t="shared" si="23"/>
        <v>0</v>
      </c>
      <c r="AV34" s="85"/>
      <c r="AW34" s="89">
        <f t="shared" si="24"/>
        <v>0</v>
      </c>
      <c r="AX34" s="90"/>
      <c r="AY34" s="91">
        <f t="shared" si="16"/>
        <v>0</v>
      </c>
      <c r="AZ34" s="89">
        <f t="shared" si="17"/>
        <v>0</v>
      </c>
      <c r="BA34" s="84"/>
      <c r="BC34" s="12">
        <f>Etatcons!AB78</f>
        <v>116</v>
      </c>
      <c r="BD34" s="12">
        <f>Etatcons!AE78</f>
        <v>116</v>
      </c>
      <c r="BE34"/>
    </row>
    <row r="35" spans="1:57" ht="17" thickTop="1" thickBot="1">
      <c r="A35" s="69">
        <v>33</v>
      </c>
      <c r="B35" s="73" t="s">
        <v>91</v>
      </c>
      <c r="C35" s="85">
        <v>3600</v>
      </c>
      <c r="D35" s="85">
        <v>3600</v>
      </c>
      <c r="E35" s="92">
        <v>294</v>
      </c>
      <c r="F35" s="87"/>
      <c r="G35" s="88">
        <f t="shared" si="0"/>
        <v>0</v>
      </c>
      <c r="H35" s="85"/>
      <c r="I35" s="89">
        <f t="shared" si="2"/>
        <v>294</v>
      </c>
      <c r="J35" s="89"/>
      <c r="K35" s="85">
        <f t="shared" si="3"/>
        <v>0</v>
      </c>
      <c r="L35" s="85"/>
      <c r="M35" s="89">
        <f t="shared" si="4"/>
        <v>294</v>
      </c>
      <c r="N35" s="89">
        <v>294</v>
      </c>
      <c r="O35" s="85">
        <f t="shared" si="5"/>
        <v>0</v>
      </c>
      <c r="P35" s="85"/>
      <c r="Q35" s="89">
        <v>265</v>
      </c>
      <c r="R35" s="89"/>
      <c r="S35" s="85">
        <f t="shared" si="7"/>
        <v>0</v>
      </c>
      <c r="T35" s="85"/>
      <c r="U35" s="89">
        <f>Q35-R35</f>
        <v>265</v>
      </c>
      <c r="V35" s="362">
        <v>265</v>
      </c>
      <c r="W35" s="85">
        <f t="shared" si="9"/>
        <v>0</v>
      </c>
      <c r="X35" s="85"/>
      <c r="Y35" s="89">
        <f t="shared" si="10"/>
        <v>0</v>
      </c>
      <c r="Z35" s="89"/>
      <c r="AA35" s="85">
        <f t="shared" si="11"/>
        <v>0</v>
      </c>
      <c r="AB35" s="85"/>
      <c r="AC35" s="89">
        <v>71</v>
      </c>
      <c r="AD35" s="89"/>
      <c r="AE35" s="85">
        <f t="shared" si="13"/>
        <v>0</v>
      </c>
      <c r="AF35" s="85"/>
      <c r="AG35" s="89">
        <v>135</v>
      </c>
      <c r="AH35" s="89"/>
      <c r="AI35" s="85">
        <f t="shared" si="15"/>
        <v>0</v>
      </c>
      <c r="AJ35" s="85"/>
      <c r="AK35" s="89">
        <f t="shared" si="18"/>
        <v>135</v>
      </c>
      <c r="AL35" s="89">
        <v>135</v>
      </c>
      <c r="AM35" s="85">
        <f t="shared" si="19"/>
        <v>0</v>
      </c>
      <c r="AN35" s="85"/>
      <c r="AO35" s="89">
        <f t="shared" si="20"/>
        <v>0</v>
      </c>
      <c r="AP35" s="89"/>
      <c r="AQ35" s="85">
        <f t="shared" si="21"/>
        <v>0</v>
      </c>
      <c r="AR35" s="85"/>
      <c r="AS35" s="89">
        <f t="shared" si="22"/>
        <v>0</v>
      </c>
      <c r="AT35" s="89"/>
      <c r="AU35" s="85">
        <f t="shared" si="23"/>
        <v>0</v>
      </c>
      <c r="AV35" s="85"/>
      <c r="AW35" s="89">
        <f t="shared" si="24"/>
        <v>0</v>
      </c>
      <c r="AX35" s="90"/>
      <c r="AY35" s="91">
        <f t="shared" si="16"/>
        <v>0</v>
      </c>
      <c r="AZ35" s="89">
        <f t="shared" si="17"/>
        <v>0</v>
      </c>
      <c r="BA35" s="84"/>
      <c r="BC35" s="12">
        <f>Etatcons!AB92</f>
        <v>29</v>
      </c>
      <c r="BD35" s="12">
        <f>Etatcons!AE92</f>
        <v>34</v>
      </c>
      <c r="BE35"/>
    </row>
    <row r="36" spans="1:57" ht="17" thickTop="1" thickBot="1">
      <c r="A36" s="71">
        <v>34</v>
      </c>
      <c r="B36" s="72" t="s">
        <v>248</v>
      </c>
      <c r="C36" s="85">
        <v>3600</v>
      </c>
      <c r="D36" s="85">
        <v>3600</v>
      </c>
      <c r="E36" s="92">
        <v>24</v>
      </c>
      <c r="F36" s="87"/>
      <c r="G36" s="88">
        <f t="shared" si="0"/>
        <v>0</v>
      </c>
      <c r="H36" s="85"/>
      <c r="I36" s="89">
        <f t="shared" si="2"/>
        <v>24</v>
      </c>
      <c r="J36" s="89"/>
      <c r="K36" s="85">
        <f t="shared" si="3"/>
        <v>0</v>
      </c>
      <c r="L36" s="85"/>
      <c r="M36" s="89">
        <f t="shared" si="4"/>
        <v>24</v>
      </c>
      <c r="N36" s="89">
        <v>24</v>
      </c>
      <c r="O36" s="85">
        <f t="shared" si="5"/>
        <v>0</v>
      </c>
      <c r="P36" s="85"/>
      <c r="Q36" s="89">
        <f t="shared" si="6"/>
        <v>0</v>
      </c>
      <c r="R36" s="89"/>
      <c r="S36" s="85">
        <f t="shared" si="7"/>
        <v>0</v>
      </c>
      <c r="T36" s="85"/>
      <c r="U36" s="89">
        <f t="shared" si="8"/>
        <v>0</v>
      </c>
      <c r="V36" s="89"/>
      <c r="W36" s="85">
        <f t="shared" si="9"/>
        <v>0</v>
      </c>
      <c r="X36" s="85"/>
      <c r="Y36" s="89">
        <f t="shared" si="10"/>
        <v>0</v>
      </c>
      <c r="Z36" s="89"/>
      <c r="AA36" s="85">
        <f t="shared" si="11"/>
        <v>0</v>
      </c>
      <c r="AB36" s="85"/>
      <c r="AC36" s="89">
        <v>29</v>
      </c>
      <c r="AD36" s="89"/>
      <c r="AE36" s="85">
        <f t="shared" si="13"/>
        <v>0</v>
      </c>
      <c r="AF36" s="85"/>
      <c r="AG36" s="89">
        <f t="shared" si="14"/>
        <v>29</v>
      </c>
      <c r="AH36" s="89">
        <v>29</v>
      </c>
      <c r="AI36" s="85">
        <f t="shared" si="15"/>
        <v>0</v>
      </c>
      <c r="AJ36" s="85"/>
      <c r="AK36" s="89">
        <f t="shared" si="18"/>
        <v>0</v>
      </c>
      <c r="AL36" s="89"/>
      <c r="AM36" s="85">
        <f t="shared" si="19"/>
        <v>0</v>
      </c>
      <c r="AN36" s="85"/>
      <c r="AO36" s="89">
        <f t="shared" si="20"/>
        <v>0</v>
      </c>
      <c r="AP36" s="89"/>
      <c r="AQ36" s="85">
        <f t="shared" si="21"/>
        <v>0</v>
      </c>
      <c r="AR36" s="85"/>
      <c r="AS36" s="89">
        <f t="shared" si="22"/>
        <v>0</v>
      </c>
      <c r="AT36" s="89"/>
      <c r="AU36" s="85">
        <f t="shared" si="23"/>
        <v>0</v>
      </c>
      <c r="AV36" s="85"/>
      <c r="AW36" s="89">
        <f t="shared" si="24"/>
        <v>0</v>
      </c>
      <c r="AX36" s="90"/>
      <c r="AY36" s="91">
        <f t="shared" si="16"/>
        <v>0</v>
      </c>
      <c r="AZ36" s="89">
        <f t="shared" si="17"/>
        <v>0</v>
      </c>
      <c r="BA36" s="84"/>
      <c r="BC36" s="12">
        <f>Etatcons!AB52</f>
        <v>477</v>
      </c>
      <c r="BD36" s="12">
        <f>Etatcons!AE52</f>
        <v>479</v>
      </c>
      <c r="BE36"/>
    </row>
    <row r="37" spans="1:57" ht="17" thickTop="1" thickBot="1">
      <c r="A37" s="69">
        <v>35</v>
      </c>
      <c r="B37" s="73" t="s">
        <v>44</v>
      </c>
      <c r="C37" s="85">
        <v>3600</v>
      </c>
      <c r="D37" s="85">
        <v>3600</v>
      </c>
      <c r="E37" s="92">
        <v>182</v>
      </c>
      <c r="F37" s="87"/>
      <c r="G37" s="88">
        <f t="shared" ref="G37:G70" si="25">C37-D37</f>
        <v>0</v>
      </c>
      <c r="H37" s="85"/>
      <c r="I37" s="89">
        <f t="shared" si="2"/>
        <v>182</v>
      </c>
      <c r="J37" s="89"/>
      <c r="K37" s="85">
        <f t="shared" si="3"/>
        <v>0</v>
      </c>
      <c r="L37" s="85"/>
      <c r="M37" s="89">
        <v>182</v>
      </c>
      <c r="N37" s="89"/>
      <c r="O37" s="85">
        <f t="shared" si="5"/>
        <v>0</v>
      </c>
      <c r="P37" s="85"/>
      <c r="Q37" s="89">
        <v>220</v>
      </c>
      <c r="R37" s="89"/>
      <c r="S37" s="85">
        <f t="shared" si="7"/>
        <v>0</v>
      </c>
      <c r="T37" s="85"/>
      <c r="U37" s="89">
        <f t="shared" si="8"/>
        <v>220</v>
      </c>
      <c r="V37" s="362">
        <v>220</v>
      </c>
      <c r="W37" s="85">
        <f t="shared" si="9"/>
        <v>0</v>
      </c>
      <c r="X37" s="85"/>
      <c r="Y37" s="89">
        <v>17</v>
      </c>
      <c r="Z37" s="89"/>
      <c r="AA37" s="85">
        <f t="shared" si="11"/>
        <v>0</v>
      </c>
      <c r="AB37" s="85"/>
      <c r="AC37" s="89">
        <v>32</v>
      </c>
      <c r="AD37" s="89"/>
      <c r="AE37" s="85">
        <f t="shared" si="13"/>
        <v>0</v>
      </c>
      <c r="AF37" s="85"/>
      <c r="AG37" s="89">
        <v>54</v>
      </c>
      <c r="AH37" s="89"/>
      <c r="AI37" s="85">
        <f t="shared" si="15"/>
        <v>0</v>
      </c>
      <c r="AJ37" s="85"/>
      <c r="AK37" s="89">
        <f t="shared" si="18"/>
        <v>54</v>
      </c>
      <c r="AL37" s="89"/>
      <c r="AM37" s="85">
        <f t="shared" si="19"/>
        <v>0</v>
      </c>
      <c r="AN37" s="85"/>
      <c r="AO37" s="89">
        <v>69</v>
      </c>
      <c r="AP37" s="89"/>
      <c r="AQ37" s="85">
        <f t="shared" si="21"/>
        <v>0</v>
      </c>
      <c r="AR37" s="85"/>
      <c r="AS37" s="89">
        <f t="shared" si="22"/>
        <v>69</v>
      </c>
      <c r="AT37" s="89"/>
      <c r="AU37" s="85">
        <f t="shared" si="23"/>
        <v>0</v>
      </c>
      <c r="AV37" s="85"/>
      <c r="AW37" s="89">
        <f t="shared" si="24"/>
        <v>69</v>
      </c>
      <c r="AX37" s="90"/>
      <c r="AY37" s="91">
        <f t="shared" si="16"/>
        <v>0</v>
      </c>
      <c r="AZ37" s="89">
        <f t="shared" si="17"/>
        <v>69</v>
      </c>
      <c r="BA37" s="84"/>
      <c r="BC37" s="12">
        <f>Etatcons!AB55</f>
        <v>315</v>
      </c>
      <c r="BD37" s="12">
        <f>Etatcons!AE55</f>
        <v>315</v>
      </c>
      <c r="BE37"/>
    </row>
    <row r="38" spans="1:57" ht="17" thickTop="1" thickBot="1">
      <c r="A38" s="71">
        <v>36</v>
      </c>
      <c r="B38" s="72" t="s">
        <v>45</v>
      </c>
      <c r="C38" s="85">
        <v>3600</v>
      </c>
      <c r="D38" s="85">
        <v>3600</v>
      </c>
      <c r="E38" s="92">
        <v>0</v>
      </c>
      <c r="F38" s="87"/>
      <c r="G38" s="88">
        <f t="shared" si="25"/>
        <v>0</v>
      </c>
      <c r="H38" s="85"/>
      <c r="I38" s="89">
        <f t="shared" si="2"/>
        <v>0</v>
      </c>
      <c r="J38" s="89"/>
      <c r="K38" s="85">
        <f t="shared" si="3"/>
        <v>0</v>
      </c>
      <c r="L38" s="85"/>
      <c r="M38" s="89">
        <f t="shared" si="4"/>
        <v>0</v>
      </c>
      <c r="N38" s="89"/>
      <c r="O38" s="85">
        <f t="shared" si="5"/>
        <v>0</v>
      </c>
      <c r="P38" s="85"/>
      <c r="Q38" s="89">
        <f t="shared" si="6"/>
        <v>0</v>
      </c>
      <c r="R38" s="89"/>
      <c r="S38" s="85">
        <f t="shared" si="7"/>
        <v>0</v>
      </c>
      <c r="T38" s="85"/>
      <c r="U38" s="89">
        <f t="shared" si="8"/>
        <v>0</v>
      </c>
      <c r="V38" s="89"/>
      <c r="W38" s="85">
        <f t="shared" si="9"/>
        <v>0</v>
      </c>
      <c r="X38" s="85"/>
      <c r="Y38" s="89">
        <f t="shared" si="10"/>
        <v>0</v>
      </c>
      <c r="Z38" s="89"/>
      <c r="AA38" s="85">
        <f t="shared" si="11"/>
        <v>0</v>
      </c>
      <c r="AB38" s="85"/>
      <c r="AC38" s="89">
        <f t="shared" si="12"/>
        <v>0</v>
      </c>
      <c r="AD38" s="89"/>
      <c r="AE38" s="85">
        <f t="shared" si="13"/>
        <v>0</v>
      </c>
      <c r="AF38" s="85"/>
      <c r="AG38" s="89">
        <f t="shared" si="14"/>
        <v>0</v>
      </c>
      <c r="AH38" s="89"/>
      <c r="AI38" s="85">
        <f t="shared" si="15"/>
        <v>0</v>
      </c>
      <c r="AJ38" s="85"/>
      <c r="AK38" s="89">
        <f t="shared" si="18"/>
        <v>0</v>
      </c>
      <c r="AL38" s="89"/>
      <c r="AM38" s="85">
        <f t="shared" si="19"/>
        <v>0</v>
      </c>
      <c r="AN38" s="85"/>
      <c r="AO38" s="89">
        <f t="shared" si="20"/>
        <v>0</v>
      </c>
      <c r="AP38" s="89"/>
      <c r="AQ38" s="85">
        <f t="shared" si="21"/>
        <v>0</v>
      </c>
      <c r="AR38" s="85"/>
      <c r="AS38" s="89">
        <f t="shared" si="22"/>
        <v>0</v>
      </c>
      <c r="AT38" s="89"/>
      <c r="AU38" s="85">
        <f t="shared" si="23"/>
        <v>0</v>
      </c>
      <c r="AV38" s="85"/>
      <c r="AW38" s="89">
        <f t="shared" si="24"/>
        <v>0</v>
      </c>
      <c r="AX38" s="90"/>
      <c r="AY38" s="91">
        <f t="shared" si="16"/>
        <v>0</v>
      </c>
      <c r="AZ38" s="89">
        <f t="shared" si="17"/>
        <v>0</v>
      </c>
      <c r="BA38" s="84"/>
      <c r="BC38" s="12">
        <f>Etatcons!AB85</f>
        <v>644</v>
      </c>
      <c r="BD38" s="12">
        <f>Etatcons!AE85</f>
        <v>644</v>
      </c>
      <c r="BE38"/>
    </row>
    <row r="39" spans="1:57" ht="17" thickTop="1" thickBot="1">
      <c r="A39" s="71">
        <v>37</v>
      </c>
      <c r="B39" s="72" t="s">
        <v>46</v>
      </c>
      <c r="C39" s="85">
        <v>3600</v>
      </c>
      <c r="D39" s="85">
        <v>3600</v>
      </c>
      <c r="E39" s="92">
        <v>0</v>
      </c>
      <c r="F39" s="87"/>
      <c r="G39" s="88">
        <f t="shared" si="25"/>
        <v>0</v>
      </c>
      <c r="H39" s="85"/>
      <c r="I39" s="89">
        <f t="shared" si="2"/>
        <v>0</v>
      </c>
      <c r="J39" s="89"/>
      <c r="K39" s="85">
        <f t="shared" si="3"/>
        <v>0</v>
      </c>
      <c r="L39" s="85"/>
      <c r="M39" s="89">
        <f t="shared" si="4"/>
        <v>0</v>
      </c>
      <c r="N39" s="89"/>
      <c r="O39" s="85">
        <f t="shared" si="5"/>
        <v>0</v>
      </c>
      <c r="P39" s="85"/>
      <c r="Q39" s="89">
        <f t="shared" si="6"/>
        <v>0</v>
      </c>
      <c r="R39" s="89"/>
      <c r="S39" s="85">
        <f t="shared" si="7"/>
        <v>0</v>
      </c>
      <c r="T39" s="85"/>
      <c r="U39" s="89">
        <f t="shared" si="8"/>
        <v>0</v>
      </c>
      <c r="V39" s="89"/>
      <c r="W39" s="85">
        <f t="shared" si="9"/>
        <v>0</v>
      </c>
      <c r="X39" s="85"/>
      <c r="Y39" s="89">
        <f t="shared" si="10"/>
        <v>0</v>
      </c>
      <c r="Z39" s="89"/>
      <c r="AA39" s="85">
        <f t="shared" si="11"/>
        <v>0</v>
      </c>
      <c r="AB39" s="85"/>
      <c r="AC39" s="89">
        <f t="shared" si="12"/>
        <v>0</v>
      </c>
      <c r="AD39" s="89"/>
      <c r="AE39" s="85">
        <f t="shared" si="13"/>
        <v>0</v>
      </c>
      <c r="AF39" s="85"/>
      <c r="AG39" s="89">
        <f t="shared" si="14"/>
        <v>0</v>
      </c>
      <c r="AH39" s="89"/>
      <c r="AI39" s="85">
        <f t="shared" si="15"/>
        <v>0</v>
      </c>
      <c r="AJ39" s="85"/>
      <c r="AK39" s="89">
        <f t="shared" si="18"/>
        <v>0</v>
      </c>
      <c r="AL39" s="89"/>
      <c r="AM39" s="85">
        <f t="shared" si="19"/>
        <v>0</v>
      </c>
      <c r="AN39" s="85"/>
      <c r="AO39" s="89">
        <f t="shared" si="20"/>
        <v>0</v>
      </c>
      <c r="AP39" s="89"/>
      <c r="AQ39" s="85">
        <f t="shared" si="21"/>
        <v>0</v>
      </c>
      <c r="AR39" s="85"/>
      <c r="AS39" s="89">
        <f t="shared" si="22"/>
        <v>0</v>
      </c>
      <c r="AT39" s="89"/>
      <c r="AU39" s="85">
        <f t="shared" si="23"/>
        <v>0</v>
      </c>
      <c r="AV39" s="85"/>
      <c r="AW39" s="89">
        <f t="shared" si="24"/>
        <v>0</v>
      </c>
      <c r="AX39" s="90"/>
      <c r="AY39" s="91">
        <f t="shared" si="16"/>
        <v>0</v>
      </c>
      <c r="AZ39" s="89">
        <f t="shared" si="17"/>
        <v>0</v>
      </c>
      <c r="BA39" s="84"/>
      <c r="BC39" s="12">
        <f>Etatcons!AB38</f>
        <v>378</v>
      </c>
      <c r="BD39" s="12">
        <f>Etatcons!AE38</f>
        <v>378</v>
      </c>
      <c r="BE39"/>
    </row>
    <row r="40" spans="1:57" ht="17" thickTop="1" thickBot="1">
      <c r="A40" s="69">
        <v>38</v>
      </c>
      <c r="B40" s="73" t="s">
        <v>92</v>
      </c>
      <c r="C40" s="85">
        <v>3600</v>
      </c>
      <c r="D40" s="85">
        <v>3600</v>
      </c>
      <c r="E40" s="92">
        <v>74</v>
      </c>
      <c r="F40" s="87"/>
      <c r="G40" s="88">
        <f t="shared" si="25"/>
        <v>0</v>
      </c>
      <c r="H40" s="85"/>
      <c r="I40" s="89">
        <f t="shared" si="2"/>
        <v>74</v>
      </c>
      <c r="J40" s="89"/>
      <c r="K40" s="85">
        <f t="shared" si="3"/>
        <v>0</v>
      </c>
      <c r="L40" s="85"/>
      <c r="M40" s="89">
        <f t="shared" si="4"/>
        <v>74</v>
      </c>
      <c r="N40" s="89"/>
      <c r="O40" s="85">
        <f t="shared" si="5"/>
        <v>0</v>
      </c>
      <c r="P40" s="85"/>
      <c r="Q40" s="89">
        <f t="shared" si="6"/>
        <v>74</v>
      </c>
      <c r="R40" s="89">
        <v>74</v>
      </c>
      <c r="S40" s="85">
        <f t="shared" si="7"/>
        <v>0</v>
      </c>
      <c r="T40" s="85"/>
      <c r="U40" s="89">
        <v>52</v>
      </c>
      <c r="V40" s="89"/>
      <c r="W40" s="85">
        <f t="shared" si="9"/>
        <v>0</v>
      </c>
      <c r="X40" s="85"/>
      <c r="Y40" s="89">
        <f t="shared" si="10"/>
        <v>52</v>
      </c>
      <c r="Z40" s="89">
        <v>52</v>
      </c>
      <c r="AA40" s="85">
        <f t="shared" si="11"/>
        <v>0</v>
      </c>
      <c r="AB40" s="85"/>
      <c r="AC40" s="89">
        <f t="shared" si="12"/>
        <v>0</v>
      </c>
      <c r="AD40" s="89"/>
      <c r="AE40" s="85">
        <f t="shared" si="13"/>
        <v>0</v>
      </c>
      <c r="AF40" s="85"/>
      <c r="AG40" s="89">
        <f t="shared" si="14"/>
        <v>0</v>
      </c>
      <c r="AH40" s="89"/>
      <c r="AI40" s="85">
        <f t="shared" si="15"/>
        <v>0</v>
      </c>
      <c r="AJ40" s="85"/>
      <c r="AK40" s="89">
        <f t="shared" si="18"/>
        <v>0</v>
      </c>
      <c r="AL40" s="89"/>
      <c r="AM40" s="85">
        <f t="shared" si="19"/>
        <v>0</v>
      </c>
      <c r="AN40" s="85"/>
      <c r="AO40" s="89">
        <f t="shared" si="20"/>
        <v>0</v>
      </c>
      <c r="AP40" s="89"/>
      <c r="AQ40" s="85">
        <f t="shared" si="21"/>
        <v>0</v>
      </c>
      <c r="AR40" s="85"/>
      <c r="AS40" s="89">
        <f t="shared" si="22"/>
        <v>0</v>
      </c>
      <c r="AT40" s="89"/>
      <c r="AU40" s="85">
        <f t="shared" si="23"/>
        <v>0</v>
      </c>
      <c r="AV40" s="85"/>
      <c r="AW40" s="89">
        <f t="shared" si="24"/>
        <v>0</v>
      </c>
      <c r="AX40" s="90"/>
      <c r="AY40" s="91">
        <f t="shared" si="16"/>
        <v>0</v>
      </c>
      <c r="AZ40" s="89">
        <f t="shared" si="17"/>
        <v>0</v>
      </c>
      <c r="BA40" s="84"/>
      <c r="BC40" s="12">
        <f>Etatcons!AB88</f>
        <v>993</v>
      </c>
      <c r="BD40" s="12">
        <f>Etatcons!AE88</f>
        <v>993</v>
      </c>
      <c r="BE40"/>
    </row>
    <row r="41" spans="1:57" ht="17" thickTop="1" thickBot="1">
      <c r="A41" s="71">
        <v>39</v>
      </c>
      <c r="B41" s="72" t="s">
        <v>109</v>
      </c>
      <c r="C41" s="85">
        <v>3600</v>
      </c>
      <c r="D41" s="85">
        <v>3000</v>
      </c>
      <c r="E41" s="92">
        <v>100</v>
      </c>
      <c r="F41" s="87"/>
      <c r="G41" s="88">
        <f t="shared" si="25"/>
        <v>600</v>
      </c>
      <c r="H41" s="91"/>
      <c r="I41" s="89">
        <f t="shared" si="2"/>
        <v>100</v>
      </c>
      <c r="J41" s="89"/>
      <c r="K41" s="85">
        <f t="shared" si="3"/>
        <v>600</v>
      </c>
      <c r="L41" s="360">
        <v>600</v>
      </c>
      <c r="M41" s="89">
        <f t="shared" si="4"/>
        <v>100</v>
      </c>
      <c r="N41" s="89">
        <v>100</v>
      </c>
      <c r="O41" s="85">
        <f t="shared" si="5"/>
        <v>0</v>
      </c>
      <c r="P41" s="85"/>
      <c r="Q41" s="89">
        <f t="shared" si="6"/>
        <v>0</v>
      </c>
      <c r="R41" s="89"/>
      <c r="S41" s="85">
        <f t="shared" si="7"/>
        <v>0</v>
      </c>
      <c r="T41" s="85"/>
      <c r="U41" s="89">
        <f t="shared" si="8"/>
        <v>0</v>
      </c>
      <c r="V41" s="89"/>
      <c r="W41" s="85">
        <f t="shared" si="9"/>
        <v>0</v>
      </c>
      <c r="X41" s="85"/>
      <c r="Y41" s="89">
        <f t="shared" si="10"/>
        <v>0</v>
      </c>
      <c r="Z41" s="89"/>
      <c r="AA41" s="85">
        <f t="shared" si="11"/>
        <v>0</v>
      </c>
      <c r="AB41" s="85"/>
      <c r="AC41" s="89">
        <f t="shared" si="12"/>
        <v>0</v>
      </c>
      <c r="AD41" s="89"/>
      <c r="AE41" s="85">
        <f t="shared" si="13"/>
        <v>0</v>
      </c>
      <c r="AF41" s="85"/>
      <c r="AG41" s="89">
        <f t="shared" si="14"/>
        <v>0</v>
      </c>
      <c r="AH41" s="89"/>
      <c r="AI41" s="85">
        <f t="shared" si="15"/>
        <v>0</v>
      </c>
      <c r="AJ41" s="85"/>
      <c r="AK41" s="89">
        <f t="shared" si="18"/>
        <v>0</v>
      </c>
      <c r="AL41" s="89"/>
      <c r="AM41" s="85">
        <f t="shared" si="19"/>
        <v>0</v>
      </c>
      <c r="AN41" s="85"/>
      <c r="AO41" s="89">
        <f t="shared" si="20"/>
        <v>0</v>
      </c>
      <c r="AP41" s="89"/>
      <c r="AQ41" s="85">
        <f t="shared" si="21"/>
        <v>0</v>
      </c>
      <c r="AR41" s="85"/>
      <c r="AS41" s="89">
        <f t="shared" si="22"/>
        <v>0</v>
      </c>
      <c r="AT41" s="89"/>
      <c r="AU41" s="85">
        <f t="shared" si="23"/>
        <v>0</v>
      </c>
      <c r="AV41" s="85"/>
      <c r="AW41" s="89">
        <f t="shared" si="24"/>
        <v>0</v>
      </c>
      <c r="AX41" s="90"/>
      <c r="AY41" s="91">
        <f t="shared" si="16"/>
        <v>0</v>
      </c>
      <c r="AZ41" s="89">
        <f t="shared" si="17"/>
        <v>0</v>
      </c>
      <c r="BA41" s="84"/>
      <c r="BC41" s="12">
        <f>Etatcons!AB111</f>
        <v>397</v>
      </c>
      <c r="BD41" s="12">
        <f>Etatcons!AE111</f>
        <v>402</v>
      </c>
      <c r="BE41"/>
    </row>
    <row r="42" spans="1:57" ht="17" thickTop="1" thickBot="1">
      <c r="A42" s="71">
        <v>40</v>
      </c>
      <c r="B42" s="72" t="s">
        <v>80</v>
      </c>
      <c r="C42" s="85">
        <v>3600</v>
      </c>
      <c r="D42" s="85">
        <v>3000</v>
      </c>
      <c r="E42" s="92">
        <v>660</v>
      </c>
      <c r="F42" s="87"/>
      <c r="G42" s="88">
        <f t="shared" si="25"/>
        <v>600</v>
      </c>
      <c r="H42" s="91"/>
      <c r="I42" s="89">
        <f t="shared" si="2"/>
        <v>660</v>
      </c>
      <c r="J42" s="89"/>
      <c r="K42" s="85">
        <f t="shared" si="3"/>
        <v>600</v>
      </c>
      <c r="L42" s="360">
        <v>600</v>
      </c>
      <c r="M42" s="89">
        <f t="shared" si="4"/>
        <v>660</v>
      </c>
      <c r="N42" s="89">
        <v>660</v>
      </c>
      <c r="O42" s="85">
        <f t="shared" si="5"/>
        <v>0</v>
      </c>
      <c r="P42" s="85"/>
      <c r="Q42" s="89">
        <f t="shared" si="6"/>
        <v>0</v>
      </c>
      <c r="R42" s="89"/>
      <c r="S42" s="85">
        <f t="shared" si="7"/>
        <v>0</v>
      </c>
      <c r="T42" s="85"/>
      <c r="U42" s="89">
        <f t="shared" si="8"/>
        <v>0</v>
      </c>
      <c r="V42" s="89"/>
      <c r="W42" s="85">
        <f t="shared" si="9"/>
        <v>0</v>
      </c>
      <c r="X42" s="85"/>
      <c r="Y42" s="89">
        <f t="shared" si="10"/>
        <v>0</v>
      </c>
      <c r="Z42" s="89"/>
      <c r="AA42" s="85">
        <f t="shared" si="11"/>
        <v>0</v>
      </c>
      <c r="AB42" s="85"/>
      <c r="AC42" s="89">
        <f t="shared" si="12"/>
        <v>0</v>
      </c>
      <c r="AD42" s="89"/>
      <c r="AE42" s="85">
        <f t="shared" si="13"/>
        <v>0</v>
      </c>
      <c r="AF42" s="85"/>
      <c r="AG42" s="89">
        <f t="shared" si="14"/>
        <v>0</v>
      </c>
      <c r="AH42" s="89"/>
      <c r="AI42" s="85">
        <f t="shared" si="15"/>
        <v>0</v>
      </c>
      <c r="AJ42" s="85"/>
      <c r="AK42" s="89">
        <f t="shared" si="18"/>
        <v>0</v>
      </c>
      <c r="AL42" s="89"/>
      <c r="AM42" s="85">
        <f t="shared" si="19"/>
        <v>0</v>
      </c>
      <c r="AN42" s="85"/>
      <c r="AO42" s="89">
        <f t="shared" si="20"/>
        <v>0</v>
      </c>
      <c r="AP42" s="89"/>
      <c r="AQ42" s="85">
        <f t="shared" si="21"/>
        <v>0</v>
      </c>
      <c r="AR42" s="85"/>
      <c r="AS42" s="89">
        <f t="shared" si="22"/>
        <v>0</v>
      </c>
      <c r="AT42" s="89"/>
      <c r="AU42" s="85">
        <f t="shared" si="23"/>
        <v>0</v>
      </c>
      <c r="AV42" s="85"/>
      <c r="AW42" s="89">
        <f t="shared" si="24"/>
        <v>0</v>
      </c>
      <c r="AX42" s="90"/>
      <c r="AY42" s="91">
        <f t="shared" si="16"/>
        <v>0</v>
      </c>
      <c r="AZ42" s="89">
        <f t="shared" si="17"/>
        <v>0</v>
      </c>
      <c r="BA42" s="84"/>
      <c r="BC42" s="12">
        <f>Etatcons!AB21</f>
        <v>849</v>
      </c>
      <c r="BD42" s="12">
        <f>Etatcons!AE21</f>
        <v>860</v>
      </c>
      <c r="BE42"/>
    </row>
    <row r="43" spans="1:57" ht="17" thickTop="1" thickBot="1">
      <c r="A43" s="71">
        <v>41</v>
      </c>
      <c r="B43" s="72" t="s">
        <v>93</v>
      </c>
      <c r="C43" s="85">
        <v>3600</v>
      </c>
      <c r="D43" s="85">
        <v>1500</v>
      </c>
      <c r="E43" s="92">
        <v>0</v>
      </c>
      <c r="F43" s="87"/>
      <c r="G43" s="88">
        <f t="shared" si="25"/>
        <v>2100</v>
      </c>
      <c r="H43" s="85"/>
      <c r="I43" s="89">
        <f t="shared" si="2"/>
        <v>0</v>
      </c>
      <c r="J43" s="89"/>
      <c r="K43" s="85">
        <f t="shared" si="3"/>
        <v>2100</v>
      </c>
      <c r="L43" s="359">
        <v>1300</v>
      </c>
      <c r="M43" s="89">
        <f t="shared" si="4"/>
        <v>0</v>
      </c>
      <c r="N43" s="89"/>
      <c r="O43" s="85">
        <f t="shared" si="5"/>
        <v>800</v>
      </c>
      <c r="P43" s="85"/>
      <c r="Q43" s="89">
        <f t="shared" si="6"/>
        <v>0</v>
      </c>
      <c r="R43" s="89"/>
      <c r="S43" s="85">
        <f t="shared" si="7"/>
        <v>800</v>
      </c>
      <c r="T43" s="85"/>
      <c r="U43" s="89">
        <f t="shared" si="8"/>
        <v>0</v>
      </c>
      <c r="V43" s="89"/>
      <c r="W43" s="85">
        <f t="shared" si="9"/>
        <v>800</v>
      </c>
      <c r="X43" s="85">
        <v>200</v>
      </c>
      <c r="Y43" s="89">
        <f t="shared" si="10"/>
        <v>0</v>
      </c>
      <c r="Z43" s="89"/>
      <c r="AA43" s="85">
        <f t="shared" si="11"/>
        <v>600</v>
      </c>
      <c r="AB43" s="85"/>
      <c r="AC43" s="89">
        <f t="shared" si="12"/>
        <v>0</v>
      </c>
      <c r="AD43" s="89"/>
      <c r="AE43" s="85">
        <f t="shared" si="13"/>
        <v>600</v>
      </c>
      <c r="AF43" s="85">
        <v>150</v>
      </c>
      <c r="AG43" s="89">
        <f t="shared" si="14"/>
        <v>0</v>
      </c>
      <c r="AH43" s="89"/>
      <c r="AI43" s="85">
        <f t="shared" si="15"/>
        <v>450</v>
      </c>
      <c r="AJ43" s="85">
        <v>150</v>
      </c>
      <c r="AK43" s="89">
        <f t="shared" si="18"/>
        <v>0</v>
      </c>
      <c r="AL43" s="89"/>
      <c r="AM43" s="85">
        <f t="shared" si="19"/>
        <v>300</v>
      </c>
      <c r="AN43" s="85"/>
      <c r="AO43" s="89">
        <f t="shared" si="20"/>
        <v>0</v>
      </c>
      <c r="AP43" s="89"/>
      <c r="AQ43" s="85">
        <f t="shared" si="21"/>
        <v>300</v>
      </c>
      <c r="AR43" s="85"/>
      <c r="AS43" s="89">
        <f t="shared" si="22"/>
        <v>0</v>
      </c>
      <c r="AT43" s="89"/>
      <c r="AU43" s="85">
        <f t="shared" si="23"/>
        <v>300</v>
      </c>
      <c r="AV43" s="85"/>
      <c r="AW43" s="89">
        <f t="shared" si="24"/>
        <v>0</v>
      </c>
      <c r="AX43" s="90"/>
      <c r="AY43" s="91">
        <f t="shared" si="16"/>
        <v>300</v>
      </c>
      <c r="AZ43" s="89">
        <f t="shared" si="17"/>
        <v>0</v>
      </c>
      <c r="BA43" s="84"/>
      <c r="BC43" s="12">
        <f>Etatcons!AB11</f>
        <v>505</v>
      </c>
      <c r="BD43" s="12">
        <f>Etatcons!AE11</f>
        <v>513</v>
      </c>
      <c r="BE43"/>
    </row>
    <row r="44" spans="1:57" ht="17" thickTop="1" thickBot="1">
      <c r="A44" s="71">
        <v>42</v>
      </c>
      <c r="B44" s="72" t="s">
        <v>47</v>
      </c>
      <c r="C44" s="85">
        <v>3600</v>
      </c>
      <c r="D44" s="85">
        <v>3600</v>
      </c>
      <c r="E44" s="92">
        <v>0</v>
      </c>
      <c r="F44" s="87"/>
      <c r="G44" s="88">
        <f t="shared" si="25"/>
        <v>0</v>
      </c>
      <c r="H44" s="85"/>
      <c r="I44" s="89">
        <f t="shared" si="2"/>
        <v>0</v>
      </c>
      <c r="J44" s="89"/>
      <c r="K44" s="85">
        <f t="shared" si="3"/>
        <v>0</v>
      </c>
      <c r="L44" s="85"/>
      <c r="M44" s="89">
        <f t="shared" si="4"/>
        <v>0</v>
      </c>
      <c r="N44" s="89"/>
      <c r="O44" s="85">
        <f t="shared" si="5"/>
        <v>0</v>
      </c>
      <c r="P44" s="85"/>
      <c r="Q44" s="89">
        <f t="shared" si="6"/>
        <v>0</v>
      </c>
      <c r="R44" s="89"/>
      <c r="S44" s="85">
        <f t="shared" si="7"/>
        <v>0</v>
      </c>
      <c r="T44" s="85"/>
      <c r="U44" s="89">
        <f t="shared" si="8"/>
        <v>0</v>
      </c>
      <c r="V44" s="89"/>
      <c r="W44" s="85">
        <f t="shared" si="9"/>
        <v>0</v>
      </c>
      <c r="X44" s="85"/>
      <c r="Y44" s="89">
        <f t="shared" si="10"/>
        <v>0</v>
      </c>
      <c r="Z44" s="89"/>
      <c r="AA44" s="85">
        <f t="shared" si="11"/>
        <v>0</v>
      </c>
      <c r="AB44" s="85"/>
      <c r="AC44" s="89">
        <f t="shared" si="12"/>
        <v>0</v>
      </c>
      <c r="AD44" s="89"/>
      <c r="AE44" s="85">
        <f t="shared" si="13"/>
        <v>0</v>
      </c>
      <c r="AF44" s="85"/>
      <c r="AG44" s="89">
        <f t="shared" si="14"/>
        <v>0</v>
      </c>
      <c r="AH44" s="89"/>
      <c r="AI44" s="85">
        <f t="shared" si="15"/>
        <v>0</v>
      </c>
      <c r="AJ44" s="85"/>
      <c r="AK44" s="89">
        <f t="shared" si="18"/>
        <v>0</v>
      </c>
      <c r="AL44" s="89"/>
      <c r="AM44" s="85">
        <f t="shared" si="19"/>
        <v>0</v>
      </c>
      <c r="AN44" s="85"/>
      <c r="AO44" s="89">
        <f t="shared" si="20"/>
        <v>0</v>
      </c>
      <c r="AP44" s="89"/>
      <c r="AQ44" s="85">
        <f t="shared" si="21"/>
        <v>0</v>
      </c>
      <c r="AR44" s="85"/>
      <c r="AS44" s="89">
        <f t="shared" si="22"/>
        <v>0</v>
      </c>
      <c r="AT44" s="89"/>
      <c r="AU44" s="85">
        <f t="shared" si="23"/>
        <v>0</v>
      </c>
      <c r="AV44" s="85"/>
      <c r="AW44" s="89">
        <f t="shared" si="24"/>
        <v>0</v>
      </c>
      <c r="AX44" s="90"/>
      <c r="AY44" s="91">
        <f t="shared" si="16"/>
        <v>0</v>
      </c>
      <c r="AZ44" s="89">
        <f t="shared" si="17"/>
        <v>0</v>
      </c>
      <c r="BA44" s="84"/>
      <c r="BC44" s="12">
        <f>Etatcons!AB100</f>
        <v>1364</v>
      </c>
      <c r="BD44" s="12">
        <f>Etatcons!AE100</f>
        <v>1371</v>
      </c>
      <c r="BE44"/>
    </row>
    <row r="45" spans="1:57" ht="17" thickTop="1" thickBot="1">
      <c r="A45" s="71">
        <v>43</v>
      </c>
      <c r="B45" s="72" t="s">
        <v>48</v>
      </c>
      <c r="C45" s="85">
        <v>3600</v>
      </c>
      <c r="D45" s="85">
        <v>3600</v>
      </c>
      <c r="E45" s="92">
        <v>0</v>
      </c>
      <c r="F45" s="87"/>
      <c r="G45" s="88">
        <f t="shared" si="25"/>
        <v>0</v>
      </c>
      <c r="H45" s="85"/>
      <c r="I45" s="89">
        <f t="shared" si="2"/>
        <v>0</v>
      </c>
      <c r="J45" s="89"/>
      <c r="K45" s="85">
        <f t="shared" si="3"/>
        <v>0</v>
      </c>
      <c r="L45" s="85"/>
      <c r="M45" s="89">
        <f t="shared" si="4"/>
        <v>0</v>
      </c>
      <c r="N45" s="89"/>
      <c r="O45" s="85">
        <f t="shared" si="5"/>
        <v>0</v>
      </c>
      <c r="P45" s="85"/>
      <c r="Q45" s="89">
        <f t="shared" si="6"/>
        <v>0</v>
      </c>
      <c r="R45" s="89"/>
      <c r="S45" s="85">
        <f t="shared" si="7"/>
        <v>0</v>
      </c>
      <c r="T45" s="85"/>
      <c r="U45" s="89">
        <f t="shared" si="8"/>
        <v>0</v>
      </c>
      <c r="V45" s="89"/>
      <c r="W45" s="85">
        <f t="shared" si="9"/>
        <v>0</v>
      </c>
      <c r="X45" s="85"/>
      <c r="Y45" s="89">
        <f t="shared" si="10"/>
        <v>0</v>
      </c>
      <c r="Z45" s="89"/>
      <c r="AA45" s="85">
        <f t="shared" si="11"/>
        <v>0</v>
      </c>
      <c r="AB45" s="85"/>
      <c r="AC45" s="89">
        <f t="shared" si="12"/>
        <v>0</v>
      </c>
      <c r="AD45" s="89"/>
      <c r="AE45" s="85">
        <f t="shared" si="13"/>
        <v>0</v>
      </c>
      <c r="AF45" s="85"/>
      <c r="AG45" s="89">
        <f t="shared" si="14"/>
        <v>0</v>
      </c>
      <c r="AH45" s="89"/>
      <c r="AI45" s="85">
        <f t="shared" si="15"/>
        <v>0</v>
      </c>
      <c r="AJ45" s="85"/>
      <c r="AK45" s="89">
        <f t="shared" si="18"/>
        <v>0</v>
      </c>
      <c r="AL45" s="89"/>
      <c r="AM45" s="85">
        <f t="shared" si="19"/>
        <v>0</v>
      </c>
      <c r="AN45" s="85"/>
      <c r="AO45" s="89">
        <f t="shared" si="20"/>
        <v>0</v>
      </c>
      <c r="AP45" s="89"/>
      <c r="AQ45" s="85">
        <f t="shared" si="21"/>
        <v>0</v>
      </c>
      <c r="AR45" s="85"/>
      <c r="AS45" s="89">
        <f t="shared" si="22"/>
        <v>0</v>
      </c>
      <c r="AT45" s="89"/>
      <c r="AU45" s="85">
        <f t="shared" si="23"/>
        <v>0</v>
      </c>
      <c r="AV45" s="85"/>
      <c r="AW45" s="89">
        <f t="shared" si="24"/>
        <v>0</v>
      </c>
      <c r="AX45" s="90"/>
      <c r="AY45" s="91">
        <f t="shared" si="16"/>
        <v>0</v>
      </c>
      <c r="AZ45" s="89">
        <f t="shared" si="17"/>
        <v>0</v>
      </c>
      <c r="BA45" s="84"/>
      <c r="BC45" s="12">
        <f>Etatcons!AB73</f>
        <v>663</v>
      </c>
      <c r="BD45" s="12">
        <f>Etatcons!AE73</f>
        <v>673</v>
      </c>
      <c r="BE45"/>
    </row>
    <row r="46" spans="1:57" ht="17" thickTop="1" thickBot="1">
      <c r="A46" s="71">
        <v>44</v>
      </c>
      <c r="B46" s="72" t="s">
        <v>49</v>
      </c>
      <c r="C46" s="85">
        <v>3600</v>
      </c>
      <c r="D46" s="85">
        <v>3600</v>
      </c>
      <c r="E46" s="92">
        <v>0</v>
      </c>
      <c r="F46" s="87"/>
      <c r="G46" s="88">
        <f t="shared" si="25"/>
        <v>0</v>
      </c>
      <c r="H46" s="85"/>
      <c r="I46" s="89">
        <f t="shared" si="2"/>
        <v>0</v>
      </c>
      <c r="J46" s="89"/>
      <c r="K46" s="85">
        <f t="shared" si="3"/>
        <v>0</v>
      </c>
      <c r="L46" s="85"/>
      <c r="M46" s="89">
        <f t="shared" si="4"/>
        <v>0</v>
      </c>
      <c r="N46" s="89"/>
      <c r="O46" s="85">
        <f t="shared" si="5"/>
        <v>0</v>
      </c>
      <c r="P46" s="85"/>
      <c r="Q46" s="89">
        <f t="shared" si="6"/>
        <v>0</v>
      </c>
      <c r="R46" s="89"/>
      <c r="S46" s="85">
        <f t="shared" si="7"/>
        <v>0</v>
      </c>
      <c r="T46" s="85"/>
      <c r="U46" s="89">
        <f t="shared" si="8"/>
        <v>0</v>
      </c>
      <c r="V46" s="89"/>
      <c r="W46" s="85">
        <f t="shared" si="9"/>
        <v>0</v>
      </c>
      <c r="X46" s="85"/>
      <c r="Y46" s="89">
        <f t="shared" si="10"/>
        <v>0</v>
      </c>
      <c r="Z46" s="89"/>
      <c r="AA46" s="85">
        <f t="shared" si="11"/>
        <v>0</v>
      </c>
      <c r="AB46" s="85"/>
      <c r="AC46" s="89">
        <f t="shared" si="12"/>
        <v>0</v>
      </c>
      <c r="AD46" s="89"/>
      <c r="AE46" s="85">
        <f t="shared" si="13"/>
        <v>0</v>
      </c>
      <c r="AF46" s="85"/>
      <c r="AG46" s="89">
        <f t="shared" si="14"/>
        <v>0</v>
      </c>
      <c r="AH46" s="89"/>
      <c r="AI46" s="85">
        <f t="shared" si="15"/>
        <v>0</v>
      </c>
      <c r="AJ46" s="85"/>
      <c r="AK46" s="89">
        <f t="shared" si="18"/>
        <v>0</v>
      </c>
      <c r="AL46" s="89"/>
      <c r="AM46" s="85">
        <f t="shared" si="19"/>
        <v>0</v>
      </c>
      <c r="AN46" s="85"/>
      <c r="AO46" s="89">
        <f t="shared" si="20"/>
        <v>0</v>
      </c>
      <c r="AP46" s="89"/>
      <c r="AQ46" s="85">
        <f t="shared" si="21"/>
        <v>0</v>
      </c>
      <c r="AR46" s="85"/>
      <c r="AS46" s="89">
        <f t="shared" si="22"/>
        <v>0</v>
      </c>
      <c r="AT46" s="89"/>
      <c r="AU46" s="85">
        <f t="shared" si="23"/>
        <v>0</v>
      </c>
      <c r="AV46" s="85"/>
      <c r="AW46" s="89">
        <f t="shared" si="24"/>
        <v>0</v>
      </c>
      <c r="AX46" s="90"/>
      <c r="AY46" s="91">
        <f t="shared" si="16"/>
        <v>0</v>
      </c>
      <c r="AZ46" s="89">
        <f t="shared" si="17"/>
        <v>0</v>
      </c>
      <c r="BA46" s="84"/>
      <c r="BC46" s="12">
        <f>Etatcons!AB39</f>
        <v>46</v>
      </c>
      <c r="BD46" s="12">
        <f>Etatcons!AE39</f>
        <v>48</v>
      </c>
      <c r="BE46"/>
    </row>
    <row r="47" spans="1:57" ht="17" thickTop="1" thickBot="1">
      <c r="A47" s="71">
        <v>45</v>
      </c>
      <c r="B47" s="72" t="s">
        <v>169</v>
      </c>
      <c r="C47" s="85">
        <v>3600</v>
      </c>
      <c r="D47" s="85">
        <v>1500</v>
      </c>
      <c r="E47" s="92">
        <v>0</v>
      </c>
      <c r="F47" s="87"/>
      <c r="G47" s="88">
        <f t="shared" si="25"/>
        <v>2100</v>
      </c>
      <c r="H47" s="85"/>
      <c r="I47" s="89">
        <f t="shared" si="2"/>
        <v>0</v>
      </c>
      <c r="J47" s="89"/>
      <c r="K47" s="85">
        <f t="shared" si="3"/>
        <v>2100</v>
      </c>
      <c r="L47" s="359">
        <v>1200</v>
      </c>
      <c r="M47" s="89">
        <f t="shared" si="4"/>
        <v>0</v>
      </c>
      <c r="N47" s="89"/>
      <c r="O47" s="85">
        <f t="shared" si="5"/>
        <v>900</v>
      </c>
      <c r="P47" s="85"/>
      <c r="Q47" s="89">
        <f t="shared" si="6"/>
        <v>0</v>
      </c>
      <c r="R47" s="89"/>
      <c r="S47" s="85">
        <f t="shared" si="7"/>
        <v>900</v>
      </c>
      <c r="T47" s="85"/>
      <c r="U47" s="89">
        <f t="shared" si="8"/>
        <v>0</v>
      </c>
      <c r="V47" s="89"/>
      <c r="W47" s="85">
        <f t="shared" si="9"/>
        <v>900</v>
      </c>
      <c r="X47" s="85">
        <v>275</v>
      </c>
      <c r="Y47" s="89">
        <f t="shared" si="10"/>
        <v>0</v>
      </c>
      <c r="Z47" s="89"/>
      <c r="AA47" s="85">
        <f t="shared" si="11"/>
        <v>625</v>
      </c>
      <c r="AB47" s="85">
        <v>150</v>
      </c>
      <c r="AC47" s="89">
        <f t="shared" si="12"/>
        <v>0</v>
      </c>
      <c r="AD47" s="89"/>
      <c r="AE47" s="85">
        <f t="shared" si="13"/>
        <v>475</v>
      </c>
      <c r="AF47" s="85"/>
      <c r="AG47" s="89">
        <f t="shared" si="14"/>
        <v>0</v>
      </c>
      <c r="AH47" s="89"/>
      <c r="AI47" s="85">
        <f t="shared" si="15"/>
        <v>475</v>
      </c>
      <c r="AJ47" s="85"/>
      <c r="AK47" s="89">
        <f t="shared" si="18"/>
        <v>0</v>
      </c>
      <c r="AL47" s="89"/>
      <c r="AM47" s="85">
        <f t="shared" si="19"/>
        <v>475</v>
      </c>
      <c r="AN47" s="85"/>
      <c r="AO47" s="89">
        <f t="shared" si="20"/>
        <v>0</v>
      </c>
      <c r="AP47" s="89"/>
      <c r="AQ47" s="85">
        <f t="shared" si="21"/>
        <v>475</v>
      </c>
      <c r="AR47" s="85"/>
      <c r="AS47" s="89">
        <f t="shared" si="22"/>
        <v>0</v>
      </c>
      <c r="AT47" s="89"/>
      <c r="AU47" s="85">
        <f t="shared" si="23"/>
        <v>475</v>
      </c>
      <c r="AV47" s="85"/>
      <c r="AW47" s="89">
        <f t="shared" si="24"/>
        <v>0</v>
      </c>
      <c r="AX47" s="90"/>
      <c r="AY47" s="91">
        <f t="shared" si="16"/>
        <v>475</v>
      </c>
      <c r="AZ47" s="89">
        <f t="shared" si="17"/>
        <v>0</v>
      </c>
      <c r="BA47" s="84"/>
      <c r="BC47" s="12">
        <f>Etatcons!AB19</f>
        <v>1049</v>
      </c>
      <c r="BD47" s="12">
        <f>Etatcons!AE19</f>
        <v>1055</v>
      </c>
      <c r="BE47"/>
    </row>
    <row r="48" spans="1:57" ht="17" thickTop="1" thickBot="1">
      <c r="A48" s="71"/>
      <c r="B48" s="72"/>
      <c r="C48" s="85"/>
      <c r="D48" s="85"/>
      <c r="E48" s="92"/>
      <c r="F48" s="87"/>
      <c r="G48" s="88"/>
      <c r="H48" s="85"/>
      <c r="I48" s="89"/>
      <c r="J48" s="89"/>
      <c r="K48" s="85"/>
      <c r="L48" s="359">
        <v>-200</v>
      </c>
      <c r="M48" s="89"/>
      <c r="N48" s="89"/>
      <c r="O48" s="85"/>
      <c r="P48" s="85"/>
      <c r="Q48" s="89"/>
      <c r="R48" s="89"/>
      <c r="S48" s="85"/>
      <c r="T48" s="85"/>
      <c r="U48" s="89"/>
      <c r="V48" s="89"/>
      <c r="W48" s="85"/>
      <c r="X48" s="85"/>
      <c r="Y48" s="89"/>
      <c r="Z48" s="89"/>
      <c r="AA48" s="85"/>
      <c r="AB48" s="85"/>
      <c r="AC48" s="89"/>
      <c r="AD48" s="89"/>
      <c r="AE48" s="85"/>
      <c r="AF48" s="85"/>
      <c r="AG48" s="89"/>
      <c r="AH48" s="89"/>
      <c r="AI48" s="85"/>
      <c r="AJ48" s="85"/>
      <c r="AK48" s="89"/>
      <c r="AL48" s="89"/>
      <c r="AM48" s="85"/>
      <c r="AN48" s="85"/>
      <c r="AO48" s="89"/>
      <c r="AP48" s="89"/>
      <c r="AQ48" s="85"/>
      <c r="AR48" s="85"/>
      <c r="AS48" s="89"/>
      <c r="AT48" s="89"/>
      <c r="AU48" s="85"/>
      <c r="AV48" s="85"/>
      <c r="AW48" s="89"/>
      <c r="AX48" s="90"/>
      <c r="AY48" s="91"/>
      <c r="AZ48" s="89"/>
      <c r="BA48" s="84"/>
      <c r="BC48" s="12"/>
      <c r="BD48" s="12"/>
      <c r="BE48"/>
    </row>
    <row r="49" spans="1:57" ht="17" thickTop="1" thickBot="1">
      <c r="A49" s="71">
        <v>46</v>
      </c>
      <c r="B49" s="72" t="s">
        <v>278</v>
      </c>
      <c r="C49" s="85">
        <v>3600</v>
      </c>
      <c r="D49" s="85">
        <v>3600</v>
      </c>
      <c r="E49" s="92">
        <v>582</v>
      </c>
      <c r="F49" s="87"/>
      <c r="G49" s="88">
        <f t="shared" si="25"/>
        <v>0</v>
      </c>
      <c r="H49" s="85"/>
      <c r="I49" s="89">
        <f t="shared" si="2"/>
        <v>582</v>
      </c>
      <c r="J49" s="89"/>
      <c r="K49" s="85">
        <f t="shared" si="3"/>
        <v>0</v>
      </c>
      <c r="L49" s="85"/>
      <c r="M49" s="89">
        <f t="shared" si="4"/>
        <v>582</v>
      </c>
      <c r="N49" s="89">
        <v>582</v>
      </c>
      <c r="O49" s="85">
        <f t="shared" si="5"/>
        <v>0</v>
      </c>
      <c r="P49" s="85"/>
      <c r="Q49" s="89">
        <f t="shared" si="6"/>
        <v>0</v>
      </c>
      <c r="R49" s="89"/>
      <c r="S49" s="85">
        <f t="shared" si="7"/>
        <v>0</v>
      </c>
      <c r="T49" s="85"/>
      <c r="U49" s="89">
        <f t="shared" si="8"/>
        <v>0</v>
      </c>
      <c r="V49" s="89"/>
      <c r="W49" s="85">
        <f t="shared" si="9"/>
        <v>0</v>
      </c>
      <c r="X49" s="85"/>
      <c r="Y49" s="89">
        <f t="shared" si="10"/>
        <v>0</v>
      </c>
      <c r="Z49" s="89"/>
      <c r="AA49" s="85">
        <f t="shared" si="11"/>
        <v>0</v>
      </c>
      <c r="AB49" s="85"/>
      <c r="AC49" s="89">
        <f t="shared" si="12"/>
        <v>0</v>
      </c>
      <c r="AD49" s="89"/>
      <c r="AE49" s="85">
        <f t="shared" si="13"/>
        <v>0</v>
      </c>
      <c r="AF49" s="85"/>
      <c r="AG49" s="89">
        <f t="shared" si="14"/>
        <v>0</v>
      </c>
      <c r="AH49" s="89"/>
      <c r="AI49" s="85">
        <f t="shared" si="15"/>
        <v>0</v>
      </c>
      <c r="AJ49" s="85"/>
      <c r="AK49" s="89">
        <f t="shared" si="18"/>
        <v>0</v>
      </c>
      <c r="AL49" s="89"/>
      <c r="AM49" s="85">
        <f t="shared" si="19"/>
        <v>0</v>
      </c>
      <c r="AN49" s="85"/>
      <c r="AO49" s="89">
        <f t="shared" si="20"/>
        <v>0</v>
      </c>
      <c r="AP49" s="89"/>
      <c r="AQ49" s="85">
        <f t="shared" si="21"/>
        <v>0</v>
      </c>
      <c r="AR49" s="85"/>
      <c r="AS49" s="89">
        <f t="shared" si="22"/>
        <v>0</v>
      </c>
      <c r="AT49" s="89"/>
      <c r="AU49" s="85">
        <f t="shared" si="23"/>
        <v>0</v>
      </c>
      <c r="AV49" s="85"/>
      <c r="AW49" s="89">
        <f t="shared" si="24"/>
        <v>0</v>
      </c>
      <c r="AX49" s="90"/>
      <c r="AY49" s="91">
        <f t="shared" si="16"/>
        <v>0</v>
      </c>
      <c r="AZ49" s="89">
        <f t="shared" si="17"/>
        <v>0</v>
      </c>
      <c r="BA49" s="84"/>
      <c r="BC49" s="12">
        <f>Etatcons!AB26</f>
        <v>843</v>
      </c>
      <c r="BD49" s="12">
        <f>Etatcons!AE26</f>
        <v>852</v>
      </c>
      <c r="BE49"/>
    </row>
    <row r="50" spans="1:57" ht="17" thickTop="1" thickBot="1">
      <c r="A50" s="71">
        <v>47</v>
      </c>
      <c r="B50" s="72" t="s">
        <v>125</v>
      </c>
      <c r="C50" s="85">
        <v>3600</v>
      </c>
      <c r="D50" s="85">
        <v>1000</v>
      </c>
      <c r="E50" s="92">
        <v>1148</v>
      </c>
      <c r="F50" s="87"/>
      <c r="G50" s="88">
        <f t="shared" si="25"/>
        <v>2600</v>
      </c>
      <c r="H50" s="91"/>
      <c r="I50" s="89">
        <f t="shared" si="2"/>
        <v>1148</v>
      </c>
      <c r="J50" s="89"/>
      <c r="K50" s="85">
        <f t="shared" si="3"/>
        <v>2600</v>
      </c>
      <c r="L50" s="360">
        <v>1750</v>
      </c>
      <c r="M50" s="89">
        <f t="shared" si="4"/>
        <v>1148</v>
      </c>
      <c r="N50" s="89">
        <v>1148</v>
      </c>
      <c r="O50" s="85">
        <f t="shared" si="5"/>
        <v>850</v>
      </c>
      <c r="P50" s="85"/>
      <c r="Q50" s="89">
        <v>76</v>
      </c>
      <c r="R50" s="89"/>
      <c r="S50" s="85">
        <f t="shared" si="7"/>
        <v>850</v>
      </c>
      <c r="T50" s="85"/>
      <c r="U50" s="89">
        <f t="shared" si="8"/>
        <v>76</v>
      </c>
      <c r="V50" s="362">
        <v>76</v>
      </c>
      <c r="W50" s="85">
        <f t="shared" si="9"/>
        <v>850</v>
      </c>
      <c r="X50" s="85">
        <v>200</v>
      </c>
      <c r="Y50" s="89">
        <f t="shared" si="10"/>
        <v>0</v>
      </c>
      <c r="Z50" s="89"/>
      <c r="AA50" s="85">
        <f t="shared" si="11"/>
        <v>650</v>
      </c>
      <c r="AB50" s="85"/>
      <c r="AC50" s="89">
        <v>92</v>
      </c>
      <c r="AD50" s="89"/>
      <c r="AE50" s="85">
        <f t="shared" si="13"/>
        <v>650</v>
      </c>
      <c r="AF50" s="85"/>
      <c r="AG50" s="89">
        <v>177</v>
      </c>
      <c r="AH50" s="89"/>
      <c r="AI50" s="85">
        <f t="shared" si="15"/>
        <v>650</v>
      </c>
      <c r="AJ50" s="85">
        <v>150</v>
      </c>
      <c r="AK50" s="89">
        <f t="shared" si="18"/>
        <v>177</v>
      </c>
      <c r="AL50" s="89">
        <v>167</v>
      </c>
      <c r="AM50" s="85">
        <f t="shared" si="19"/>
        <v>500</v>
      </c>
      <c r="AN50" s="85"/>
      <c r="AO50" s="89">
        <f t="shared" si="20"/>
        <v>10</v>
      </c>
      <c r="AP50" s="89"/>
      <c r="AQ50" s="85">
        <f t="shared" si="21"/>
        <v>500</v>
      </c>
      <c r="AR50" s="85"/>
      <c r="AS50" s="89">
        <f t="shared" si="22"/>
        <v>10</v>
      </c>
      <c r="AT50" s="89"/>
      <c r="AU50" s="85">
        <f t="shared" si="23"/>
        <v>500</v>
      </c>
      <c r="AV50" s="85"/>
      <c r="AW50" s="89">
        <f t="shared" si="24"/>
        <v>10</v>
      </c>
      <c r="AX50" s="90"/>
      <c r="AY50" s="91">
        <f t="shared" si="16"/>
        <v>500</v>
      </c>
      <c r="AZ50" s="89">
        <f t="shared" si="17"/>
        <v>10</v>
      </c>
      <c r="BA50" s="84"/>
      <c r="BC50" s="12">
        <f>Etatcons!AB9</f>
        <v>599</v>
      </c>
      <c r="BD50" s="12">
        <f>Etatcons!AE9</f>
        <v>603</v>
      </c>
      <c r="BE50"/>
    </row>
    <row r="51" spans="1:57" ht="17" thickTop="1" thickBot="1">
      <c r="A51" s="69">
        <v>48</v>
      </c>
      <c r="B51" s="73" t="s">
        <v>51</v>
      </c>
      <c r="C51" s="85">
        <v>3600</v>
      </c>
      <c r="D51" s="85">
        <v>3600</v>
      </c>
      <c r="E51" s="92">
        <v>0</v>
      </c>
      <c r="F51" s="87"/>
      <c r="G51" s="88">
        <f t="shared" si="25"/>
        <v>0</v>
      </c>
      <c r="H51" s="85"/>
      <c r="I51" s="89">
        <f t="shared" si="2"/>
        <v>0</v>
      </c>
      <c r="J51" s="89"/>
      <c r="K51" s="85">
        <f t="shared" si="3"/>
        <v>0</v>
      </c>
      <c r="L51" s="85"/>
      <c r="M51" s="89">
        <f t="shared" si="4"/>
        <v>0</v>
      </c>
      <c r="N51" s="89"/>
      <c r="O51" s="85">
        <f t="shared" si="5"/>
        <v>0</v>
      </c>
      <c r="P51" s="85"/>
      <c r="Q51" s="89">
        <f t="shared" si="6"/>
        <v>0</v>
      </c>
      <c r="R51" s="89"/>
      <c r="S51" s="85">
        <f t="shared" si="7"/>
        <v>0</v>
      </c>
      <c r="T51" s="85"/>
      <c r="U51" s="89">
        <f t="shared" si="8"/>
        <v>0</v>
      </c>
      <c r="V51" s="89"/>
      <c r="W51" s="85">
        <f t="shared" si="9"/>
        <v>0</v>
      </c>
      <c r="X51" s="85"/>
      <c r="Y51" s="89">
        <f t="shared" si="10"/>
        <v>0</v>
      </c>
      <c r="Z51" s="89"/>
      <c r="AA51" s="85">
        <f t="shared" si="11"/>
        <v>0</v>
      </c>
      <c r="AB51" s="85"/>
      <c r="AC51" s="89">
        <f t="shared" si="12"/>
        <v>0</v>
      </c>
      <c r="AD51" s="89"/>
      <c r="AE51" s="85">
        <f t="shared" si="13"/>
        <v>0</v>
      </c>
      <c r="AF51" s="85"/>
      <c r="AG51" s="89">
        <f t="shared" si="14"/>
        <v>0</v>
      </c>
      <c r="AH51" s="89"/>
      <c r="AI51" s="85">
        <f t="shared" si="15"/>
        <v>0</v>
      </c>
      <c r="AJ51" s="85"/>
      <c r="AK51" s="89">
        <f t="shared" si="18"/>
        <v>0</v>
      </c>
      <c r="AL51" s="89"/>
      <c r="AM51" s="85">
        <f t="shared" si="19"/>
        <v>0</v>
      </c>
      <c r="AN51" s="85"/>
      <c r="AO51" s="89">
        <f t="shared" si="20"/>
        <v>0</v>
      </c>
      <c r="AP51" s="89"/>
      <c r="AQ51" s="85">
        <f t="shared" si="21"/>
        <v>0</v>
      </c>
      <c r="AR51" s="85"/>
      <c r="AS51" s="89">
        <f t="shared" si="22"/>
        <v>0</v>
      </c>
      <c r="AT51" s="89"/>
      <c r="AU51" s="85">
        <f t="shared" si="23"/>
        <v>0</v>
      </c>
      <c r="AV51" s="85"/>
      <c r="AW51" s="89">
        <f t="shared" si="24"/>
        <v>0</v>
      </c>
      <c r="AX51" s="90"/>
      <c r="AY51" s="91">
        <f t="shared" si="16"/>
        <v>0</v>
      </c>
      <c r="AZ51" s="89">
        <f t="shared" si="17"/>
        <v>0</v>
      </c>
      <c r="BA51" s="84"/>
      <c r="BC51" s="12">
        <f>Etatcons!AB96</f>
        <v>283</v>
      </c>
      <c r="BD51" s="12">
        <f>Etatcons!AE96</f>
        <v>287</v>
      </c>
      <c r="BE51"/>
    </row>
    <row r="52" spans="1:57" ht="17" thickTop="1" thickBot="1">
      <c r="A52" s="71">
        <v>49</v>
      </c>
      <c r="B52" s="72" t="s">
        <v>52</v>
      </c>
      <c r="C52" s="85">
        <v>3600</v>
      </c>
      <c r="D52" s="85">
        <v>3600</v>
      </c>
      <c r="E52" s="92">
        <v>0</v>
      </c>
      <c r="F52" s="87"/>
      <c r="G52" s="88">
        <f t="shared" si="25"/>
        <v>0</v>
      </c>
      <c r="H52" s="85"/>
      <c r="I52" s="89">
        <f t="shared" si="2"/>
        <v>0</v>
      </c>
      <c r="J52" s="89"/>
      <c r="K52" s="85">
        <f t="shared" si="3"/>
        <v>0</v>
      </c>
      <c r="L52" s="85"/>
      <c r="M52" s="89">
        <f t="shared" si="4"/>
        <v>0</v>
      </c>
      <c r="N52" s="89"/>
      <c r="O52" s="85">
        <f t="shared" si="5"/>
        <v>0</v>
      </c>
      <c r="P52" s="85"/>
      <c r="Q52" s="89">
        <f t="shared" si="6"/>
        <v>0</v>
      </c>
      <c r="R52" s="89"/>
      <c r="S52" s="85">
        <f t="shared" si="7"/>
        <v>0</v>
      </c>
      <c r="T52" s="85"/>
      <c r="U52" s="89">
        <f t="shared" si="8"/>
        <v>0</v>
      </c>
      <c r="V52" s="89"/>
      <c r="W52" s="85">
        <f t="shared" si="9"/>
        <v>0</v>
      </c>
      <c r="X52" s="85"/>
      <c r="Y52" s="89">
        <f t="shared" si="10"/>
        <v>0</v>
      </c>
      <c r="Z52" s="89"/>
      <c r="AA52" s="85">
        <f t="shared" si="11"/>
        <v>0</v>
      </c>
      <c r="AB52" s="85"/>
      <c r="AC52" s="89">
        <f t="shared" si="12"/>
        <v>0</v>
      </c>
      <c r="AD52" s="89"/>
      <c r="AE52" s="85">
        <f t="shared" si="13"/>
        <v>0</v>
      </c>
      <c r="AF52" s="85"/>
      <c r="AG52" s="89">
        <f t="shared" si="14"/>
        <v>0</v>
      </c>
      <c r="AH52" s="89"/>
      <c r="AI52" s="85">
        <f t="shared" si="15"/>
        <v>0</v>
      </c>
      <c r="AJ52" s="85"/>
      <c r="AK52" s="89">
        <f t="shared" si="18"/>
        <v>0</v>
      </c>
      <c r="AL52" s="89"/>
      <c r="AM52" s="85">
        <f t="shared" si="19"/>
        <v>0</v>
      </c>
      <c r="AN52" s="85"/>
      <c r="AO52" s="89">
        <f t="shared" si="20"/>
        <v>0</v>
      </c>
      <c r="AP52" s="89"/>
      <c r="AQ52" s="85">
        <f t="shared" si="21"/>
        <v>0</v>
      </c>
      <c r="AR52" s="85"/>
      <c r="AS52" s="89">
        <f t="shared" si="22"/>
        <v>0</v>
      </c>
      <c r="AT52" s="89"/>
      <c r="AU52" s="85">
        <f t="shared" si="23"/>
        <v>0</v>
      </c>
      <c r="AV52" s="85"/>
      <c r="AW52" s="89">
        <f t="shared" si="24"/>
        <v>0</v>
      </c>
      <c r="AX52" s="90"/>
      <c r="AY52" s="91">
        <f t="shared" si="16"/>
        <v>0</v>
      </c>
      <c r="AZ52" s="89">
        <f t="shared" si="17"/>
        <v>0</v>
      </c>
      <c r="BA52" s="84"/>
      <c r="BC52" s="12">
        <f>Etatcons!AB106</f>
        <v>326</v>
      </c>
      <c r="BD52" s="12">
        <f>Etatcons!AE106</f>
        <v>329</v>
      </c>
      <c r="BE52"/>
    </row>
    <row r="53" spans="1:57" ht="17" thickTop="1" thickBot="1">
      <c r="A53" s="71">
        <v>50</v>
      </c>
      <c r="B53" s="72" t="s">
        <v>53</v>
      </c>
      <c r="C53" s="85">
        <v>3600</v>
      </c>
      <c r="D53" s="85">
        <v>3600</v>
      </c>
      <c r="E53" s="92">
        <v>30</v>
      </c>
      <c r="F53" s="87"/>
      <c r="G53" s="88">
        <f t="shared" si="25"/>
        <v>0</v>
      </c>
      <c r="H53" s="85"/>
      <c r="I53" s="89">
        <f t="shared" si="2"/>
        <v>30</v>
      </c>
      <c r="J53" s="89"/>
      <c r="K53" s="85">
        <f t="shared" si="3"/>
        <v>0</v>
      </c>
      <c r="L53" s="85"/>
      <c r="M53" s="89">
        <f t="shared" si="4"/>
        <v>30</v>
      </c>
      <c r="N53" s="89">
        <v>30</v>
      </c>
      <c r="O53" s="85">
        <f t="shared" si="5"/>
        <v>0</v>
      </c>
      <c r="P53" s="85"/>
      <c r="Q53" s="89">
        <f t="shared" si="6"/>
        <v>0</v>
      </c>
      <c r="R53" s="89"/>
      <c r="S53" s="85">
        <f t="shared" si="7"/>
        <v>0</v>
      </c>
      <c r="T53" s="85"/>
      <c r="U53" s="89">
        <f t="shared" si="8"/>
        <v>0</v>
      </c>
      <c r="V53" s="89"/>
      <c r="W53" s="85">
        <f t="shared" si="9"/>
        <v>0</v>
      </c>
      <c r="X53" s="85"/>
      <c r="Y53" s="89">
        <v>38</v>
      </c>
      <c r="Z53" s="89"/>
      <c r="AA53" s="85">
        <f t="shared" si="11"/>
        <v>0</v>
      </c>
      <c r="AB53" s="85"/>
      <c r="AC53" s="89">
        <f t="shared" si="12"/>
        <v>38</v>
      </c>
      <c r="AD53" s="89">
        <v>38</v>
      </c>
      <c r="AE53" s="85">
        <f t="shared" si="13"/>
        <v>0</v>
      </c>
      <c r="AF53" s="85"/>
      <c r="AG53" s="89">
        <v>50</v>
      </c>
      <c r="AH53" s="89"/>
      <c r="AI53" s="85">
        <f t="shared" si="15"/>
        <v>0</v>
      </c>
      <c r="AJ53" s="85"/>
      <c r="AK53" s="89">
        <f t="shared" si="18"/>
        <v>50</v>
      </c>
      <c r="AL53" s="89">
        <v>50</v>
      </c>
      <c r="AM53" s="85">
        <f t="shared" si="19"/>
        <v>0</v>
      </c>
      <c r="AN53" s="85"/>
      <c r="AO53" s="89">
        <f t="shared" si="20"/>
        <v>0</v>
      </c>
      <c r="AP53" s="89"/>
      <c r="AQ53" s="85">
        <f t="shared" si="21"/>
        <v>0</v>
      </c>
      <c r="AR53" s="85"/>
      <c r="AS53" s="89">
        <f t="shared" si="22"/>
        <v>0</v>
      </c>
      <c r="AT53" s="89"/>
      <c r="AU53" s="85">
        <f t="shared" si="23"/>
        <v>0</v>
      </c>
      <c r="AV53" s="85"/>
      <c r="AW53" s="89">
        <f t="shared" si="24"/>
        <v>0</v>
      </c>
      <c r="AX53" s="90"/>
      <c r="AY53" s="91">
        <f t="shared" si="16"/>
        <v>0</v>
      </c>
      <c r="AZ53" s="89">
        <f t="shared" si="17"/>
        <v>0</v>
      </c>
      <c r="BA53" s="84"/>
      <c r="BC53" s="12">
        <f>Etatcons!AB93</f>
        <v>388</v>
      </c>
      <c r="BD53" s="12">
        <f>Etatcons!AE93</f>
        <v>402</v>
      </c>
      <c r="BE53"/>
    </row>
    <row r="54" spans="1:57" ht="17" thickTop="1" thickBot="1">
      <c r="A54" s="71">
        <v>51</v>
      </c>
      <c r="B54" s="72" t="s">
        <v>54</v>
      </c>
      <c r="C54" s="85">
        <v>3600</v>
      </c>
      <c r="D54" s="85">
        <v>3600</v>
      </c>
      <c r="E54" s="92">
        <v>0</v>
      </c>
      <c r="F54" s="87"/>
      <c r="G54" s="88">
        <f t="shared" si="25"/>
        <v>0</v>
      </c>
      <c r="H54" s="85"/>
      <c r="I54" s="89">
        <f t="shared" si="2"/>
        <v>0</v>
      </c>
      <c r="J54" s="89"/>
      <c r="K54" s="85">
        <f t="shared" si="3"/>
        <v>0</v>
      </c>
      <c r="L54" s="85"/>
      <c r="M54" s="89">
        <f t="shared" si="4"/>
        <v>0</v>
      </c>
      <c r="N54" s="89"/>
      <c r="O54" s="85">
        <f t="shared" si="5"/>
        <v>0</v>
      </c>
      <c r="P54" s="85"/>
      <c r="Q54" s="89">
        <f t="shared" si="6"/>
        <v>0</v>
      </c>
      <c r="R54" s="89"/>
      <c r="S54" s="85">
        <f t="shared" si="7"/>
        <v>0</v>
      </c>
      <c r="T54" s="85"/>
      <c r="U54" s="89">
        <f t="shared" si="8"/>
        <v>0</v>
      </c>
      <c r="V54" s="89"/>
      <c r="W54" s="85">
        <f t="shared" si="9"/>
        <v>0</v>
      </c>
      <c r="X54" s="85"/>
      <c r="Y54" s="89">
        <f t="shared" si="10"/>
        <v>0</v>
      </c>
      <c r="Z54" s="89"/>
      <c r="AA54" s="85">
        <f t="shared" si="11"/>
        <v>0</v>
      </c>
      <c r="AB54" s="85"/>
      <c r="AC54" s="89">
        <f t="shared" si="12"/>
        <v>0</v>
      </c>
      <c r="AD54" s="89"/>
      <c r="AE54" s="85">
        <f t="shared" si="13"/>
        <v>0</v>
      </c>
      <c r="AF54" s="85"/>
      <c r="AG54" s="89">
        <f t="shared" si="14"/>
        <v>0</v>
      </c>
      <c r="AH54" s="89"/>
      <c r="AI54" s="85">
        <f t="shared" si="15"/>
        <v>0</v>
      </c>
      <c r="AJ54" s="85"/>
      <c r="AK54" s="89">
        <f t="shared" si="18"/>
        <v>0</v>
      </c>
      <c r="AL54" s="89"/>
      <c r="AM54" s="85">
        <f t="shared" si="19"/>
        <v>0</v>
      </c>
      <c r="AN54" s="85"/>
      <c r="AO54" s="89">
        <f t="shared" si="20"/>
        <v>0</v>
      </c>
      <c r="AP54" s="89"/>
      <c r="AQ54" s="85">
        <f t="shared" si="21"/>
        <v>0</v>
      </c>
      <c r="AR54" s="85"/>
      <c r="AS54" s="89">
        <f t="shared" si="22"/>
        <v>0</v>
      </c>
      <c r="AT54" s="89"/>
      <c r="AU54" s="85">
        <f t="shared" si="23"/>
        <v>0</v>
      </c>
      <c r="AV54" s="85"/>
      <c r="AW54" s="89">
        <f t="shared" si="24"/>
        <v>0</v>
      </c>
      <c r="AX54" s="90"/>
      <c r="AY54" s="91">
        <f t="shared" si="16"/>
        <v>0</v>
      </c>
      <c r="AZ54" s="89">
        <f t="shared" si="17"/>
        <v>0</v>
      </c>
      <c r="BA54" s="84"/>
      <c r="BC54" s="12">
        <f>Etatcons!AB41</f>
        <v>803</v>
      </c>
      <c r="BD54" s="12">
        <f>Etatcons!AE41</f>
        <v>810</v>
      </c>
      <c r="BE54"/>
    </row>
    <row r="55" spans="1:57" ht="17" thickTop="1" thickBot="1">
      <c r="A55" s="71">
        <v>52</v>
      </c>
      <c r="B55" s="72" t="s">
        <v>94</v>
      </c>
      <c r="C55" s="85">
        <v>3600</v>
      </c>
      <c r="D55" s="85">
        <v>3600</v>
      </c>
      <c r="E55" s="92">
        <v>0</v>
      </c>
      <c r="F55" s="87"/>
      <c r="G55" s="88">
        <f t="shared" si="25"/>
        <v>0</v>
      </c>
      <c r="H55" s="85"/>
      <c r="I55" s="89">
        <f t="shared" si="2"/>
        <v>0</v>
      </c>
      <c r="J55" s="89"/>
      <c r="K55" s="85">
        <f t="shared" si="3"/>
        <v>0</v>
      </c>
      <c r="L55" s="85"/>
      <c r="M55" s="89">
        <f t="shared" si="4"/>
        <v>0</v>
      </c>
      <c r="N55" s="89"/>
      <c r="O55" s="85">
        <f t="shared" si="5"/>
        <v>0</v>
      </c>
      <c r="P55" s="85"/>
      <c r="Q55" s="89">
        <f t="shared" si="6"/>
        <v>0</v>
      </c>
      <c r="R55" s="89"/>
      <c r="S55" s="85">
        <f t="shared" si="7"/>
        <v>0</v>
      </c>
      <c r="T55" s="85"/>
      <c r="U55" s="89">
        <f t="shared" si="8"/>
        <v>0</v>
      </c>
      <c r="V55" s="89"/>
      <c r="W55" s="85">
        <f t="shared" si="9"/>
        <v>0</v>
      </c>
      <c r="X55" s="85"/>
      <c r="Y55" s="89">
        <f t="shared" si="10"/>
        <v>0</v>
      </c>
      <c r="Z55" s="89"/>
      <c r="AA55" s="85">
        <f t="shared" si="11"/>
        <v>0</v>
      </c>
      <c r="AB55" s="85"/>
      <c r="AC55" s="89">
        <f t="shared" si="12"/>
        <v>0</v>
      </c>
      <c r="AD55" s="89"/>
      <c r="AE55" s="85">
        <f t="shared" si="13"/>
        <v>0</v>
      </c>
      <c r="AF55" s="85"/>
      <c r="AG55" s="89">
        <f t="shared" si="14"/>
        <v>0</v>
      </c>
      <c r="AH55" s="89"/>
      <c r="AI55" s="85">
        <f t="shared" si="15"/>
        <v>0</v>
      </c>
      <c r="AJ55" s="85"/>
      <c r="AK55" s="89">
        <f t="shared" si="18"/>
        <v>0</v>
      </c>
      <c r="AL55" s="89"/>
      <c r="AM55" s="85">
        <f t="shared" si="19"/>
        <v>0</v>
      </c>
      <c r="AN55" s="85"/>
      <c r="AO55" s="89">
        <f t="shared" si="20"/>
        <v>0</v>
      </c>
      <c r="AP55" s="89"/>
      <c r="AQ55" s="85">
        <f t="shared" si="21"/>
        <v>0</v>
      </c>
      <c r="AR55" s="85"/>
      <c r="AS55" s="89">
        <f t="shared" si="22"/>
        <v>0</v>
      </c>
      <c r="AT55" s="89"/>
      <c r="AU55" s="85">
        <f t="shared" si="23"/>
        <v>0</v>
      </c>
      <c r="AV55" s="85"/>
      <c r="AW55" s="89">
        <f t="shared" si="24"/>
        <v>0</v>
      </c>
      <c r="AX55" s="90"/>
      <c r="AY55" s="91">
        <f t="shared" si="16"/>
        <v>0</v>
      </c>
      <c r="AZ55" s="89">
        <f t="shared" si="17"/>
        <v>0</v>
      </c>
      <c r="BA55" s="84"/>
      <c r="BC55" s="12">
        <f>Etatcons!AB14</f>
        <v>641</v>
      </c>
      <c r="BD55" s="12">
        <f>Etatcons!AE14</f>
        <v>649</v>
      </c>
      <c r="BE55"/>
    </row>
    <row r="56" spans="1:57" ht="17" thickTop="1" thickBot="1">
      <c r="A56" s="69">
        <v>53</v>
      </c>
      <c r="B56" s="73" t="s">
        <v>95</v>
      </c>
      <c r="C56" s="85">
        <v>3600</v>
      </c>
      <c r="D56" s="85">
        <v>3600</v>
      </c>
      <c r="E56" s="92">
        <v>70</v>
      </c>
      <c r="F56" s="87"/>
      <c r="G56" s="88">
        <f t="shared" si="25"/>
        <v>0</v>
      </c>
      <c r="H56" s="85"/>
      <c r="I56" s="89">
        <f t="shared" si="2"/>
        <v>70</v>
      </c>
      <c r="J56" s="89"/>
      <c r="K56" s="85">
        <f t="shared" si="3"/>
        <v>0</v>
      </c>
      <c r="L56" s="85"/>
      <c r="M56" s="89">
        <v>70</v>
      </c>
      <c r="N56" s="89"/>
      <c r="O56" s="85">
        <f t="shared" si="5"/>
        <v>0</v>
      </c>
      <c r="P56" s="85"/>
      <c r="Q56" s="89">
        <v>80</v>
      </c>
      <c r="R56" s="89"/>
      <c r="S56" s="85">
        <f t="shared" si="7"/>
        <v>0</v>
      </c>
      <c r="T56" s="85"/>
      <c r="U56" s="89">
        <v>90</v>
      </c>
      <c r="V56" s="89"/>
      <c r="W56" s="85">
        <f t="shared" si="9"/>
        <v>0</v>
      </c>
      <c r="X56" s="85"/>
      <c r="Y56" s="89">
        <v>177</v>
      </c>
      <c r="Z56" s="89"/>
      <c r="AA56" s="85">
        <f t="shared" si="11"/>
        <v>0</v>
      </c>
      <c r="AB56" s="85"/>
      <c r="AC56" s="89">
        <v>199</v>
      </c>
      <c r="AD56" s="89"/>
      <c r="AE56" s="85">
        <f t="shared" si="13"/>
        <v>0</v>
      </c>
      <c r="AF56" s="85"/>
      <c r="AG56" s="89">
        <v>221</v>
      </c>
      <c r="AH56" s="89"/>
      <c r="AI56" s="85">
        <f t="shared" si="15"/>
        <v>0</v>
      </c>
      <c r="AJ56" s="85"/>
      <c r="AK56" s="89">
        <f t="shared" si="18"/>
        <v>221</v>
      </c>
      <c r="AL56" s="89"/>
      <c r="AM56" s="85">
        <f t="shared" si="19"/>
        <v>0</v>
      </c>
      <c r="AN56" s="85"/>
      <c r="AO56" s="89">
        <v>241</v>
      </c>
      <c r="AP56" s="89"/>
      <c r="AQ56" s="85">
        <f t="shared" si="21"/>
        <v>0</v>
      </c>
      <c r="AR56" s="85"/>
      <c r="AS56" s="89">
        <f t="shared" si="22"/>
        <v>241</v>
      </c>
      <c r="AT56" s="89"/>
      <c r="AU56" s="85">
        <f t="shared" si="23"/>
        <v>0</v>
      </c>
      <c r="AV56" s="85"/>
      <c r="AW56" s="89">
        <f t="shared" si="24"/>
        <v>241</v>
      </c>
      <c r="AX56" s="90"/>
      <c r="AY56" s="91">
        <f t="shared" si="16"/>
        <v>0</v>
      </c>
      <c r="AZ56" s="89">
        <f t="shared" si="17"/>
        <v>241</v>
      </c>
      <c r="BA56" s="84"/>
      <c r="BC56" s="12">
        <f>Etatcons!AB53</f>
        <v>15</v>
      </c>
      <c r="BD56" s="12">
        <f>Etatcons!AE53</f>
        <v>16</v>
      </c>
      <c r="BE56"/>
    </row>
    <row r="57" spans="1:57" ht="17" thickTop="1" thickBot="1">
      <c r="A57" s="69">
        <v>54</v>
      </c>
      <c r="B57" s="73" t="s">
        <v>96</v>
      </c>
      <c r="C57" s="85">
        <v>3600</v>
      </c>
      <c r="D57" s="85">
        <v>3300</v>
      </c>
      <c r="E57" s="92">
        <v>54</v>
      </c>
      <c r="F57" s="87"/>
      <c r="G57" s="88">
        <f t="shared" si="25"/>
        <v>300</v>
      </c>
      <c r="H57" s="85"/>
      <c r="I57" s="89">
        <f t="shared" si="2"/>
        <v>54</v>
      </c>
      <c r="J57" s="89"/>
      <c r="K57" s="85">
        <f t="shared" si="3"/>
        <v>300</v>
      </c>
      <c r="L57" s="359">
        <v>300</v>
      </c>
      <c r="M57" s="89">
        <f t="shared" si="4"/>
        <v>54</v>
      </c>
      <c r="N57" s="89">
        <v>54</v>
      </c>
      <c r="O57" s="85">
        <f t="shared" si="5"/>
        <v>0</v>
      </c>
      <c r="P57" s="85"/>
      <c r="Q57" s="89">
        <f t="shared" si="6"/>
        <v>0</v>
      </c>
      <c r="R57" s="89"/>
      <c r="S57" s="85">
        <f t="shared" si="7"/>
        <v>0</v>
      </c>
      <c r="T57" s="85"/>
      <c r="U57" s="89">
        <f t="shared" si="8"/>
        <v>0</v>
      </c>
      <c r="V57" s="89"/>
      <c r="W57" s="85">
        <f t="shared" si="9"/>
        <v>0</v>
      </c>
      <c r="X57" s="85"/>
      <c r="Y57" s="89">
        <f t="shared" si="10"/>
        <v>0</v>
      </c>
      <c r="Z57" s="89"/>
      <c r="AA57" s="85">
        <f t="shared" si="11"/>
        <v>0</v>
      </c>
      <c r="AB57" s="85"/>
      <c r="AC57" s="89">
        <v>15</v>
      </c>
      <c r="AD57" s="89"/>
      <c r="AE57" s="85">
        <f t="shared" si="13"/>
        <v>0</v>
      </c>
      <c r="AF57" s="85"/>
      <c r="AG57" s="89">
        <f t="shared" si="14"/>
        <v>15</v>
      </c>
      <c r="AH57" s="89">
        <v>15</v>
      </c>
      <c r="AI57" s="85">
        <f t="shared" si="15"/>
        <v>0</v>
      </c>
      <c r="AJ57" s="85"/>
      <c r="AK57" s="89">
        <f t="shared" si="18"/>
        <v>0</v>
      </c>
      <c r="AL57" s="89"/>
      <c r="AM57" s="85">
        <f t="shared" si="19"/>
        <v>0</v>
      </c>
      <c r="AN57" s="85"/>
      <c r="AO57" s="89">
        <f t="shared" si="20"/>
        <v>0</v>
      </c>
      <c r="AP57" s="89"/>
      <c r="AQ57" s="85">
        <f t="shared" si="21"/>
        <v>0</v>
      </c>
      <c r="AR57" s="85"/>
      <c r="AS57" s="89">
        <f t="shared" si="22"/>
        <v>0</v>
      </c>
      <c r="AT57" s="89"/>
      <c r="AU57" s="85">
        <f t="shared" si="23"/>
        <v>0</v>
      </c>
      <c r="AV57" s="85"/>
      <c r="AW57" s="89">
        <f t="shared" si="24"/>
        <v>0</v>
      </c>
      <c r="AX57" s="90"/>
      <c r="AY57" s="91">
        <f t="shared" si="16"/>
        <v>0</v>
      </c>
      <c r="AZ57" s="89">
        <f t="shared" si="17"/>
        <v>0</v>
      </c>
      <c r="BA57" s="84"/>
      <c r="BC57" s="12">
        <f>Etatcons!AB17</f>
        <v>174</v>
      </c>
      <c r="BD57" s="12">
        <f>Etatcons!AE17</f>
        <v>174</v>
      </c>
      <c r="BE57"/>
    </row>
    <row r="58" spans="1:57" ht="17" thickTop="1" thickBot="1">
      <c r="A58" s="71">
        <v>55</v>
      </c>
      <c r="B58" s="72" t="s">
        <v>126</v>
      </c>
      <c r="C58" s="85">
        <v>3600</v>
      </c>
      <c r="D58" s="85">
        <v>2500</v>
      </c>
      <c r="E58" s="92">
        <v>672</v>
      </c>
      <c r="F58" s="87"/>
      <c r="G58" s="88">
        <f t="shared" si="25"/>
        <v>1100</v>
      </c>
      <c r="H58" s="91"/>
      <c r="I58" s="89">
        <f t="shared" si="2"/>
        <v>672</v>
      </c>
      <c r="J58" s="89"/>
      <c r="K58" s="85">
        <f t="shared" si="3"/>
        <v>1100</v>
      </c>
      <c r="L58" s="360">
        <v>750</v>
      </c>
      <c r="M58" s="89">
        <f t="shared" si="4"/>
        <v>672</v>
      </c>
      <c r="N58" s="89">
        <v>672</v>
      </c>
      <c r="O58" s="85">
        <f t="shared" si="5"/>
        <v>350</v>
      </c>
      <c r="P58" s="85">
        <v>350</v>
      </c>
      <c r="Q58" s="89">
        <v>7</v>
      </c>
      <c r="R58" s="89"/>
      <c r="S58" s="85">
        <f t="shared" si="7"/>
        <v>0</v>
      </c>
      <c r="T58" s="85"/>
      <c r="U58" s="89">
        <v>17</v>
      </c>
      <c r="V58" s="362">
        <v>17</v>
      </c>
      <c r="W58" s="85">
        <f t="shared" si="9"/>
        <v>0</v>
      </c>
      <c r="X58" s="85"/>
      <c r="Y58" s="89">
        <f t="shared" si="10"/>
        <v>0</v>
      </c>
      <c r="Z58" s="89"/>
      <c r="AA58" s="85">
        <f t="shared" si="11"/>
        <v>0</v>
      </c>
      <c r="AB58" s="85"/>
      <c r="AC58" s="89">
        <f t="shared" si="12"/>
        <v>0</v>
      </c>
      <c r="AD58" s="89"/>
      <c r="AE58" s="85">
        <f t="shared" si="13"/>
        <v>0</v>
      </c>
      <c r="AF58" s="85"/>
      <c r="AG58" s="89">
        <v>57</v>
      </c>
      <c r="AH58" s="89"/>
      <c r="AI58" s="85">
        <f t="shared" si="15"/>
        <v>0</v>
      </c>
      <c r="AJ58" s="85"/>
      <c r="AK58" s="89">
        <f t="shared" si="18"/>
        <v>57</v>
      </c>
      <c r="AL58" s="89">
        <v>57</v>
      </c>
      <c r="AM58" s="85">
        <f t="shared" si="19"/>
        <v>0</v>
      </c>
      <c r="AN58" s="85"/>
      <c r="AO58" s="89">
        <f t="shared" si="20"/>
        <v>0</v>
      </c>
      <c r="AP58" s="89"/>
      <c r="AQ58" s="85">
        <f t="shared" si="21"/>
        <v>0</v>
      </c>
      <c r="AR58" s="85"/>
      <c r="AS58" s="89">
        <f t="shared" si="22"/>
        <v>0</v>
      </c>
      <c r="AT58" s="89"/>
      <c r="AU58" s="85">
        <f t="shared" si="23"/>
        <v>0</v>
      </c>
      <c r="AV58" s="85"/>
      <c r="AW58" s="89">
        <f t="shared" si="24"/>
        <v>0</v>
      </c>
      <c r="AX58" s="90"/>
      <c r="AY58" s="91">
        <f t="shared" si="16"/>
        <v>0</v>
      </c>
      <c r="AZ58" s="89">
        <f t="shared" si="17"/>
        <v>0</v>
      </c>
      <c r="BA58" s="84"/>
      <c r="BC58" s="12">
        <f>Etatcons!AB6</f>
        <v>354</v>
      </c>
      <c r="BD58" s="12">
        <f>Etatcons!AE6</f>
        <v>364</v>
      </c>
      <c r="BE58"/>
    </row>
    <row r="59" spans="1:57" ht="17" thickTop="1" thickBot="1">
      <c r="A59" s="71">
        <v>56</v>
      </c>
      <c r="B59" s="72" t="s">
        <v>55</v>
      </c>
      <c r="C59" s="85">
        <v>3600</v>
      </c>
      <c r="D59" s="85">
        <v>3600</v>
      </c>
      <c r="E59" s="92">
        <v>0</v>
      </c>
      <c r="F59" s="87"/>
      <c r="G59" s="88">
        <f t="shared" si="25"/>
        <v>0</v>
      </c>
      <c r="H59" s="85"/>
      <c r="I59" s="89">
        <f t="shared" si="2"/>
        <v>0</v>
      </c>
      <c r="J59" s="89"/>
      <c r="K59" s="85">
        <f t="shared" si="3"/>
        <v>0</v>
      </c>
      <c r="L59" s="85"/>
      <c r="M59" s="89">
        <f t="shared" si="4"/>
        <v>0</v>
      </c>
      <c r="N59" s="89"/>
      <c r="O59" s="85">
        <f t="shared" si="5"/>
        <v>0</v>
      </c>
      <c r="P59" s="85"/>
      <c r="Q59" s="89">
        <f t="shared" si="6"/>
        <v>0</v>
      </c>
      <c r="R59" s="89"/>
      <c r="S59" s="85">
        <f t="shared" si="7"/>
        <v>0</v>
      </c>
      <c r="T59" s="85"/>
      <c r="U59" s="89">
        <f t="shared" si="8"/>
        <v>0</v>
      </c>
      <c r="V59" s="89"/>
      <c r="W59" s="85">
        <f t="shared" si="9"/>
        <v>0</v>
      </c>
      <c r="X59" s="85"/>
      <c r="Y59" s="89">
        <f t="shared" si="10"/>
        <v>0</v>
      </c>
      <c r="Z59" s="89"/>
      <c r="AA59" s="85">
        <f t="shared" si="11"/>
        <v>0</v>
      </c>
      <c r="AB59" s="85"/>
      <c r="AC59" s="89">
        <f t="shared" si="12"/>
        <v>0</v>
      </c>
      <c r="AD59" s="89"/>
      <c r="AE59" s="85">
        <f t="shared" si="13"/>
        <v>0</v>
      </c>
      <c r="AF59" s="85"/>
      <c r="AG59" s="89">
        <v>71</v>
      </c>
      <c r="AH59" s="89"/>
      <c r="AI59" s="85">
        <f t="shared" si="15"/>
        <v>0</v>
      </c>
      <c r="AJ59" s="85"/>
      <c r="AK59" s="89">
        <f t="shared" si="18"/>
        <v>71</v>
      </c>
      <c r="AL59" s="89">
        <v>71</v>
      </c>
      <c r="AM59" s="85">
        <f t="shared" si="19"/>
        <v>0</v>
      </c>
      <c r="AN59" s="85"/>
      <c r="AO59" s="89">
        <f t="shared" si="20"/>
        <v>0</v>
      </c>
      <c r="AP59" s="89"/>
      <c r="AQ59" s="85">
        <f t="shared" si="21"/>
        <v>0</v>
      </c>
      <c r="AR59" s="85"/>
      <c r="AS59" s="89">
        <f t="shared" si="22"/>
        <v>0</v>
      </c>
      <c r="AT59" s="89"/>
      <c r="AU59" s="85">
        <f t="shared" si="23"/>
        <v>0</v>
      </c>
      <c r="AV59" s="85"/>
      <c r="AW59" s="89">
        <f t="shared" si="24"/>
        <v>0</v>
      </c>
      <c r="AX59" s="90"/>
      <c r="AY59" s="91">
        <f t="shared" si="16"/>
        <v>0</v>
      </c>
      <c r="AZ59" s="89">
        <f t="shared" si="17"/>
        <v>0</v>
      </c>
      <c r="BA59" s="84"/>
      <c r="BC59" s="12">
        <f>Etatcons!AB27</f>
        <v>281</v>
      </c>
      <c r="BD59" s="12">
        <f>Etatcons!AE27</f>
        <v>285</v>
      </c>
      <c r="BE59"/>
    </row>
    <row r="60" spans="1:57" ht="17" thickTop="1" thickBot="1">
      <c r="A60" s="71">
        <v>57</v>
      </c>
      <c r="B60" s="72" t="s">
        <v>56</v>
      </c>
      <c r="C60" s="85">
        <v>3600</v>
      </c>
      <c r="D60" s="85">
        <v>3600</v>
      </c>
      <c r="E60" s="92">
        <v>0</v>
      </c>
      <c r="F60" s="87"/>
      <c r="G60" s="88">
        <f t="shared" si="25"/>
        <v>0</v>
      </c>
      <c r="H60" s="85"/>
      <c r="I60" s="89">
        <f t="shared" si="2"/>
        <v>0</v>
      </c>
      <c r="J60" s="89"/>
      <c r="K60" s="85">
        <f t="shared" si="3"/>
        <v>0</v>
      </c>
      <c r="L60" s="85"/>
      <c r="M60" s="89">
        <f t="shared" si="4"/>
        <v>0</v>
      </c>
      <c r="N60" s="89"/>
      <c r="O60" s="85">
        <f t="shared" si="5"/>
        <v>0</v>
      </c>
      <c r="P60" s="85"/>
      <c r="Q60" s="89">
        <f t="shared" si="6"/>
        <v>0</v>
      </c>
      <c r="R60" s="89"/>
      <c r="S60" s="85">
        <f t="shared" si="7"/>
        <v>0</v>
      </c>
      <c r="T60" s="85"/>
      <c r="U60" s="89">
        <f t="shared" si="8"/>
        <v>0</v>
      </c>
      <c r="V60" s="89"/>
      <c r="W60" s="85">
        <f t="shared" si="9"/>
        <v>0</v>
      </c>
      <c r="X60" s="85"/>
      <c r="Y60" s="89">
        <v>24</v>
      </c>
      <c r="Z60" s="89"/>
      <c r="AA60" s="85">
        <f t="shared" si="11"/>
        <v>0</v>
      </c>
      <c r="AB60" s="85"/>
      <c r="AC60" s="89">
        <f t="shared" si="12"/>
        <v>24</v>
      </c>
      <c r="AD60" s="89">
        <v>24</v>
      </c>
      <c r="AE60" s="85">
        <f t="shared" si="13"/>
        <v>0</v>
      </c>
      <c r="AF60" s="85"/>
      <c r="AG60" s="89">
        <f t="shared" si="14"/>
        <v>0</v>
      </c>
      <c r="AH60" s="89"/>
      <c r="AI60" s="85">
        <f t="shared" si="15"/>
        <v>0</v>
      </c>
      <c r="AJ60" s="85"/>
      <c r="AK60" s="89">
        <f t="shared" si="18"/>
        <v>0</v>
      </c>
      <c r="AL60" s="89"/>
      <c r="AM60" s="85">
        <f t="shared" si="19"/>
        <v>0</v>
      </c>
      <c r="AN60" s="85"/>
      <c r="AO60" s="89">
        <f t="shared" si="20"/>
        <v>0</v>
      </c>
      <c r="AP60" s="89"/>
      <c r="AQ60" s="85">
        <f t="shared" si="21"/>
        <v>0</v>
      </c>
      <c r="AR60" s="85"/>
      <c r="AS60" s="89">
        <f t="shared" si="22"/>
        <v>0</v>
      </c>
      <c r="AT60" s="89"/>
      <c r="AU60" s="85">
        <f t="shared" si="23"/>
        <v>0</v>
      </c>
      <c r="AV60" s="85"/>
      <c r="AW60" s="89">
        <f t="shared" si="24"/>
        <v>0</v>
      </c>
      <c r="AX60" s="90"/>
      <c r="AY60" s="91">
        <f t="shared" si="16"/>
        <v>0</v>
      </c>
      <c r="AZ60" s="89">
        <f t="shared" si="17"/>
        <v>0</v>
      </c>
      <c r="BA60" s="84"/>
      <c r="BC60" s="12">
        <f>Etatcons!AB48</f>
        <v>47</v>
      </c>
      <c r="BD60" s="12">
        <f>Etatcons!AE48</f>
        <v>48</v>
      </c>
      <c r="BE60"/>
    </row>
    <row r="61" spans="1:57" ht="17" thickTop="1" thickBot="1">
      <c r="A61" s="71">
        <v>58</v>
      </c>
      <c r="B61" s="72" t="s">
        <v>57</v>
      </c>
      <c r="C61" s="85">
        <v>3600</v>
      </c>
      <c r="D61" s="85">
        <v>3600</v>
      </c>
      <c r="E61" s="92">
        <v>0</v>
      </c>
      <c r="F61" s="87"/>
      <c r="G61" s="88">
        <f t="shared" si="25"/>
        <v>0</v>
      </c>
      <c r="H61" s="85"/>
      <c r="I61" s="89">
        <f t="shared" si="2"/>
        <v>0</v>
      </c>
      <c r="J61" s="89"/>
      <c r="K61" s="85">
        <f t="shared" si="3"/>
        <v>0</v>
      </c>
      <c r="L61" s="85"/>
      <c r="M61" s="89">
        <f t="shared" si="4"/>
        <v>0</v>
      </c>
      <c r="N61" s="89"/>
      <c r="O61" s="85">
        <f t="shared" si="5"/>
        <v>0</v>
      </c>
      <c r="P61" s="85"/>
      <c r="Q61" s="89">
        <f t="shared" si="6"/>
        <v>0</v>
      </c>
      <c r="R61" s="89"/>
      <c r="S61" s="85">
        <f t="shared" si="7"/>
        <v>0</v>
      </c>
      <c r="T61" s="85"/>
      <c r="U61" s="89">
        <f t="shared" si="8"/>
        <v>0</v>
      </c>
      <c r="V61" s="89"/>
      <c r="W61" s="85">
        <f t="shared" si="9"/>
        <v>0</v>
      </c>
      <c r="X61" s="85"/>
      <c r="Y61" s="89">
        <f t="shared" si="10"/>
        <v>0</v>
      </c>
      <c r="Z61" s="89"/>
      <c r="AA61" s="85">
        <f t="shared" si="11"/>
        <v>0</v>
      </c>
      <c r="AB61" s="85"/>
      <c r="AC61" s="89">
        <f t="shared" si="12"/>
        <v>0</v>
      </c>
      <c r="AD61" s="89"/>
      <c r="AE61" s="85">
        <f t="shared" si="13"/>
        <v>0</v>
      </c>
      <c r="AF61" s="85"/>
      <c r="AG61" s="89">
        <v>57</v>
      </c>
      <c r="AH61" s="89"/>
      <c r="AI61" s="85">
        <f t="shared" si="15"/>
        <v>0</v>
      </c>
      <c r="AJ61" s="85"/>
      <c r="AK61" s="89">
        <f t="shared" si="18"/>
        <v>57</v>
      </c>
      <c r="AL61" s="89">
        <v>57</v>
      </c>
      <c r="AM61" s="85">
        <f t="shared" si="19"/>
        <v>0</v>
      </c>
      <c r="AN61" s="85"/>
      <c r="AO61" s="89">
        <f t="shared" si="20"/>
        <v>0</v>
      </c>
      <c r="AP61" s="89"/>
      <c r="AQ61" s="85">
        <f t="shared" si="21"/>
        <v>0</v>
      </c>
      <c r="AR61" s="85"/>
      <c r="AS61" s="89">
        <f t="shared" si="22"/>
        <v>0</v>
      </c>
      <c r="AT61" s="89"/>
      <c r="AU61" s="85">
        <f t="shared" si="23"/>
        <v>0</v>
      </c>
      <c r="AV61" s="85"/>
      <c r="AW61" s="89">
        <f t="shared" si="24"/>
        <v>0</v>
      </c>
      <c r="AX61" s="90"/>
      <c r="AY61" s="91">
        <f t="shared" si="16"/>
        <v>0</v>
      </c>
      <c r="AZ61" s="89">
        <f t="shared" si="17"/>
        <v>0</v>
      </c>
      <c r="BA61" s="84"/>
      <c r="BC61" s="12">
        <f>Etatcons!AB54</f>
        <v>767</v>
      </c>
      <c r="BD61" s="12">
        <f>Etatcons!AE54</f>
        <v>773</v>
      </c>
      <c r="BE61"/>
    </row>
    <row r="62" spans="1:57" ht="17" thickTop="1" thickBot="1">
      <c r="A62" s="71">
        <v>59</v>
      </c>
      <c r="B62" s="72" t="s">
        <v>108</v>
      </c>
      <c r="C62" s="85">
        <v>3600</v>
      </c>
      <c r="D62" s="85">
        <v>3600</v>
      </c>
      <c r="E62" s="92">
        <v>12</v>
      </c>
      <c r="F62" s="87"/>
      <c r="G62" s="88">
        <f t="shared" si="25"/>
        <v>0</v>
      </c>
      <c r="H62" s="85"/>
      <c r="I62" s="89">
        <f t="shared" si="2"/>
        <v>12</v>
      </c>
      <c r="J62" s="89"/>
      <c r="K62" s="85">
        <f t="shared" si="3"/>
        <v>0</v>
      </c>
      <c r="L62" s="85"/>
      <c r="M62" s="89">
        <f t="shared" si="4"/>
        <v>12</v>
      </c>
      <c r="N62" s="362">
        <v>12</v>
      </c>
      <c r="O62" s="85">
        <f t="shared" si="5"/>
        <v>0</v>
      </c>
      <c r="P62" s="85"/>
      <c r="Q62" s="89">
        <f t="shared" si="6"/>
        <v>0</v>
      </c>
      <c r="R62" s="89"/>
      <c r="S62" s="85">
        <f t="shared" si="7"/>
        <v>0</v>
      </c>
      <c r="T62" s="85"/>
      <c r="U62" s="89">
        <v>20</v>
      </c>
      <c r="V62" s="89"/>
      <c r="W62" s="85">
        <f t="shared" si="9"/>
        <v>0</v>
      </c>
      <c r="X62" s="85"/>
      <c r="Y62" s="89">
        <v>30</v>
      </c>
      <c r="Z62" s="89"/>
      <c r="AA62" s="85">
        <f t="shared" si="11"/>
        <v>0</v>
      </c>
      <c r="AB62" s="85"/>
      <c r="AC62" s="89">
        <v>45</v>
      </c>
      <c r="AD62" s="89"/>
      <c r="AE62" s="85">
        <f t="shared" si="13"/>
        <v>0</v>
      </c>
      <c r="AF62" s="85"/>
      <c r="AG62" s="89">
        <v>60</v>
      </c>
      <c r="AH62" s="89"/>
      <c r="AI62" s="85">
        <f t="shared" si="15"/>
        <v>0</v>
      </c>
      <c r="AJ62" s="85"/>
      <c r="AK62" s="89">
        <f t="shared" si="18"/>
        <v>60</v>
      </c>
      <c r="AL62" s="89">
        <v>60</v>
      </c>
      <c r="AM62" s="85">
        <f t="shared" si="19"/>
        <v>0</v>
      </c>
      <c r="AN62" s="85"/>
      <c r="AO62" s="89">
        <f t="shared" si="20"/>
        <v>0</v>
      </c>
      <c r="AP62" s="89"/>
      <c r="AQ62" s="85">
        <f t="shared" si="21"/>
        <v>0</v>
      </c>
      <c r="AR62" s="85"/>
      <c r="AS62" s="89">
        <f t="shared" si="22"/>
        <v>0</v>
      </c>
      <c r="AT62" s="89"/>
      <c r="AU62" s="85">
        <f t="shared" si="23"/>
        <v>0</v>
      </c>
      <c r="AV62" s="85"/>
      <c r="AW62" s="89">
        <f t="shared" si="24"/>
        <v>0</v>
      </c>
      <c r="AX62" s="90"/>
      <c r="AY62" s="91">
        <f t="shared" si="16"/>
        <v>0</v>
      </c>
      <c r="AZ62" s="89">
        <f t="shared" si="17"/>
        <v>0</v>
      </c>
      <c r="BA62" s="84"/>
      <c r="BC62" s="12">
        <f>Etatcons!AB103</f>
        <v>127</v>
      </c>
      <c r="BD62" s="12">
        <f>Etatcons!AE103</f>
        <v>128</v>
      </c>
      <c r="BE62"/>
    </row>
    <row r="63" spans="1:57" ht="17" thickTop="1" thickBot="1">
      <c r="A63" s="69">
        <v>60</v>
      </c>
      <c r="B63" s="73" t="s">
        <v>127</v>
      </c>
      <c r="C63" s="85">
        <v>3600</v>
      </c>
      <c r="D63" s="85">
        <v>2000</v>
      </c>
      <c r="E63" s="92">
        <v>792</v>
      </c>
      <c r="F63" s="87"/>
      <c r="G63" s="88">
        <f t="shared" si="25"/>
        <v>1600</v>
      </c>
      <c r="H63" s="85"/>
      <c r="I63" s="89">
        <f t="shared" si="2"/>
        <v>792</v>
      </c>
      <c r="J63" s="89"/>
      <c r="K63" s="85">
        <f t="shared" si="3"/>
        <v>1600</v>
      </c>
      <c r="L63" s="85"/>
      <c r="M63" s="89">
        <f t="shared" si="4"/>
        <v>792</v>
      </c>
      <c r="N63" s="89">
        <v>600</v>
      </c>
      <c r="O63" s="85">
        <f t="shared" si="5"/>
        <v>1600</v>
      </c>
      <c r="P63" s="85">
        <v>800</v>
      </c>
      <c r="Q63" s="89">
        <f t="shared" si="6"/>
        <v>192</v>
      </c>
      <c r="R63" s="89"/>
      <c r="S63" s="85">
        <f t="shared" si="7"/>
        <v>800</v>
      </c>
      <c r="T63" s="85"/>
      <c r="U63" s="89">
        <f t="shared" si="8"/>
        <v>192</v>
      </c>
      <c r="V63" s="89"/>
      <c r="W63" s="85">
        <f t="shared" si="9"/>
        <v>800</v>
      </c>
      <c r="X63" s="85">
        <v>200</v>
      </c>
      <c r="Y63" s="89">
        <f t="shared" si="10"/>
        <v>192</v>
      </c>
      <c r="Z63" s="89"/>
      <c r="AA63" s="85">
        <f t="shared" si="11"/>
        <v>600</v>
      </c>
      <c r="AB63" s="85">
        <v>150</v>
      </c>
      <c r="AC63" s="89">
        <f t="shared" si="12"/>
        <v>192</v>
      </c>
      <c r="AD63" s="89"/>
      <c r="AE63" s="85">
        <f t="shared" si="13"/>
        <v>450</v>
      </c>
      <c r="AF63" s="85"/>
      <c r="AG63" s="89">
        <v>22</v>
      </c>
      <c r="AH63" s="89"/>
      <c r="AI63" s="85">
        <f t="shared" si="15"/>
        <v>450</v>
      </c>
      <c r="AJ63" s="85">
        <v>150</v>
      </c>
      <c r="AK63" s="89">
        <f t="shared" si="18"/>
        <v>22</v>
      </c>
      <c r="AL63" s="89">
        <v>22</v>
      </c>
      <c r="AM63" s="85">
        <f t="shared" si="19"/>
        <v>300</v>
      </c>
      <c r="AN63" s="85"/>
      <c r="AO63" s="89">
        <f t="shared" si="20"/>
        <v>0</v>
      </c>
      <c r="AP63" s="89"/>
      <c r="AQ63" s="85">
        <f t="shared" si="21"/>
        <v>300</v>
      </c>
      <c r="AR63" s="85"/>
      <c r="AS63" s="89">
        <f t="shared" si="22"/>
        <v>0</v>
      </c>
      <c r="AT63" s="89"/>
      <c r="AU63" s="85">
        <f t="shared" si="23"/>
        <v>300</v>
      </c>
      <c r="AV63" s="85"/>
      <c r="AW63" s="89">
        <f t="shared" si="24"/>
        <v>0</v>
      </c>
      <c r="AX63" s="90"/>
      <c r="AY63" s="91">
        <f t="shared" si="16"/>
        <v>300</v>
      </c>
      <c r="AZ63" s="89">
        <f t="shared" si="17"/>
        <v>0</v>
      </c>
      <c r="BA63" s="84"/>
      <c r="BC63" s="12">
        <f>Etatcons!AB58</f>
        <v>318</v>
      </c>
      <c r="BD63" s="12">
        <f>Etatcons!AE58</f>
        <v>320</v>
      </c>
      <c r="BE63"/>
    </row>
    <row r="64" spans="1:57" ht="17" thickTop="1" thickBot="1">
      <c r="A64" s="69"/>
      <c r="B64" s="73"/>
      <c r="C64" s="85"/>
      <c r="D64" s="85"/>
      <c r="E64" s="92"/>
      <c r="F64" s="87"/>
      <c r="G64" s="88"/>
      <c r="H64" s="85"/>
      <c r="I64" s="89"/>
      <c r="J64" s="89"/>
      <c r="K64" s="85"/>
      <c r="L64" s="85"/>
      <c r="M64" s="89"/>
      <c r="N64" s="362">
        <v>192</v>
      </c>
      <c r="O64" s="85"/>
      <c r="P64" s="85"/>
      <c r="Q64" s="89"/>
      <c r="R64" s="89"/>
      <c r="S64" s="85"/>
      <c r="T64" s="85"/>
      <c r="U64" s="89"/>
      <c r="V64" s="89"/>
      <c r="W64" s="85"/>
      <c r="X64" s="85"/>
      <c r="Y64" s="89"/>
      <c r="Z64" s="89"/>
      <c r="AA64" s="85"/>
      <c r="AB64" s="85"/>
      <c r="AC64" s="89"/>
      <c r="AD64" s="89"/>
      <c r="AE64" s="85"/>
      <c r="AF64" s="85"/>
      <c r="AG64" s="89"/>
      <c r="AH64" s="89"/>
      <c r="AI64" s="85"/>
      <c r="AJ64" s="85"/>
      <c r="AK64" s="89"/>
      <c r="AL64" s="89"/>
      <c r="AM64" s="85"/>
      <c r="AN64" s="85"/>
      <c r="AO64" s="89"/>
      <c r="AP64" s="89"/>
      <c r="AQ64" s="85"/>
      <c r="AR64" s="85"/>
      <c r="AS64" s="89"/>
      <c r="AT64" s="89"/>
      <c r="AU64" s="85"/>
      <c r="AV64" s="85"/>
      <c r="AW64" s="89"/>
      <c r="AX64" s="90"/>
      <c r="AY64" s="91"/>
      <c r="AZ64" s="89"/>
      <c r="BA64" s="84"/>
      <c r="BC64" s="12"/>
      <c r="BD64" s="12"/>
      <c r="BE64"/>
    </row>
    <row r="65" spans="1:57" ht="17" thickTop="1" thickBot="1">
      <c r="A65" s="71">
        <v>61</v>
      </c>
      <c r="B65" s="72" t="s">
        <v>106</v>
      </c>
      <c r="C65" s="85">
        <v>3600</v>
      </c>
      <c r="D65" s="85">
        <v>3600</v>
      </c>
      <c r="E65" s="92">
        <v>0</v>
      </c>
      <c r="F65" s="87"/>
      <c r="G65" s="88">
        <f t="shared" si="25"/>
        <v>0</v>
      </c>
      <c r="H65" s="85"/>
      <c r="I65" s="89">
        <f t="shared" si="2"/>
        <v>0</v>
      </c>
      <c r="J65" s="89"/>
      <c r="K65" s="85">
        <f t="shared" si="3"/>
        <v>0</v>
      </c>
      <c r="L65" s="85"/>
      <c r="M65" s="89">
        <f t="shared" si="4"/>
        <v>0</v>
      </c>
      <c r="N65" s="89"/>
      <c r="O65" s="85">
        <f t="shared" si="5"/>
        <v>0</v>
      </c>
      <c r="P65" s="85"/>
      <c r="Q65" s="89">
        <f t="shared" si="6"/>
        <v>0</v>
      </c>
      <c r="R65" s="89"/>
      <c r="S65" s="85">
        <f t="shared" si="7"/>
        <v>0</v>
      </c>
      <c r="T65" s="85"/>
      <c r="U65" s="89">
        <f t="shared" si="8"/>
        <v>0</v>
      </c>
      <c r="V65" s="89"/>
      <c r="W65" s="85">
        <f t="shared" si="9"/>
        <v>0</v>
      </c>
      <c r="X65" s="85"/>
      <c r="Y65" s="89">
        <f t="shared" si="10"/>
        <v>0</v>
      </c>
      <c r="Z65" s="89"/>
      <c r="AA65" s="85">
        <f t="shared" si="11"/>
        <v>0</v>
      </c>
      <c r="AB65" s="85"/>
      <c r="AC65" s="89">
        <f t="shared" si="12"/>
        <v>0</v>
      </c>
      <c r="AD65" s="89"/>
      <c r="AE65" s="85">
        <f t="shared" si="13"/>
        <v>0</v>
      </c>
      <c r="AF65" s="85"/>
      <c r="AG65" s="89">
        <f t="shared" si="14"/>
        <v>0</v>
      </c>
      <c r="AH65" s="89"/>
      <c r="AI65" s="85">
        <f t="shared" si="15"/>
        <v>0</v>
      </c>
      <c r="AJ65" s="85"/>
      <c r="AK65" s="89">
        <f t="shared" si="18"/>
        <v>0</v>
      </c>
      <c r="AL65" s="89"/>
      <c r="AM65" s="85">
        <f t="shared" si="19"/>
        <v>0</v>
      </c>
      <c r="AN65" s="85"/>
      <c r="AO65" s="89">
        <f t="shared" si="20"/>
        <v>0</v>
      </c>
      <c r="AP65" s="89"/>
      <c r="AQ65" s="85">
        <f t="shared" si="21"/>
        <v>0</v>
      </c>
      <c r="AR65" s="85"/>
      <c r="AS65" s="89">
        <f t="shared" si="22"/>
        <v>0</v>
      </c>
      <c r="AT65" s="89"/>
      <c r="AU65" s="85">
        <f t="shared" si="23"/>
        <v>0</v>
      </c>
      <c r="AV65" s="85"/>
      <c r="AW65" s="89">
        <f t="shared" si="24"/>
        <v>0</v>
      </c>
      <c r="AX65" s="90"/>
      <c r="AY65" s="91">
        <f t="shared" si="16"/>
        <v>0</v>
      </c>
      <c r="AZ65" s="89">
        <f t="shared" si="17"/>
        <v>0</v>
      </c>
      <c r="BA65" s="84"/>
      <c r="BC65" s="12">
        <f>Etatcons!AB115</f>
        <v>636</v>
      </c>
      <c r="BD65" s="12">
        <f>Etatcons!AE115</f>
        <v>649</v>
      </c>
      <c r="BE65"/>
    </row>
    <row r="66" spans="1:57" ht="17" thickTop="1" thickBot="1">
      <c r="A66" s="69">
        <v>62</v>
      </c>
      <c r="B66" s="73" t="s">
        <v>58</v>
      </c>
      <c r="C66" s="85">
        <v>3600</v>
      </c>
      <c r="D66" s="85">
        <v>3600</v>
      </c>
      <c r="E66" s="92">
        <v>360</v>
      </c>
      <c r="F66" s="87"/>
      <c r="G66" s="88">
        <f t="shared" si="25"/>
        <v>0</v>
      </c>
      <c r="H66" s="85"/>
      <c r="I66" s="89">
        <f t="shared" si="2"/>
        <v>360</v>
      </c>
      <c r="J66" s="89"/>
      <c r="K66" s="85">
        <f t="shared" si="3"/>
        <v>0</v>
      </c>
      <c r="L66" s="85"/>
      <c r="M66" s="89">
        <f t="shared" si="4"/>
        <v>360</v>
      </c>
      <c r="N66" s="89">
        <v>360</v>
      </c>
      <c r="O66" s="85">
        <f t="shared" si="5"/>
        <v>0</v>
      </c>
      <c r="P66" s="85"/>
      <c r="Q66" s="89">
        <f t="shared" si="6"/>
        <v>0</v>
      </c>
      <c r="R66" s="89"/>
      <c r="S66" s="85">
        <f t="shared" si="7"/>
        <v>0</v>
      </c>
      <c r="T66" s="85"/>
      <c r="U66" s="89">
        <f t="shared" si="8"/>
        <v>0</v>
      </c>
      <c r="V66" s="89"/>
      <c r="W66" s="85">
        <f t="shared" si="9"/>
        <v>0</v>
      </c>
      <c r="X66" s="85"/>
      <c r="Y66" s="89">
        <f t="shared" si="10"/>
        <v>0</v>
      </c>
      <c r="Z66" s="89"/>
      <c r="AA66" s="85">
        <f t="shared" si="11"/>
        <v>0</v>
      </c>
      <c r="AB66" s="85"/>
      <c r="AC66" s="89">
        <v>176</v>
      </c>
      <c r="AD66" s="89">
        <v>176</v>
      </c>
      <c r="AE66" s="85">
        <f t="shared" si="13"/>
        <v>0</v>
      </c>
      <c r="AF66" s="85"/>
      <c r="AG66" s="89">
        <f t="shared" si="14"/>
        <v>0</v>
      </c>
      <c r="AH66" s="89"/>
      <c r="AI66" s="85">
        <f t="shared" si="15"/>
        <v>0</v>
      </c>
      <c r="AJ66" s="85"/>
      <c r="AK66" s="89">
        <f t="shared" si="18"/>
        <v>0</v>
      </c>
      <c r="AL66" s="89"/>
      <c r="AM66" s="85">
        <f t="shared" si="19"/>
        <v>0</v>
      </c>
      <c r="AN66" s="85"/>
      <c r="AO66" s="89">
        <f t="shared" si="20"/>
        <v>0</v>
      </c>
      <c r="AP66" s="89"/>
      <c r="AQ66" s="85">
        <f t="shared" si="21"/>
        <v>0</v>
      </c>
      <c r="AR66" s="85"/>
      <c r="AS66" s="89">
        <f t="shared" si="22"/>
        <v>0</v>
      </c>
      <c r="AT66" s="89"/>
      <c r="AU66" s="85">
        <f t="shared" si="23"/>
        <v>0</v>
      </c>
      <c r="AV66" s="85"/>
      <c r="AW66" s="89">
        <f t="shared" si="24"/>
        <v>0</v>
      </c>
      <c r="AX66" s="90"/>
      <c r="AY66" s="91">
        <f t="shared" si="16"/>
        <v>0</v>
      </c>
      <c r="AZ66" s="89">
        <f t="shared" si="17"/>
        <v>0</v>
      </c>
      <c r="BA66" s="84"/>
      <c r="BC66" s="12">
        <f>Etatcons!AB76</f>
        <v>179</v>
      </c>
      <c r="BD66" s="12">
        <f>Etatcons!AE76</f>
        <v>189</v>
      </c>
      <c r="BE66"/>
    </row>
    <row r="67" spans="1:57" ht="17" thickTop="1" thickBot="1">
      <c r="A67" s="71">
        <v>63</v>
      </c>
      <c r="B67" s="72" t="s">
        <v>97</v>
      </c>
      <c r="C67" s="85">
        <v>3600</v>
      </c>
      <c r="D67" s="85">
        <v>3600</v>
      </c>
      <c r="E67" s="92">
        <v>300</v>
      </c>
      <c r="F67" s="87"/>
      <c r="G67" s="88">
        <f t="shared" si="25"/>
        <v>0</v>
      </c>
      <c r="H67" s="85"/>
      <c r="I67" s="89">
        <f t="shared" si="2"/>
        <v>300</v>
      </c>
      <c r="J67" s="89"/>
      <c r="K67" s="85">
        <f t="shared" si="3"/>
        <v>0</v>
      </c>
      <c r="L67" s="85"/>
      <c r="M67" s="89">
        <f t="shared" si="4"/>
        <v>300</v>
      </c>
      <c r="N67" s="89">
        <v>300</v>
      </c>
      <c r="O67" s="85">
        <f t="shared" si="5"/>
        <v>0</v>
      </c>
      <c r="P67" s="85"/>
      <c r="Q67" s="89">
        <f t="shared" si="6"/>
        <v>0</v>
      </c>
      <c r="R67" s="89"/>
      <c r="S67" s="85">
        <f t="shared" si="7"/>
        <v>0</v>
      </c>
      <c r="T67" s="85"/>
      <c r="U67" s="89">
        <v>94</v>
      </c>
      <c r="V67" s="89"/>
      <c r="W67" s="85">
        <f t="shared" si="9"/>
        <v>0</v>
      </c>
      <c r="X67" s="85"/>
      <c r="Y67" s="89">
        <f t="shared" si="10"/>
        <v>94</v>
      </c>
      <c r="Z67" s="89">
        <v>94</v>
      </c>
      <c r="AA67" s="85">
        <f t="shared" si="11"/>
        <v>0</v>
      </c>
      <c r="AB67" s="85"/>
      <c r="AC67" s="89">
        <v>22</v>
      </c>
      <c r="AD67" s="89"/>
      <c r="AE67" s="85">
        <f t="shared" si="13"/>
        <v>0</v>
      </c>
      <c r="AF67" s="85"/>
      <c r="AG67" s="89">
        <f t="shared" si="14"/>
        <v>22</v>
      </c>
      <c r="AH67" s="89">
        <v>22</v>
      </c>
      <c r="AI67" s="85">
        <f t="shared" si="15"/>
        <v>0</v>
      </c>
      <c r="AJ67" s="85"/>
      <c r="AK67" s="89">
        <f t="shared" si="18"/>
        <v>0</v>
      </c>
      <c r="AL67" s="89"/>
      <c r="AM67" s="85">
        <f t="shared" si="19"/>
        <v>0</v>
      </c>
      <c r="AN67" s="85"/>
      <c r="AO67" s="89">
        <f t="shared" si="20"/>
        <v>0</v>
      </c>
      <c r="AP67" s="89"/>
      <c r="AQ67" s="85">
        <f t="shared" si="21"/>
        <v>0</v>
      </c>
      <c r="AR67" s="85"/>
      <c r="AS67" s="89">
        <f t="shared" si="22"/>
        <v>0</v>
      </c>
      <c r="AT67" s="89"/>
      <c r="AU67" s="85">
        <f t="shared" si="23"/>
        <v>0</v>
      </c>
      <c r="AV67" s="85"/>
      <c r="AW67" s="89">
        <f t="shared" si="24"/>
        <v>0</v>
      </c>
      <c r="AX67" s="90"/>
      <c r="AY67" s="91">
        <f t="shared" si="16"/>
        <v>0</v>
      </c>
      <c r="AZ67" s="89">
        <f t="shared" si="17"/>
        <v>0</v>
      </c>
      <c r="BA67" s="84"/>
      <c r="BC67" s="12">
        <f>Etatcons!AB59</f>
        <v>119</v>
      </c>
      <c r="BD67" s="12">
        <f>Etatcons!AE59</f>
        <v>119</v>
      </c>
      <c r="BE67"/>
    </row>
    <row r="68" spans="1:57" ht="17" thickTop="1" thickBot="1">
      <c r="A68" s="71">
        <v>64</v>
      </c>
      <c r="B68" s="72" t="s">
        <v>219</v>
      </c>
      <c r="C68" s="85">
        <v>3600</v>
      </c>
      <c r="D68" s="85">
        <v>3600</v>
      </c>
      <c r="E68" s="92">
        <v>0</v>
      </c>
      <c r="F68" s="87"/>
      <c r="G68" s="88">
        <f>C68-D68</f>
        <v>0</v>
      </c>
      <c r="H68" s="85"/>
      <c r="I68" s="89">
        <f>E68-F68</f>
        <v>0</v>
      </c>
      <c r="J68" s="89"/>
      <c r="K68" s="85">
        <f>G68-H68</f>
        <v>0</v>
      </c>
      <c r="L68" s="85"/>
      <c r="M68" s="89">
        <f>I68-J68</f>
        <v>0</v>
      </c>
      <c r="N68" s="89"/>
      <c r="O68" s="85">
        <f>K68-L68</f>
        <v>0</v>
      </c>
      <c r="P68" s="85"/>
      <c r="Q68" s="89">
        <f>M68-N68</f>
        <v>0</v>
      </c>
      <c r="R68" s="89"/>
      <c r="S68" s="85">
        <f>O68-P68</f>
        <v>0</v>
      </c>
      <c r="T68" s="85"/>
      <c r="U68" s="89">
        <f t="shared" si="8"/>
        <v>0</v>
      </c>
      <c r="V68" s="89"/>
      <c r="W68" s="85">
        <f>S68-T68</f>
        <v>0</v>
      </c>
      <c r="X68" s="85"/>
      <c r="Y68" s="89">
        <v>45</v>
      </c>
      <c r="Z68" s="89"/>
      <c r="AA68" s="85">
        <f>W68-X68</f>
        <v>0</v>
      </c>
      <c r="AB68" s="85"/>
      <c r="AC68" s="89">
        <f t="shared" si="12"/>
        <v>45</v>
      </c>
      <c r="AD68" s="89">
        <v>45</v>
      </c>
      <c r="AE68" s="85">
        <f t="shared" si="13"/>
        <v>0</v>
      </c>
      <c r="AF68" s="85"/>
      <c r="AG68" s="89">
        <v>43</v>
      </c>
      <c r="AH68" s="89"/>
      <c r="AI68" s="85">
        <f>AE68-AF68</f>
        <v>0</v>
      </c>
      <c r="AJ68" s="85"/>
      <c r="AK68" s="89">
        <f>AG68-AH68</f>
        <v>43</v>
      </c>
      <c r="AL68" s="89"/>
      <c r="AM68" s="85">
        <f>AI68-AJ68</f>
        <v>0</v>
      </c>
      <c r="AN68" s="85"/>
      <c r="AO68" s="89">
        <v>93</v>
      </c>
      <c r="AP68" s="89"/>
      <c r="AQ68" s="85">
        <f>AM68-AN68</f>
        <v>0</v>
      </c>
      <c r="AR68" s="85"/>
      <c r="AS68" s="89">
        <f>AO68-AP68</f>
        <v>93</v>
      </c>
      <c r="AT68" s="89"/>
      <c r="AU68" s="85">
        <f>AQ68-AR68</f>
        <v>0</v>
      </c>
      <c r="AV68" s="85"/>
      <c r="AW68" s="89">
        <f>AS68-AT68</f>
        <v>93</v>
      </c>
      <c r="AX68" s="90"/>
      <c r="AY68" s="91">
        <f>AU68-AV68</f>
        <v>0</v>
      </c>
      <c r="AZ68" s="89">
        <f>AW68-AX68</f>
        <v>93</v>
      </c>
      <c r="BA68" s="84"/>
      <c r="BC68" s="12">
        <f>Etatcons!AB99</f>
        <v>38</v>
      </c>
      <c r="BD68" s="12">
        <f>Etatcons!AE99</f>
        <v>41</v>
      </c>
      <c r="BE68"/>
    </row>
    <row r="69" spans="1:57" ht="17" thickTop="1" thickBot="1">
      <c r="A69" s="71">
        <v>65</v>
      </c>
      <c r="B69" s="72" t="s">
        <v>249</v>
      </c>
      <c r="C69" s="85">
        <v>3600</v>
      </c>
      <c r="D69" s="85">
        <v>3600</v>
      </c>
      <c r="E69" s="92">
        <v>0</v>
      </c>
      <c r="F69" s="87"/>
      <c r="G69" s="88">
        <f t="shared" si="25"/>
        <v>0</v>
      </c>
      <c r="H69" s="85"/>
      <c r="I69" s="89">
        <f t="shared" si="2"/>
        <v>0</v>
      </c>
      <c r="J69" s="89"/>
      <c r="K69" s="85">
        <f t="shared" si="3"/>
        <v>0</v>
      </c>
      <c r="L69" s="85"/>
      <c r="M69" s="89">
        <f t="shared" si="4"/>
        <v>0</v>
      </c>
      <c r="N69" s="89"/>
      <c r="O69" s="85">
        <f t="shared" si="5"/>
        <v>0</v>
      </c>
      <c r="P69" s="85"/>
      <c r="Q69" s="89">
        <f t="shared" si="6"/>
        <v>0</v>
      </c>
      <c r="R69" s="89"/>
      <c r="S69" s="85">
        <f t="shared" si="7"/>
        <v>0</v>
      </c>
      <c r="T69" s="85"/>
      <c r="U69" s="89">
        <f t="shared" si="8"/>
        <v>0</v>
      </c>
      <c r="V69" s="89"/>
      <c r="W69" s="85">
        <f t="shared" si="9"/>
        <v>0</v>
      </c>
      <c r="X69" s="85"/>
      <c r="Y69" s="89">
        <f t="shared" si="10"/>
        <v>0</v>
      </c>
      <c r="Z69" s="89"/>
      <c r="AA69" s="85">
        <f t="shared" si="11"/>
        <v>0</v>
      </c>
      <c r="AB69" s="85"/>
      <c r="AC69" s="89">
        <v>85</v>
      </c>
      <c r="AD69" s="89">
        <v>85</v>
      </c>
      <c r="AE69" s="85">
        <f t="shared" si="13"/>
        <v>0</v>
      </c>
      <c r="AF69" s="85"/>
      <c r="AG69" s="89">
        <f t="shared" si="14"/>
        <v>0</v>
      </c>
      <c r="AH69" s="89"/>
      <c r="AI69" s="85">
        <f t="shared" si="15"/>
        <v>0</v>
      </c>
      <c r="AJ69" s="85"/>
      <c r="AK69" s="89">
        <f t="shared" si="18"/>
        <v>0</v>
      </c>
      <c r="AL69" s="89"/>
      <c r="AM69" s="85">
        <f t="shared" si="19"/>
        <v>0</v>
      </c>
      <c r="AN69" s="85"/>
      <c r="AO69" s="89">
        <f t="shared" si="20"/>
        <v>0</v>
      </c>
      <c r="AP69" s="89"/>
      <c r="AQ69" s="85">
        <f t="shared" si="21"/>
        <v>0</v>
      </c>
      <c r="AR69" s="85"/>
      <c r="AS69" s="89">
        <f t="shared" si="22"/>
        <v>0</v>
      </c>
      <c r="AT69" s="89"/>
      <c r="AU69" s="85">
        <f t="shared" si="23"/>
        <v>0</v>
      </c>
      <c r="AV69" s="85"/>
      <c r="AW69" s="89">
        <f t="shared" si="24"/>
        <v>0</v>
      </c>
      <c r="AX69" s="90"/>
      <c r="AY69" s="91">
        <f t="shared" si="16"/>
        <v>0</v>
      </c>
      <c r="AZ69" s="89">
        <f t="shared" si="17"/>
        <v>0</v>
      </c>
      <c r="BA69" s="84"/>
      <c r="BC69" s="12">
        <f>Etatcons!AB98</f>
        <v>443</v>
      </c>
      <c r="BD69" s="12">
        <f>Etatcons!AE98</f>
        <v>450</v>
      </c>
      <c r="BE69"/>
    </row>
    <row r="70" spans="1:57" ht="17" thickTop="1" thickBot="1">
      <c r="A70" s="71">
        <v>66</v>
      </c>
      <c r="B70" s="72" t="s">
        <v>258</v>
      </c>
      <c r="C70" s="85">
        <v>3600</v>
      </c>
      <c r="D70" s="85">
        <v>3600</v>
      </c>
      <c r="E70" s="92">
        <v>0</v>
      </c>
      <c r="F70" s="87"/>
      <c r="G70" s="88">
        <f t="shared" si="25"/>
        <v>0</v>
      </c>
      <c r="H70" s="85"/>
      <c r="I70" s="89">
        <f t="shared" ref="I70:I126" si="26">E70-F70</f>
        <v>0</v>
      </c>
      <c r="J70" s="89"/>
      <c r="K70" s="85">
        <f t="shared" ref="K70:K126" si="27">G70-H70</f>
        <v>0</v>
      </c>
      <c r="L70" s="85"/>
      <c r="M70" s="89">
        <f t="shared" ref="M70:M126" si="28">I70-J70</f>
        <v>0</v>
      </c>
      <c r="N70" s="89"/>
      <c r="O70" s="85">
        <f t="shared" ref="O70:O126" si="29">K70-L70</f>
        <v>0</v>
      </c>
      <c r="P70" s="85"/>
      <c r="Q70" s="89">
        <f t="shared" ref="Q70:Q126" si="30">M70-N70</f>
        <v>0</v>
      </c>
      <c r="R70" s="89"/>
      <c r="S70" s="85">
        <f t="shared" ref="S70:S126" si="31">O70-P70</f>
        <v>0</v>
      </c>
      <c r="T70" s="85"/>
      <c r="U70" s="89">
        <f t="shared" si="8"/>
        <v>0</v>
      </c>
      <c r="V70" s="89"/>
      <c r="W70" s="85">
        <f t="shared" ref="W70:W126" si="32">S70-T70</f>
        <v>0</v>
      </c>
      <c r="X70" s="85"/>
      <c r="Y70" s="89">
        <f t="shared" si="10"/>
        <v>0</v>
      </c>
      <c r="Z70" s="89"/>
      <c r="AA70" s="85">
        <f t="shared" ref="AA70:AA126" si="33">W70-X70</f>
        <v>0</v>
      </c>
      <c r="AB70" s="85"/>
      <c r="AC70" s="89">
        <f t="shared" si="12"/>
        <v>0</v>
      </c>
      <c r="AD70" s="89"/>
      <c r="AE70" s="85">
        <f t="shared" si="13"/>
        <v>0</v>
      </c>
      <c r="AF70" s="85"/>
      <c r="AG70" s="89">
        <f t="shared" si="14"/>
        <v>0</v>
      </c>
      <c r="AH70" s="89"/>
      <c r="AI70" s="85">
        <f t="shared" ref="AI70:AI126" si="34">AE70-AF70</f>
        <v>0</v>
      </c>
      <c r="AJ70" s="85"/>
      <c r="AK70" s="89">
        <f t="shared" ref="AK70:AK126" si="35">AG70-AH70</f>
        <v>0</v>
      </c>
      <c r="AL70" s="89"/>
      <c r="AM70" s="85">
        <f t="shared" ref="AM70:AM126" si="36">AI70-AJ70</f>
        <v>0</v>
      </c>
      <c r="AN70" s="85"/>
      <c r="AO70" s="89">
        <f t="shared" ref="AO70:AO126" si="37">AK70-AL70</f>
        <v>0</v>
      </c>
      <c r="AP70" s="89"/>
      <c r="AQ70" s="85">
        <f t="shared" ref="AQ70:AQ126" si="38">AM70-AN70</f>
        <v>0</v>
      </c>
      <c r="AR70" s="85"/>
      <c r="AS70" s="89">
        <f t="shared" ref="AS70:AS126" si="39">AO70-AP70</f>
        <v>0</v>
      </c>
      <c r="AT70" s="89"/>
      <c r="AU70" s="85">
        <f t="shared" ref="AU70:AU126" si="40">AQ70-AR70</f>
        <v>0</v>
      </c>
      <c r="AV70" s="85"/>
      <c r="AW70" s="89">
        <f t="shared" ref="AW70:AW126" si="41">AS70-AT70</f>
        <v>0</v>
      </c>
      <c r="AX70" s="90"/>
      <c r="AY70" s="91">
        <f t="shared" ref="AY70:AY126" si="42">AU70-AV70</f>
        <v>0</v>
      </c>
      <c r="AZ70" s="89">
        <f t="shared" ref="AZ70:AZ126" si="43">AW70-AX70</f>
        <v>0</v>
      </c>
      <c r="BA70" s="84"/>
      <c r="BC70" s="12">
        <f>Etatcons!AB66</f>
        <v>389</v>
      </c>
      <c r="BD70" s="12">
        <f>Etatcons!AE66</f>
        <v>393</v>
      </c>
      <c r="BE70"/>
    </row>
    <row r="71" spans="1:57" ht="17" thickTop="1" thickBot="1">
      <c r="A71" s="71">
        <v>68</v>
      </c>
      <c r="B71" s="72" t="s">
        <v>60</v>
      </c>
      <c r="C71" s="85">
        <v>3600</v>
      </c>
      <c r="D71" s="85">
        <v>3600</v>
      </c>
      <c r="E71" s="92">
        <v>18</v>
      </c>
      <c r="F71" s="87"/>
      <c r="G71" s="88">
        <f t="shared" ref="G71:G104" si="44">C71-D71</f>
        <v>0</v>
      </c>
      <c r="H71" s="85"/>
      <c r="I71" s="89">
        <f t="shared" si="26"/>
        <v>18</v>
      </c>
      <c r="J71" s="89"/>
      <c r="K71" s="85">
        <f t="shared" si="27"/>
        <v>0</v>
      </c>
      <c r="L71" s="85"/>
      <c r="M71" s="89">
        <f t="shared" si="28"/>
        <v>18</v>
      </c>
      <c r="N71" s="89">
        <v>18</v>
      </c>
      <c r="O71" s="85">
        <f t="shared" si="29"/>
        <v>0</v>
      </c>
      <c r="P71" s="85"/>
      <c r="Q71" s="89">
        <f t="shared" si="30"/>
        <v>0</v>
      </c>
      <c r="R71" s="89"/>
      <c r="S71" s="85">
        <f t="shared" si="31"/>
        <v>0</v>
      </c>
      <c r="T71" s="85"/>
      <c r="U71" s="89">
        <f t="shared" si="8"/>
        <v>0</v>
      </c>
      <c r="V71" s="89"/>
      <c r="W71" s="85">
        <f t="shared" si="32"/>
        <v>0</v>
      </c>
      <c r="X71" s="85"/>
      <c r="Y71" s="89">
        <f t="shared" si="10"/>
        <v>0</v>
      </c>
      <c r="Z71" s="89"/>
      <c r="AA71" s="85">
        <f t="shared" si="33"/>
        <v>0</v>
      </c>
      <c r="AB71" s="85"/>
      <c r="AC71" s="89">
        <f t="shared" si="12"/>
        <v>0</v>
      </c>
      <c r="AD71" s="89"/>
      <c r="AE71" s="85">
        <f t="shared" si="13"/>
        <v>0</v>
      </c>
      <c r="AF71" s="85"/>
      <c r="AG71" s="89">
        <f t="shared" si="14"/>
        <v>0</v>
      </c>
      <c r="AH71" s="89"/>
      <c r="AI71" s="85">
        <f t="shared" si="34"/>
        <v>0</v>
      </c>
      <c r="AJ71" s="85"/>
      <c r="AK71" s="89">
        <f t="shared" si="35"/>
        <v>0</v>
      </c>
      <c r="AL71" s="89"/>
      <c r="AM71" s="85">
        <f t="shared" si="36"/>
        <v>0</v>
      </c>
      <c r="AN71" s="85"/>
      <c r="AO71" s="89">
        <f t="shared" si="37"/>
        <v>0</v>
      </c>
      <c r="AP71" s="89"/>
      <c r="AQ71" s="85">
        <f t="shared" si="38"/>
        <v>0</v>
      </c>
      <c r="AR71" s="85"/>
      <c r="AS71" s="89">
        <f t="shared" si="39"/>
        <v>0</v>
      </c>
      <c r="AT71" s="89"/>
      <c r="AU71" s="85">
        <f t="shared" si="40"/>
        <v>0</v>
      </c>
      <c r="AV71" s="85"/>
      <c r="AW71" s="89">
        <f t="shared" si="41"/>
        <v>0</v>
      </c>
      <c r="AX71" s="90"/>
      <c r="AY71" s="91">
        <f t="shared" si="42"/>
        <v>0</v>
      </c>
      <c r="AZ71" s="89">
        <f t="shared" si="43"/>
        <v>0</v>
      </c>
      <c r="BA71" s="84"/>
      <c r="BC71" s="12">
        <f>Etatcons!AB56</f>
        <v>265</v>
      </c>
      <c r="BD71" s="12">
        <f>Etatcons!AE56</f>
        <v>267</v>
      </c>
      <c r="BE71"/>
    </row>
    <row r="72" spans="1:57" ht="17" thickTop="1" thickBot="1">
      <c r="A72" s="71">
        <v>69</v>
      </c>
      <c r="B72" s="72" t="s">
        <v>99</v>
      </c>
      <c r="C72" s="85">
        <v>3600</v>
      </c>
      <c r="D72" s="85">
        <v>3600</v>
      </c>
      <c r="E72" s="92">
        <v>0</v>
      </c>
      <c r="F72" s="87"/>
      <c r="G72" s="88">
        <f t="shared" si="44"/>
        <v>0</v>
      </c>
      <c r="H72" s="85"/>
      <c r="I72" s="89">
        <f t="shared" si="26"/>
        <v>0</v>
      </c>
      <c r="J72" s="89"/>
      <c r="K72" s="85">
        <f t="shared" si="27"/>
        <v>0</v>
      </c>
      <c r="L72" s="85"/>
      <c r="M72" s="89">
        <f t="shared" si="28"/>
        <v>0</v>
      </c>
      <c r="N72" s="89"/>
      <c r="O72" s="85">
        <f t="shared" si="29"/>
        <v>0</v>
      </c>
      <c r="P72" s="85"/>
      <c r="Q72" s="89">
        <f t="shared" si="30"/>
        <v>0</v>
      </c>
      <c r="R72" s="89"/>
      <c r="S72" s="85">
        <f t="shared" si="31"/>
        <v>0</v>
      </c>
      <c r="T72" s="85"/>
      <c r="U72" s="89">
        <f t="shared" ref="U72:U138" si="45">Q72-R72</f>
        <v>0</v>
      </c>
      <c r="V72" s="89"/>
      <c r="W72" s="85">
        <f t="shared" si="32"/>
        <v>0</v>
      </c>
      <c r="X72" s="85"/>
      <c r="Y72" s="89">
        <f t="shared" ref="Y72:Y138" si="46">U72-V72</f>
        <v>0</v>
      </c>
      <c r="Z72" s="89"/>
      <c r="AA72" s="85">
        <f t="shared" si="33"/>
        <v>0</v>
      </c>
      <c r="AB72" s="85"/>
      <c r="AC72" s="89">
        <v>43</v>
      </c>
      <c r="AD72" s="89"/>
      <c r="AE72" s="85">
        <f t="shared" ref="AE72:AE138" si="47">AA72-AB72</f>
        <v>0</v>
      </c>
      <c r="AF72" s="85"/>
      <c r="AG72" s="89">
        <v>93</v>
      </c>
      <c r="AH72" s="89"/>
      <c r="AI72" s="85">
        <f t="shared" si="34"/>
        <v>0</v>
      </c>
      <c r="AJ72" s="85"/>
      <c r="AK72" s="89">
        <f t="shared" si="35"/>
        <v>93</v>
      </c>
      <c r="AL72" s="89">
        <v>93</v>
      </c>
      <c r="AM72" s="85">
        <f t="shared" si="36"/>
        <v>0</v>
      </c>
      <c r="AN72" s="85"/>
      <c r="AO72" s="89">
        <f t="shared" si="37"/>
        <v>0</v>
      </c>
      <c r="AP72" s="89"/>
      <c r="AQ72" s="85">
        <f t="shared" si="38"/>
        <v>0</v>
      </c>
      <c r="AR72" s="85"/>
      <c r="AS72" s="89">
        <f t="shared" si="39"/>
        <v>0</v>
      </c>
      <c r="AT72" s="89"/>
      <c r="AU72" s="85">
        <f t="shared" si="40"/>
        <v>0</v>
      </c>
      <c r="AV72" s="85"/>
      <c r="AW72" s="89">
        <f t="shared" si="41"/>
        <v>0</v>
      </c>
      <c r="AX72" s="90"/>
      <c r="AY72" s="91">
        <f t="shared" si="42"/>
        <v>0</v>
      </c>
      <c r="AZ72" s="89">
        <f t="shared" si="43"/>
        <v>0</v>
      </c>
      <c r="BA72" s="84"/>
      <c r="BC72" s="12" t="e">
        <f>Etatcons!#REF!</f>
        <v>#REF!</v>
      </c>
      <c r="BD72" s="12" t="e">
        <f>Etatcons!#REF!</f>
        <v>#REF!</v>
      </c>
      <c r="BE72"/>
    </row>
    <row r="73" spans="1:57" ht="17" thickTop="1" thickBot="1">
      <c r="A73" s="71">
        <v>70</v>
      </c>
      <c r="B73" s="72" t="s">
        <v>61</v>
      </c>
      <c r="C73" s="85">
        <v>3600</v>
      </c>
      <c r="D73" s="85">
        <v>3600</v>
      </c>
      <c r="E73" s="92">
        <v>0</v>
      </c>
      <c r="F73" s="87"/>
      <c r="G73" s="88">
        <f t="shared" si="44"/>
        <v>0</v>
      </c>
      <c r="H73" s="85"/>
      <c r="I73" s="89">
        <f t="shared" si="26"/>
        <v>0</v>
      </c>
      <c r="J73" s="89"/>
      <c r="K73" s="85">
        <f t="shared" si="27"/>
        <v>0</v>
      </c>
      <c r="L73" s="85"/>
      <c r="M73" s="89">
        <f t="shared" si="28"/>
        <v>0</v>
      </c>
      <c r="N73" s="89"/>
      <c r="O73" s="85">
        <f t="shared" si="29"/>
        <v>0</v>
      </c>
      <c r="P73" s="85"/>
      <c r="Q73" s="89">
        <v>66</v>
      </c>
      <c r="R73" s="89"/>
      <c r="S73" s="85">
        <f t="shared" si="31"/>
        <v>0</v>
      </c>
      <c r="T73" s="85"/>
      <c r="U73" s="89">
        <f t="shared" si="45"/>
        <v>66</v>
      </c>
      <c r="V73" s="362">
        <v>66</v>
      </c>
      <c r="W73" s="85">
        <f t="shared" si="32"/>
        <v>0</v>
      </c>
      <c r="X73" s="85"/>
      <c r="Y73" s="89">
        <v>73</v>
      </c>
      <c r="Z73" s="89"/>
      <c r="AA73" s="85">
        <f t="shared" si="33"/>
        <v>0</v>
      </c>
      <c r="AB73" s="85"/>
      <c r="AC73" s="89">
        <v>151</v>
      </c>
      <c r="AD73" s="89"/>
      <c r="AE73" s="85">
        <f t="shared" si="47"/>
        <v>0</v>
      </c>
      <c r="AF73" s="85"/>
      <c r="AG73" s="89">
        <v>201</v>
      </c>
      <c r="AH73" s="89"/>
      <c r="AI73" s="85">
        <f t="shared" si="34"/>
        <v>0</v>
      </c>
      <c r="AJ73" s="85"/>
      <c r="AK73" s="89">
        <f t="shared" si="35"/>
        <v>201</v>
      </c>
      <c r="AL73" s="89">
        <v>201</v>
      </c>
      <c r="AM73" s="85">
        <f t="shared" si="36"/>
        <v>0</v>
      </c>
      <c r="AN73" s="85"/>
      <c r="AO73" s="89">
        <f t="shared" si="37"/>
        <v>0</v>
      </c>
      <c r="AP73" s="89"/>
      <c r="AQ73" s="85">
        <f t="shared" si="38"/>
        <v>0</v>
      </c>
      <c r="AR73" s="85"/>
      <c r="AS73" s="89">
        <f t="shared" si="39"/>
        <v>0</v>
      </c>
      <c r="AT73" s="89"/>
      <c r="AU73" s="85">
        <f t="shared" si="40"/>
        <v>0</v>
      </c>
      <c r="AV73" s="85"/>
      <c r="AW73" s="89">
        <f t="shared" si="41"/>
        <v>0</v>
      </c>
      <c r="AX73" s="90"/>
      <c r="AY73" s="91">
        <f t="shared" si="42"/>
        <v>0</v>
      </c>
      <c r="AZ73" s="89">
        <f t="shared" si="43"/>
        <v>0</v>
      </c>
      <c r="BA73" s="84"/>
      <c r="BC73" s="12">
        <f>Etatcons!AB63</f>
        <v>76</v>
      </c>
      <c r="BD73" s="12">
        <f>Etatcons!AE63</f>
        <v>77</v>
      </c>
      <c r="BE73"/>
    </row>
    <row r="74" spans="1:57" ht="17" thickTop="1" thickBot="1">
      <c r="A74" s="71">
        <v>72</v>
      </c>
      <c r="B74" s="72" t="s">
        <v>62</v>
      </c>
      <c r="C74" s="85">
        <v>3600</v>
      </c>
      <c r="D74" s="85">
        <v>3600</v>
      </c>
      <c r="E74" s="92">
        <v>0</v>
      </c>
      <c r="F74" s="87"/>
      <c r="G74" s="88">
        <f t="shared" si="44"/>
        <v>0</v>
      </c>
      <c r="H74" s="85"/>
      <c r="I74" s="89">
        <f t="shared" si="26"/>
        <v>0</v>
      </c>
      <c r="J74" s="89"/>
      <c r="K74" s="85">
        <f t="shared" si="27"/>
        <v>0</v>
      </c>
      <c r="L74" s="85"/>
      <c r="M74" s="89">
        <f t="shared" si="28"/>
        <v>0</v>
      </c>
      <c r="N74" s="89"/>
      <c r="O74" s="85">
        <f t="shared" si="29"/>
        <v>0</v>
      </c>
      <c r="P74" s="85"/>
      <c r="Q74" s="89">
        <f t="shared" si="30"/>
        <v>0</v>
      </c>
      <c r="R74" s="89"/>
      <c r="S74" s="85">
        <f t="shared" si="31"/>
        <v>0</v>
      </c>
      <c r="T74" s="85"/>
      <c r="U74" s="89">
        <f t="shared" si="45"/>
        <v>0</v>
      </c>
      <c r="V74" s="89"/>
      <c r="W74" s="85">
        <f t="shared" si="32"/>
        <v>0</v>
      </c>
      <c r="X74" s="85"/>
      <c r="Y74" s="89">
        <f t="shared" si="46"/>
        <v>0</v>
      </c>
      <c r="Z74" s="89"/>
      <c r="AA74" s="85">
        <f t="shared" si="33"/>
        <v>0</v>
      </c>
      <c r="AB74" s="85"/>
      <c r="AC74" s="89">
        <f t="shared" ref="AC74:AC138" si="48">Y74-Z74</f>
        <v>0</v>
      </c>
      <c r="AD74" s="89"/>
      <c r="AE74" s="85">
        <f t="shared" si="47"/>
        <v>0</v>
      </c>
      <c r="AF74" s="85"/>
      <c r="AG74" s="89">
        <f t="shared" ref="AG74:AG139" si="49">AC74-AD74</f>
        <v>0</v>
      </c>
      <c r="AH74" s="89"/>
      <c r="AI74" s="85">
        <f t="shared" si="34"/>
        <v>0</v>
      </c>
      <c r="AJ74" s="85"/>
      <c r="AK74" s="89">
        <f t="shared" si="35"/>
        <v>0</v>
      </c>
      <c r="AL74" s="89"/>
      <c r="AM74" s="85">
        <f t="shared" si="36"/>
        <v>0</v>
      </c>
      <c r="AN74" s="85"/>
      <c r="AO74" s="89">
        <f t="shared" si="37"/>
        <v>0</v>
      </c>
      <c r="AP74" s="89"/>
      <c r="AQ74" s="85">
        <f t="shared" si="38"/>
        <v>0</v>
      </c>
      <c r="AR74" s="85"/>
      <c r="AS74" s="89">
        <f t="shared" si="39"/>
        <v>0</v>
      </c>
      <c r="AT74" s="89"/>
      <c r="AU74" s="85">
        <f t="shared" si="40"/>
        <v>0</v>
      </c>
      <c r="AV74" s="85"/>
      <c r="AW74" s="89">
        <f t="shared" si="41"/>
        <v>0</v>
      </c>
      <c r="AX74" s="90"/>
      <c r="AY74" s="91">
        <f t="shared" si="42"/>
        <v>0</v>
      </c>
      <c r="AZ74" s="89">
        <f t="shared" si="43"/>
        <v>0</v>
      </c>
      <c r="BA74" s="84"/>
      <c r="BC74" s="12">
        <f>Etatcons!AB65</f>
        <v>32</v>
      </c>
      <c r="BD74" s="12">
        <f>Etatcons!AE65</f>
        <v>37</v>
      </c>
      <c r="BE74"/>
    </row>
    <row r="75" spans="1:57" ht="17" thickTop="1" thickBot="1">
      <c r="A75" s="71">
        <v>73</v>
      </c>
      <c r="B75" s="72" t="s">
        <v>63</v>
      </c>
      <c r="C75" s="85">
        <v>3600</v>
      </c>
      <c r="D75" s="85">
        <v>3600</v>
      </c>
      <c r="E75" s="92">
        <v>0</v>
      </c>
      <c r="F75" s="87"/>
      <c r="G75" s="88">
        <f t="shared" si="44"/>
        <v>0</v>
      </c>
      <c r="H75" s="85"/>
      <c r="I75" s="89">
        <f t="shared" si="26"/>
        <v>0</v>
      </c>
      <c r="J75" s="89"/>
      <c r="K75" s="85">
        <f t="shared" si="27"/>
        <v>0</v>
      </c>
      <c r="L75" s="85"/>
      <c r="M75" s="89">
        <f t="shared" si="28"/>
        <v>0</v>
      </c>
      <c r="N75" s="89"/>
      <c r="O75" s="85">
        <f t="shared" si="29"/>
        <v>0</v>
      </c>
      <c r="P75" s="85"/>
      <c r="Q75" s="89">
        <f t="shared" si="30"/>
        <v>0</v>
      </c>
      <c r="R75" s="89"/>
      <c r="S75" s="85">
        <f t="shared" si="31"/>
        <v>0</v>
      </c>
      <c r="T75" s="85"/>
      <c r="U75" s="89">
        <f t="shared" si="45"/>
        <v>0</v>
      </c>
      <c r="V75" s="89"/>
      <c r="W75" s="85">
        <f t="shared" si="32"/>
        <v>0</v>
      </c>
      <c r="X75" s="85"/>
      <c r="Y75" s="89">
        <f t="shared" si="46"/>
        <v>0</v>
      </c>
      <c r="Z75" s="89"/>
      <c r="AA75" s="85">
        <f t="shared" si="33"/>
        <v>0</v>
      </c>
      <c r="AB75" s="85"/>
      <c r="AC75" s="89">
        <v>0</v>
      </c>
      <c r="AD75" s="89"/>
      <c r="AE75" s="85">
        <f t="shared" si="47"/>
        <v>0</v>
      </c>
      <c r="AF75" s="85"/>
      <c r="AG75" s="89">
        <f t="shared" si="49"/>
        <v>0</v>
      </c>
      <c r="AH75" s="89"/>
      <c r="AI75" s="85">
        <f t="shared" si="34"/>
        <v>0</v>
      </c>
      <c r="AJ75" s="85"/>
      <c r="AK75" s="89">
        <f t="shared" si="35"/>
        <v>0</v>
      </c>
      <c r="AL75" s="89"/>
      <c r="AM75" s="85">
        <f t="shared" si="36"/>
        <v>0</v>
      </c>
      <c r="AN75" s="85"/>
      <c r="AO75" s="89">
        <f t="shared" si="37"/>
        <v>0</v>
      </c>
      <c r="AP75" s="89"/>
      <c r="AQ75" s="85">
        <f t="shared" si="38"/>
        <v>0</v>
      </c>
      <c r="AR75" s="85"/>
      <c r="AS75" s="89">
        <f t="shared" si="39"/>
        <v>0</v>
      </c>
      <c r="AT75" s="89"/>
      <c r="AU75" s="85">
        <f t="shared" si="40"/>
        <v>0</v>
      </c>
      <c r="AV75" s="85"/>
      <c r="AW75" s="89">
        <f t="shared" si="41"/>
        <v>0</v>
      </c>
      <c r="AX75" s="90"/>
      <c r="AY75" s="91">
        <f t="shared" si="42"/>
        <v>0</v>
      </c>
      <c r="AZ75" s="89">
        <f t="shared" si="43"/>
        <v>0</v>
      </c>
      <c r="BA75" s="84"/>
      <c r="BC75" s="12">
        <f>Etatcons!AB5</f>
        <v>35</v>
      </c>
      <c r="BD75" s="12">
        <f>Etatcons!AE5</f>
        <v>39</v>
      </c>
      <c r="BE75"/>
    </row>
    <row r="76" spans="1:57" ht="17" thickTop="1" thickBot="1">
      <c r="A76" s="69">
        <v>74</v>
      </c>
      <c r="B76" s="76" t="s">
        <v>171</v>
      </c>
      <c r="C76" s="85">
        <v>3600</v>
      </c>
      <c r="D76" s="85">
        <v>3600</v>
      </c>
      <c r="E76" s="92">
        <v>2136</v>
      </c>
      <c r="F76" s="87"/>
      <c r="G76" s="88">
        <f t="shared" si="44"/>
        <v>0</v>
      </c>
      <c r="H76" s="85"/>
      <c r="I76" s="89">
        <f t="shared" si="26"/>
        <v>2136</v>
      </c>
      <c r="J76" s="89"/>
      <c r="K76" s="85">
        <f t="shared" si="27"/>
        <v>0</v>
      </c>
      <c r="L76" s="85"/>
      <c r="M76" s="89">
        <f t="shared" si="28"/>
        <v>2136</v>
      </c>
      <c r="N76" s="89">
        <v>1436</v>
      </c>
      <c r="O76" s="85">
        <f t="shared" si="29"/>
        <v>0</v>
      </c>
      <c r="P76" s="85"/>
      <c r="Q76" s="89">
        <f t="shared" si="30"/>
        <v>700</v>
      </c>
      <c r="R76" s="89"/>
      <c r="S76" s="85">
        <f t="shared" si="31"/>
        <v>0</v>
      </c>
      <c r="T76" s="85"/>
      <c r="U76" s="89">
        <f t="shared" si="45"/>
        <v>700</v>
      </c>
      <c r="V76" s="89"/>
      <c r="W76" s="85">
        <f t="shared" si="32"/>
        <v>0</v>
      </c>
      <c r="X76" s="85"/>
      <c r="Y76" s="89">
        <f t="shared" si="46"/>
        <v>700</v>
      </c>
      <c r="Z76" s="89"/>
      <c r="AA76" s="85">
        <f t="shared" si="33"/>
        <v>0</v>
      </c>
      <c r="AB76" s="85"/>
      <c r="AC76" s="89">
        <f t="shared" si="48"/>
        <v>700</v>
      </c>
      <c r="AD76" s="89"/>
      <c r="AE76" s="85">
        <f t="shared" si="47"/>
        <v>0</v>
      </c>
      <c r="AF76" s="85"/>
      <c r="AG76" s="89">
        <f t="shared" si="49"/>
        <v>700</v>
      </c>
      <c r="AH76" s="89"/>
      <c r="AI76" s="85">
        <f t="shared" si="34"/>
        <v>0</v>
      </c>
      <c r="AJ76" s="85"/>
      <c r="AK76" s="89">
        <f t="shared" si="35"/>
        <v>700</v>
      </c>
      <c r="AL76" s="89"/>
      <c r="AM76" s="85">
        <f t="shared" si="36"/>
        <v>0</v>
      </c>
      <c r="AN76" s="85"/>
      <c r="AO76" s="89">
        <f t="shared" si="37"/>
        <v>700</v>
      </c>
      <c r="AP76" s="89"/>
      <c r="AQ76" s="85">
        <f t="shared" si="38"/>
        <v>0</v>
      </c>
      <c r="AR76" s="85"/>
      <c r="AS76" s="89">
        <f t="shared" si="39"/>
        <v>700</v>
      </c>
      <c r="AT76" s="89"/>
      <c r="AU76" s="85">
        <f t="shared" si="40"/>
        <v>0</v>
      </c>
      <c r="AV76" s="85"/>
      <c r="AW76" s="89">
        <f t="shared" si="41"/>
        <v>700</v>
      </c>
      <c r="AX76" s="90"/>
      <c r="AY76" s="91">
        <f t="shared" si="42"/>
        <v>0</v>
      </c>
      <c r="AZ76" s="89">
        <f t="shared" si="43"/>
        <v>700</v>
      </c>
      <c r="BA76" s="84"/>
      <c r="BC76" s="12">
        <f>Etatcons!AB109</f>
        <v>760</v>
      </c>
      <c r="BD76" s="12">
        <f>Etatcons!AE109</f>
        <v>765</v>
      </c>
      <c r="BE76"/>
    </row>
    <row r="77" spans="1:57" ht="17" thickTop="1" thickBot="1">
      <c r="A77" s="69"/>
      <c r="B77" s="76"/>
      <c r="C77" s="85"/>
      <c r="D77" s="85"/>
      <c r="E77" s="92"/>
      <c r="F77" s="87"/>
      <c r="G77" s="88"/>
      <c r="H77" s="85"/>
      <c r="I77" s="89"/>
      <c r="J77" s="89"/>
      <c r="K77" s="85"/>
      <c r="L77" s="85"/>
      <c r="M77" s="89"/>
      <c r="N77" s="89">
        <v>700</v>
      </c>
      <c r="O77" s="85"/>
      <c r="P77" s="85"/>
      <c r="Q77" s="89"/>
      <c r="R77" s="89"/>
      <c r="S77" s="85"/>
      <c r="T77" s="85"/>
      <c r="U77" s="89"/>
      <c r="V77" s="89"/>
      <c r="W77" s="85"/>
      <c r="X77" s="85"/>
      <c r="Y77" s="89"/>
      <c r="Z77" s="89"/>
      <c r="AA77" s="85"/>
      <c r="AB77" s="85"/>
      <c r="AC77" s="89"/>
      <c r="AD77" s="89"/>
      <c r="AE77" s="85"/>
      <c r="AF77" s="85"/>
      <c r="AG77" s="89"/>
      <c r="AH77" s="89"/>
      <c r="AI77" s="85"/>
      <c r="AJ77" s="85"/>
      <c r="AK77" s="89"/>
      <c r="AL77" s="89"/>
      <c r="AM77" s="85"/>
      <c r="AN77" s="85"/>
      <c r="AO77" s="89"/>
      <c r="AP77" s="89"/>
      <c r="AQ77" s="85"/>
      <c r="AR77" s="85"/>
      <c r="AS77" s="89"/>
      <c r="AT77" s="89"/>
      <c r="AU77" s="85"/>
      <c r="AV77" s="85"/>
      <c r="AW77" s="89"/>
      <c r="AX77" s="90"/>
      <c r="AY77" s="91"/>
      <c r="AZ77" s="89"/>
      <c r="BA77" s="84"/>
      <c r="BC77" s="12"/>
      <c r="BD77" s="12"/>
      <c r="BE77"/>
    </row>
    <row r="78" spans="1:57" ht="17" thickTop="1" thickBot="1">
      <c r="A78" s="71">
        <v>75</v>
      </c>
      <c r="B78" s="72" t="s">
        <v>64</v>
      </c>
      <c r="C78" s="85">
        <v>3600</v>
      </c>
      <c r="D78" s="85">
        <v>3600</v>
      </c>
      <c r="E78" s="92">
        <v>0</v>
      </c>
      <c r="F78" s="87"/>
      <c r="G78" s="88">
        <f t="shared" si="44"/>
        <v>0</v>
      </c>
      <c r="H78" s="85"/>
      <c r="I78" s="89">
        <f t="shared" si="26"/>
        <v>0</v>
      </c>
      <c r="J78" s="89"/>
      <c r="K78" s="85">
        <f t="shared" si="27"/>
        <v>0</v>
      </c>
      <c r="L78" s="85"/>
      <c r="M78" s="89">
        <f t="shared" si="28"/>
        <v>0</v>
      </c>
      <c r="N78" s="89"/>
      <c r="O78" s="85">
        <f t="shared" si="29"/>
        <v>0</v>
      </c>
      <c r="P78" s="85"/>
      <c r="Q78" s="89">
        <f t="shared" si="30"/>
        <v>0</v>
      </c>
      <c r="R78" s="89"/>
      <c r="S78" s="85">
        <f t="shared" si="31"/>
        <v>0</v>
      </c>
      <c r="T78" s="85"/>
      <c r="U78" s="89">
        <f t="shared" si="45"/>
        <v>0</v>
      </c>
      <c r="V78" s="89"/>
      <c r="W78" s="85">
        <f t="shared" si="32"/>
        <v>0</v>
      </c>
      <c r="X78" s="85"/>
      <c r="Y78" s="89">
        <f t="shared" si="46"/>
        <v>0</v>
      </c>
      <c r="Z78" s="89"/>
      <c r="AA78" s="85">
        <f t="shared" si="33"/>
        <v>0</v>
      </c>
      <c r="AB78" s="85"/>
      <c r="AC78" s="89">
        <f t="shared" si="48"/>
        <v>0</v>
      </c>
      <c r="AD78" s="89"/>
      <c r="AE78" s="85">
        <f t="shared" si="47"/>
        <v>0</v>
      </c>
      <c r="AF78" s="85"/>
      <c r="AG78" s="89">
        <f t="shared" si="49"/>
        <v>0</v>
      </c>
      <c r="AH78" s="89"/>
      <c r="AI78" s="85">
        <f t="shared" si="34"/>
        <v>0</v>
      </c>
      <c r="AJ78" s="85"/>
      <c r="AK78" s="89">
        <f t="shared" si="35"/>
        <v>0</v>
      </c>
      <c r="AL78" s="89"/>
      <c r="AM78" s="85">
        <f t="shared" si="36"/>
        <v>0</v>
      </c>
      <c r="AN78" s="85"/>
      <c r="AO78" s="89">
        <f t="shared" si="37"/>
        <v>0</v>
      </c>
      <c r="AP78" s="89"/>
      <c r="AQ78" s="85">
        <f t="shared" si="38"/>
        <v>0</v>
      </c>
      <c r="AR78" s="85"/>
      <c r="AS78" s="89">
        <f t="shared" si="39"/>
        <v>0</v>
      </c>
      <c r="AT78" s="89"/>
      <c r="AU78" s="85">
        <f t="shared" si="40"/>
        <v>0</v>
      </c>
      <c r="AV78" s="85"/>
      <c r="AW78" s="89">
        <f t="shared" si="41"/>
        <v>0</v>
      </c>
      <c r="AX78" s="90"/>
      <c r="AY78" s="91">
        <f t="shared" si="42"/>
        <v>0</v>
      </c>
      <c r="AZ78" s="89">
        <f t="shared" si="43"/>
        <v>0</v>
      </c>
      <c r="BA78" s="84"/>
      <c r="BC78" s="12">
        <f>Etatcons!AB47</f>
        <v>185</v>
      </c>
      <c r="BD78" s="12">
        <f>Etatcons!AE47</f>
        <v>188</v>
      </c>
      <c r="BE78"/>
    </row>
    <row r="79" spans="1:57" ht="17" thickTop="1" thickBot="1">
      <c r="A79" s="71">
        <v>76</v>
      </c>
      <c r="B79" s="72" t="s">
        <v>259</v>
      </c>
      <c r="C79" s="85">
        <v>3600</v>
      </c>
      <c r="D79" s="85">
        <v>3600</v>
      </c>
      <c r="E79" s="92">
        <v>0</v>
      </c>
      <c r="F79" s="87"/>
      <c r="G79" s="88">
        <f>C79-D79</f>
        <v>0</v>
      </c>
      <c r="H79" s="85"/>
      <c r="I79" s="89">
        <f>E79-F79</f>
        <v>0</v>
      </c>
      <c r="J79" s="89"/>
      <c r="K79" s="85">
        <f>G79-H79</f>
        <v>0</v>
      </c>
      <c r="L79" s="85"/>
      <c r="M79" s="89">
        <f>I79-J79</f>
        <v>0</v>
      </c>
      <c r="N79" s="89"/>
      <c r="O79" s="85">
        <f>K79-L79</f>
        <v>0</v>
      </c>
      <c r="P79" s="85"/>
      <c r="Q79" s="89">
        <f>M79-N79</f>
        <v>0</v>
      </c>
      <c r="R79" s="89"/>
      <c r="S79" s="85">
        <f>O79-P79</f>
        <v>0</v>
      </c>
      <c r="T79" s="85"/>
      <c r="U79" s="89">
        <f t="shared" si="45"/>
        <v>0</v>
      </c>
      <c r="V79" s="89"/>
      <c r="W79" s="85">
        <f>S79-T79</f>
        <v>0</v>
      </c>
      <c r="X79" s="85"/>
      <c r="Y79" s="89">
        <f t="shared" si="46"/>
        <v>0</v>
      </c>
      <c r="Z79" s="89"/>
      <c r="AA79" s="85">
        <f>W79-X79</f>
        <v>0</v>
      </c>
      <c r="AB79" s="85"/>
      <c r="AC79" s="89">
        <f t="shared" si="48"/>
        <v>0</v>
      </c>
      <c r="AD79" s="89"/>
      <c r="AE79" s="85">
        <f t="shared" si="47"/>
        <v>0</v>
      </c>
      <c r="AF79" s="85"/>
      <c r="AG79" s="89">
        <f t="shared" si="49"/>
        <v>0</v>
      </c>
      <c r="AH79" s="89"/>
      <c r="AI79" s="85">
        <f>AE79-AF79</f>
        <v>0</v>
      </c>
      <c r="AJ79" s="85"/>
      <c r="AK79" s="89">
        <f>AG79-AH79</f>
        <v>0</v>
      </c>
      <c r="AL79" s="89"/>
      <c r="AM79" s="85">
        <f>AI79-AJ79</f>
        <v>0</v>
      </c>
      <c r="AN79" s="85"/>
      <c r="AO79" s="89">
        <f>AK79-AL79</f>
        <v>0</v>
      </c>
      <c r="AP79" s="89"/>
      <c r="AQ79" s="85">
        <f>AM79-AN79</f>
        <v>0</v>
      </c>
      <c r="AR79" s="85"/>
      <c r="AS79" s="89">
        <f>AO79-AP79</f>
        <v>0</v>
      </c>
      <c r="AT79" s="89"/>
      <c r="AU79" s="85">
        <f>AQ79-AR79</f>
        <v>0</v>
      </c>
      <c r="AV79" s="85"/>
      <c r="AW79" s="89">
        <f>AS79-AT79</f>
        <v>0</v>
      </c>
      <c r="AX79" s="90"/>
      <c r="AY79" s="91">
        <f>AU79-AV79</f>
        <v>0</v>
      </c>
      <c r="AZ79" s="89">
        <f>AW79-AX79</f>
        <v>0</v>
      </c>
      <c r="BA79" s="84"/>
      <c r="BC79" s="12">
        <f>Etatcons!AB95</f>
        <v>352</v>
      </c>
      <c r="BD79" s="12">
        <f>Etatcons!AE95</f>
        <v>360</v>
      </c>
      <c r="BE79"/>
    </row>
    <row r="80" spans="1:57" ht="17" thickTop="1" thickBot="1">
      <c r="A80" s="69">
        <v>77</v>
      </c>
      <c r="B80" s="76" t="s">
        <v>102</v>
      </c>
      <c r="C80" s="85">
        <v>3600</v>
      </c>
      <c r="D80" s="85">
        <v>3600</v>
      </c>
      <c r="E80" s="92">
        <v>0</v>
      </c>
      <c r="F80" s="87"/>
      <c r="G80" s="88">
        <f t="shared" si="44"/>
        <v>0</v>
      </c>
      <c r="H80" s="85"/>
      <c r="I80" s="89">
        <f t="shared" si="26"/>
        <v>0</v>
      </c>
      <c r="J80" s="89"/>
      <c r="K80" s="85">
        <f t="shared" si="27"/>
        <v>0</v>
      </c>
      <c r="L80" s="85"/>
      <c r="M80" s="89">
        <f t="shared" si="28"/>
        <v>0</v>
      </c>
      <c r="N80" s="89"/>
      <c r="O80" s="85">
        <f t="shared" si="29"/>
        <v>0</v>
      </c>
      <c r="P80" s="85"/>
      <c r="Q80" s="89">
        <f t="shared" si="30"/>
        <v>0</v>
      </c>
      <c r="R80" s="89"/>
      <c r="S80" s="85">
        <f t="shared" si="31"/>
        <v>0</v>
      </c>
      <c r="T80" s="85"/>
      <c r="U80" s="89">
        <v>17</v>
      </c>
      <c r="V80" s="89"/>
      <c r="W80" s="85">
        <f t="shared" si="32"/>
        <v>0</v>
      </c>
      <c r="X80" s="85"/>
      <c r="Y80" s="89">
        <v>41</v>
      </c>
      <c r="Z80" s="89"/>
      <c r="AA80" s="85">
        <f t="shared" si="33"/>
        <v>0</v>
      </c>
      <c r="AB80" s="85"/>
      <c r="AC80" s="89">
        <v>84</v>
      </c>
      <c r="AD80" s="89"/>
      <c r="AE80" s="85">
        <f t="shared" si="47"/>
        <v>0</v>
      </c>
      <c r="AF80" s="85"/>
      <c r="AG80" s="89">
        <f t="shared" si="49"/>
        <v>84</v>
      </c>
      <c r="AH80" s="89">
        <v>84</v>
      </c>
      <c r="AI80" s="85">
        <f t="shared" si="34"/>
        <v>0</v>
      </c>
      <c r="AJ80" s="85"/>
      <c r="AK80" s="89">
        <f t="shared" si="35"/>
        <v>0</v>
      </c>
      <c r="AL80" s="89"/>
      <c r="AM80" s="85">
        <f t="shared" si="36"/>
        <v>0</v>
      </c>
      <c r="AN80" s="85"/>
      <c r="AO80" s="89">
        <f t="shared" si="37"/>
        <v>0</v>
      </c>
      <c r="AP80" s="89"/>
      <c r="AQ80" s="85">
        <f t="shared" si="38"/>
        <v>0</v>
      </c>
      <c r="AR80" s="85"/>
      <c r="AS80" s="89">
        <f t="shared" si="39"/>
        <v>0</v>
      </c>
      <c r="AT80" s="89"/>
      <c r="AU80" s="85">
        <f t="shared" si="40"/>
        <v>0</v>
      </c>
      <c r="AV80" s="85"/>
      <c r="AW80" s="89">
        <f t="shared" si="41"/>
        <v>0</v>
      </c>
      <c r="AX80" s="90"/>
      <c r="AY80" s="91">
        <f t="shared" si="42"/>
        <v>0</v>
      </c>
      <c r="AZ80" s="89">
        <f t="shared" si="43"/>
        <v>0</v>
      </c>
      <c r="BA80" s="84"/>
      <c r="BC80" s="12">
        <f>Etatcons!AB108</f>
        <v>820</v>
      </c>
      <c r="BD80" s="12">
        <f>Etatcons!AE108</f>
        <v>823</v>
      </c>
      <c r="BE80"/>
    </row>
    <row r="81" spans="1:57" ht="17" thickTop="1" thickBot="1">
      <c r="A81" s="69">
        <v>78</v>
      </c>
      <c r="B81" s="73" t="s">
        <v>103</v>
      </c>
      <c r="C81" s="85">
        <v>3600</v>
      </c>
      <c r="D81" s="85">
        <v>3600</v>
      </c>
      <c r="E81" s="92">
        <v>0</v>
      </c>
      <c r="F81" s="87"/>
      <c r="G81" s="88">
        <f t="shared" si="44"/>
        <v>0</v>
      </c>
      <c r="H81" s="85"/>
      <c r="I81" s="89">
        <f t="shared" si="26"/>
        <v>0</v>
      </c>
      <c r="J81" s="89"/>
      <c r="K81" s="85">
        <f t="shared" si="27"/>
        <v>0</v>
      </c>
      <c r="L81" s="85"/>
      <c r="M81" s="89">
        <f t="shared" si="28"/>
        <v>0</v>
      </c>
      <c r="N81" s="89"/>
      <c r="O81" s="85">
        <f t="shared" si="29"/>
        <v>0</v>
      </c>
      <c r="P81" s="85"/>
      <c r="Q81" s="89">
        <f t="shared" si="30"/>
        <v>0</v>
      </c>
      <c r="R81" s="89"/>
      <c r="S81" s="85">
        <f t="shared" si="31"/>
        <v>0</v>
      </c>
      <c r="T81" s="85"/>
      <c r="U81" s="89">
        <f t="shared" si="45"/>
        <v>0</v>
      </c>
      <c r="V81" s="89"/>
      <c r="W81" s="85">
        <f t="shared" si="32"/>
        <v>0</v>
      </c>
      <c r="X81" s="85"/>
      <c r="Y81" s="89">
        <f t="shared" si="46"/>
        <v>0</v>
      </c>
      <c r="Z81" s="89"/>
      <c r="AA81" s="85">
        <f t="shared" si="33"/>
        <v>0</v>
      </c>
      <c r="AB81" s="85"/>
      <c r="AC81" s="89">
        <v>120</v>
      </c>
      <c r="AD81" s="89"/>
      <c r="AE81" s="85">
        <f t="shared" si="47"/>
        <v>0</v>
      </c>
      <c r="AF81" s="85"/>
      <c r="AG81" s="89">
        <f t="shared" si="49"/>
        <v>120</v>
      </c>
      <c r="AH81" s="89">
        <v>120</v>
      </c>
      <c r="AI81" s="85">
        <f t="shared" si="34"/>
        <v>0</v>
      </c>
      <c r="AJ81" s="85"/>
      <c r="AK81" s="89">
        <f t="shared" si="35"/>
        <v>0</v>
      </c>
      <c r="AL81" s="89"/>
      <c r="AM81" s="85">
        <f t="shared" si="36"/>
        <v>0</v>
      </c>
      <c r="AN81" s="85"/>
      <c r="AO81" s="89">
        <f t="shared" si="37"/>
        <v>0</v>
      </c>
      <c r="AP81" s="89"/>
      <c r="AQ81" s="85">
        <f t="shared" si="38"/>
        <v>0</v>
      </c>
      <c r="AR81" s="85"/>
      <c r="AS81" s="89">
        <f t="shared" si="39"/>
        <v>0</v>
      </c>
      <c r="AT81" s="89"/>
      <c r="AU81" s="85">
        <f t="shared" si="40"/>
        <v>0</v>
      </c>
      <c r="AV81" s="85"/>
      <c r="AW81" s="89">
        <f t="shared" si="41"/>
        <v>0</v>
      </c>
      <c r="AX81" s="90"/>
      <c r="AY81" s="91">
        <f t="shared" si="42"/>
        <v>0</v>
      </c>
      <c r="AZ81" s="89">
        <f t="shared" si="43"/>
        <v>0</v>
      </c>
      <c r="BA81" s="84"/>
      <c r="BC81" s="12">
        <f>Etatcons!AB37</f>
        <v>1007</v>
      </c>
      <c r="BD81" s="12">
        <f>Etatcons!AE37</f>
        <v>1012</v>
      </c>
      <c r="BE81"/>
    </row>
    <row r="82" spans="1:57" ht="17" thickTop="1" thickBot="1">
      <c r="A82" s="71">
        <v>79</v>
      </c>
      <c r="B82" s="72" t="s">
        <v>250</v>
      </c>
      <c r="C82" s="85">
        <v>3600</v>
      </c>
      <c r="D82" s="85">
        <v>3600</v>
      </c>
      <c r="E82" s="92">
        <v>30</v>
      </c>
      <c r="F82" s="87"/>
      <c r="G82" s="88">
        <f t="shared" si="44"/>
        <v>0</v>
      </c>
      <c r="H82" s="85"/>
      <c r="I82" s="89">
        <f t="shared" si="26"/>
        <v>30</v>
      </c>
      <c r="J82" s="89"/>
      <c r="K82" s="85">
        <f t="shared" si="27"/>
        <v>0</v>
      </c>
      <c r="L82" s="85"/>
      <c r="M82" s="89">
        <f t="shared" si="28"/>
        <v>30</v>
      </c>
      <c r="N82" s="362">
        <v>30</v>
      </c>
      <c r="O82" s="85">
        <f t="shared" si="29"/>
        <v>0</v>
      </c>
      <c r="P82" s="85"/>
      <c r="Q82" s="89">
        <f t="shared" si="30"/>
        <v>0</v>
      </c>
      <c r="R82" s="89"/>
      <c r="S82" s="85">
        <f t="shared" si="31"/>
        <v>0</v>
      </c>
      <c r="T82" s="85"/>
      <c r="U82" s="89">
        <f t="shared" si="45"/>
        <v>0</v>
      </c>
      <c r="V82" s="89"/>
      <c r="W82" s="85">
        <f t="shared" si="32"/>
        <v>0</v>
      </c>
      <c r="X82" s="85"/>
      <c r="Y82" s="89">
        <f t="shared" si="46"/>
        <v>0</v>
      </c>
      <c r="Z82" s="89"/>
      <c r="AA82" s="85">
        <f t="shared" si="33"/>
        <v>0</v>
      </c>
      <c r="AB82" s="85"/>
      <c r="AC82" s="89">
        <f t="shared" si="48"/>
        <v>0</v>
      </c>
      <c r="AD82" s="89"/>
      <c r="AE82" s="85">
        <f t="shared" si="47"/>
        <v>0</v>
      </c>
      <c r="AF82" s="85"/>
      <c r="AG82" s="89">
        <v>155</v>
      </c>
      <c r="AH82" s="89"/>
      <c r="AI82" s="85">
        <f t="shared" si="34"/>
        <v>0</v>
      </c>
      <c r="AJ82" s="85"/>
      <c r="AK82" s="89">
        <f t="shared" si="35"/>
        <v>155</v>
      </c>
      <c r="AL82" s="89">
        <v>155</v>
      </c>
      <c r="AM82" s="85">
        <f t="shared" si="36"/>
        <v>0</v>
      </c>
      <c r="AN82" s="85"/>
      <c r="AO82" s="89">
        <f t="shared" si="37"/>
        <v>0</v>
      </c>
      <c r="AP82" s="89"/>
      <c r="AQ82" s="85">
        <f t="shared" si="38"/>
        <v>0</v>
      </c>
      <c r="AR82" s="85"/>
      <c r="AS82" s="89">
        <f t="shared" si="39"/>
        <v>0</v>
      </c>
      <c r="AT82" s="89"/>
      <c r="AU82" s="85">
        <f t="shared" si="40"/>
        <v>0</v>
      </c>
      <c r="AV82" s="85"/>
      <c r="AW82" s="89">
        <f t="shared" si="41"/>
        <v>0</v>
      </c>
      <c r="AX82" s="90"/>
      <c r="AY82" s="91">
        <f t="shared" si="42"/>
        <v>0</v>
      </c>
      <c r="AZ82" s="89">
        <f t="shared" si="43"/>
        <v>0</v>
      </c>
      <c r="BA82" s="84"/>
      <c r="BC82" s="12">
        <f>Etatcons!AB46</f>
        <v>845</v>
      </c>
      <c r="BD82" s="12">
        <f>Etatcons!AE46</f>
        <v>845</v>
      </c>
      <c r="BE82"/>
    </row>
    <row r="83" spans="1:57" ht="17" thickTop="1" thickBot="1">
      <c r="A83" s="71">
        <v>80</v>
      </c>
      <c r="B83" s="72" t="s">
        <v>66</v>
      </c>
      <c r="C83" s="85">
        <v>3600</v>
      </c>
      <c r="D83" s="85">
        <v>3500</v>
      </c>
      <c r="E83" s="92">
        <v>0</v>
      </c>
      <c r="F83" s="87"/>
      <c r="G83" s="88">
        <f t="shared" si="44"/>
        <v>100</v>
      </c>
      <c r="H83" s="91"/>
      <c r="I83" s="89">
        <f t="shared" si="26"/>
        <v>0</v>
      </c>
      <c r="J83" s="89"/>
      <c r="K83" s="85">
        <f t="shared" si="27"/>
        <v>100</v>
      </c>
      <c r="L83" s="360">
        <v>100</v>
      </c>
      <c r="M83" s="89">
        <f t="shared" si="28"/>
        <v>0</v>
      </c>
      <c r="N83" s="89"/>
      <c r="O83" s="85">
        <f t="shared" si="29"/>
        <v>0</v>
      </c>
      <c r="P83" s="85"/>
      <c r="Q83" s="89">
        <f t="shared" si="30"/>
        <v>0</v>
      </c>
      <c r="R83" s="89"/>
      <c r="S83" s="85">
        <f t="shared" si="31"/>
        <v>0</v>
      </c>
      <c r="T83" s="85"/>
      <c r="U83" s="89">
        <f t="shared" si="45"/>
        <v>0</v>
      </c>
      <c r="V83" s="89"/>
      <c r="W83" s="85">
        <f t="shared" si="32"/>
        <v>0</v>
      </c>
      <c r="X83" s="85"/>
      <c r="Y83" s="89">
        <f t="shared" si="46"/>
        <v>0</v>
      </c>
      <c r="Z83" s="89"/>
      <c r="AA83" s="85">
        <f t="shared" si="33"/>
        <v>0</v>
      </c>
      <c r="AB83" s="85"/>
      <c r="AC83" s="89">
        <v>22</v>
      </c>
      <c r="AD83" s="89"/>
      <c r="AE83" s="85">
        <f t="shared" si="47"/>
        <v>0</v>
      </c>
      <c r="AF83" s="85"/>
      <c r="AG83" s="89">
        <v>44</v>
      </c>
      <c r="AH83" s="89"/>
      <c r="AI83" s="85">
        <f t="shared" si="34"/>
        <v>0</v>
      </c>
      <c r="AJ83" s="85"/>
      <c r="AK83" s="89">
        <f t="shared" si="35"/>
        <v>44</v>
      </c>
      <c r="AL83" s="89"/>
      <c r="AM83" s="85">
        <f t="shared" si="36"/>
        <v>0</v>
      </c>
      <c r="AN83" s="85"/>
      <c r="AO83" s="89">
        <v>66</v>
      </c>
      <c r="AP83" s="89"/>
      <c r="AQ83" s="85">
        <f t="shared" si="38"/>
        <v>0</v>
      </c>
      <c r="AR83" s="85"/>
      <c r="AS83" s="89">
        <f t="shared" si="39"/>
        <v>66</v>
      </c>
      <c r="AT83" s="89"/>
      <c r="AU83" s="85">
        <f t="shared" si="40"/>
        <v>0</v>
      </c>
      <c r="AV83" s="85"/>
      <c r="AW83" s="89">
        <f t="shared" si="41"/>
        <v>66</v>
      </c>
      <c r="AX83" s="90"/>
      <c r="AY83" s="91">
        <f t="shared" si="42"/>
        <v>0</v>
      </c>
      <c r="AZ83" s="89">
        <f t="shared" si="43"/>
        <v>66</v>
      </c>
      <c r="BA83" s="84"/>
      <c r="BC83" s="12">
        <f>Etatcons!AB45</f>
        <v>379</v>
      </c>
      <c r="BD83" s="12">
        <f>Etatcons!AE45</f>
        <v>379</v>
      </c>
      <c r="BE83"/>
    </row>
    <row r="84" spans="1:57" ht="17" thickTop="1" thickBot="1">
      <c r="A84" s="71">
        <v>82</v>
      </c>
      <c r="B84" s="74" t="s">
        <v>104</v>
      </c>
      <c r="C84" s="85">
        <v>3600</v>
      </c>
      <c r="D84" s="85">
        <v>3600</v>
      </c>
      <c r="E84" s="92">
        <v>36</v>
      </c>
      <c r="F84" s="87"/>
      <c r="G84" s="88">
        <f t="shared" si="44"/>
        <v>0</v>
      </c>
      <c r="H84" s="85"/>
      <c r="I84" s="89">
        <f t="shared" si="26"/>
        <v>36</v>
      </c>
      <c r="J84" s="89"/>
      <c r="K84" s="85">
        <f t="shared" si="27"/>
        <v>0</v>
      </c>
      <c r="L84" s="85"/>
      <c r="M84" s="89">
        <v>36</v>
      </c>
      <c r="N84" s="89"/>
      <c r="O84" s="85">
        <f t="shared" si="29"/>
        <v>0</v>
      </c>
      <c r="P84" s="85"/>
      <c r="Q84" s="89">
        <v>36</v>
      </c>
      <c r="R84" s="362">
        <v>36</v>
      </c>
      <c r="S84" s="85">
        <f t="shared" si="31"/>
        <v>0</v>
      </c>
      <c r="T84" s="85"/>
      <c r="U84" s="89">
        <v>10</v>
      </c>
      <c r="V84" s="89"/>
      <c r="W84" s="85">
        <f t="shared" si="32"/>
        <v>0</v>
      </c>
      <c r="X84" s="85"/>
      <c r="Y84" s="89">
        <v>251</v>
      </c>
      <c r="Z84" s="89"/>
      <c r="AA84" s="85">
        <f t="shared" si="33"/>
        <v>0</v>
      </c>
      <c r="AB84" s="85"/>
      <c r="AC84" s="89">
        <v>266</v>
      </c>
      <c r="AD84" s="89"/>
      <c r="AE84" s="85">
        <f t="shared" si="47"/>
        <v>0</v>
      </c>
      <c r="AF84" s="85"/>
      <c r="AG84" s="89">
        <f t="shared" si="49"/>
        <v>266</v>
      </c>
      <c r="AH84" s="89">
        <v>266</v>
      </c>
      <c r="AI84" s="85">
        <f t="shared" si="34"/>
        <v>0</v>
      </c>
      <c r="AJ84" s="85"/>
      <c r="AK84" s="89">
        <f t="shared" si="35"/>
        <v>0</v>
      </c>
      <c r="AL84" s="89"/>
      <c r="AM84" s="85">
        <f t="shared" si="36"/>
        <v>0</v>
      </c>
      <c r="AN84" s="85"/>
      <c r="AO84" s="89">
        <v>22</v>
      </c>
      <c r="AP84" s="89"/>
      <c r="AQ84" s="85">
        <f t="shared" si="38"/>
        <v>0</v>
      </c>
      <c r="AR84" s="85"/>
      <c r="AS84" s="89">
        <f t="shared" si="39"/>
        <v>22</v>
      </c>
      <c r="AT84" s="89"/>
      <c r="AU84" s="85">
        <f t="shared" si="40"/>
        <v>0</v>
      </c>
      <c r="AV84" s="85"/>
      <c r="AW84" s="89">
        <f t="shared" si="41"/>
        <v>22</v>
      </c>
      <c r="AX84" s="90"/>
      <c r="AY84" s="91">
        <f t="shared" si="42"/>
        <v>0</v>
      </c>
      <c r="AZ84" s="89">
        <f t="shared" si="43"/>
        <v>22</v>
      </c>
      <c r="BA84" s="84"/>
      <c r="BC84" s="12">
        <f>Etatcons!AB122</f>
        <v>986</v>
      </c>
      <c r="BD84" s="12">
        <f>Etatcons!AE122</f>
        <v>987</v>
      </c>
      <c r="BE84"/>
    </row>
    <row r="85" spans="1:57" ht="17" thickTop="1" thickBot="1">
      <c r="A85" s="71">
        <v>84</v>
      </c>
      <c r="B85" s="72" t="s">
        <v>107</v>
      </c>
      <c r="C85" s="85">
        <v>3600</v>
      </c>
      <c r="D85" s="85">
        <v>3600</v>
      </c>
      <c r="E85" s="92">
        <v>0</v>
      </c>
      <c r="F85" s="87"/>
      <c r="G85" s="88">
        <f t="shared" si="44"/>
        <v>0</v>
      </c>
      <c r="H85" s="85"/>
      <c r="I85" s="89">
        <f t="shared" si="26"/>
        <v>0</v>
      </c>
      <c r="J85" s="89"/>
      <c r="K85" s="85">
        <f t="shared" si="27"/>
        <v>0</v>
      </c>
      <c r="L85" s="85"/>
      <c r="M85" s="89">
        <f t="shared" si="28"/>
        <v>0</v>
      </c>
      <c r="N85" s="89"/>
      <c r="O85" s="85">
        <f t="shared" si="29"/>
        <v>0</v>
      </c>
      <c r="P85" s="85"/>
      <c r="Q85" s="89">
        <f t="shared" si="30"/>
        <v>0</v>
      </c>
      <c r="R85" s="89"/>
      <c r="S85" s="85">
        <f t="shared" si="31"/>
        <v>0</v>
      </c>
      <c r="T85" s="85"/>
      <c r="U85" s="89">
        <f t="shared" si="45"/>
        <v>0</v>
      </c>
      <c r="V85" s="89"/>
      <c r="W85" s="85">
        <f t="shared" si="32"/>
        <v>0</v>
      </c>
      <c r="X85" s="85"/>
      <c r="Y85" s="89">
        <f t="shared" si="46"/>
        <v>0</v>
      </c>
      <c r="Z85" s="89"/>
      <c r="AA85" s="85">
        <f t="shared" si="33"/>
        <v>0</v>
      </c>
      <c r="AB85" s="85"/>
      <c r="AC85" s="89">
        <f t="shared" si="48"/>
        <v>0</v>
      </c>
      <c r="AD85" s="89"/>
      <c r="AE85" s="85">
        <f t="shared" si="47"/>
        <v>0</v>
      </c>
      <c r="AF85" s="85"/>
      <c r="AG85" s="89">
        <f t="shared" si="49"/>
        <v>0</v>
      </c>
      <c r="AH85" s="89"/>
      <c r="AI85" s="85">
        <f t="shared" si="34"/>
        <v>0</v>
      </c>
      <c r="AJ85" s="85"/>
      <c r="AK85" s="89">
        <f t="shared" si="35"/>
        <v>0</v>
      </c>
      <c r="AL85" s="89"/>
      <c r="AM85" s="85">
        <f t="shared" si="36"/>
        <v>0</v>
      </c>
      <c r="AN85" s="85"/>
      <c r="AO85" s="89">
        <f t="shared" si="37"/>
        <v>0</v>
      </c>
      <c r="AP85" s="89"/>
      <c r="AQ85" s="85">
        <f t="shared" si="38"/>
        <v>0</v>
      </c>
      <c r="AR85" s="85"/>
      <c r="AS85" s="89">
        <f t="shared" si="39"/>
        <v>0</v>
      </c>
      <c r="AT85" s="89"/>
      <c r="AU85" s="85">
        <f t="shared" si="40"/>
        <v>0</v>
      </c>
      <c r="AV85" s="85"/>
      <c r="AW85" s="89">
        <f t="shared" si="41"/>
        <v>0</v>
      </c>
      <c r="AX85" s="90"/>
      <c r="AY85" s="91">
        <f t="shared" si="42"/>
        <v>0</v>
      </c>
      <c r="AZ85" s="89">
        <f t="shared" si="43"/>
        <v>0</v>
      </c>
      <c r="BA85" s="84"/>
      <c r="BC85" s="12">
        <f>Etatcons!AB131</f>
        <v>1150</v>
      </c>
      <c r="BD85" s="12">
        <f>Etatcons!AE131</f>
        <v>1155</v>
      </c>
      <c r="BE85"/>
    </row>
    <row r="86" spans="1:57" ht="17" thickTop="1" thickBot="1">
      <c r="A86" s="71">
        <v>85</v>
      </c>
      <c r="B86" s="72" t="s">
        <v>76</v>
      </c>
      <c r="C86" s="85">
        <v>3600</v>
      </c>
      <c r="D86" s="85">
        <v>3600</v>
      </c>
      <c r="E86" s="92">
        <v>0</v>
      </c>
      <c r="F86" s="87"/>
      <c r="G86" s="88">
        <f t="shared" si="44"/>
        <v>0</v>
      </c>
      <c r="H86" s="85"/>
      <c r="I86" s="89">
        <f t="shared" si="26"/>
        <v>0</v>
      </c>
      <c r="J86" s="89"/>
      <c r="K86" s="85">
        <f t="shared" si="27"/>
        <v>0</v>
      </c>
      <c r="L86" s="85"/>
      <c r="M86" s="89">
        <f t="shared" si="28"/>
        <v>0</v>
      </c>
      <c r="N86" s="89"/>
      <c r="O86" s="85">
        <f t="shared" si="29"/>
        <v>0</v>
      </c>
      <c r="P86" s="85"/>
      <c r="Q86" s="89">
        <f t="shared" si="30"/>
        <v>0</v>
      </c>
      <c r="R86" s="89"/>
      <c r="S86" s="85">
        <f t="shared" si="31"/>
        <v>0</v>
      </c>
      <c r="T86" s="85"/>
      <c r="U86" s="89">
        <f t="shared" si="45"/>
        <v>0</v>
      </c>
      <c r="V86" s="89"/>
      <c r="W86" s="85">
        <f t="shared" si="32"/>
        <v>0</v>
      </c>
      <c r="X86" s="85"/>
      <c r="Y86" s="89">
        <f t="shared" si="46"/>
        <v>0</v>
      </c>
      <c r="Z86" s="89"/>
      <c r="AA86" s="85">
        <f t="shared" si="33"/>
        <v>0</v>
      </c>
      <c r="AB86" s="85"/>
      <c r="AC86" s="89">
        <f t="shared" si="48"/>
        <v>0</v>
      </c>
      <c r="AD86" s="89"/>
      <c r="AE86" s="85">
        <f t="shared" si="47"/>
        <v>0</v>
      </c>
      <c r="AF86" s="85"/>
      <c r="AG86" s="89">
        <f t="shared" si="49"/>
        <v>0</v>
      </c>
      <c r="AH86" s="89"/>
      <c r="AI86" s="85">
        <f t="shared" si="34"/>
        <v>0</v>
      </c>
      <c r="AJ86" s="85"/>
      <c r="AK86" s="89">
        <f t="shared" si="35"/>
        <v>0</v>
      </c>
      <c r="AL86" s="89"/>
      <c r="AM86" s="85">
        <f t="shared" si="36"/>
        <v>0</v>
      </c>
      <c r="AN86" s="85"/>
      <c r="AO86" s="89">
        <f t="shared" si="37"/>
        <v>0</v>
      </c>
      <c r="AP86" s="89"/>
      <c r="AQ86" s="85">
        <f t="shared" si="38"/>
        <v>0</v>
      </c>
      <c r="AR86" s="85"/>
      <c r="AS86" s="89">
        <f t="shared" si="39"/>
        <v>0</v>
      </c>
      <c r="AT86" s="89"/>
      <c r="AU86" s="85">
        <f t="shared" si="40"/>
        <v>0</v>
      </c>
      <c r="AV86" s="85"/>
      <c r="AW86" s="89">
        <f t="shared" si="41"/>
        <v>0</v>
      </c>
      <c r="AX86" s="90"/>
      <c r="AY86" s="91">
        <f t="shared" si="42"/>
        <v>0</v>
      </c>
      <c r="AZ86" s="89">
        <f t="shared" si="43"/>
        <v>0</v>
      </c>
      <c r="BA86" s="84"/>
      <c r="BC86" s="12">
        <f>Etatcons!AB130</f>
        <v>251</v>
      </c>
      <c r="BD86" s="12">
        <f>Etatcons!AE130</f>
        <v>253</v>
      </c>
      <c r="BE86"/>
    </row>
    <row r="87" spans="1:57" ht="17" thickTop="1" thickBot="1">
      <c r="A87" s="71">
        <v>86</v>
      </c>
      <c r="B87" s="72" t="s">
        <v>77</v>
      </c>
      <c r="C87" s="85">
        <v>3600</v>
      </c>
      <c r="D87" s="85">
        <v>3600</v>
      </c>
      <c r="E87" s="92">
        <v>38</v>
      </c>
      <c r="F87" s="87"/>
      <c r="G87" s="88">
        <f t="shared" si="44"/>
        <v>0</v>
      </c>
      <c r="H87" s="85"/>
      <c r="I87" s="89">
        <f t="shared" si="26"/>
        <v>38</v>
      </c>
      <c r="J87" s="89"/>
      <c r="K87" s="85">
        <f t="shared" si="27"/>
        <v>0</v>
      </c>
      <c r="L87" s="85"/>
      <c r="M87" s="89">
        <f t="shared" si="28"/>
        <v>38</v>
      </c>
      <c r="N87" s="362">
        <v>38</v>
      </c>
      <c r="O87" s="85">
        <f t="shared" si="29"/>
        <v>0</v>
      </c>
      <c r="P87" s="85"/>
      <c r="Q87" s="89">
        <f t="shared" si="30"/>
        <v>0</v>
      </c>
      <c r="R87" s="89"/>
      <c r="S87" s="85">
        <f t="shared" si="31"/>
        <v>0</v>
      </c>
      <c r="T87" s="85"/>
      <c r="U87" s="89">
        <f t="shared" si="45"/>
        <v>0</v>
      </c>
      <c r="V87" s="89"/>
      <c r="W87" s="85">
        <f t="shared" si="32"/>
        <v>0</v>
      </c>
      <c r="X87" s="85"/>
      <c r="Y87" s="89">
        <f t="shared" si="46"/>
        <v>0</v>
      </c>
      <c r="Z87" s="89"/>
      <c r="AA87" s="85">
        <f t="shared" si="33"/>
        <v>0</v>
      </c>
      <c r="AB87" s="85"/>
      <c r="AC87" s="89">
        <f t="shared" si="48"/>
        <v>0</v>
      </c>
      <c r="AD87" s="89"/>
      <c r="AE87" s="85">
        <f t="shared" si="47"/>
        <v>0</v>
      </c>
      <c r="AF87" s="85"/>
      <c r="AG87" s="89">
        <f t="shared" si="49"/>
        <v>0</v>
      </c>
      <c r="AH87" s="89"/>
      <c r="AI87" s="85">
        <f t="shared" si="34"/>
        <v>0</v>
      </c>
      <c r="AJ87" s="85"/>
      <c r="AK87" s="89">
        <f t="shared" si="35"/>
        <v>0</v>
      </c>
      <c r="AL87" s="89"/>
      <c r="AM87" s="85">
        <f t="shared" si="36"/>
        <v>0</v>
      </c>
      <c r="AN87" s="85"/>
      <c r="AO87" s="89">
        <f t="shared" si="37"/>
        <v>0</v>
      </c>
      <c r="AP87" s="89"/>
      <c r="AQ87" s="85">
        <f t="shared" si="38"/>
        <v>0</v>
      </c>
      <c r="AR87" s="85"/>
      <c r="AS87" s="89">
        <f t="shared" si="39"/>
        <v>0</v>
      </c>
      <c r="AT87" s="89"/>
      <c r="AU87" s="85">
        <f t="shared" si="40"/>
        <v>0</v>
      </c>
      <c r="AV87" s="85"/>
      <c r="AW87" s="89">
        <f t="shared" si="41"/>
        <v>0</v>
      </c>
      <c r="AX87" s="90"/>
      <c r="AY87" s="91">
        <f t="shared" si="42"/>
        <v>0</v>
      </c>
      <c r="AZ87" s="89">
        <f t="shared" si="43"/>
        <v>0</v>
      </c>
      <c r="BA87" s="84"/>
      <c r="BC87" s="12">
        <f>Etatcons!AB129</f>
        <v>348</v>
      </c>
      <c r="BD87" s="12">
        <f>Etatcons!AE129</f>
        <v>352</v>
      </c>
      <c r="BE87"/>
    </row>
    <row r="88" spans="1:57" ht="17" thickTop="1" thickBot="1">
      <c r="A88" s="71">
        <v>87</v>
      </c>
      <c r="B88" s="72" t="s">
        <v>78</v>
      </c>
      <c r="C88" s="85">
        <v>3600</v>
      </c>
      <c r="D88" s="85">
        <v>3600</v>
      </c>
      <c r="E88" s="92">
        <v>0</v>
      </c>
      <c r="F88" s="87"/>
      <c r="G88" s="88">
        <f t="shared" si="44"/>
        <v>0</v>
      </c>
      <c r="H88" s="85"/>
      <c r="I88" s="89">
        <f t="shared" si="26"/>
        <v>0</v>
      </c>
      <c r="J88" s="89"/>
      <c r="K88" s="85">
        <f t="shared" si="27"/>
        <v>0</v>
      </c>
      <c r="L88" s="85"/>
      <c r="M88" s="89">
        <f t="shared" si="28"/>
        <v>0</v>
      </c>
      <c r="N88" s="89"/>
      <c r="O88" s="85">
        <f t="shared" si="29"/>
        <v>0</v>
      </c>
      <c r="P88" s="85"/>
      <c r="Q88" s="89">
        <f t="shared" si="30"/>
        <v>0</v>
      </c>
      <c r="R88" s="89"/>
      <c r="S88" s="85">
        <f t="shared" si="31"/>
        <v>0</v>
      </c>
      <c r="T88" s="85"/>
      <c r="U88" s="89">
        <f t="shared" si="45"/>
        <v>0</v>
      </c>
      <c r="V88" s="89"/>
      <c r="W88" s="85">
        <f t="shared" si="32"/>
        <v>0</v>
      </c>
      <c r="X88" s="85"/>
      <c r="Y88" s="89">
        <f t="shared" si="46"/>
        <v>0</v>
      </c>
      <c r="Z88" s="89"/>
      <c r="AA88" s="85">
        <f t="shared" si="33"/>
        <v>0</v>
      </c>
      <c r="AB88" s="85"/>
      <c r="AC88" s="89">
        <f t="shared" si="48"/>
        <v>0</v>
      </c>
      <c r="AD88" s="89"/>
      <c r="AE88" s="85">
        <f t="shared" si="47"/>
        <v>0</v>
      </c>
      <c r="AF88" s="85"/>
      <c r="AG88" s="89">
        <f t="shared" si="49"/>
        <v>0</v>
      </c>
      <c r="AH88" s="89"/>
      <c r="AI88" s="85">
        <f t="shared" si="34"/>
        <v>0</v>
      </c>
      <c r="AJ88" s="85"/>
      <c r="AK88" s="89">
        <f t="shared" si="35"/>
        <v>0</v>
      </c>
      <c r="AL88" s="89"/>
      <c r="AM88" s="85">
        <f t="shared" si="36"/>
        <v>0</v>
      </c>
      <c r="AN88" s="85"/>
      <c r="AO88" s="89">
        <f t="shared" si="37"/>
        <v>0</v>
      </c>
      <c r="AP88" s="89"/>
      <c r="AQ88" s="85">
        <f t="shared" si="38"/>
        <v>0</v>
      </c>
      <c r="AR88" s="85"/>
      <c r="AS88" s="89">
        <f t="shared" si="39"/>
        <v>0</v>
      </c>
      <c r="AT88" s="89"/>
      <c r="AU88" s="85">
        <f t="shared" si="40"/>
        <v>0</v>
      </c>
      <c r="AV88" s="85"/>
      <c r="AW88" s="89">
        <f t="shared" si="41"/>
        <v>0</v>
      </c>
      <c r="AX88" s="90"/>
      <c r="AY88" s="91">
        <f t="shared" si="42"/>
        <v>0</v>
      </c>
      <c r="AZ88" s="89">
        <f t="shared" si="43"/>
        <v>0</v>
      </c>
      <c r="BA88" s="84"/>
      <c r="BC88" s="12">
        <f>Etatcons!AB128</f>
        <v>283</v>
      </c>
      <c r="BD88" s="12">
        <f>Etatcons!AE128</f>
        <v>287</v>
      </c>
      <c r="BE88"/>
    </row>
    <row r="89" spans="1:57" ht="17" thickTop="1" thickBot="1">
      <c r="A89" s="71">
        <v>88</v>
      </c>
      <c r="B89" s="72" t="s">
        <v>26</v>
      </c>
      <c r="C89" s="85">
        <v>3600</v>
      </c>
      <c r="D89" s="85">
        <v>3600</v>
      </c>
      <c r="E89" s="92">
        <v>0</v>
      </c>
      <c r="F89" s="87"/>
      <c r="G89" s="88">
        <f t="shared" si="44"/>
        <v>0</v>
      </c>
      <c r="H89" s="85"/>
      <c r="I89" s="89">
        <f t="shared" si="26"/>
        <v>0</v>
      </c>
      <c r="J89" s="89"/>
      <c r="K89" s="85">
        <f t="shared" si="27"/>
        <v>0</v>
      </c>
      <c r="L89" s="85"/>
      <c r="M89" s="89">
        <f t="shared" si="28"/>
        <v>0</v>
      </c>
      <c r="N89" s="89"/>
      <c r="O89" s="85">
        <f t="shared" si="29"/>
        <v>0</v>
      </c>
      <c r="P89" s="85"/>
      <c r="Q89" s="89">
        <f t="shared" si="30"/>
        <v>0</v>
      </c>
      <c r="R89" s="89"/>
      <c r="S89" s="85">
        <f t="shared" si="31"/>
        <v>0</v>
      </c>
      <c r="T89" s="85"/>
      <c r="U89" s="89">
        <f t="shared" si="45"/>
        <v>0</v>
      </c>
      <c r="V89" s="89"/>
      <c r="W89" s="85">
        <f t="shared" si="32"/>
        <v>0</v>
      </c>
      <c r="X89" s="85"/>
      <c r="Y89" s="89">
        <f t="shared" si="46"/>
        <v>0</v>
      </c>
      <c r="Z89" s="89"/>
      <c r="AA89" s="85">
        <f t="shared" si="33"/>
        <v>0</v>
      </c>
      <c r="AB89" s="85"/>
      <c r="AC89" s="89">
        <f t="shared" si="48"/>
        <v>0</v>
      </c>
      <c r="AD89" s="89"/>
      <c r="AE89" s="85">
        <f t="shared" si="47"/>
        <v>0</v>
      </c>
      <c r="AF89" s="85"/>
      <c r="AG89" s="89">
        <v>15</v>
      </c>
      <c r="AH89" s="89"/>
      <c r="AI89" s="85">
        <f t="shared" si="34"/>
        <v>0</v>
      </c>
      <c r="AJ89" s="85"/>
      <c r="AK89" s="89">
        <f t="shared" si="35"/>
        <v>15</v>
      </c>
      <c r="AL89" s="89">
        <v>15</v>
      </c>
      <c r="AM89" s="85">
        <f t="shared" si="36"/>
        <v>0</v>
      </c>
      <c r="AN89" s="85"/>
      <c r="AO89" s="89">
        <f t="shared" si="37"/>
        <v>0</v>
      </c>
      <c r="AP89" s="89"/>
      <c r="AQ89" s="85">
        <f t="shared" si="38"/>
        <v>0</v>
      </c>
      <c r="AR89" s="85"/>
      <c r="AS89" s="89">
        <f t="shared" si="39"/>
        <v>0</v>
      </c>
      <c r="AT89" s="89"/>
      <c r="AU89" s="85">
        <f t="shared" si="40"/>
        <v>0</v>
      </c>
      <c r="AV89" s="85"/>
      <c r="AW89" s="89">
        <f t="shared" si="41"/>
        <v>0</v>
      </c>
      <c r="AX89" s="90"/>
      <c r="AY89" s="91">
        <f t="shared" si="42"/>
        <v>0</v>
      </c>
      <c r="AZ89" s="89">
        <f t="shared" si="43"/>
        <v>0</v>
      </c>
      <c r="BA89" s="84"/>
      <c r="BC89" s="12">
        <f>Etatcons!AB133</f>
        <v>534</v>
      </c>
      <c r="BD89" s="12">
        <f>Etatcons!AE133</f>
        <v>536</v>
      </c>
      <c r="BE89"/>
    </row>
    <row r="90" spans="1:57" ht="17" thickTop="1" thickBot="1">
      <c r="A90" s="71">
        <v>89</v>
      </c>
      <c r="B90" s="72" t="s">
        <v>218</v>
      </c>
      <c r="C90" s="85">
        <v>3600</v>
      </c>
      <c r="D90" s="85">
        <v>3600</v>
      </c>
      <c r="E90" s="92">
        <v>710</v>
      </c>
      <c r="F90" s="87"/>
      <c r="G90" s="88">
        <f t="shared" si="44"/>
        <v>0</v>
      </c>
      <c r="H90" s="85"/>
      <c r="I90" s="89">
        <f t="shared" si="26"/>
        <v>710</v>
      </c>
      <c r="J90" s="89"/>
      <c r="K90" s="85">
        <f t="shared" si="27"/>
        <v>0</v>
      </c>
      <c r="L90" s="85"/>
      <c r="M90" s="89">
        <f t="shared" si="28"/>
        <v>710</v>
      </c>
      <c r="N90" s="89">
        <v>710</v>
      </c>
      <c r="O90" s="85">
        <f t="shared" si="29"/>
        <v>0</v>
      </c>
      <c r="P90" s="85"/>
      <c r="Q90" s="89">
        <f t="shared" si="30"/>
        <v>0</v>
      </c>
      <c r="R90" s="89"/>
      <c r="S90" s="85">
        <f t="shared" si="31"/>
        <v>0</v>
      </c>
      <c r="T90" s="85"/>
      <c r="U90" s="89">
        <v>17</v>
      </c>
      <c r="V90" s="89"/>
      <c r="W90" s="85">
        <f t="shared" si="32"/>
        <v>0</v>
      </c>
      <c r="X90" s="85"/>
      <c r="Y90" s="89">
        <v>69</v>
      </c>
      <c r="Z90" s="89"/>
      <c r="AA90" s="85">
        <f t="shared" si="33"/>
        <v>0</v>
      </c>
      <c r="AB90" s="85"/>
      <c r="AC90" s="89">
        <f t="shared" si="48"/>
        <v>69</v>
      </c>
      <c r="AD90" s="89">
        <v>69</v>
      </c>
      <c r="AE90" s="85">
        <f t="shared" si="47"/>
        <v>0</v>
      </c>
      <c r="AF90" s="85"/>
      <c r="AG90" s="89">
        <v>64</v>
      </c>
      <c r="AH90" s="89"/>
      <c r="AI90" s="85">
        <f t="shared" si="34"/>
        <v>0</v>
      </c>
      <c r="AJ90" s="85"/>
      <c r="AK90" s="89">
        <f t="shared" si="35"/>
        <v>64</v>
      </c>
      <c r="AL90" s="89">
        <v>64</v>
      </c>
      <c r="AM90" s="85">
        <f t="shared" si="36"/>
        <v>0</v>
      </c>
      <c r="AN90" s="85"/>
      <c r="AO90" s="89">
        <f t="shared" si="37"/>
        <v>0</v>
      </c>
      <c r="AP90" s="89"/>
      <c r="AQ90" s="85">
        <f t="shared" si="38"/>
        <v>0</v>
      </c>
      <c r="AR90" s="85"/>
      <c r="AS90" s="89">
        <f t="shared" si="39"/>
        <v>0</v>
      </c>
      <c r="AT90" s="89"/>
      <c r="AU90" s="85">
        <f t="shared" si="40"/>
        <v>0</v>
      </c>
      <c r="AV90" s="85"/>
      <c r="AW90" s="89">
        <f t="shared" si="41"/>
        <v>0</v>
      </c>
      <c r="AX90" s="90"/>
      <c r="AY90" s="91">
        <f t="shared" si="42"/>
        <v>0</v>
      </c>
      <c r="AZ90" s="89">
        <f t="shared" si="43"/>
        <v>0</v>
      </c>
      <c r="BA90" s="84"/>
      <c r="BC90" s="12">
        <f>Etatcons!AB139</f>
        <v>41</v>
      </c>
      <c r="BD90" s="12">
        <f>Etatcons!AE139</f>
        <v>52</v>
      </c>
      <c r="BE90"/>
    </row>
    <row r="91" spans="1:57" ht="17" thickTop="1" thickBot="1">
      <c r="A91" s="71">
        <v>91</v>
      </c>
      <c r="B91" s="72" t="s">
        <v>29</v>
      </c>
      <c r="C91" s="85">
        <v>3600</v>
      </c>
      <c r="D91" s="85">
        <v>3600</v>
      </c>
      <c r="E91" s="92">
        <v>324</v>
      </c>
      <c r="F91" s="87"/>
      <c r="G91" s="88">
        <f t="shared" si="44"/>
        <v>0</v>
      </c>
      <c r="H91" s="85"/>
      <c r="I91" s="89">
        <f t="shared" si="26"/>
        <v>324</v>
      </c>
      <c r="J91" s="89"/>
      <c r="K91" s="85">
        <f t="shared" si="27"/>
        <v>0</v>
      </c>
      <c r="L91" s="85"/>
      <c r="M91" s="89">
        <f t="shared" si="28"/>
        <v>324</v>
      </c>
      <c r="N91" s="89">
        <v>324</v>
      </c>
      <c r="O91" s="85">
        <f t="shared" si="29"/>
        <v>0</v>
      </c>
      <c r="P91" s="85"/>
      <c r="Q91" s="89">
        <f t="shared" si="30"/>
        <v>0</v>
      </c>
      <c r="R91" s="89"/>
      <c r="S91" s="85">
        <f t="shared" si="31"/>
        <v>0</v>
      </c>
      <c r="T91" s="85"/>
      <c r="U91" s="89">
        <f t="shared" si="45"/>
        <v>0</v>
      </c>
      <c r="V91" s="89"/>
      <c r="W91" s="85">
        <f t="shared" si="32"/>
        <v>0</v>
      </c>
      <c r="X91" s="85"/>
      <c r="Y91" s="89">
        <f t="shared" si="46"/>
        <v>0</v>
      </c>
      <c r="Z91" s="89"/>
      <c r="AA91" s="85">
        <f t="shared" si="33"/>
        <v>0</v>
      </c>
      <c r="AB91" s="85"/>
      <c r="AC91" s="89">
        <v>155</v>
      </c>
      <c r="AD91" s="89">
        <v>155</v>
      </c>
      <c r="AE91" s="85">
        <f t="shared" si="47"/>
        <v>0</v>
      </c>
      <c r="AF91" s="85"/>
      <c r="AG91" s="89">
        <v>176</v>
      </c>
      <c r="AH91" s="89"/>
      <c r="AI91" s="85">
        <f t="shared" si="34"/>
        <v>0</v>
      </c>
      <c r="AJ91" s="85"/>
      <c r="AK91" s="89">
        <v>176</v>
      </c>
      <c r="AL91" s="89">
        <v>176</v>
      </c>
      <c r="AM91" s="85">
        <f t="shared" si="36"/>
        <v>0</v>
      </c>
      <c r="AN91" s="85"/>
      <c r="AO91" s="89">
        <f t="shared" si="37"/>
        <v>0</v>
      </c>
      <c r="AP91" s="89"/>
      <c r="AQ91" s="85">
        <f t="shared" si="38"/>
        <v>0</v>
      </c>
      <c r="AR91" s="85"/>
      <c r="AS91" s="89">
        <f t="shared" si="39"/>
        <v>0</v>
      </c>
      <c r="AT91" s="89"/>
      <c r="AU91" s="85">
        <f t="shared" si="40"/>
        <v>0</v>
      </c>
      <c r="AV91" s="85"/>
      <c r="AW91" s="89">
        <f t="shared" si="41"/>
        <v>0</v>
      </c>
      <c r="AX91" s="90"/>
      <c r="AY91" s="91">
        <f t="shared" si="42"/>
        <v>0</v>
      </c>
      <c r="AZ91" s="89">
        <f t="shared" si="43"/>
        <v>0</v>
      </c>
      <c r="BA91" s="84"/>
      <c r="BC91" s="12">
        <f>Etatcons!AB137</f>
        <v>859</v>
      </c>
      <c r="BD91" s="12">
        <f>Etatcons!AE137</f>
        <v>868</v>
      </c>
      <c r="BE91"/>
    </row>
    <row r="92" spans="1:57" ht="17" thickTop="1" thickBot="1">
      <c r="A92" s="71">
        <v>92</v>
      </c>
      <c r="B92" s="72" t="s">
        <v>216</v>
      </c>
      <c r="C92" s="85">
        <v>3600</v>
      </c>
      <c r="D92" s="85">
        <v>3600</v>
      </c>
      <c r="E92" s="92">
        <v>30</v>
      </c>
      <c r="F92" s="87"/>
      <c r="G92" s="88">
        <f t="shared" si="44"/>
        <v>0</v>
      </c>
      <c r="H92" s="85"/>
      <c r="I92" s="89">
        <f t="shared" si="26"/>
        <v>30</v>
      </c>
      <c r="J92" s="89"/>
      <c r="K92" s="85">
        <f t="shared" si="27"/>
        <v>0</v>
      </c>
      <c r="L92" s="85"/>
      <c r="M92" s="89">
        <f t="shared" si="28"/>
        <v>30</v>
      </c>
      <c r="N92" s="89">
        <v>30</v>
      </c>
      <c r="O92" s="85">
        <f t="shared" si="29"/>
        <v>0</v>
      </c>
      <c r="P92" s="85"/>
      <c r="Q92" s="89">
        <v>0</v>
      </c>
      <c r="R92" s="89"/>
      <c r="S92" s="85">
        <f t="shared" si="31"/>
        <v>0</v>
      </c>
      <c r="T92" s="85"/>
      <c r="U92" s="89">
        <f t="shared" si="45"/>
        <v>0</v>
      </c>
      <c r="V92" s="89"/>
      <c r="W92" s="85">
        <f t="shared" si="32"/>
        <v>0</v>
      </c>
      <c r="X92" s="85"/>
      <c r="Y92" s="89">
        <f t="shared" si="46"/>
        <v>0</v>
      </c>
      <c r="Z92" s="89"/>
      <c r="AA92" s="85">
        <f t="shared" si="33"/>
        <v>0</v>
      </c>
      <c r="AB92" s="85"/>
      <c r="AC92" s="89">
        <v>15</v>
      </c>
      <c r="AD92" s="89"/>
      <c r="AE92" s="85">
        <f t="shared" si="47"/>
        <v>0</v>
      </c>
      <c r="AF92" s="85"/>
      <c r="AG92" s="89">
        <v>30</v>
      </c>
      <c r="AH92" s="89"/>
      <c r="AI92" s="85">
        <f t="shared" si="34"/>
        <v>0</v>
      </c>
      <c r="AJ92" s="85"/>
      <c r="AK92" s="89">
        <f t="shared" si="35"/>
        <v>30</v>
      </c>
      <c r="AL92" s="89"/>
      <c r="AM92" s="85">
        <f t="shared" si="36"/>
        <v>0</v>
      </c>
      <c r="AN92" s="85"/>
      <c r="AO92" s="89">
        <v>45</v>
      </c>
      <c r="AP92" s="89"/>
      <c r="AQ92" s="85">
        <f t="shared" si="38"/>
        <v>0</v>
      </c>
      <c r="AR92" s="85"/>
      <c r="AS92" s="89">
        <f t="shared" si="39"/>
        <v>45</v>
      </c>
      <c r="AT92" s="89"/>
      <c r="AU92" s="85">
        <f t="shared" si="40"/>
        <v>0</v>
      </c>
      <c r="AV92" s="85"/>
      <c r="AW92" s="89">
        <f t="shared" si="41"/>
        <v>45</v>
      </c>
      <c r="AX92" s="90"/>
      <c r="AY92" s="91">
        <f t="shared" si="42"/>
        <v>0</v>
      </c>
      <c r="AZ92" s="89">
        <f t="shared" si="43"/>
        <v>45</v>
      </c>
      <c r="BA92" s="84"/>
      <c r="BC92" s="12">
        <f>Etatcons!AB126</f>
        <v>61</v>
      </c>
      <c r="BD92" s="12">
        <f>Etatcons!AE126</f>
        <v>61</v>
      </c>
      <c r="BE92"/>
    </row>
    <row r="93" spans="1:57" ht="17" thickTop="1" thickBot="1">
      <c r="A93" s="195">
        <v>93</v>
      </c>
      <c r="B93" s="204" t="s">
        <v>332</v>
      </c>
      <c r="C93" s="85">
        <v>4000</v>
      </c>
      <c r="D93" s="85">
        <v>1000</v>
      </c>
      <c r="E93" s="87"/>
      <c r="F93" s="87"/>
      <c r="G93" s="85">
        <f>C93-D93</f>
        <v>3000</v>
      </c>
      <c r="H93" s="85"/>
      <c r="I93" s="89">
        <f>E93-F93</f>
        <v>0</v>
      </c>
      <c r="J93" s="89"/>
      <c r="K93" s="85">
        <f>G93-H93</f>
        <v>3000</v>
      </c>
      <c r="L93" s="85"/>
      <c r="M93" s="89">
        <f>I93-J93</f>
        <v>0</v>
      </c>
      <c r="N93" s="89">
        <v>0</v>
      </c>
      <c r="O93" s="85">
        <f>K93-L93</f>
        <v>3000</v>
      </c>
      <c r="P93" s="85"/>
      <c r="Q93" s="89">
        <f>M93-N93</f>
        <v>0</v>
      </c>
      <c r="R93" s="89"/>
      <c r="S93" s="85">
        <f>O93-P93</f>
        <v>3000</v>
      </c>
      <c r="T93" s="85"/>
      <c r="U93" s="89">
        <f>Q93-R93</f>
        <v>0</v>
      </c>
      <c r="V93" s="89"/>
      <c r="W93" s="85">
        <f>S93-T93</f>
        <v>3000</v>
      </c>
      <c r="X93" s="85"/>
      <c r="Y93" s="89">
        <f>U93-V93</f>
        <v>0</v>
      </c>
      <c r="Z93" s="89"/>
      <c r="AA93" s="85">
        <f>W93-X93</f>
        <v>3000</v>
      </c>
      <c r="AB93" s="85"/>
      <c r="AC93" s="89">
        <f>Y93-Z93</f>
        <v>0</v>
      </c>
      <c r="AD93" s="89"/>
      <c r="AE93" s="85">
        <f>AA93-AB93</f>
        <v>3000</v>
      </c>
      <c r="AF93" s="85"/>
      <c r="AG93" s="89">
        <f>AC93-AD93</f>
        <v>0</v>
      </c>
      <c r="AH93" s="89"/>
      <c r="AI93" s="85">
        <f>AE93-AF93</f>
        <v>3000</v>
      </c>
      <c r="AJ93" s="85"/>
      <c r="AK93" s="89">
        <f>AG93-AH93</f>
        <v>0</v>
      </c>
      <c r="AL93" s="89"/>
      <c r="AM93" s="85">
        <f>AI93-AJ93</f>
        <v>3000</v>
      </c>
      <c r="AN93" s="85"/>
      <c r="AO93" s="89">
        <f>AK93-AL93</f>
        <v>0</v>
      </c>
      <c r="AP93" s="89"/>
      <c r="AQ93" s="85">
        <f>AM93-AN93</f>
        <v>3000</v>
      </c>
      <c r="AR93" s="85"/>
      <c r="AS93" s="89">
        <f>AO93-AP93</f>
        <v>0</v>
      </c>
      <c r="AT93" s="89"/>
      <c r="AU93" s="85">
        <f>AQ93-AR93</f>
        <v>3000</v>
      </c>
      <c r="AV93" s="85"/>
      <c r="AW93" s="89">
        <f>AS93-AT93</f>
        <v>0</v>
      </c>
      <c r="AX93" s="90"/>
      <c r="AY93" s="91">
        <f>AU93-AV93</f>
        <v>3000</v>
      </c>
      <c r="AZ93" s="89">
        <f>AW93-AX93</f>
        <v>0</v>
      </c>
      <c r="BA93" s="84"/>
      <c r="BC93" s="12">
        <f>Etatcons!AB123</f>
        <v>0</v>
      </c>
      <c r="BD93" s="12">
        <f>Etatcons!AE123</f>
        <v>0</v>
      </c>
      <c r="BE93"/>
    </row>
    <row r="94" spans="1:57" ht="17" thickTop="1" thickBot="1">
      <c r="A94" s="71">
        <v>94</v>
      </c>
      <c r="B94" s="77" t="s">
        <v>251</v>
      </c>
      <c r="C94" s="85">
        <v>3600</v>
      </c>
      <c r="D94" s="85">
        <v>3600</v>
      </c>
      <c r="E94" s="92">
        <v>48</v>
      </c>
      <c r="F94" s="87"/>
      <c r="G94" s="88">
        <f t="shared" si="44"/>
        <v>0</v>
      </c>
      <c r="H94" s="85"/>
      <c r="I94" s="89">
        <f t="shared" si="26"/>
        <v>48</v>
      </c>
      <c r="J94" s="89"/>
      <c r="K94" s="85">
        <f t="shared" si="27"/>
        <v>0</v>
      </c>
      <c r="L94" s="85"/>
      <c r="M94" s="89">
        <f t="shared" si="28"/>
        <v>48</v>
      </c>
      <c r="N94" s="362">
        <v>48</v>
      </c>
      <c r="O94" s="85">
        <f t="shared" si="29"/>
        <v>0</v>
      </c>
      <c r="P94" s="85"/>
      <c r="Q94" s="89">
        <f t="shared" si="30"/>
        <v>0</v>
      </c>
      <c r="R94" s="89"/>
      <c r="S94" s="85">
        <f t="shared" si="31"/>
        <v>0</v>
      </c>
      <c r="T94" s="85"/>
      <c r="U94" s="89">
        <f t="shared" si="45"/>
        <v>0</v>
      </c>
      <c r="V94" s="89"/>
      <c r="W94" s="85">
        <f t="shared" si="32"/>
        <v>0</v>
      </c>
      <c r="X94" s="85"/>
      <c r="Y94" s="89">
        <f t="shared" si="46"/>
        <v>0</v>
      </c>
      <c r="Z94" s="89"/>
      <c r="AA94" s="85">
        <f t="shared" si="33"/>
        <v>0</v>
      </c>
      <c r="AB94" s="85"/>
      <c r="AC94" s="89">
        <v>0</v>
      </c>
      <c r="AD94" s="89"/>
      <c r="AE94" s="85">
        <f t="shared" si="47"/>
        <v>0</v>
      </c>
      <c r="AF94" s="85"/>
      <c r="AG94" s="89">
        <f t="shared" si="49"/>
        <v>0</v>
      </c>
      <c r="AH94" s="89"/>
      <c r="AI94" s="85">
        <f t="shared" si="34"/>
        <v>0</v>
      </c>
      <c r="AJ94" s="85"/>
      <c r="AK94" s="89">
        <f t="shared" si="35"/>
        <v>0</v>
      </c>
      <c r="AL94" s="89"/>
      <c r="AM94" s="85">
        <f t="shared" si="36"/>
        <v>0</v>
      </c>
      <c r="AN94" s="85"/>
      <c r="AO94" s="89">
        <f t="shared" si="37"/>
        <v>0</v>
      </c>
      <c r="AP94" s="89"/>
      <c r="AQ94" s="85">
        <f t="shared" si="38"/>
        <v>0</v>
      </c>
      <c r="AR94" s="85"/>
      <c r="AS94" s="89">
        <f t="shared" si="39"/>
        <v>0</v>
      </c>
      <c r="AT94" s="89"/>
      <c r="AU94" s="85">
        <f t="shared" si="40"/>
        <v>0</v>
      </c>
      <c r="AV94" s="85"/>
      <c r="AW94" s="89">
        <f t="shared" si="41"/>
        <v>0</v>
      </c>
      <c r="AX94" s="90"/>
      <c r="AY94" s="91">
        <f t="shared" si="42"/>
        <v>0</v>
      </c>
      <c r="AZ94" s="89">
        <f t="shared" si="43"/>
        <v>0</v>
      </c>
      <c r="BA94" s="84"/>
      <c r="BC94" s="12">
        <f>Etatcons!AB125</f>
        <v>69</v>
      </c>
      <c r="BD94" s="12">
        <f>Etatcons!AE125</f>
        <v>74</v>
      </c>
      <c r="BE94"/>
    </row>
    <row r="95" spans="1:57" ht="17" thickTop="1" thickBot="1">
      <c r="A95" s="78">
        <v>95</v>
      </c>
      <c r="B95" s="79" t="s">
        <v>129</v>
      </c>
      <c r="C95" s="85">
        <v>3600</v>
      </c>
      <c r="D95" s="85">
        <v>2000</v>
      </c>
      <c r="E95" s="92">
        <v>792</v>
      </c>
      <c r="F95" s="87"/>
      <c r="G95" s="88">
        <f t="shared" si="44"/>
        <v>1600</v>
      </c>
      <c r="H95" s="85"/>
      <c r="I95" s="89">
        <f t="shared" si="26"/>
        <v>792</v>
      </c>
      <c r="J95" s="89"/>
      <c r="K95" s="85">
        <f t="shared" si="27"/>
        <v>1600</v>
      </c>
      <c r="L95" s="359">
        <v>500</v>
      </c>
      <c r="M95" s="89">
        <f t="shared" si="28"/>
        <v>792</v>
      </c>
      <c r="N95" s="89"/>
      <c r="O95" s="85">
        <f t="shared" si="29"/>
        <v>1100</v>
      </c>
      <c r="P95" s="85">
        <v>500</v>
      </c>
      <c r="Q95" s="89">
        <v>792</v>
      </c>
      <c r="R95" s="362">
        <v>790</v>
      </c>
      <c r="S95" s="85">
        <f t="shared" si="31"/>
        <v>600</v>
      </c>
      <c r="T95" s="85"/>
      <c r="U95" s="89">
        <f t="shared" si="45"/>
        <v>2</v>
      </c>
      <c r="V95" s="89">
        <v>2</v>
      </c>
      <c r="W95" s="85">
        <f t="shared" si="32"/>
        <v>600</v>
      </c>
      <c r="X95" s="85">
        <v>200</v>
      </c>
      <c r="Y95" s="89">
        <f t="shared" si="46"/>
        <v>0</v>
      </c>
      <c r="Z95" s="89"/>
      <c r="AA95" s="85">
        <f t="shared" si="33"/>
        <v>400</v>
      </c>
      <c r="AB95" s="85">
        <v>150</v>
      </c>
      <c r="AC95" s="89">
        <f t="shared" si="48"/>
        <v>0</v>
      </c>
      <c r="AD95" s="89"/>
      <c r="AE95" s="85">
        <f t="shared" si="47"/>
        <v>250</v>
      </c>
      <c r="AF95" s="85"/>
      <c r="AG95" s="89">
        <v>120</v>
      </c>
      <c r="AH95" s="89"/>
      <c r="AI95" s="85">
        <f t="shared" si="34"/>
        <v>250</v>
      </c>
      <c r="AJ95" s="85">
        <v>100</v>
      </c>
      <c r="AK95" s="89">
        <f t="shared" si="35"/>
        <v>120</v>
      </c>
      <c r="AL95" s="89">
        <v>120</v>
      </c>
      <c r="AM95" s="85">
        <f t="shared" si="36"/>
        <v>150</v>
      </c>
      <c r="AN95" s="85"/>
      <c r="AO95" s="89">
        <f t="shared" si="37"/>
        <v>0</v>
      </c>
      <c r="AP95" s="89"/>
      <c r="AQ95" s="85">
        <f t="shared" si="38"/>
        <v>150</v>
      </c>
      <c r="AR95" s="85"/>
      <c r="AS95" s="89">
        <f t="shared" si="39"/>
        <v>0</v>
      </c>
      <c r="AT95" s="89"/>
      <c r="AU95" s="85">
        <f t="shared" si="40"/>
        <v>150</v>
      </c>
      <c r="AV95" s="85"/>
      <c r="AW95" s="89">
        <f t="shared" si="41"/>
        <v>0</v>
      </c>
      <c r="AX95" s="90"/>
      <c r="AY95" s="91">
        <f t="shared" si="42"/>
        <v>150</v>
      </c>
      <c r="AZ95" s="89">
        <f t="shared" si="43"/>
        <v>0</v>
      </c>
      <c r="BA95" s="84"/>
      <c r="BC95" s="12">
        <f>Etatcons!AB136</f>
        <v>790</v>
      </c>
      <c r="BD95" s="12">
        <f>Etatcons!AE136</f>
        <v>794</v>
      </c>
      <c r="BE95"/>
    </row>
    <row r="96" spans="1:57" ht="17" thickTop="1" thickBot="1">
      <c r="A96" s="80">
        <v>96</v>
      </c>
      <c r="B96" s="81" t="s">
        <v>68</v>
      </c>
      <c r="C96" s="85">
        <v>3600</v>
      </c>
      <c r="D96" s="85">
        <v>3600</v>
      </c>
      <c r="E96" s="92">
        <v>0</v>
      </c>
      <c r="F96" s="87"/>
      <c r="G96" s="88">
        <f t="shared" si="44"/>
        <v>0</v>
      </c>
      <c r="H96" s="85"/>
      <c r="I96" s="89">
        <f t="shared" si="26"/>
        <v>0</v>
      </c>
      <c r="J96" s="89"/>
      <c r="K96" s="85">
        <f t="shared" si="27"/>
        <v>0</v>
      </c>
      <c r="L96" s="85"/>
      <c r="M96" s="89">
        <f t="shared" si="28"/>
        <v>0</v>
      </c>
      <c r="N96" s="89"/>
      <c r="O96" s="85">
        <f t="shared" si="29"/>
        <v>0</v>
      </c>
      <c r="P96" s="85"/>
      <c r="Q96" s="89">
        <f t="shared" si="30"/>
        <v>0</v>
      </c>
      <c r="R96" s="89"/>
      <c r="S96" s="85">
        <f t="shared" si="31"/>
        <v>0</v>
      </c>
      <c r="T96" s="85"/>
      <c r="U96" s="89">
        <f t="shared" si="45"/>
        <v>0</v>
      </c>
      <c r="V96" s="89"/>
      <c r="W96" s="85">
        <f t="shared" si="32"/>
        <v>0</v>
      </c>
      <c r="X96" s="85"/>
      <c r="Y96" s="89">
        <f t="shared" si="46"/>
        <v>0</v>
      </c>
      <c r="Z96" s="89"/>
      <c r="AA96" s="85">
        <f t="shared" si="33"/>
        <v>0</v>
      </c>
      <c r="AB96" s="85"/>
      <c r="AC96" s="89">
        <v>0</v>
      </c>
      <c r="AD96" s="89"/>
      <c r="AE96" s="85">
        <f t="shared" si="47"/>
        <v>0</v>
      </c>
      <c r="AF96" s="85"/>
      <c r="AG96" s="89">
        <f t="shared" si="49"/>
        <v>0</v>
      </c>
      <c r="AH96" s="89"/>
      <c r="AI96" s="85">
        <f t="shared" si="34"/>
        <v>0</v>
      </c>
      <c r="AJ96" s="85"/>
      <c r="AK96" s="89">
        <f t="shared" si="35"/>
        <v>0</v>
      </c>
      <c r="AL96" s="89"/>
      <c r="AM96" s="85">
        <f t="shared" si="36"/>
        <v>0</v>
      </c>
      <c r="AN96" s="85"/>
      <c r="AO96" s="89">
        <v>127</v>
      </c>
      <c r="AP96" s="89"/>
      <c r="AQ96" s="85">
        <f t="shared" si="38"/>
        <v>0</v>
      </c>
      <c r="AR96" s="85"/>
      <c r="AS96" s="89">
        <f t="shared" si="39"/>
        <v>127</v>
      </c>
      <c r="AT96" s="89"/>
      <c r="AU96" s="85">
        <f t="shared" si="40"/>
        <v>0</v>
      </c>
      <c r="AV96" s="85"/>
      <c r="AW96" s="89">
        <f t="shared" si="41"/>
        <v>127</v>
      </c>
      <c r="AX96" s="90"/>
      <c r="AY96" s="91">
        <f t="shared" si="42"/>
        <v>0</v>
      </c>
      <c r="AZ96" s="89">
        <f t="shared" si="43"/>
        <v>127</v>
      </c>
      <c r="BA96" s="84"/>
      <c r="BC96" s="12">
        <f>Etatcons!AB112</f>
        <v>463</v>
      </c>
      <c r="BD96" s="12">
        <f>Etatcons!AE112</f>
        <v>494</v>
      </c>
      <c r="BE96"/>
    </row>
    <row r="97" spans="1:57" ht="17" thickTop="1" thickBot="1">
      <c r="A97" s="78">
        <v>97</v>
      </c>
      <c r="B97" s="79" t="s">
        <v>130</v>
      </c>
      <c r="C97" s="85">
        <v>3600</v>
      </c>
      <c r="D97" s="85">
        <v>3600</v>
      </c>
      <c r="E97" s="92">
        <v>0</v>
      </c>
      <c r="F97" s="87"/>
      <c r="G97" s="88">
        <f t="shared" si="44"/>
        <v>0</v>
      </c>
      <c r="H97" s="85"/>
      <c r="I97" s="89">
        <f t="shared" si="26"/>
        <v>0</v>
      </c>
      <c r="J97" s="89"/>
      <c r="K97" s="85">
        <f t="shared" si="27"/>
        <v>0</v>
      </c>
      <c r="L97" s="85"/>
      <c r="M97" s="89">
        <f t="shared" si="28"/>
        <v>0</v>
      </c>
      <c r="N97" s="89"/>
      <c r="O97" s="85">
        <f t="shared" si="29"/>
        <v>0</v>
      </c>
      <c r="P97" s="85"/>
      <c r="Q97" s="89">
        <f t="shared" si="30"/>
        <v>0</v>
      </c>
      <c r="R97" s="89"/>
      <c r="S97" s="85">
        <f t="shared" si="31"/>
        <v>0</v>
      </c>
      <c r="T97" s="85"/>
      <c r="U97" s="89">
        <f t="shared" si="45"/>
        <v>0</v>
      </c>
      <c r="V97" s="89"/>
      <c r="W97" s="85">
        <f t="shared" si="32"/>
        <v>0</v>
      </c>
      <c r="X97" s="85"/>
      <c r="Y97" s="89">
        <f t="shared" si="46"/>
        <v>0</v>
      </c>
      <c r="Z97" s="89"/>
      <c r="AA97" s="85">
        <f t="shared" si="33"/>
        <v>0</v>
      </c>
      <c r="AB97" s="85"/>
      <c r="AC97" s="89">
        <f t="shared" si="48"/>
        <v>0</v>
      </c>
      <c r="AD97" s="89"/>
      <c r="AE97" s="85">
        <f t="shared" si="47"/>
        <v>0</v>
      </c>
      <c r="AF97" s="85"/>
      <c r="AG97" s="89">
        <f t="shared" si="49"/>
        <v>0</v>
      </c>
      <c r="AH97" s="89"/>
      <c r="AI97" s="85">
        <f t="shared" si="34"/>
        <v>0</v>
      </c>
      <c r="AJ97" s="85"/>
      <c r="AK97" s="89">
        <f t="shared" si="35"/>
        <v>0</v>
      </c>
      <c r="AL97" s="89"/>
      <c r="AM97" s="85">
        <f t="shared" si="36"/>
        <v>0</v>
      </c>
      <c r="AN97" s="85"/>
      <c r="AO97" s="89">
        <f t="shared" si="37"/>
        <v>0</v>
      </c>
      <c r="AP97" s="89"/>
      <c r="AQ97" s="85">
        <f t="shared" si="38"/>
        <v>0</v>
      </c>
      <c r="AR97" s="85"/>
      <c r="AS97" s="89">
        <f t="shared" si="39"/>
        <v>0</v>
      </c>
      <c r="AT97" s="89"/>
      <c r="AU97" s="85">
        <f t="shared" si="40"/>
        <v>0</v>
      </c>
      <c r="AV97" s="85"/>
      <c r="AW97" s="89">
        <f t="shared" si="41"/>
        <v>0</v>
      </c>
      <c r="AX97" s="90"/>
      <c r="AY97" s="91">
        <f t="shared" si="42"/>
        <v>0</v>
      </c>
      <c r="AZ97" s="89">
        <f t="shared" si="43"/>
        <v>0</v>
      </c>
      <c r="BA97" s="84"/>
      <c r="BC97" s="12">
        <f>Etatcons!AB116</f>
        <v>382</v>
      </c>
      <c r="BD97" s="12">
        <f>Etatcons!AE116</f>
        <v>389</v>
      </c>
      <c r="BE97"/>
    </row>
    <row r="98" spans="1:57" ht="17" thickTop="1" thickBot="1">
      <c r="A98" s="78">
        <v>98</v>
      </c>
      <c r="B98" s="79" t="s">
        <v>131</v>
      </c>
      <c r="C98" s="85">
        <v>4000</v>
      </c>
      <c r="D98" s="85">
        <v>2000</v>
      </c>
      <c r="E98" s="92">
        <v>442</v>
      </c>
      <c r="F98" s="87"/>
      <c r="G98" s="88">
        <f t="shared" si="44"/>
        <v>2000</v>
      </c>
      <c r="H98" s="85"/>
      <c r="I98" s="89">
        <f t="shared" si="26"/>
        <v>442</v>
      </c>
      <c r="J98" s="89"/>
      <c r="K98" s="85">
        <f t="shared" si="27"/>
        <v>2000</v>
      </c>
      <c r="L98" s="359">
        <v>1300</v>
      </c>
      <c r="M98" s="89">
        <f t="shared" si="28"/>
        <v>442</v>
      </c>
      <c r="N98" s="89">
        <v>442</v>
      </c>
      <c r="O98" s="85">
        <f t="shared" si="29"/>
        <v>700</v>
      </c>
      <c r="P98" s="85"/>
      <c r="Q98" s="89">
        <f t="shared" si="30"/>
        <v>0</v>
      </c>
      <c r="R98" s="89"/>
      <c r="S98" s="85">
        <f t="shared" si="31"/>
        <v>700</v>
      </c>
      <c r="T98" s="85"/>
      <c r="U98" s="89">
        <f t="shared" si="45"/>
        <v>0</v>
      </c>
      <c r="V98" s="89"/>
      <c r="W98" s="85">
        <f t="shared" si="32"/>
        <v>700</v>
      </c>
      <c r="X98" s="85">
        <v>200</v>
      </c>
      <c r="Y98" s="89">
        <f t="shared" si="46"/>
        <v>0</v>
      </c>
      <c r="Z98" s="89"/>
      <c r="AA98" s="85">
        <f t="shared" si="33"/>
        <v>500</v>
      </c>
      <c r="AB98" s="85"/>
      <c r="AC98" s="89">
        <v>43</v>
      </c>
      <c r="AD98" s="89"/>
      <c r="AE98" s="85">
        <f t="shared" si="47"/>
        <v>500</v>
      </c>
      <c r="AF98" s="85"/>
      <c r="AG98" s="89">
        <v>86</v>
      </c>
      <c r="AH98" s="89"/>
      <c r="AI98" s="85">
        <f t="shared" si="34"/>
        <v>500</v>
      </c>
      <c r="AJ98" s="85">
        <v>200</v>
      </c>
      <c r="AK98" s="89">
        <f t="shared" si="35"/>
        <v>86</v>
      </c>
      <c r="AL98" s="89">
        <v>86</v>
      </c>
      <c r="AM98" s="85">
        <f t="shared" si="36"/>
        <v>300</v>
      </c>
      <c r="AN98" s="85"/>
      <c r="AO98" s="89">
        <f t="shared" si="37"/>
        <v>0</v>
      </c>
      <c r="AP98" s="89"/>
      <c r="AQ98" s="85">
        <f t="shared" si="38"/>
        <v>300</v>
      </c>
      <c r="AR98" s="85"/>
      <c r="AS98" s="89">
        <f t="shared" si="39"/>
        <v>0</v>
      </c>
      <c r="AT98" s="89"/>
      <c r="AU98" s="85">
        <f t="shared" si="40"/>
        <v>300</v>
      </c>
      <c r="AV98" s="85"/>
      <c r="AW98" s="89">
        <f t="shared" si="41"/>
        <v>0</v>
      </c>
      <c r="AX98" s="90"/>
      <c r="AY98" s="91">
        <f t="shared" si="42"/>
        <v>300</v>
      </c>
      <c r="AZ98" s="89">
        <f t="shared" si="43"/>
        <v>0</v>
      </c>
      <c r="BA98" s="84"/>
      <c r="BC98" s="12">
        <f>Etatcons!AB105</f>
        <v>150</v>
      </c>
      <c r="BD98" s="12">
        <f>Etatcons!AE105</f>
        <v>155</v>
      </c>
      <c r="BE98"/>
    </row>
    <row r="99" spans="1:57" ht="17" thickTop="1" thickBot="1">
      <c r="A99" s="80">
        <v>99</v>
      </c>
      <c r="B99" s="19" t="s">
        <v>69</v>
      </c>
      <c r="C99" s="85">
        <v>3600</v>
      </c>
      <c r="D99" s="85">
        <v>3600</v>
      </c>
      <c r="E99" s="92">
        <v>148</v>
      </c>
      <c r="F99" s="87"/>
      <c r="G99" s="88">
        <f t="shared" si="44"/>
        <v>0</v>
      </c>
      <c r="H99" s="85"/>
      <c r="I99" s="89">
        <f t="shared" si="26"/>
        <v>148</v>
      </c>
      <c r="J99" s="89"/>
      <c r="K99" s="85">
        <f t="shared" si="27"/>
        <v>0</v>
      </c>
      <c r="L99" s="85"/>
      <c r="M99" s="89">
        <f t="shared" si="28"/>
        <v>148</v>
      </c>
      <c r="N99" s="89">
        <v>148</v>
      </c>
      <c r="O99" s="85">
        <f t="shared" si="29"/>
        <v>0</v>
      </c>
      <c r="P99" s="85"/>
      <c r="Q99" s="89">
        <f t="shared" si="30"/>
        <v>0</v>
      </c>
      <c r="R99" s="89"/>
      <c r="S99" s="85">
        <f t="shared" si="31"/>
        <v>0</v>
      </c>
      <c r="T99" s="85"/>
      <c r="U99" s="89">
        <v>10</v>
      </c>
      <c r="V99" s="89"/>
      <c r="W99" s="85">
        <f t="shared" si="32"/>
        <v>0</v>
      </c>
      <c r="X99" s="85"/>
      <c r="Y99" s="89">
        <f t="shared" si="46"/>
        <v>10</v>
      </c>
      <c r="Z99" s="89">
        <v>10</v>
      </c>
      <c r="AA99" s="85">
        <f t="shared" si="33"/>
        <v>0</v>
      </c>
      <c r="AB99" s="85"/>
      <c r="AC99" s="89">
        <f t="shared" si="48"/>
        <v>0</v>
      </c>
      <c r="AD99" s="89"/>
      <c r="AE99" s="85">
        <f t="shared" si="47"/>
        <v>0</v>
      </c>
      <c r="AF99" s="85"/>
      <c r="AG99" s="89">
        <f t="shared" si="49"/>
        <v>0</v>
      </c>
      <c r="AH99" s="89"/>
      <c r="AI99" s="85">
        <f t="shared" si="34"/>
        <v>0</v>
      </c>
      <c r="AJ99" s="85"/>
      <c r="AK99" s="89">
        <f t="shared" si="35"/>
        <v>0</v>
      </c>
      <c r="AL99" s="89"/>
      <c r="AM99" s="85">
        <f t="shared" si="36"/>
        <v>0</v>
      </c>
      <c r="AN99" s="85"/>
      <c r="AO99" s="89">
        <f t="shared" si="37"/>
        <v>0</v>
      </c>
      <c r="AP99" s="89"/>
      <c r="AQ99" s="85">
        <f t="shared" si="38"/>
        <v>0</v>
      </c>
      <c r="AR99" s="85"/>
      <c r="AS99" s="89">
        <f t="shared" si="39"/>
        <v>0</v>
      </c>
      <c r="AT99" s="89"/>
      <c r="AU99" s="85">
        <f t="shared" si="40"/>
        <v>0</v>
      </c>
      <c r="AV99" s="85"/>
      <c r="AW99" s="89">
        <f t="shared" si="41"/>
        <v>0</v>
      </c>
      <c r="AX99" s="90"/>
      <c r="AY99" s="91">
        <f t="shared" si="42"/>
        <v>0</v>
      </c>
      <c r="AZ99" s="89">
        <f t="shared" si="43"/>
        <v>0</v>
      </c>
      <c r="BA99" s="84"/>
      <c r="BC99" s="12">
        <f>Etatcons!AB12</f>
        <v>41</v>
      </c>
      <c r="BD99" s="12">
        <f>Etatcons!AE12</f>
        <v>41</v>
      </c>
      <c r="BE99"/>
    </row>
    <row r="100" spans="1:57" ht="17" thickTop="1" thickBot="1">
      <c r="A100" s="78">
        <v>100</v>
      </c>
      <c r="B100" s="79" t="s">
        <v>132</v>
      </c>
      <c r="C100" s="85">
        <v>4000</v>
      </c>
      <c r="D100" s="85">
        <v>4000</v>
      </c>
      <c r="E100" s="92">
        <v>214</v>
      </c>
      <c r="F100" s="87"/>
      <c r="G100" s="88">
        <f t="shared" si="44"/>
        <v>0</v>
      </c>
      <c r="H100" s="85"/>
      <c r="I100" s="89">
        <f t="shared" si="26"/>
        <v>214</v>
      </c>
      <c r="J100" s="89"/>
      <c r="K100" s="85">
        <f t="shared" si="27"/>
        <v>0</v>
      </c>
      <c r="L100" s="85"/>
      <c r="M100" s="89">
        <f t="shared" si="28"/>
        <v>214</v>
      </c>
      <c r="N100" s="89">
        <v>214</v>
      </c>
      <c r="O100" s="85">
        <f t="shared" si="29"/>
        <v>0</v>
      </c>
      <c r="P100" s="85"/>
      <c r="Q100" s="89">
        <f t="shared" si="30"/>
        <v>0</v>
      </c>
      <c r="R100" s="89"/>
      <c r="S100" s="85">
        <f t="shared" si="31"/>
        <v>0</v>
      </c>
      <c r="T100" s="85"/>
      <c r="U100" s="89">
        <v>59</v>
      </c>
      <c r="V100" s="89"/>
      <c r="W100" s="85">
        <f t="shared" si="32"/>
        <v>0</v>
      </c>
      <c r="X100" s="85"/>
      <c r="Y100" s="89">
        <v>76</v>
      </c>
      <c r="Z100" s="89"/>
      <c r="AA100" s="85">
        <f t="shared" si="33"/>
        <v>0</v>
      </c>
      <c r="AB100" s="85"/>
      <c r="AC100" s="89">
        <f t="shared" si="48"/>
        <v>76</v>
      </c>
      <c r="AD100" s="89">
        <v>76</v>
      </c>
      <c r="AE100" s="85">
        <f t="shared" si="47"/>
        <v>0</v>
      </c>
      <c r="AF100" s="85"/>
      <c r="AG100" s="89">
        <v>57</v>
      </c>
      <c r="AH100" s="89"/>
      <c r="AI100" s="85">
        <f t="shared" si="34"/>
        <v>0</v>
      </c>
      <c r="AJ100" s="85"/>
      <c r="AK100" s="89">
        <f t="shared" si="35"/>
        <v>57</v>
      </c>
      <c r="AL100" s="89"/>
      <c r="AM100" s="85">
        <f t="shared" si="36"/>
        <v>0</v>
      </c>
      <c r="AN100" s="85"/>
      <c r="AO100" s="89">
        <v>93</v>
      </c>
      <c r="AP100" s="89"/>
      <c r="AQ100" s="85">
        <f t="shared" si="38"/>
        <v>0</v>
      </c>
      <c r="AR100" s="85"/>
      <c r="AS100" s="89">
        <f t="shared" si="39"/>
        <v>93</v>
      </c>
      <c r="AT100" s="89"/>
      <c r="AU100" s="85">
        <f t="shared" si="40"/>
        <v>0</v>
      </c>
      <c r="AV100" s="85"/>
      <c r="AW100" s="89">
        <f t="shared" si="41"/>
        <v>93</v>
      </c>
      <c r="AX100" s="90"/>
      <c r="AY100" s="91">
        <f t="shared" si="42"/>
        <v>0</v>
      </c>
      <c r="AZ100" s="89">
        <f t="shared" si="43"/>
        <v>93</v>
      </c>
      <c r="BA100" s="84"/>
      <c r="BC100" s="12">
        <f>Etatcons!AB68</f>
        <v>203</v>
      </c>
      <c r="BD100" s="12">
        <f>Etatcons!AE68</f>
        <v>203</v>
      </c>
      <c r="BE100"/>
    </row>
    <row r="101" spans="1:57" ht="17" thickTop="1" thickBot="1">
      <c r="A101" s="69">
        <v>102</v>
      </c>
      <c r="B101" s="73" t="s">
        <v>133</v>
      </c>
      <c r="C101" s="85">
        <v>4000</v>
      </c>
      <c r="D101" s="85">
        <v>1500</v>
      </c>
      <c r="E101" s="92">
        <v>0</v>
      </c>
      <c r="F101" s="87"/>
      <c r="G101" s="88">
        <f t="shared" si="44"/>
        <v>2500</v>
      </c>
      <c r="H101" s="91"/>
      <c r="I101" s="89">
        <f t="shared" si="26"/>
        <v>0</v>
      </c>
      <c r="J101" s="89"/>
      <c r="K101" s="85">
        <f t="shared" si="27"/>
        <v>2500</v>
      </c>
      <c r="L101" s="360">
        <v>2000</v>
      </c>
      <c r="M101" s="89">
        <f t="shared" si="28"/>
        <v>0</v>
      </c>
      <c r="N101" s="89"/>
      <c r="O101" s="85">
        <f t="shared" si="29"/>
        <v>500</v>
      </c>
      <c r="P101" s="85"/>
      <c r="Q101" s="89">
        <f t="shared" si="30"/>
        <v>0</v>
      </c>
      <c r="R101" s="89"/>
      <c r="S101" s="85">
        <f t="shared" si="31"/>
        <v>500</v>
      </c>
      <c r="T101" s="85"/>
      <c r="U101" s="89">
        <f t="shared" si="45"/>
        <v>0</v>
      </c>
      <c r="V101" s="89"/>
      <c r="W101" s="85">
        <f t="shared" si="32"/>
        <v>500</v>
      </c>
      <c r="X101" s="85">
        <v>150</v>
      </c>
      <c r="Y101" s="89">
        <f t="shared" si="46"/>
        <v>0</v>
      </c>
      <c r="Z101" s="89"/>
      <c r="AA101" s="85">
        <f t="shared" si="33"/>
        <v>350</v>
      </c>
      <c r="AB101" s="85">
        <v>150</v>
      </c>
      <c r="AC101" s="89">
        <f t="shared" si="48"/>
        <v>0</v>
      </c>
      <c r="AD101" s="89"/>
      <c r="AE101" s="85">
        <f t="shared" si="47"/>
        <v>200</v>
      </c>
      <c r="AF101" s="85">
        <v>100</v>
      </c>
      <c r="AG101" s="89">
        <f t="shared" si="49"/>
        <v>0</v>
      </c>
      <c r="AH101" s="89"/>
      <c r="AI101" s="85">
        <f t="shared" si="34"/>
        <v>100</v>
      </c>
      <c r="AJ101" s="85">
        <v>100</v>
      </c>
      <c r="AK101" s="89">
        <f t="shared" si="35"/>
        <v>0</v>
      </c>
      <c r="AL101" s="89"/>
      <c r="AM101" s="85">
        <f t="shared" si="36"/>
        <v>0</v>
      </c>
      <c r="AN101" s="85"/>
      <c r="AO101" s="89">
        <f t="shared" si="37"/>
        <v>0</v>
      </c>
      <c r="AP101" s="89"/>
      <c r="AQ101" s="85">
        <f t="shared" si="38"/>
        <v>0</v>
      </c>
      <c r="AR101" s="85"/>
      <c r="AS101" s="89">
        <f t="shared" si="39"/>
        <v>0</v>
      </c>
      <c r="AT101" s="89"/>
      <c r="AU101" s="85">
        <f t="shared" si="40"/>
        <v>0</v>
      </c>
      <c r="AV101" s="85"/>
      <c r="AW101" s="89">
        <f t="shared" si="41"/>
        <v>0</v>
      </c>
      <c r="AX101" s="90"/>
      <c r="AY101" s="91">
        <f t="shared" si="42"/>
        <v>0</v>
      </c>
      <c r="AZ101" s="89">
        <f t="shared" si="43"/>
        <v>0</v>
      </c>
      <c r="BA101" s="84"/>
      <c r="BC101" s="12">
        <f>Etatcons!AB90</f>
        <v>13</v>
      </c>
      <c r="BD101" s="12">
        <f>Etatcons!AE90</f>
        <v>15</v>
      </c>
      <c r="BE101"/>
    </row>
    <row r="102" spans="1:57" ht="17" thickTop="1" thickBot="1">
      <c r="A102" s="69">
        <v>103</v>
      </c>
      <c r="B102" s="73" t="s">
        <v>134</v>
      </c>
      <c r="C102" s="85">
        <v>3600</v>
      </c>
      <c r="D102" s="85">
        <v>3600</v>
      </c>
      <c r="E102" s="92">
        <v>0</v>
      </c>
      <c r="F102" s="87"/>
      <c r="G102" s="88">
        <f t="shared" si="44"/>
        <v>0</v>
      </c>
      <c r="H102" s="85"/>
      <c r="I102" s="89">
        <f t="shared" si="26"/>
        <v>0</v>
      </c>
      <c r="J102" s="89"/>
      <c r="K102" s="85">
        <f t="shared" si="27"/>
        <v>0</v>
      </c>
      <c r="L102" s="85"/>
      <c r="M102" s="89">
        <f t="shared" si="28"/>
        <v>0</v>
      </c>
      <c r="N102" s="89"/>
      <c r="O102" s="85">
        <f t="shared" si="29"/>
        <v>0</v>
      </c>
      <c r="P102" s="85"/>
      <c r="Q102" s="89">
        <f t="shared" si="30"/>
        <v>0</v>
      </c>
      <c r="R102" s="89"/>
      <c r="S102" s="85">
        <f t="shared" si="31"/>
        <v>0</v>
      </c>
      <c r="T102" s="85"/>
      <c r="U102" s="89">
        <f t="shared" si="45"/>
        <v>0</v>
      </c>
      <c r="V102" s="89"/>
      <c r="W102" s="85">
        <f t="shared" si="32"/>
        <v>0</v>
      </c>
      <c r="X102" s="85"/>
      <c r="Y102" s="89">
        <f t="shared" si="46"/>
        <v>0</v>
      </c>
      <c r="Z102" s="89"/>
      <c r="AA102" s="85">
        <f t="shared" si="33"/>
        <v>0</v>
      </c>
      <c r="AB102" s="85"/>
      <c r="AC102" s="89">
        <f t="shared" si="48"/>
        <v>0</v>
      </c>
      <c r="AD102" s="89"/>
      <c r="AE102" s="85">
        <f t="shared" si="47"/>
        <v>0</v>
      </c>
      <c r="AF102" s="85"/>
      <c r="AG102" s="89">
        <f t="shared" si="49"/>
        <v>0</v>
      </c>
      <c r="AH102" s="89"/>
      <c r="AI102" s="85">
        <f t="shared" si="34"/>
        <v>0</v>
      </c>
      <c r="AJ102" s="85"/>
      <c r="AK102" s="89">
        <f t="shared" si="35"/>
        <v>0</v>
      </c>
      <c r="AL102" s="89"/>
      <c r="AM102" s="85">
        <f t="shared" si="36"/>
        <v>0</v>
      </c>
      <c r="AN102" s="85"/>
      <c r="AO102" s="89">
        <f t="shared" si="37"/>
        <v>0</v>
      </c>
      <c r="AP102" s="89"/>
      <c r="AQ102" s="85">
        <f t="shared" si="38"/>
        <v>0</v>
      </c>
      <c r="AR102" s="85"/>
      <c r="AS102" s="89">
        <f t="shared" si="39"/>
        <v>0</v>
      </c>
      <c r="AT102" s="89"/>
      <c r="AU102" s="85">
        <f t="shared" si="40"/>
        <v>0</v>
      </c>
      <c r="AV102" s="85"/>
      <c r="AW102" s="89">
        <f t="shared" si="41"/>
        <v>0</v>
      </c>
      <c r="AX102" s="90"/>
      <c r="AY102" s="91">
        <f t="shared" si="42"/>
        <v>0</v>
      </c>
      <c r="AZ102" s="89">
        <f t="shared" si="43"/>
        <v>0</v>
      </c>
      <c r="BA102" s="84"/>
      <c r="BC102" s="12">
        <f>Etatcons!AB81</f>
        <v>844</v>
      </c>
      <c r="BD102" s="12">
        <f>Etatcons!AE81</f>
        <v>857</v>
      </c>
      <c r="BE102"/>
    </row>
    <row r="103" spans="1:57" ht="17" thickTop="1" thickBot="1">
      <c r="A103" s="69">
        <v>104</v>
      </c>
      <c r="B103" s="73" t="s">
        <v>136</v>
      </c>
      <c r="C103" s="85">
        <v>4000</v>
      </c>
      <c r="D103" s="85">
        <v>1500</v>
      </c>
      <c r="E103" s="92">
        <v>0</v>
      </c>
      <c r="F103" s="87"/>
      <c r="G103" s="88">
        <f t="shared" si="44"/>
        <v>2500</v>
      </c>
      <c r="H103" s="91"/>
      <c r="I103" s="89">
        <f t="shared" si="26"/>
        <v>0</v>
      </c>
      <c r="J103" s="89"/>
      <c r="K103" s="85">
        <f t="shared" si="27"/>
        <v>2500</v>
      </c>
      <c r="L103" s="360">
        <v>1000</v>
      </c>
      <c r="M103" s="89">
        <f t="shared" si="28"/>
        <v>0</v>
      </c>
      <c r="N103" s="89">
        <v>0</v>
      </c>
      <c r="O103" s="85">
        <f t="shared" si="29"/>
        <v>1500</v>
      </c>
      <c r="P103" s="85"/>
      <c r="Q103" s="89">
        <f t="shared" si="30"/>
        <v>0</v>
      </c>
      <c r="R103" s="89"/>
      <c r="S103" s="85">
        <f t="shared" si="31"/>
        <v>1500</v>
      </c>
      <c r="T103" s="85"/>
      <c r="U103" s="89">
        <f t="shared" si="45"/>
        <v>0</v>
      </c>
      <c r="V103" s="89"/>
      <c r="W103" s="85">
        <f t="shared" si="32"/>
        <v>1500</v>
      </c>
      <c r="X103" s="85">
        <v>350</v>
      </c>
      <c r="Y103" s="89">
        <f t="shared" si="46"/>
        <v>0</v>
      </c>
      <c r="Z103" s="89"/>
      <c r="AA103" s="85">
        <f t="shared" si="33"/>
        <v>1150</v>
      </c>
      <c r="AB103" s="85">
        <v>200</v>
      </c>
      <c r="AC103" s="89">
        <f t="shared" si="48"/>
        <v>0</v>
      </c>
      <c r="AD103" s="89"/>
      <c r="AE103" s="85">
        <f t="shared" si="47"/>
        <v>950</v>
      </c>
      <c r="AF103" s="85"/>
      <c r="AG103" s="89">
        <v>176</v>
      </c>
      <c r="AH103" s="89"/>
      <c r="AI103" s="85">
        <f t="shared" si="34"/>
        <v>950</v>
      </c>
      <c r="AJ103" s="85">
        <v>150</v>
      </c>
      <c r="AK103" s="89">
        <f t="shared" si="35"/>
        <v>176</v>
      </c>
      <c r="AL103" s="89">
        <v>176</v>
      </c>
      <c r="AM103" s="85">
        <f t="shared" si="36"/>
        <v>800</v>
      </c>
      <c r="AN103" s="85"/>
      <c r="AO103" s="89">
        <f t="shared" si="37"/>
        <v>0</v>
      </c>
      <c r="AP103" s="89"/>
      <c r="AQ103" s="85">
        <f t="shared" si="38"/>
        <v>800</v>
      </c>
      <c r="AR103" s="85"/>
      <c r="AS103" s="89">
        <f t="shared" si="39"/>
        <v>0</v>
      </c>
      <c r="AT103" s="89"/>
      <c r="AU103" s="85">
        <f t="shared" si="40"/>
        <v>800</v>
      </c>
      <c r="AV103" s="85"/>
      <c r="AW103" s="89">
        <f t="shared" si="41"/>
        <v>0</v>
      </c>
      <c r="AX103" s="90"/>
      <c r="AY103" s="91">
        <f t="shared" si="42"/>
        <v>800</v>
      </c>
      <c r="AZ103" s="89">
        <f t="shared" si="43"/>
        <v>0</v>
      </c>
      <c r="BA103" s="84"/>
      <c r="BC103" s="12">
        <f>Etatcons!AB82</f>
        <v>440</v>
      </c>
      <c r="BD103" s="12">
        <f>Etatcons!AE82</f>
        <v>450</v>
      </c>
      <c r="BE103"/>
    </row>
    <row r="104" spans="1:57" ht="17" thickTop="1" thickBot="1">
      <c r="A104" s="69">
        <v>105</v>
      </c>
      <c r="B104" s="73" t="s">
        <v>137</v>
      </c>
      <c r="C104" s="85">
        <v>4000</v>
      </c>
      <c r="D104" s="85">
        <v>2500</v>
      </c>
      <c r="E104" s="92">
        <v>0</v>
      </c>
      <c r="F104" s="87"/>
      <c r="G104" s="88">
        <f t="shared" si="44"/>
        <v>1500</v>
      </c>
      <c r="H104" s="85"/>
      <c r="I104" s="89">
        <f t="shared" si="26"/>
        <v>0</v>
      </c>
      <c r="J104" s="89"/>
      <c r="K104" s="85">
        <f t="shared" si="27"/>
        <v>1500</v>
      </c>
      <c r="L104" s="359">
        <v>1000</v>
      </c>
      <c r="M104" s="89">
        <f t="shared" si="28"/>
        <v>0</v>
      </c>
      <c r="N104" s="89"/>
      <c r="O104" s="85">
        <f t="shared" si="29"/>
        <v>500</v>
      </c>
      <c r="P104" s="85"/>
      <c r="Q104" s="89">
        <f t="shared" si="30"/>
        <v>0</v>
      </c>
      <c r="R104" s="89"/>
      <c r="S104" s="85">
        <f t="shared" si="31"/>
        <v>500</v>
      </c>
      <c r="T104" s="85"/>
      <c r="U104" s="89">
        <f t="shared" si="45"/>
        <v>0</v>
      </c>
      <c r="V104" s="89"/>
      <c r="W104" s="85">
        <f t="shared" si="32"/>
        <v>500</v>
      </c>
      <c r="X104" s="85">
        <v>200</v>
      </c>
      <c r="Y104" s="89">
        <f t="shared" si="46"/>
        <v>0</v>
      </c>
      <c r="Z104" s="89"/>
      <c r="AA104" s="85">
        <f>W104-X104</f>
        <v>300</v>
      </c>
      <c r="AB104" s="85">
        <v>150</v>
      </c>
      <c r="AC104" s="89">
        <f t="shared" si="48"/>
        <v>0</v>
      </c>
      <c r="AD104" s="89"/>
      <c r="AE104" s="85">
        <f t="shared" si="47"/>
        <v>150</v>
      </c>
      <c r="AF104" s="85">
        <v>150</v>
      </c>
      <c r="AG104" s="89">
        <f t="shared" si="49"/>
        <v>0</v>
      </c>
      <c r="AH104" s="89"/>
      <c r="AI104" s="85">
        <f t="shared" si="34"/>
        <v>0</v>
      </c>
      <c r="AJ104" s="85"/>
      <c r="AK104" s="89">
        <f t="shared" si="35"/>
        <v>0</v>
      </c>
      <c r="AL104" s="89"/>
      <c r="AM104" s="85">
        <f t="shared" si="36"/>
        <v>0</v>
      </c>
      <c r="AN104" s="85"/>
      <c r="AO104" s="89">
        <v>92</v>
      </c>
      <c r="AP104" s="89"/>
      <c r="AQ104" s="85">
        <f t="shared" si="38"/>
        <v>0</v>
      </c>
      <c r="AR104" s="85"/>
      <c r="AS104" s="89">
        <f t="shared" si="39"/>
        <v>92</v>
      </c>
      <c r="AT104" s="89"/>
      <c r="AU104" s="85">
        <f t="shared" si="40"/>
        <v>0</v>
      </c>
      <c r="AV104" s="85"/>
      <c r="AW104" s="89">
        <f t="shared" si="41"/>
        <v>92</v>
      </c>
      <c r="AX104" s="90"/>
      <c r="AY104" s="91">
        <f t="shared" si="42"/>
        <v>0</v>
      </c>
      <c r="AZ104" s="89">
        <f t="shared" si="43"/>
        <v>92</v>
      </c>
      <c r="BA104" s="84"/>
      <c r="BC104" s="12">
        <f>Etatcons!AB80</f>
        <v>386</v>
      </c>
      <c r="BD104" s="12">
        <f>Etatcons!AE80</f>
        <v>398</v>
      </c>
      <c r="BE104"/>
    </row>
    <row r="105" spans="1:57" ht="17" thickTop="1" thickBot="1">
      <c r="A105" s="71">
        <v>106</v>
      </c>
      <c r="B105" s="72" t="s">
        <v>75</v>
      </c>
      <c r="C105" s="85">
        <v>4000</v>
      </c>
      <c r="D105" s="85">
        <v>2500</v>
      </c>
      <c r="E105" s="92">
        <v>624</v>
      </c>
      <c r="F105" s="87"/>
      <c r="G105" s="88">
        <f t="shared" ref="G105:G138" si="50">C105-D105</f>
        <v>1500</v>
      </c>
      <c r="H105" s="91"/>
      <c r="I105" s="89">
        <f t="shared" si="26"/>
        <v>624</v>
      </c>
      <c r="J105" s="89"/>
      <c r="K105" s="85">
        <f>G105-H105</f>
        <v>1500</v>
      </c>
      <c r="L105" s="360">
        <v>900</v>
      </c>
      <c r="M105" s="89">
        <f>I105-J105</f>
        <v>624</v>
      </c>
      <c r="N105" s="89">
        <v>624</v>
      </c>
      <c r="O105" s="85">
        <f t="shared" si="29"/>
        <v>600</v>
      </c>
      <c r="P105" s="85"/>
      <c r="Q105" s="89">
        <f t="shared" si="30"/>
        <v>0</v>
      </c>
      <c r="R105" s="89"/>
      <c r="S105" s="85">
        <f t="shared" si="31"/>
        <v>600</v>
      </c>
      <c r="T105" s="85"/>
      <c r="U105" s="89">
        <f t="shared" si="45"/>
        <v>0</v>
      </c>
      <c r="V105" s="89"/>
      <c r="W105" s="85">
        <f t="shared" si="32"/>
        <v>600</v>
      </c>
      <c r="X105" s="85">
        <v>150</v>
      </c>
      <c r="Y105" s="89">
        <f t="shared" si="46"/>
        <v>0</v>
      </c>
      <c r="Z105" s="89"/>
      <c r="AA105" s="85">
        <f t="shared" si="33"/>
        <v>450</v>
      </c>
      <c r="AB105" s="85"/>
      <c r="AC105" s="89">
        <v>57</v>
      </c>
      <c r="AD105" s="89"/>
      <c r="AE105" s="85">
        <f t="shared" si="47"/>
        <v>450</v>
      </c>
      <c r="AF105" s="85">
        <v>150</v>
      </c>
      <c r="AG105" s="89">
        <f t="shared" si="49"/>
        <v>57</v>
      </c>
      <c r="AH105" s="89">
        <v>57</v>
      </c>
      <c r="AI105" s="85">
        <f t="shared" si="34"/>
        <v>300</v>
      </c>
      <c r="AJ105" s="85"/>
      <c r="AK105" s="89">
        <f t="shared" si="35"/>
        <v>0</v>
      </c>
      <c r="AL105" s="89"/>
      <c r="AM105" s="85">
        <f t="shared" si="36"/>
        <v>300</v>
      </c>
      <c r="AN105" s="85"/>
      <c r="AO105" s="89">
        <v>106</v>
      </c>
      <c r="AP105" s="89"/>
      <c r="AQ105" s="85">
        <f t="shared" si="38"/>
        <v>300</v>
      </c>
      <c r="AR105" s="85"/>
      <c r="AS105" s="89">
        <f t="shared" si="39"/>
        <v>106</v>
      </c>
      <c r="AT105" s="89"/>
      <c r="AU105" s="85">
        <f t="shared" si="40"/>
        <v>300</v>
      </c>
      <c r="AV105" s="85"/>
      <c r="AW105" s="89">
        <f t="shared" si="41"/>
        <v>106</v>
      </c>
      <c r="AX105" s="90"/>
      <c r="AY105" s="91">
        <f t="shared" si="42"/>
        <v>300</v>
      </c>
      <c r="AZ105" s="89">
        <f t="shared" si="43"/>
        <v>106</v>
      </c>
      <c r="BA105" s="84"/>
      <c r="BC105" s="12">
        <f>Etatcons!AB91</f>
        <v>45</v>
      </c>
      <c r="BD105" s="12">
        <f>Etatcons!AE91</f>
        <v>53</v>
      </c>
      <c r="BE105"/>
    </row>
    <row r="106" spans="1:57" ht="17" thickTop="1" thickBot="1">
      <c r="A106" s="69">
        <v>107</v>
      </c>
      <c r="B106" s="76" t="s">
        <v>260</v>
      </c>
      <c r="C106" s="85">
        <v>4000</v>
      </c>
      <c r="D106" s="85">
        <v>1000</v>
      </c>
      <c r="E106" s="92">
        <v>178</v>
      </c>
      <c r="F106" s="87"/>
      <c r="G106" s="88">
        <f t="shared" si="50"/>
        <v>3000</v>
      </c>
      <c r="H106" s="85"/>
      <c r="I106" s="89">
        <f t="shared" si="26"/>
        <v>178</v>
      </c>
      <c r="J106" s="89"/>
      <c r="K106" s="85">
        <f t="shared" si="27"/>
        <v>3000</v>
      </c>
      <c r="L106" s="359">
        <v>2000</v>
      </c>
      <c r="M106" s="89">
        <f t="shared" si="28"/>
        <v>178</v>
      </c>
      <c r="N106" s="89">
        <v>150</v>
      </c>
      <c r="O106" s="85">
        <f t="shared" si="29"/>
        <v>1000</v>
      </c>
      <c r="P106" s="85"/>
      <c r="Q106" s="89">
        <f t="shared" si="30"/>
        <v>28</v>
      </c>
      <c r="R106" s="89"/>
      <c r="S106" s="85">
        <f t="shared" si="31"/>
        <v>1000</v>
      </c>
      <c r="T106" s="85"/>
      <c r="U106" s="89">
        <f t="shared" si="45"/>
        <v>28</v>
      </c>
      <c r="V106" s="89"/>
      <c r="W106" s="85">
        <f t="shared" si="32"/>
        <v>1000</v>
      </c>
      <c r="X106" s="85">
        <v>250</v>
      </c>
      <c r="Y106" s="89">
        <v>126</v>
      </c>
      <c r="Z106" s="89"/>
      <c r="AA106" s="85">
        <f t="shared" si="33"/>
        <v>750</v>
      </c>
      <c r="AB106" s="85">
        <v>750</v>
      </c>
      <c r="AC106" s="89">
        <v>253</v>
      </c>
      <c r="AD106" s="89"/>
      <c r="AE106" s="85">
        <f t="shared" si="47"/>
        <v>0</v>
      </c>
      <c r="AF106" s="85"/>
      <c r="AG106" s="89">
        <f t="shared" si="49"/>
        <v>253</v>
      </c>
      <c r="AH106" s="89">
        <v>126</v>
      </c>
      <c r="AI106" s="85">
        <f t="shared" si="34"/>
        <v>0</v>
      </c>
      <c r="AJ106" s="85"/>
      <c r="AK106" s="89">
        <f t="shared" si="35"/>
        <v>127</v>
      </c>
      <c r="AL106" s="89"/>
      <c r="AM106" s="85">
        <f t="shared" si="36"/>
        <v>0</v>
      </c>
      <c r="AN106" s="85"/>
      <c r="AO106" s="89">
        <v>184</v>
      </c>
      <c r="AP106" s="89"/>
      <c r="AQ106" s="85">
        <f t="shared" si="38"/>
        <v>0</v>
      </c>
      <c r="AR106" s="85"/>
      <c r="AS106" s="89">
        <f t="shared" si="39"/>
        <v>184</v>
      </c>
      <c r="AT106" s="89"/>
      <c r="AU106" s="85">
        <f t="shared" si="40"/>
        <v>0</v>
      </c>
      <c r="AV106" s="85"/>
      <c r="AW106" s="89">
        <f t="shared" si="41"/>
        <v>184</v>
      </c>
      <c r="AX106" s="90"/>
      <c r="AY106" s="91">
        <f t="shared" si="42"/>
        <v>0</v>
      </c>
      <c r="AZ106" s="89">
        <f t="shared" si="43"/>
        <v>184</v>
      </c>
      <c r="BA106" s="84"/>
      <c r="BC106" s="12">
        <f>Etatcons!AB86</f>
        <v>315</v>
      </c>
      <c r="BD106" s="12">
        <f>Etatcons!AE86</f>
        <v>324</v>
      </c>
      <c r="BE106"/>
    </row>
    <row r="107" spans="1:57" ht="17" thickTop="1" thickBot="1">
      <c r="A107" s="69">
        <v>107</v>
      </c>
      <c r="B107" s="76" t="s">
        <v>260</v>
      </c>
      <c r="C107" s="85"/>
      <c r="D107" s="85"/>
      <c r="E107" s="92"/>
      <c r="F107" s="87"/>
      <c r="G107" s="88"/>
      <c r="H107" s="85"/>
      <c r="I107" s="89"/>
      <c r="J107" s="89"/>
      <c r="K107" s="85"/>
      <c r="L107" s="359"/>
      <c r="M107" s="89"/>
      <c r="N107" s="362">
        <v>28</v>
      </c>
      <c r="O107" s="85"/>
      <c r="P107" s="85"/>
      <c r="Q107" s="89"/>
      <c r="R107" s="89"/>
      <c r="S107" s="85"/>
      <c r="T107" s="85"/>
      <c r="U107" s="89"/>
      <c r="V107" s="89"/>
      <c r="W107" s="85"/>
      <c r="X107" s="85"/>
      <c r="Y107" s="89"/>
      <c r="Z107" s="89"/>
      <c r="AA107" s="85"/>
      <c r="AB107" s="85"/>
      <c r="AC107" s="89"/>
      <c r="AD107" s="89"/>
      <c r="AE107" s="85"/>
      <c r="AF107" s="85"/>
      <c r="AG107" s="89"/>
      <c r="AH107" s="89"/>
      <c r="AI107" s="85"/>
      <c r="AJ107" s="85"/>
      <c r="AK107" s="89"/>
      <c r="AL107" s="89"/>
      <c r="AM107" s="85"/>
      <c r="AN107" s="85"/>
      <c r="AO107" s="89"/>
      <c r="AP107" s="89"/>
      <c r="AQ107" s="85"/>
      <c r="AR107" s="85"/>
      <c r="AS107" s="89"/>
      <c r="AT107" s="89"/>
      <c r="AU107" s="85"/>
      <c r="AV107" s="85"/>
      <c r="AW107" s="89"/>
      <c r="AX107" s="90"/>
      <c r="AY107" s="91"/>
      <c r="AZ107" s="89"/>
      <c r="BA107" s="84"/>
      <c r="BC107" s="12"/>
      <c r="BD107" s="12"/>
      <c r="BE107"/>
    </row>
    <row r="108" spans="1:57" ht="17" thickTop="1" thickBot="1">
      <c r="A108" s="71">
        <v>109</v>
      </c>
      <c r="B108" s="72" t="s">
        <v>138</v>
      </c>
      <c r="C108" s="85">
        <v>4000</v>
      </c>
      <c r="D108" s="85">
        <v>1500</v>
      </c>
      <c r="E108" s="92">
        <v>54</v>
      </c>
      <c r="F108" s="87"/>
      <c r="G108" s="88">
        <f t="shared" si="50"/>
        <v>2500</v>
      </c>
      <c r="H108" s="91"/>
      <c r="I108" s="89">
        <f t="shared" si="26"/>
        <v>54</v>
      </c>
      <c r="J108" s="89"/>
      <c r="K108" s="85">
        <f t="shared" si="27"/>
        <v>2500</v>
      </c>
      <c r="L108" s="360">
        <v>1650</v>
      </c>
      <c r="M108" s="89">
        <f t="shared" si="28"/>
        <v>54</v>
      </c>
      <c r="N108" s="89">
        <v>54</v>
      </c>
      <c r="O108" s="85">
        <f t="shared" si="29"/>
        <v>850</v>
      </c>
      <c r="P108" s="85"/>
      <c r="Q108" s="89">
        <f t="shared" si="30"/>
        <v>0</v>
      </c>
      <c r="R108" s="89"/>
      <c r="S108" s="85">
        <f t="shared" si="31"/>
        <v>850</v>
      </c>
      <c r="T108" s="85"/>
      <c r="U108" s="89">
        <f t="shared" si="45"/>
        <v>0</v>
      </c>
      <c r="V108" s="89"/>
      <c r="W108" s="85">
        <f t="shared" si="32"/>
        <v>850</v>
      </c>
      <c r="X108" s="85">
        <v>200</v>
      </c>
      <c r="Y108" s="89">
        <f t="shared" si="46"/>
        <v>0</v>
      </c>
      <c r="Z108" s="89"/>
      <c r="AA108" s="85">
        <f t="shared" si="33"/>
        <v>650</v>
      </c>
      <c r="AB108" s="85">
        <v>200</v>
      </c>
      <c r="AC108" s="89">
        <f t="shared" si="48"/>
        <v>0</v>
      </c>
      <c r="AD108" s="89"/>
      <c r="AE108" s="85">
        <f t="shared" si="47"/>
        <v>450</v>
      </c>
      <c r="AF108" s="85">
        <v>150</v>
      </c>
      <c r="AG108" s="89">
        <f t="shared" si="49"/>
        <v>0</v>
      </c>
      <c r="AH108" s="89"/>
      <c r="AI108" s="85">
        <f t="shared" si="34"/>
        <v>300</v>
      </c>
      <c r="AJ108" s="85">
        <v>100</v>
      </c>
      <c r="AK108" s="89">
        <f t="shared" si="35"/>
        <v>0</v>
      </c>
      <c r="AL108" s="89"/>
      <c r="AM108" s="85">
        <f t="shared" si="36"/>
        <v>200</v>
      </c>
      <c r="AN108" s="85"/>
      <c r="AO108" s="89">
        <f t="shared" si="37"/>
        <v>0</v>
      </c>
      <c r="AP108" s="89"/>
      <c r="AQ108" s="85">
        <f t="shared" si="38"/>
        <v>200</v>
      </c>
      <c r="AR108" s="85"/>
      <c r="AS108" s="89">
        <f t="shared" si="39"/>
        <v>0</v>
      </c>
      <c r="AT108" s="89"/>
      <c r="AU108" s="85">
        <f t="shared" si="40"/>
        <v>200</v>
      </c>
      <c r="AV108" s="85"/>
      <c r="AW108" s="89">
        <f t="shared" si="41"/>
        <v>0</v>
      </c>
      <c r="AX108" s="90"/>
      <c r="AY108" s="91">
        <f t="shared" si="42"/>
        <v>200</v>
      </c>
      <c r="AZ108" s="89">
        <f t="shared" si="43"/>
        <v>0</v>
      </c>
      <c r="BA108" s="84"/>
      <c r="BC108" s="12">
        <f>Etatcons!AB24</f>
        <v>308</v>
      </c>
      <c r="BD108" s="12">
        <f>Etatcons!AE24</f>
        <v>314</v>
      </c>
      <c r="BE108"/>
    </row>
    <row r="109" spans="1:57" ht="17" thickTop="1" thickBot="1">
      <c r="A109" s="71">
        <v>112</v>
      </c>
      <c r="B109" s="71" t="s">
        <v>139</v>
      </c>
      <c r="C109" s="85">
        <v>4000</v>
      </c>
      <c r="D109" s="85">
        <v>2400</v>
      </c>
      <c r="E109" s="92">
        <v>0</v>
      </c>
      <c r="F109" s="87"/>
      <c r="G109" s="88">
        <f t="shared" si="50"/>
        <v>1600</v>
      </c>
      <c r="H109" s="91"/>
      <c r="I109" s="89">
        <f t="shared" si="26"/>
        <v>0</v>
      </c>
      <c r="J109" s="89"/>
      <c r="K109" s="85">
        <f t="shared" si="27"/>
        <v>1600</v>
      </c>
      <c r="L109" s="360">
        <v>1000</v>
      </c>
      <c r="M109" s="89">
        <f t="shared" si="28"/>
        <v>0</v>
      </c>
      <c r="N109" s="89"/>
      <c r="O109" s="85">
        <f t="shared" si="29"/>
        <v>600</v>
      </c>
      <c r="P109" s="85"/>
      <c r="Q109" s="89">
        <f t="shared" si="30"/>
        <v>0</v>
      </c>
      <c r="R109" s="89"/>
      <c r="S109" s="85">
        <f t="shared" si="31"/>
        <v>600</v>
      </c>
      <c r="T109" s="85"/>
      <c r="U109" s="89">
        <f t="shared" si="45"/>
        <v>0</v>
      </c>
      <c r="V109" s="89"/>
      <c r="W109" s="85">
        <f t="shared" si="32"/>
        <v>600</v>
      </c>
      <c r="X109" s="85">
        <v>200</v>
      </c>
      <c r="Y109" s="89">
        <f t="shared" si="46"/>
        <v>0</v>
      </c>
      <c r="Z109" s="89"/>
      <c r="AA109" s="85">
        <f t="shared" si="33"/>
        <v>400</v>
      </c>
      <c r="AB109" s="85">
        <v>200</v>
      </c>
      <c r="AC109" s="89">
        <f t="shared" si="48"/>
        <v>0</v>
      </c>
      <c r="AD109" s="89"/>
      <c r="AE109" s="85">
        <f t="shared" si="47"/>
        <v>200</v>
      </c>
      <c r="AF109" s="85">
        <v>100</v>
      </c>
      <c r="AG109" s="89">
        <f t="shared" si="49"/>
        <v>0</v>
      </c>
      <c r="AH109" s="89"/>
      <c r="AI109" s="85">
        <f t="shared" si="34"/>
        <v>100</v>
      </c>
      <c r="AJ109" s="85">
        <v>100</v>
      </c>
      <c r="AK109" s="89">
        <f t="shared" si="35"/>
        <v>0</v>
      </c>
      <c r="AL109" s="89"/>
      <c r="AM109" s="85">
        <f t="shared" si="36"/>
        <v>0</v>
      </c>
      <c r="AN109" s="85"/>
      <c r="AO109" s="89">
        <f t="shared" si="37"/>
        <v>0</v>
      </c>
      <c r="AP109" s="89"/>
      <c r="AQ109" s="85">
        <f t="shared" si="38"/>
        <v>0</v>
      </c>
      <c r="AR109" s="85"/>
      <c r="AS109" s="89">
        <f t="shared" si="39"/>
        <v>0</v>
      </c>
      <c r="AT109" s="89"/>
      <c r="AU109" s="85">
        <f t="shared" si="40"/>
        <v>0</v>
      </c>
      <c r="AV109" s="85"/>
      <c r="AW109" s="89">
        <f t="shared" si="41"/>
        <v>0</v>
      </c>
      <c r="AX109" s="90"/>
      <c r="AY109" s="91">
        <f t="shared" si="42"/>
        <v>0</v>
      </c>
      <c r="AZ109" s="89">
        <f t="shared" si="43"/>
        <v>0</v>
      </c>
      <c r="BA109" s="84"/>
      <c r="BC109" s="12">
        <f>Etatcons!AB75</f>
        <v>633</v>
      </c>
      <c r="BD109" s="12">
        <f>Etatcons!AE75</f>
        <v>642</v>
      </c>
      <c r="BE109"/>
    </row>
    <row r="110" spans="1:57" ht="17" thickTop="1" thickBot="1">
      <c r="A110" s="71">
        <v>113</v>
      </c>
      <c r="B110" s="74" t="s">
        <v>140</v>
      </c>
      <c r="C110" s="85">
        <v>4000</v>
      </c>
      <c r="D110" s="85">
        <v>1500</v>
      </c>
      <c r="E110" s="92">
        <v>0</v>
      </c>
      <c r="F110" s="87"/>
      <c r="G110" s="88">
        <f t="shared" si="50"/>
        <v>2500</v>
      </c>
      <c r="H110" s="91"/>
      <c r="I110" s="89">
        <f t="shared" si="26"/>
        <v>0</v>
      </c>
      <c r="J110" s="89"/>
      <c r="K110" s="85">
        <f t="shared" si="27"/>
        <v>2500</v>
      </c>
      <c r="L110" s="360">
        <v>1650</v>
      </c>
      <c r="M110" s="89">
        <f t="shared" si="28"/>
        <v>0</v>
      </c>
      <c r="N110" s="89"/>
      <c r="O110" s="85">
        <f t="shared" si="29"/>
        <v>850</v>
      </c>
      <c r="P110" s="85"/>
      <c r="Q110" s="89">
        <f t="shared" si="30"/>
        <v>0</v>
      </c>
      <c r="R110" s="89"/>
      <c r="S110" s="85">
        <f t="shared" si="31"/>
        <v>850</v>
      </c>
      <c r="T110" s="85"/>
      <c r="U110" s="89">
        <f t="shared" si="45"/>
        <v>0</v>
      </c>
      <c r="V110" s="89"/>
      <c r="W110" s="85">
        <f t="shared" si="32"/>
        <v>850</v>
      </c>
      <c r="X110" s="85">
        <v>200</v>
      </c>
      <c r="Y110" s="89">
        <f t="shared" si="46"/>
        <v>0</v>
      </c>
      <c r="Z110" s="89"/>
      <c r="AA110" s="85">
        <f t="shared" si="33"/>
        <v>650</v>
      </c>
      <c r="AB110" s="85">
        <v>200</v>
      </c>
      <c r="AC110" s="89">
        <f t="shared" si="48"/>
        <v>0</v>
      </c>
      <c r="AD110" s="89"/>
      <c r="AE110" s="85">
        <f t="shared" si="47"/>
        <v>450</v>
      </c>
      <c r="AF110" s="85">
        <v>150</v>
      </c>
      <c r="AG110" s="89">
        <f t="shared" si="49"/>
        <v>0</v>
      </c>
      <c r="AH110" s="89"/>
      <c r="AI110" s="85">
        <f t="shared" si="34"/>
        <v>300</v>
      </c>
      <c r="AJ110" s="85"/>
      <c r="AK110" s="89">
        <f t="shared" si="35"/>
        <v>0</v>
      </c>
      <c r="AL110" s="89"/>
      <c r="AM110" s="85">
        <f t="shared" si="36"/>
        <v>300</v>
      </c>
      <c r="AN110" s="85"/>
      <c r="AO110" s="89">
        <v>120</v>
      </c>
      <c r="AP110" s="89"/>
      <c r="AQ110" s="85">
        <f t="shared" si="38"/>
        <v>300</v>
      </c>
      <c r="AR110" s="85"/>
      <c r="AS110" s="89">
        <f t="shared" si="39"/>
        <v>120</v>
      </c>
      <c r="AT110" s="89"/>
      <c r="AU110" s="85">
        <f t="shared" si="40"/>
        <v>300</v>
      </c>
      <c r="AV110" s="85"/>
      <c r="AW110" s="89">
        <f t="shared" si="41"/>
        <v>120</v>
      </c>
      <c r="AX110" s="90"/>
      <c r="AY110" s="91">
        <f t="shared" si="42"/>
        <v>300</v>
      </c>
      <c r="AZ110" s="89">
        <f t="shared" si="43"/>
        <v>120</v>
      </c>
      <c r="BA110" s="84"/>
      <c r="BC110" s="12">
        <f>Etatcons!AB29</f>
        <v>754</v>
      </c>
      <c r="BD110" s="12">
        <f>Etatcons!AE29</f>
        <v>762</v>
      </c>
      <c r="BE110"/>
    </row>
    <row r="111" spans="1:57" ht="17" thickTop="1" thickBot="1">
      <c r="A111" s="71">
        <v>115</v>
      </c>
      <c r="B111" s="72" t="s">
        <v>142</v>
      </c>
      <c r="C111" s="85">
        <v>4000</v>
      </c>
      <c r="D111" s="85">
        <v>4000</v>
      </c>
      <c r="E111" s="92">
        <v>0</v>
      </c>
      <c r="F111" s="87"/>
      <c r="G111" s="88">
        <f t="shared" si="50"/>
        <v>0</v>
      </c>
      <c r="H111" s="85"/>
      <c r="I111" s="89">
        <f t="shared" si="26"/>
        <v>0</v>
      </c>
      <c r="J111" s="89"/>
      <c r="K111" s="85">
        <f t="shared" si="27"/>
        <v>0</v>
      </c>
      <c r="L111" s="85"/>
      <c r="M111" s="89">
        <f t="shared" si="28"/>
        <v>0</v>
      </c>
      <c r="N111" s="89"/>
      <c r="O111" s="85">
        <f t="shared" si="29"/>
        <v>0</v>
      </c>
      <c r="P111" s="85"/>
      <c r="Q111" s="89">
        <f t="shared" si="30"/>
        <v>0</v>
      </c>
      <c r="R111" s="89"/>
      <c r="S111" s="85">
        <f t="shared" si="31"/>
        <v>0</v>
      </c>
      <c r="T111" s="85"/>
      <c r="U111" s="89">
        <f t="shared" si="45"/>
        <v>0</v>
      </c>
      <c r="V111" s="89"/>
      <c r="W111" s="85">
        <f t="shared" si="32"/>
        <v>0</v>
      </c>
      <c r="X111" s="85"/>
      <c r="Y111" s="89">
        <v>17</v>
      </c>
      <c r="Z111" s="89"/>
      <c r="AA111" s="85">
        <f t="shared" si="33"/>
        <v>0</v>
      </c>
      <c r="AB111" s="85"/>
      <c r="AC111" s="89">
        <f t="shared" si="48"/>
        <v>17</v>
      </c>
      <c r="AD111" s="89">
        <v>17</v>
      </c>
      <c r="AE111" s="85">
        <f t="shared" si="47"/>
        <v>0</v>
      </c>
      <c r="AF111" s="85"/>
      <c r="AG111" s="89">
        <f t="shared" si="49"/>
        <v>0</v>
      </c>
      <c r="AH111" s="89"/>
      <c r="AI111" s="85">
        <f t="shared" si="34"/>
        <v>0</v>
      </c>
      <c r="AJ111" s="85"/>
      <c r="AK111" s="89">
        <f t="shared" si="35"/>
        <v>0</v>
      </c>
      <c r="AL111" s="89"/>
      <c r="AM111" s="85">
        <f t="shared" si="36"/>
        <v>0</v>
      </c>
      <c r="AN111" s="85"/>
      <c r="AO111" s="89">
        <f t="shared" si="37"/>
        <v>0</v>
      </c>
      <c r="AP111" s="89"/>
      <c r="AQ111" s="85">
        <f t="shared" si="38"/>
        <v>0</v>
      </c>
      <c r="AR111" s="85"/>
      <c r="AS111" s="89">
        <f t="shared" si="39"/>
        <v>0</v>
      </c>
      <c r="AT111" s="89"/>
      <c r="AU111" s="85">
        <f t="shared" si="40"/>
        <v>0</v>
      </c>
      <c r="AV111" s="85"/>
      <c r="AW111" s="89">
        <f t="shared" si="41"/>
        <v>0</v>
      </c>
      <c r="AX111" s="90"/>
      <c r="AY111" s="91">
        <f t="shared" si="42"/>
        <v>0</v>
      </c>
      <c r="AZ111" s="89">
        <f t="shared" si="43"/>
        <v>0</v>
      </c>
      <c r="BA111" s="84"/>
      <c r="BC111" s="12">
        <f>Etatcons!AB101</f>
        <v>207</v>
      </c>
      <c r="BD111" s="12">
        <f>Etatcons!AE101</f>
        <v>208</v>
      </c>
      <c r="BE111"/>
    </row>
    <row r="112" spans="1:57" ht="17" thickTop="1" thickBot="1">
      <c r="A112" s="71">
        <v>116</v>
      </c>
      <c r="B112" s="72" t="s">
        <v>74</v>
      </c>
      <c r="C112" s="85">
        <v>4000</v>
      </c>
      <c r="D112" s="85">
        <v>4000</v>
      </c>
      <c r="E112" s="92">
        <v>0</v>
      </c>
      <c r="F112" s="87"/>
      <c r="G112" s="88">
        <f t="shared" si="50"/>
        <v>0</v>
      </c>
      <c r="H112" s="85"/>
      <c r="I112" s="89">
        <f t="shared" si="26"/>
        <v>0</v>
      </c>
      <c r="J112" s="89"/>
      <c r="K112" s="85">
        <f t="shared" si="27"/>
        <v>0</v>
      </c>
      <c r="L112" s="85"/>
      <c r="M112" s="89">
        <f t="shared" si="28"/>
        <v>0</v>
      </c>
      <c r="N112" s="89"/>
      <c r="O112" s="85">
        <f t="shared" si="29"/>
        <v>0</v>
      </c>
      <c r="P112" s="85"/>
      <c r="Q112" s="89">
        <f t="shared" si="30"/>
        <v>0</v>
      </c>
      <c r="R112" s="89"/>
      <c r="S112" s="85">
        <f t="shared" si="31"/>
        <v>0</v>
      </c>
      <c r="T112" s="85"/>
      <c r="U112" s="89">
        <f t="shared" si="45"/>
        <v>0</v>
      </c>
      <c r="V112" s="89"/>
      <c r="W112" s="85">
        <f t="shared" si="32"/>
        <v>0</v>
      </c>
      <c r="X112" s="85"/>
      <c r="Y112" s="89">
        <f t="shared" si="46"/>
        <v>0</v>
      </c>
      <c r="Z112" s="89"/>
      <c r="AA112" s="85">
        <f t="shared" si="33"/>
        <v>0</v>
      </c>
      <c r="AB112" s="85"/>
      <c r="AC112" s="89">
        <v>22</v>
      </c>
      <c r="AD112" s="89"/>
      <c r="AE112" s="85">
        <f t="shared" si="47"/>
        <v>0</v>
      </c>
      <c r="AF112" s="85"/>
      <c r="AG112" s="89">
        <f t="shared" si="49"/>
        <v>22</v>
      </c>
      <c r="AH112" s="89">
        <v>22</v>
      </c>
      <c r="AI112" s="85">
        <f t="shared" si="34"/>
        <v>0</v>
      </c>
      <c r="AJ112" s="85"/>
      <c r="AK112" s="89">
        <f t="shared" si="35"/>
        <v>0</v>
      </c>
      <c r="AL112" s="89"/>
      <c r="AM112" s="85">
        <f t="shared" si="36"/>
        <v>0</v>
      </c>
      <c r="AN112" s="85"/>
      <c r="AO112" s="89">
        <f t="shared" si="37"/>
        <v>0</v>
      </c>
      <c r="AP112" s="89"/>
      <c r="AQ112" s="85">
        <f t="shared" si="38"/>
        <v>0</v>
      </c>
      <c r="AR112" s="85"/>
      <c r="AS112" s="89">
        <f t="shared" si="39"/>
        <v>0</v>
      </c>
      <c r="AT112" s="89"/>
      <c r="AU112" s="85">
        <f t="shared" si="40"/>
        <v>0</v>
      </c>
      <c r="AV112" s="85"/>
      <c r="AW112" s="89">
        <f t="shared" si="41"/>
        <v>0</v>
      </c>
      <c r="AX112" s="90"/>
      <c r="AY112" s="91">
        <f t="shared" si="42"/>
        <v>0</v>
      </c>
      <c r="AZ112" s="89">
        <f t="shared" si="43"/>
        <v>0</v>
      </c>
      <c r="BA112" s="84"/>
      <c r="BC112" s="12">
        <f>Etatcons!AB79</f>
        <v>852</v>
      </c>
      <c r="BD112" s="12">
        <f>Etatcons!AE79</f>
        <v>859</v>
      </c>
      <c r="BE112"/>
    </row>
    <row r="113" spans="1:57" ht="17" thickTop="1" thickBot="1">
      <c r="A113" s="71">
        <v>117</v>
      </c>
      <c r="B113" s="72" t="s">
        <v>263</v>
      </c>
      <c r="C113" s="85">
        <v>4000</v>
      </c>
      <c r="D113" s="85">
        <v>4000</v>
      </c>
      <c r="E113" s="92">
        <v>35</v>
      </c>
      <c r="F113" s="87"/>
      <c r="G113" s="88">
        <f t="shared" si="50"/>
        <v>0</v>
      </c>
      <c r="H113" s="85"/>
      <c r="I113" s="89">
        <v>35</v>
      </c>
      <c r="J113" s="89"/>
      <c r="K113" s="85">
        <f t="shared" si="27"/>
        <v>0</v>
      </c>
      <c r="L113" s="85"/>
      <c r="M113" s="120">
        <v>35</v>
      </c>
      <c r="N113" s="362">
        <v>35</v>
      </c>
      <c r="O113" s="85">
        <f t="shared" si="29"/>
        <v>0</v>
      </c>
      <c r="P113" s="85"/>
      <c r="Q113" s="89">
        <f t="shared" si="30"/>
        <v>0</v>
      </c>
      <c r="R113" s="89"/>
      <c r="S113" s="85">
        <f t="shared" si="31"/>
        <v>0</v>
      </c>
      <c r="T113" s="85"/>
      <c r="U113" s="89">
        <f t="shared" si="45"/>
        <v>0</v>
      </c>
      <c r="V113" s="89"/>
      <c r="W113" s="85">
        <f t="shared" si="32"/>
        <v>0</v>
      </c>
      <c r="X113" s="85"/>
      <c r="Y113" s="89">
        <f t="shared" si="46"/>
        <v>0</v>
      </c>
      <c r="Z113" s="89"/>
      <c r="AA113" s="85">
        <f t="shared" si="33"/>
        <v>0</v>
      </c>
      <c r="AB113" s="85"/>
      <c r="AC113" s="89">
        <f t="shared" si="48"/>
        <v>0</v>
      </c>
      <c r="AD113" s="89"/>
      <c r="AE113" s="85">
        <f t="shared" si="47"/>
        <v>0</v>
      </c>
      <c r="AF113" s="85"/>
      <c r="AG113" s="89">
        <f t="shared" si="49"/>
        <v>0</v>
      </c>
      <c r="AH113" s="89"/>
      <c r="AI113" s="85">
        <f t="shared" si="34"/>
        <v>0</v>
      </c>
      <c r="AJ113" s="85"/>
      <c r="AK113" s="89">
        <f t="shared" si="35"/>
        <v>0</v>
      </c>
      <c r="AL113" s="89"/>
      <c r="AM113" s="85">
        <f t="shared" si="36"/>
        <v>0</v>
      </c>
      <c r="AN113" s="85"/>
      <c r="AO113" s="89">
        <f t="shared" si="37"/>
        <v>0</v>
      </c>
      <c r="AP113" s="89"/>
      <c r="AQ113" s="85">
        <f t="shared" si="38"/>
        <v>0</v>
      </c>
      <c r="AR113" s="85"/>
      <c r="AS113" s="89">
        <f t="shared" si="39"/>
        <v>0</v>
      </c>
      <c r="AT113" s="89"/>
      <c r="AU113" s="85">
        <f t="shared" si="40"/>
        <v>0</v>
      </c>
      <c r="AV113" s="85"/>
      <c r="AW113" s="89">
        <f t="shared" si="41"/>
        <v>0</v>
      </c>
      <c r="AX113" s="90"/>
      <c r="AY113" s="91">
        <f t="shared" si="42"/>
        <v>0</v>
      </c>
      <c r="AZ113" s="89">
        <f t="shared" si="43"/>
        <v>0</v>
      </c>
      <c r="BA113" s="84"/>
      <c r="BC113" s="12">
        <f>Etatcons!AB84</f>
        <v>211</v>
      </c>
      <c r="BD113" s="12">
        <f>Etatcons!AE84</f>
        <v>216</v>
      </c>
      <c r="BE113"/>
    </row>
    <row r="114" spans="1:57" ht="17" thickTop="1" thickBot="1">
      <c r="A114" s="69">
        <v>118</v>
      </c>
      <c r="B114" s="76" t="s">
        <v>300</v>
      </c>
      <c r="C114" s="85">
        <v>4000</v>
      </c>
      <c r="D114" s="85">
        <v>3000</v>
      </c>
      <c r="E114" s="92">
        <v>0</v>
      </c>
      <c r="F114" s="87"/>
      <c r="G114" s="88">
        <f t="shared" si="50"/>
        <v>1000</v>
      </c>
      <c r="H114" s="85"/>
      <c r="I114" s="89">
        <f t="shared" si="26"/>
        <v>0</v>
      </c>
      <c r="J114" s="89"/>
      <c r="K114" s="85">
        <f t="shared" si="27"/>
        <v>1000</v>
      </c>
      <c r="L114" s="359">
        <v>900</v>
      </c>
      <c r="M114" s="89">
        <f t="shared" si="28"/>
        <v>0</v>
      </c>
      <c r="N114" s="89"/>
      <c r="O114" s="85">
        <f t="shared" si="29"/>
        <v>100</v>
      </c>
      <c r="P114" s="85"/>
      <c r="Q114" s="89">
        <f t="shared" si="30"/>
        <v>0</v>
      </c>
      <c r="R114" s="89"/>
      <c r="S114" s="85">
        <f t="shared" si="31"/>
        <v>100</v>
      </c>
      <c r="T114" s="85"/>
      <c r="U114" s="89">
        <v>59</v>
      </c>
      <c r="V114" s="89"/>
      <c r="W114" s="85">
        <f t="shared" si="32"/>
        <v>100</v>
      </c>
      <c r="X114" s="85">
        <v>100</v>
      </c>
      <c r="Y114" s="89">
        <f t="shared" si="46"/>
        <v>59</v>
      </c>
      <c r="Z114" s="89">
        <v>59</v>
      </c>
      <c r="AA114" s="85">
        <f t="shared" si="33"/>
        <v>0</v>
      </c>
      <c r="AB114" s="85"/>
      <c r="AC114" s="89">
        <v>50</v>
      </c>
      <c r="AD114" s="89"/>
      <c r="AE114" s="85">
        <f t="shared" si="47"/>
        <v>0</v>
      </c>
      <c r="AF114" s="85"/>
      <c r="AG114" s="89">
        <f t="shared" si="49"/>
        <v>50</v>
      </c>
      <c r="AH114" s="89">
        <v>50</v>
      </c>
      <c r="AI114" s="85">
        <f t="shared" si="34"/>
        <v>0</v>
      </c>
      <c r="AJ114" s="85"/>
      <c r="AK114" s="89">
        <f t="shared" si="35"/>
        <v>0</v>
      </c>
      <c r="AL114" s="89"/>
      <c r="AM114" s="85">
        <f t="shared" si="36"/>
        <v>0</v>
      </c>
      <c r="AN114" s="85"/>
      <c r="AO114" s="89">
        <f t="shared" si="37"/>
        <v>0</v>
      </c>
      <c r="AP114" s="89"/>
      <c r="AQ114" s="85">
        <f t="shared" si="38"/>
        <v>0</v>
      </c>
      <c r="AR114" s="85"/>
      <c r="AS114" s="89">
        <f t="shared" si="39"/>
        <v>0</v>
      </c>
      <c r="AT114" s="89"/>
      <c r="AU114" s="85">
        <f t="shared" si="40"/>
        <v>0</v>
      </c>
      <c r="AV114" s="85"/>
      <c r="AW114" s="89">
        <f t="shared" si="41"/>
        <v>0</v>
      </c>
      <c r="AX114" s="90"/>
      <c r="AY114" s="91">
        <f t="shared" si="42"/>
        <v>0</v>
      </c>
      <c r="AZ114" s="89">
        <f t="shared" si="43"/>
        <v>0</v>
      </c>
      <c r="BA114" s="84"/>
      <c r="BC114" s="12">
        <f>Etatcons!AB71</f>
        <v>513</v>
      </c>
      <c r="BD114" s="12">
        <f>Etatcons!AE71</f>
        <v>518</v>
      </c>
      <c r="BE114"/>
    </row>
    <row r="115" spans="1:57" ht="17" thickTop="1" thickBot="1">
      <c r="A115" s="69"/>
      <c r="B115" s="76"/>
      <c r="C115" s="85"/>
      <c r="D115" s="85"/>
      <c r="E115" s="92"/>
      <c r="F115" s="87"/>
      <c r="G115" s="88"/>
      <c r="H115" s="85"/>
      <c r="I115" s="89"/>
      <c r="J115" s="89"/>
      <c r="K115" s="85"/>
      <c r="L115" s="359"/>
      <c r="M115" s="89"/>
      <c r="N115" s="89"/>
      <c r="O115" s="85"/>
      <c r="P115" s="85"/>
      <c r="Q115" s="89"/>
      <c r="R115" s="89"/>
      <c r="S115" s="85"/>
      <c r="T115" s="85"/>
      <c r="U115" s="89"/>
      <c r="V115" s="89"/>
      <c r="W115" s="85"/>
      <c r="X115" s="85"/>
      <c r="Y115" s="89"/>
      <c r="Z115" s="89"/>
      <c r="AA115" s="85"/>
      <c r="AB115" s="85"/>
      <c r="AC115" s="89"/>
      <c r="AD115" s="89"/>
      <c r="AE115" s="85"/>
      <c r="AF115" s="85"/>
      <c r="AG115" s="89"/>
      <c r="AH115" s="89"/>
      <c r="AI115" s="85"/>
      <c r="AJ115" s="85"/>
      <c r="AK115" s="89"/>
      <c r="AL115" s="89"/>
      <c r="AM115" s="85"/>
      <c r="AN115" s="85"/>
      <c r="AO115" s="89"/>
      <c r="AP115" s="89"/>
      <c r="AQ115" s="85"/>
      <c r="AR115" s="85"/>
      <c r="AS115" s="89"/>
      <c r="AT115" s="89"/>
      <c r="AU115" s="85"/>
      <c r="AV115" s="85"/>
      <c r="AW115" s="89"/>
      <c r="AX115" s="90"/>
      <c r="AY115" s="91"/>
      <c r="AZ115" s="89"/>
      <c r="BA115" s="84"/>
      <c r="BC115" s="12"/>
      <c r="BD115" s="12"/>
      <c r="BE115"/>
    </row>
    <row r="116" spans="1:57" ht="17" thickTop="1" thickBot="1">
      <c r="A116" s="71">
        <v>119</v>
      </c>
      <c r="B116" s="72" t="s">
        <v>265</v>
      </c>
      <c r="C116" s="85">
        <v>4000</v>
      </c>
      <c r="D116" s="85">
        <v>4000</v>
      </c>
      <c r="E116" s="92">
        <v>0</v>
      </c>
      <c r="F116" s="87"/>
      <c r="G116" s="88">
        <f t="shared" si="50"/>
        <v>0</v>
      </c>
      <c r="H116" s="85"/>
      <c r="I116" s="89">
        <f t="shared" si="26"/>
        <v>0</v>
      </c>
      <c r="J116" s="89"/>
      <c r="K116" s="85">
        <f t="shared" si="27"/>
        <v>0</v>
      </c>
      <c r="L116" s="85"/>
      <c r="M116" s="89">
        <f t="shared" si="28"/>
        <v>0</v>
      </c>
      <c r="N116" s="89"/>
      <c r="O116" s="85">
        <f t="shared" si="29"/>
        <v>0</v>
      </c>
      <c r="P116" s="85"/>
      <c r="Q116" s="89">
        <f t="shared" si="30"/>
        <v>0</v>
      </c>
      <c r="R116" s="89"/>
      <c r="S116" s="85">
        <f t="shared" si="31"/>
        <v>0</v>
      </c>
      <c r="T116" s="85"/>
      <c r="U116" s="89">
        <f t="shared" si="45"/>
        <v>0</v>
      </c>
      <c r="V116" s="89"/>
      <c r="W116" s="85">
        <f t="shared" si="32"/>
        <v>0</v>
      </c>
      <c r="X116" s="85"/>
      <c r="Y116" s="89">
        <f t="shared" si="46"/>
        <v>0</v>
      </c>
      <c r="Z116" s="89"/>
      <c r="AA116" s="85">
        <f t="shared" si="33"/>
        <v>0</v>
      </c>
      <c r="AB116" s="85"/>
      <c r="AC116" s="89">
        <v>29</v>
      </c>
      <c r="AD116" s="89"/>
      <c r="AE116" s="85">
        <f t="shared" si="47"/>
        <v>0</v>
      </c>
      <c r="AF116" s="85"/>
      <c r="AG116" s="89">
        <f t="shared" si="49"/>
        <v>29</v>
      </c>
      <c r="AH116" s="89">
        <v>29</v>
      </c>
      <c r="AI116" s="85">
        <f t="shared" si="34"/>
        <v>0</v>
      </c>
      <c r="AJ116" s="85"/>
      <c r="AK116" s="89">
        <f t="shared" si="35"/>
        <v>0</v>
      </c>
      <c r="AL116" s="89"/>
      <c r="AM116" s="85">
        <f t="shared" si="36"/>
        <v>0</v>
      </c>
      <c r="AN116" s="85"/>
      <c r="AO116" s="89">
        <f t="shared" si="37"/>
        <v>0</v>
      </c>
      <c r="AP116" s="89"/>
      <c r="AQ116" s="85">
        <f t="shared" si="38"/>
        <v>0</v>
      </c>
      <c r="AR116" s="85"/>
      <c r="AS116" s="89">
        <f t="shared" si="39"/>
        <v>0</v>
      </c>
      <c r="AT116" s="89"/>
      <c r="AU116" s="85">
        <f t="shared" si="40"/>
        <v>0</v>
      </c>
      <c r="AV116" s="85"/>
      <c r="AW116" s="89">
        <f t="shared" si="41"/>
        <v>0</v>
      </c>
      <c r="AX116" s="90"/>
      <c r="AY116" s="91">
        <f t="shared" si="42"/>
        <v>0</v>
      </c>
      <c r="AZ116" s="89">
        <f t="shared" si="43"/>
        <v>0</v>
      </c>
      <c r="BA116" s="84"/>
      <c r="BC116" s="12">
        <f>Etatcons!AB118</f>
        <v>236</v>
      </c>
      <c r="BD116" s="12">
        <f>Etatcons!AE118</f>
        <v>238</v>
      </c>
      <c r="BE116"/>
    </row>
    <row r="117" spans="1:57" ht="17" thickTop="1" thickBot="1">
      <c r="A117" s="71">
        <v>120</v>
      </c>
      <c r="B117" s="72" t="s">
        <v>266</v>
      </c>
      <c r="C117" s="85">
        <v>4000</v>
      </c>
      <c r="D117" s="85">
        <v>4000</v>
      </c>
      <c r="E117" s="92">
        <v>0</v>
      </c>
      <c r="F117" s="87"/>
      <c r="G117" s="88">
        <f t="shared" si="50"/>
        <v>0</v>
      </c>
      <c r="H117" s="85"/>
      <c r="I117" s="89">
        <f t="shared" si="26"/>
        <v>0</v>
      </c>
      <c r="J117" s="89"/>
      <c r="K117" s="85">
        <f t="shared" si="27"/>
        <v>0</v>
      </c>
      <c r="L117" s="85"/>
      <c r="M117" s="89">
        <f t="shared" si="28"/>
        <v>0</v>
      </c>
      <c r="N117" s="89"/>
      <c r="O117" s="85">
        <f t="shared" si="29"/>
        <v>0</v>
      </c>
      <c r="P117" s="85"/>
      <c r="Q117" s="89">
        <f t="shared" si="30"/>
        <v>0</v>
      </c>
      <c r="R117" s="89"/>
      <c r="S117" s="85">
        <f t="shared" si="31"/>
        <v>0</v>
      </c>
      <c r="T117" s="85"/>
      <c r="U117" s="89">
        <f t="shared" si="45"/>
        <v>0</v>
      </c>
      <c r="V117" s="89"/>
      <c r="W117" s="85">
        <f t="shared" si="32"/>
        <v>0</v>
      </c>
      <c r="X117" s="85"/>
      <c r="Y117" s="89">
        <f t="shared" si="46"/>
        <v>0</v>
      </c>
      <c r="Z117" s="89"/>
      <c r="AA117" s="85">
        <f t="shared" si="33"/>
        <v>0</v>
      </c>
      <c r="AB117" s="85"/>
      <c r="AC117" s="89">
        <f t="shared" si="48"/>
        <v>0</v>
      </c>
      <c r="AD117" s="89"/>
      <c r="AE117" s="85">
        <f t="shared" si="47"/>
        <v>0</v>
      </c>
      <c r="AF117" s="85"/>
      <c r="AG117" s="89">
        <f t="shared" si="49"/>
        <v>0</v>
      </c>
      <c r="AH117" s="89"/>
      <c r="AI117" s="85">
        <f t="shared" si="34"/>
        <v>0</v>
      </c>
      <c r="AJ117" s="85"/>
      <c r="AK117" s="89">
        <f t="shared" si="35"/>
        <v>0</v>
      </c>
      <c r="AL117" s="89"/>
      <c r="AM117" s="85">
        <f t="shared" si="36"/>
        <v>0</v>
      </c>
      <c r="AN117" s="85"/>
      <c r="AO117" s="89">
        <f t="shared" si="37"/>
        <v>0</v>
      </c>
      <c r="AP117" s="89"/>
      <c r="AQ117" s="85">
        <f t="shared" si="38"/>
        <v>0</v>
      </c>
      <c r="AR117" s="85"/>
      <c r="AS117" s="89">
        <f t="shared" si="39"/>
        <v>0</v>
      </c>
      <c r="AT117" s="89"/>
      <c r="AU117" s="85">
        <f t="shared" si="40"/>
        <v>0</v>
      </c>
      <c r="AV117" s="85"/>
      <c r="AW117" s="89">
        <f t="shared" si="41"/>
        <v>0</v>
      </c>
      <c r="AX117" s="90"/>
      <c r="AY117" s="91">
        <f t="shared" si="42"/>
        <v>0</v>
      </c>
      <c r="AZ117" s="89">
        <f t="shared" si="43"/>
        <v>0</v>
      </c>
      <c r="BA117" s="84"/>
      <c r="BC117" s="12">
        <f>Etatcons!AB61</f>
        <v>102</v>
      </c>
      <c r="BD117" s="12">
        <f>Etatcons!AE61</f>
        <v>105</v>
      </c>
      <c r="BE117"/>
    </row>
    <row r="118" spans="1:57" ht="17" thickTop="1" thickBot="1">
      <c r="A118" s="71">
        <v>121</v>
      </c>
      <c r="B118" s="72" t="s">
        <v>71</v>
      </c>
      <c r="C118" s="85">
        <v>4000</v>
      </c>
      <c r="D118" s="85">
        <v>3000</v>
      </c>
      <c r="E118" s="92">
        <v>526</v>
      </c>
      <c r="F118" s="87"/>
      <c r="G118" s="88">
        <f t="shared" si="50"/>
        <v>1000</v>
      </c>
      <c r="H118" s="85"/>
      <c r="I118" s="89">
        <f t="shared" si="26"/>
        <v>526</v>
      </c>
      <c r="J118" s="89"/>
      <c r="K118" s="85">
        <f t="shared" si="27"/>
        <v>1000</v>
      </c>
      <c r="L118" s="359">
        <v>500</v>
      </c>
      <c r="M118" s="89">
        <f t="shared" si="28"/>
        <v>526</v>
      </c>
      <c r="N118" s="89">
        <v>526</v>
      </c>
      <c r="O118" s="85">
        <f t="shared" si="29"/>
        <v>500</v>
      </c>
      <c r="P118" s="85"/>
      <c r="Q118" s="89">
        <f t="shared" si="30"/>
        <v>0</v>
      </c>
      <c r="R118" s="89"/>
      <c r="S118" s="85">
        <f t="shared" si="31"/>
        <v>500</v>
      </c>
      <c r="T118" s="85"/>
      <c r="U118" s="89">
        <f t="shared" si="45"/>
        <v>0</v>
      </c>
      <c r="V118" s="89"/>
      <c r="W118" s="85">
        <f t="shared" si="32"/>
        <v>500</v>
      </c>
      <c r="X118" s="85">
        <v>200</v>
      </c>
      <c r="Y118" s="89">
        <f t="shared" si="46"/>
        <v>0</v>
      </c>
      <c r="Z118" s="89"/>
      <c r="AA118" s="85">
        <f t="shared" si="33"/>
        <v>300</v>
      </c>
      <c r="AB118" s="85">
        <v>100</v>
      </c>
      <c r="AC118" s="89">
        <f t="shared" si="48"/>
        <v>0</v>
      </c>
      <c r="AD118" s="89"/>
      <c r="AE118" s="85">
        <f t="shared" si="47"/>
        <v>200</v>
      </c>
      <c r="AF118" s="85"/>
      <c r="AG118" s="89">
        <v>29</v>
      </c>
      <c r="AH118" s="89"/>
      <c r="AI118" s="85">
        <f t="shared" si="34"/>
        <v>200</v>
      </c>
      <c r="AJ118" s="85">
        <v>100</v>
      </c>
      <c r="AK118" s="89">
        <f t="shared" si="35"/>
        <v>29</v>
      </c>
      <c r="AL118" s="89">
        <v>29</v>
      </c>
      <c r="AM118" s="85">
        <f t="shared" si="36"/>
        <v>100</v>
      </c>
      <c r="AN118" s="85"/>
      <c r="AO118" s="89">
        <f t="shared" si="37"/>
        <v>0</v>
      </c>
      <c r="AP118" s="89"/>
      <c r="AQ118" s="85">
        <f t="shared" si="38"/>
        <v>100</v>
      </c>
      <c r="AR118" s="85"/>
      <c r="AS118" s="89">
        <f t="shared" si="39"/>
        <v>0</v>
      </c>
      <c r="AT118" s="89"/>
      <c r="AU118" s="85">
        <f t="shared" si="40"/>
        <v>100</v>
      </c>
      <c r="AV118" s="85"/>
      <c r="AW118" s="89">
        <f t="shared" si="41"/>
        <v>0</v>
      </c>
      <c r="AX118" s="90"/>
      <c r="AY118" s="91">
        <f t="shared" si="42"/>
        <v>100</v>
      </c>
      <c r="AZ118" s="89">
        <f t="shared" si="43"/>
        <v>0</v>
      </c>
      <c r="BA118" s="84"/>
      <c r="BC118" s="12">
        <f>Etatcons!AB57</f>
        <v>534</v>
      </c>
      <c r="BD118" s="12">
        <f>Etatcons!AE57</f>
        <v>538</v>
      </c>
      <c r="BE118"/>
    </row>
    <row r="119" spans="1:57" ht="17" thickTop="1" thickBot="1">
      <c r="A119" s="71">
        <v>122</v>
      </c>
      <c r="B119" s="72" t="s">
        <v>172</v>
      </c>
      <c r="C119" s="85">
        <v>4000</v>
      </c>
      <c r="D119" s="85">
        <v>3000</v>
      </c>
      <c r="E119" s="92">
        <v>48</v>
      </c>
      <c r="F119" s="87"/>
      <c r="G119" s="88">
        <f t="shared" si="50"/>
        <v>1000</v>
      </c>
      <c r="H119" s="91"/>
      <c r="I119" s="89">
        <f t="shared" si="26"/>
        <v>48</v>
      </c>
      <c r="J119" s="89"/>
      <c r="K119" s="85">
        <f t="shared" si="27"/>
        <v>1000</v>
      </c>
      <c r="L119" s="360">
        <v>1000</v>
      </c>
      <c r="M119" s="89">
        <f t="shared" si="28"/>
        <v>48</v>
      </c>
      <c r="N119" s="362">
        <v>48</v>
      </c>
      <c r="O119" s="85">
        <f t="shared" si="29"/>
        <v>0</v>
      </c>
      <c r="P119" s="85"/>
      <c r="Q119" s="89">
        <f t="shared" si="30"/>
        <v>0</v>
      </c>
      <c r="R119" s="89"/>
      <c r="S119" s="85">
        <f t="shared" si="31"/>
        <v>0</v>
      </c>
      <c r="T119" s="85"/>
      <c r="U119" s="89">
        <f t="shared" si="45"/>
        <v>0</v>
      </c>
      <c r="V119" s="89"/>
      <c r="W119" s="85">
        <f t="shared" si="32"/>
        <v>0</v>
      </c>
      <c r="X119" s="85"/>
      <c r="Y119" s="89">
        <f t="shared" si="46"/>
        <v>0</v>
      </c>
      <c r="Z119" s="89"/>
      <c r="AA119" s="85">
        <f t="shared" si="33"/>
        <v>0</v>
      </c>
      <c r="AB119" s="85"/>
      <c r="AC119" s="89">
        <f t="shared" si="48"/>
        <v>0</v>
      </c>
      <c r="AD119" s="89"/>
      <c r="AE119" s="85">
        <f t="shared" si="47"/>
        <v>0</v>
      </c>
      <c r="AF119" s="85"/>
      <c r="AG119" s="89">
        <f t="shared" si="49"/>
        <v>0</v>
      </c>
      <c r="AH119" s="89"/>
      <c r="AI119" s="85">
        <f t="shared" si="34"/>
        <v>0</v>
      </c>
      <c r="AJ119" s="85"/>
      <c r="AK119" s="89">
        <f t="shared" si="35"/>
        <v>0</v>
      </c>
      <c r="AL119" s="89"/>
      <c r="AM119" s="85">
        <f t="shared" si="36"/>
        <v>0</v>
      </c>
      <c r="AN119" s="85"/>
      <c r="AO119" s="89">
        <f t="shared" si="37"/>
        <v>0</v>
      </c>
      <c r="AP119" s="89"/>
      <c r="AQ119" s="85">
        <f t="shared" si="38"/>
        <v>0</v>
      </c>
      <c r="AR119" s="85"/>
      <c r="AS119" s="89">
        <f t="shared" si="39"/>
        <v>0</v>
      </c>
      <c r="AT119" s="89"/>
      <c r="AU119" s="85">
        <f t="shared" si="40"/>
        <v>0</v>
      </c>
      <c r="AV119" s="85"/>
      <c r="AW119" s="89">
        <f t="shared" si="41"/>
        <v>0</v>
      </c>
      <c r="AX119" s="90"/>
      <c r="AY119" s="91">
        <f t="shared" si="42"/>
        <v>0</v>
      </c>
      <c r="AZ119" s="89">
        <f t="shared" si="43"/>
        <v>0</v>
      </c>
      <c r="BA119" s="84"/>
      <c r="BC119" s="12">
        <f>Etatcons!AB83</f>
        <v>454</v>
      </c>
      <c r="BD119" s="12">
        <f>Etatcons!AE83</f>
        <v>467</v>
      </c>
      <c r="BE119"/>
    </row>
    <row r="120" spans="1:57" ht="17" thickTop="1" thickBot="1">
      <c r="A120" s="69">
        <v>123</v>
      </c>
      <c r="B120" s="73" t="s">
        <v>284</v>
      </c>
      <c r="C120" s="85">
        <v>4000</v>
      </c>
      <c r="D120" s="85">
        <v>1500</v>
      </c>
      <c r="E120" s="92">
        <v>14</v>
      </c>
      <c r="F120" s="87"/>
      <c r="G120" s="88">
        <f t="shared" si="50"/>
        <v>2500</v>
      </c>
      <c r="H120" s="91"/>
      <c r="I120" s="89">
        <f t="shared" si="26"/>
        <v>14</v>
      </c>
      <c r="J120" s="89"/>
      <c r="K120" s="85">
        <f t="shared" si="27"/>
        <v>2500</v>
      </c>
      <c r="L120" s="360">
        <v>1650</v>
      </c>
      <c r="M120" s="89">
        <f t="shared" si="28"/>
        <v>14</v>
      </c>
      <c r="N120" s="89">
        <v>14</v>
      </c>
      <c r="O120" s="85">
        <f t="shared" si="29"/>
        <v>850</v>
      </c>
      <c r="P120" s="85"/>
      <c r="Q120" s="89">
        <f t="shared" si="30"/>
        <v>0</v>
      </c>
      <c r="R120" s="89"/>
      <c r="S120" s="85">
        <f t="shared" si="31"/>
        <v>850</v>
      </c>
      <c r="T120" s="85"/>
      <c r="U120" s="89">
        <f t="shared" si="45"/>
        <v>0</v>
      </c>
      <c r="V120" s="89"/>
      <c r="W120" s="85">
        <f t="shared" si="32"/>
        <v>850</v>
      </c>
      <c r="X120" s="85">
        <v>200</v>
      </c>
      <c r="Y120" s="89">
        <f t="shared" si="46"/>
        <v>0</v>
      </c>
      <c r="Z120" s="89"/>
      <c r="AA120" s="85">
        <f t="shared" si="33"/>
        <v>650</v>
      </c>
      <c r="AB120" s="85">
        <v>150</v>
      </c>
      <c r="AC120" s="89">
        <f t="shared" si="48"/>
        <v>0</v>
      </c>
      <c r="AD120" s="89"/>
      <c r="AE120" s="85">
        <f t="shared" si="47"/>
        <v>500</v>
      </c>
      <c r="AF120" s="85">
        <v>150</v>
      </c>
      <c r="AG120" s="89">
        <f t="shared" si="49"/>
        <v>0</v>
      </c>
      <c r="AH120" s="89"/>
      <c r="AI120" s="85">
        <f t="shared" si="34"/>
        <v>350</v>
      </c>
      <c r="AJ120" s="85">
        <v>100</v>
      </c>
      <c r="AK120" s="89">
        <f t="shared" si="35"/>
        <v>0</v>
      </c>
      <c r="AL120" s="89"/>
      <c r="AM120" s="85">
        <f t="shared" si="36"/>
        <v>250</v>
      </c>
      <c r="AN120" s="85"/>
      <c r="AO120" s="89">
        <f t="shared" si="37"/>
        <v>0</v>
      </c>
      <c r="AP120" s="89"/>
      <c r="AQ120" s="85">
        <f t="shared" si="38"/>
        <v>250</v>
      </c>
      <c r="AR120" s="85"/>
      <c r="AS120" s="89">
        <f t="shared" si="39"/>
        <v>0</v>
      </c>
      <c r="AT120" s="89"/>
      <c r="AU120" s="85">
        <f t="shared" si="40"/>
        <v>250</v>
      </c>
      <c r="AV120" s="85"/>
      <c r="AW120" s="89">
        <f t="shared" si="41"/>
        <v>0</v>
      </c>
      <c r="AX120" s="90"/>
      <c r="AY120" s="91">
        <f t="shared" si="42"/>
        <v>250</v>
      </c>
      <c r="AZ120" s="89">
        <f t="shared" si="43"/>
        <v>0</v>
      </c>
      <c r="BA120" s="84"/>
      <c r="BC120" s="12">
        <f>Etatcons!AB69</f>
        <v>410</v>
      </c>
      <c r="BD120" s="12">
        <f>Etatcons!AE69</f>
        <v>416</v>
      </c>
      <c r="BE120"/>
    </row>
    <row r="121" spans="1:57" ht="17" thickTop="1" thickBot="1">
      <c r="A121" s="69">
        <v>124</v>
      </c>
      <c r="B121" s="73" t="s">
        <v>144</v>
      </c>
      <c r="C121" s="85">
        <v>4000</v>
      </c>
      <c r="D121" s="85">
        <v>2750</v>
      </c>
      <c r="E121" s="92">
        <v>0</v>
      </c>
      <c r="F121" s="87"/>
      <c r="G121" s="88">
        <f t="shared" si="50"/>
        <v>1250</v>
      </c>
      <c r="H121" s="91"/>
      <c r="I121" s="89">
        <f t="shared" si="26"/>
        <v>0</v>
      </c>
      <c r="J121" s="89"/>
      <c r="K121" s="85">
        <f t="shared" si="27"/>
        <v>1250</v>
      </c>
      <c r="L121" s="360">
        <v>850</v>
      </c>
      <c r="M121" s="89">
        <f t="shared" si="28"/>
        <v>0</v>
      </c>
      <c r="N121" s="89"/>
      <c r="O121" s="85">
        <f t="shared" si="29"/>
        <v>400</v>
      </c>
      <c r="P121" s="85"/>
      <c r="Q121" s="89">
        <f t="shared" si="30"/>
        <v>0</v>
      </c>
      <c r="R121" s="89"/>
      <c r="S121" s="85">
        <f t="shared" si="31"/>
        <v>400</v>
      </c>
      <c r="T121" s="85"/>
      <c r="U121" s="89">
        <f t="shared" si="45"/>
        <v>0</v>
      </c>
      <c r="V121" s="89"/>
      <c r="W121" s="85">
        <f t="shared" si="32"/>
        <v>400</v>
      </c>
      <c r="X121" s="85">
        <v>200</v>
      </c>
      <c r="Y121" s="89">
        <f t="shared" si="46"/>
        <v>0</v>
      </c>
      <c r="Z121" s="89"/>
      <c r="AA121" s="85">
        <f t="shared" si="33"/>
        <v>200</v>
      </c>
      <c r="AB121" s="85">
        <v>100</v>
      </c>
      <c r="AC121" s="89">
        <f t="shared" si="48"/>
        <v>0</v>
      </c>
      <c r="AD121" s="89"/>
      <c r="AE121" s="85">
        <f t="shared" si="47"/>
        <v>100</v>
      </c>
      <c r="AF121" s="85">
        <v>100</v>
      </c>
      <c r="AG121" s="89">
        <f t="shared" si="49"/>
        <v>0</v>
      </c>
      <c r="AH121" s="89"/>
      <c r="AI121" s="85">
        <f t="shared" si="34"/>
        <v>0</v>
      </c>
      <c r="AJ121" s="85"/>
      <c r="AK121" s="89">
        <f t="shared" si="35"/>
        <v>0</v>
      </c>
      <c r="AL121" s="89"/>
      <c r="AM121" s="85">
        <f t="shared" si="36"/>
        <v>0</v>
      </c>
      <c r="AN121" s="85"/>
      <c r="AO121" s="89">
        <f t="shared" si="37"/>
        <v>0</v>
      </c>
      <c r="AP121" s="89"/>
      <c r="AQ121" s="85">
        <f t="shared" si="38"/>
        <v>0</v>
      </c>
      <c r="AR121" s="85"/>
      <c r="AS121" s="89">
        <f t="shared" si="39"/>
        <v>0</v>
      </c>
      <c r="AT121" s="89"/>
      <c r="AU121" s="85">
        <f t="shared" si="40"/>
        <v>0</v>
      </c>
      <c r="AV121" s="85"/>
      <c r="AW121" s="89">
        <f t="shared" si="41"/>
        <v>0</v>
      </c>
      <c r="AX121" s="90"/>
      <c r="AY121" s="91">
        <f t="shared" si="42"/>
        <v>0</v>
      </c>
      <c r="AZ121" s="89">
        <f t="shared" si="43"/>
        <v>0</v>
      </c>
      <c r="BA121" s="84"/>
      <c r="BC121" s="12">
        <f>Etatcons!AB62</f>
        <v>505</v>
      </c>
      <c r="BD121" s="12">
        <f>Etatcons!AE62</f>
        <v>510</v>
      </c>
      <c r="BE121"/>
    </row>
    <row r="122" spans="1:57" ht="17" thickTop="1" thickBot="1">
      <c r="A122" s="69">
        <v>125</v>
      </c>
      <c r="B122" s="73" t="s">
        <v>145</v>
      </c>
      <c r="C122" s="85">
        <v>4000</v>
      </c>
      <c r="D122" s="85">
        <v>2900</v>
      </c>
      <c r="E122" s="92">
        <v>192</v>
      </c>
      <c r="F122" s="87"/>
      <c r="G122" s="88">
        <f t="shared" si="50"/>
        <v>1100</v>
      </c>
      <c r="H122" s="91"/>
      <c r="I122" s="89">
        <f t="shared" si="26"/>
        <v>192</v>
      </c>
      <c r="J122" s="89"/>
      <c r="K122" s="85">
        <f t="shared" si="27"/>
        <v>1100</v>
      </c>
      <c r="L122" s="360">
        <v>700</v>
      </c>
      <c r="M122" s="89">
        <f t="shared" si="28"/>
        <v>192</v>
      </c>
      <c r="N122" s="89">
        <v>192</v>
      </c>
      <c r="O122" s="85">
        <f t="shared" si="29"/>
        <v>400</v>
      </c>
      <c r="P122" s="85"/>
      <c r="Q122" s="89">
        <v>59</v>
      </c>
      <c r="R122" s="89"/>
      <c r="S122" s="85">
        <f t="shared" si="31"/>
        <v>400</v>
      </c>
      <c r="T122" s="85"/>
      <c r="U122" s="89">
        <f t="shared" si="45"/>
        <v>59</v>
      </c>
      <c r="V122" s="362">
        <v>59</v>
      </c>
      <c r="W122" s="85">
        <f t="shared" si="32"/>
        <v>400</v>
      </c>
      <c r="X122" s="85">
        <v>150</v>
      </c>
      <c r="Y122" s="89">
        <f t="shared" si="46"/>
        <v>0</v>
      </c>
      <c r="Z122" s="89"/>
      <c r="AA122" s="85">
        <f t="shared" si="33"/>
        <v>250</v>
      </c>
      <c r="AB122" s="85">
        <v>100</v>
      </c>
      <c r="AC122" s="89">
        <f t="shared" si="48"/>
        <v>0</v>
      </c>
      <c r="AD122" s="89"/>
      <c r="AE122" s="85">
        <f t="shared" si="47"/>
        <v>150</v>
      </c>
      <c r="AF122" s="85">
        <v>100</v>
      </c>
      <c r="AG122" s="89">
        <f t="shared" si="49"/>
        <v>0</v>
      </c>
      <c r="AH122" s="89"/>
      <c r="AI122" s="85">
        <f t="shared" si="34"/>
        <v>50</v>
      </c>
      <c r="AJ122" s="85">
        <v>50</v>
      </c>
      <c r="AK122" s="89">
        <f t="shared" si="35"/>
        <v>0</v>
      </c>
      <c r="AL122" s="89"/>
      <c r="AM122" s="85">
        <f t="shared" si="36"/>
        <v>0</v>
      </c>
      <c r="AN122" s="85"/>
      <c r="AO122" s="89">
        <f t="shared" si="37"/>
        <v>0</v>
      </c>
      <c r="AP122" s="89"/>
      <c r="AQ122" s="85">
        <f t="shared" si="38"/>
        <v>0</v>
      </c>
      <c r="AR122" s="85"/>
      <c r="AS122" s="89">
        <f t="shared" si="39"/>
        <v>0</v>
      </c>
      <c r="AT122" s="89"/>
      <c r="AU122" s="85">
        <f t="shared" si="40"/>
        <v>0</v>
      </c>
      <c r="AV122" s="85"/>
      <c r="AW122" s="89">
        <f t="shared" si="41"/>
        <v>0</v>
      </c>
      <c r="AX122" s="90"/>
      <c r="AY122" s="91">
        <f t="shared" si="42"/>
        <v>0</v>
      </c>
      <c r="AZ122" s="89">
        <f t="shared" si="43"/>
        <v>0</v>
      </c>
      <c r="BA122" s="84"/>
      <c r="BC122" s="12">
        <f>Etatcons!AB74</f>
        <v>472</v>
      </c>
      <c r="BD122" s="12">
        <f>Etatcons!AE74</f>
        <v>478</v>
      </c>
      <c r="BE122"/>
    </row>
    <row r="123" spans="1:57" ht="17" thickTop="1" thickBot="1">
      <c r="A123" s="69">
        <v>126</v>
      </c>
      <c r="B123" s="73" t="s">
        <v>146</v>
      </c>
      <c r="C123" s="85">
        <v>4000</v>
      </c>
      <c r="D123" s="85">
        <v>2000</v>
      </c>
      <c r="E123" s="92">
        <v>0</v>
      </c>
      <c r="F123" s="87"/>
      <c r="G123" s="88">
        <f t="shared" si="50"/>
        <v>2000</v>
      </c>
      <c r="H123" s="91"/>
      <c r="I123" s="89">
        <f t="shared" si="26"/>
        <v>0</v>
      </c>
      <c r="J123" s="89"/>
      <c r="K123" s="85">
        <f t="shared" si="27"/>
        <v>2000</v>
      </c>
      <c r="L123" s="360">
        <v>1300</v>
      </c>
      <c r="M123" s="89">
        <f t="shared" si="28"/>
        <v>0</v>
      </c>
      <c r="N123" s="89"/>
      <c r="O123" s="85">
        <f t="shared" si="29"/>
        <v>700</v>
      </c>
      <c r="P123" s="85"/>
      <c r="Q123" s="89">
        <f t="shared" si="30"/>
        <v>0</v>
      </c>
      <c r="R123" s="89"/>
      <c r="S123" s="85">
        <f t="shared" si="31"/>
        <v>700</v>
      </c>
      <c r="T123" s="85"/>
      <c r="U123" s="89">
        <f t="shared" si="45"/>
        <v>0</v>
      </c>
      <c r="V123" s="89"/>
      <c r="W123" s="85">
        <f t="shared" si="32"/>
        <v>700</v>
      </c>
      <c r="X123" s="85">
        <v>200</v>
      </c>
      <c r="Y123" s="89">
        <f t="shared" si="46"/>
        <v>0</v>
      </c>
      <c r="Z123" s="89"/>
      <c r="AA123" s="85">
        <f t="shared" si="33"/>
        <v>500</v>
      </c>
      <c r="AB123" s="85">
        <v>200</v>
      </c>
      <c r="AC123" s="89">
        <f t="shared" si="48"/>
        <v>0</v>
      </c>
      <c r="AD123" s="89"/>
      <c r="AE123" s="85">
        <f t="shared" si="47"/>
        <v>300</v>
      </c>
      <c r="AF123" s="85">
        <v>100</v>
      </c>
      <c r="AG123" s="89">
        <f t="shared" si="49"/>
        <v>0</v>
      </c>
      <c r="AH123" s="89"/>
      <c r="AI123" s="85">
        <f t="shared" si="34"/>
        <v>200</v>
      </c>
      <c r="AJ123" s="85">
        <v>100</v>
      </c>
      <c r="AK123" s="89">
        <f t="shared" si="35"/>
        <v>0</v>
      </c>
      <c r="AL123" s="89"/>
      <c r="AM123" s="85">
        <f t="shared" si="36"/>
        <v>100</v>
      </c>
      <c r="AN123" s="85"/>
      <c r="AO123" s="89">
        <f t="shared" si="37"/>
        <v>0</v>
      </c>
      <c r="AP123" s="89"/>
      <c r="AQ123" s="85">
        <f t="shared" si="38"/>
        <v>100</v>
      </c>
      <c r="AR123" s="85"/>
      <c r="AS123" s="89">
        <f t="shared" si="39"/>
        <v>0</v>
      </c>
      <c r="AT123" s="89"/>
      <c r="AU123" s="85">
        <f t="shared" si="40"/>
        <v>100</v>
      </c>
      <c r="AV123" s="85"/>
      <c r="AW123" s="89">
        <f t="shared" si="41"/>
        <v>0</v>
      </c>
      <c r="AX123" s="90"/>
      <c r="AY123" s="91">
        <f t="shared" si="42"/>
        <v>100</v>
      </c>
      <c r="AZ123" s="89">
        <f t="shared" si="43"/>
        <v>0</v>
      </c>
      <c r="BA123" s="84"/>
      <c r="BC123" s="12">
        <f>Etatcons!AB64</f>
        <v>629</v>
      </c>
      <c r="BD123" s="12">
        <f>Etatcons!AE64</f>
        <v>637</v>
      </c>
      <c r="BE123"/>
    </row>
    <row r="124" spans="1:57" ht="17" thickTop="1" thickBot="1">
      <c r="A124" s="71">
        <v>127</v>
      </c>
      <c r="B124" s="72" t="s">
        <v>73</v>
      </c>
      <c r="C124" s="85">
        <v>4000</v>
      </c>
      <c r="D124" s="85">
        <v>1600</v>
      </c>
      <c r="E124" s="92">
        <v>754</v>
      </c>
      <c r="F124" s="87"/>
      <c r="G124" s="88">
        <f t="shared" si="50"/>
        <v>2400</v>
      </c>
      <c r="H124" s="91"/>
      <c r="I124" s="89">
        <f t="shared" si="26"/>
        <v>754</v>
      </c>
      <c r="J124" s="87"/>
      <c r="K124" s="85">
        <f t="shared" si="27"/>
        <v>2400</v>
      </c>
      <c r="L124" s="360">
        <v>1600</v>
      </c>
      <c r="M124" s="89">
        <f t="shared" si="28"/>
        <v>754</v>
      </c>
      <c r="N124" s="87">
        <v>754</v>
      </c>
      <c r="O124" s="85">
        <f t="shared" si="29"/>
        <v>800</v>
      </c>
      <c r="P124" s="85"/>
      <c r="Q124" s="89">
        <v>73</v>
      </c>
      <c r="R124" s="89"/>
      <c r="S124" s="85">
        <f t="shared" si="31"/>
        <v>800</v>
      </c>
      <c r="T124" s="85"/>
      <c r="U124" s="89">
        <f t="shared" si="45"/>
        <v>73</v>
      </c>
      <c r="V124" s="89"/>
      <c r="W124" s="85">
        <f t="shared" si="32"/>
        <v>800</v>
      </c>
      <c r="X124" s="85">
        <v>200</v>
      </c>
      <c r="Y124" s="89">
        <f t="shared" si="46"/>
        <v>73</v>
      </c>
      <c r="Z124" s="89"/>
      <c r="AA124" s="85">
        <f t="shared" si="33"/>
        <v>600</v>
      </c>
      <c r="AB124" s="85"/>
      <c r="AC124" s="89">
        <v>144</v>
      </c>
      <c r="AD124" s="89"/>
      <c r="AE124" s="85">
        <f t="shared" si="47"/>
        <v>600</v>
      </c>
      <c r="AF124" s="85"/>
      <c r="AG124" s="89">
        <v>229</v>
      </c>
      <c r="AH124" s="89"/>
      <c r="AI124" s="85">
        <f t="shared" si="34"/>
        <v>600</v>
      </c>
      <c r="AJ124" s="85"/>
      <c r="AK124" s="89">
        <f t="shared" si="35"/>
        <v>229</v>
      </c>
      <c r="AL124" s="89"/>
      <c r="AM124" s="85">
        <f t="shared" si="36"/>
        <v>600</v>
      </c>
      <c r="AN124" s="85"/>
      <c r="AO124" s="89">
        <v>307</v>
      </c>
      <c r="AP124" s="89"/>
      <c r="AQ124" s="85">
        <f t="shared" si="38"/>
        <v>600</v>
      </c>
      <c r="AR124" s="85"/>
      <c r="AS124" s="89">
        <f t="shared" si="39"/>
        <v>307</v>
      </c>
      <c r="AT124" s="89"/>
      <c r="AU124" s="85">
        <f t="shared" si="40"/>
        <v>600</v>
      </c>
      <c r="AV124" s="85"/>
      <c r="AW124" s="89">
        <f t="shared" si="41"/>
        <v>307</v>
      </c>
      <c r="AX124" s="90"/>
      <c r="AY124" s="91">
        <f t="shared" si="42"/>
        <v>600</v>
      </c>
      <c r="AZ124" s="89">
        <f t="shared" si="43"/>
        <v>307</v>
      </c>
      <c r="BA124" s="84"/>
      <c r="BC124" s="12">
        <f>Etatcons!AB70</f>
        <v>34</v>
      </c>
      <c r="BD124" s="12">
        <f>Etatcons!AE70</f>
        <v>42</v>
      </c>
      <c r="BE124"/>
    </row>
    <row r="125" spans="1:57" ht="17" thickTop="1" thickBot="1">
      <c r="A125" s="69">
        <v>128</v>
      </c>
      <c r="B125" s="76" t="s">
        <v>147</v>
      </c>
      <c r="C125" s="85">
        <v>4000</v>
      </c>
      <c r="D125" s="85">
        <v>500</v>
      </c>
      <c r="E125" s="92">
        <v>18</v>
      </c>
      <c r="F125" s="87"/>
      <c r="G125" s="88">
        <f t="shared" si="50"/>
        <v>3500</v>
      </c>
      <c r="H125" s="85"/>
      <c r="I125" s="89">
        <f t="shared" si="26"/>
        <v>18</v>
      </c>
      <c r="J125" s="87"/>
      <c r="K125" s="85">
        <f t="shared" si="27"/>
        <v>3500</v>
      </c>
      <c r="L125" s="359">
        <v>2300</v>
      </c>
      <c r="M125" s="89">
        <f t="shared" si="28"/>
        <v>18</v>
      </c>
      <c r="N125" s="87">
        <v>18</v>
      </c>
      <c r="O125" s="85">
        <f t="shared" si="29"/>
        <v>1200</v>
      </c>
      <c r="P125" s="85"/>
      <c r="Q125" s="89">
        <f t="shared" si="30"/>
        <v>0</v>
      </c>
      <c r="R125" s="89"/>
      <c r="S125" s="85">
        <f t="shared" si="31"/>
        <v>1200</v>
      </c>
      <c r="T125" s="85"/>
      <c r="U125" s="89">
        <f t="shared" si="45"/>
        <v>0</v>
      </c>
      <c r="V125" s="89"/>
      <c r="W125" s="85">
        <f t="shared" si="32"/>
        <v>1200</v>
      </c>
      <c r="X125" s="85">
        <v>200</v>
      </c>
      <c r="Y125" s="89">
        <f t="shared" si="46"/>
        <v>0</v>
      </c>
      <c r="Z125" s="89"/>
      <c r="AA125" s="85">
        <f t="shared" si="33"/>
        <v>1000</v>
      </c>
      <c r="AB125" s="85">
        <v>200</v>
      </c>
      <c r="AC125" s="89">
        <f t="shared" si="48"/>
        <v>0</v>
      </c>
      <c r="AD125" s="89"/>
      <c r="AE125" s="85">
        <f t="shared" si="47"/>
        <v>800</v>
      </c>
      <c r="AF125" s="85">
        <v>200</v>
      </c>
      <c r="AG125" s="89">
        <v>36</v>
      </c>
      <c r="AH125" s="89">
        <v>36</v>
      </c>
      <c r="AI125" s="85">
        <f t="shared" si="34"/>
        <v>600</v>
      </c>
      <c r="AJ125" s="85">
        <v>300</v>
      </c>
      <c r="AK125" s="89">
        <f t="shared" si="35"/>
        <v>0</v>
      </c>
      <c r="AL125" s="89"/>
      <c r="AM125" s="85">
        <f t="shared" si="36"/>
        <v>300</v>
      </c>
      <c r="AN125" s="85"/>
      <c r="AO125" s="89">
        <f t="shared" si="37"/>
        <v>0</v>
      </c>
      <c r="AP125" s="89"/>
      <c r="AQ125" s="85">
        <f t="shared" si="38"/>
        <v>300</v>
      </c>
      <c r="AR125" s="85"/>
      <c r="AS125" s="89">
        <f t="shared" si="39"/>
        <v>0</v>
      </c>
      <c r="AT125" s="89"/>
      <c r="AU125" s="85">
        <f t="shared" si="40"/>
        <v>300</v>
      </c>
      <c r="AV125" s="85"/>
      <c r="AW125" s="89">
        <f t="shared" si="41"/>
        <v>0</v>
      </c>
      <c r="AX125" s="90"/>
      <c r="AY125" s="91">
        <f t="shared" si="42"/>
        <v>300</v>
      </c>
      <c r="AZ125" s="89">
        <f t="shared" si="43"/>
        <v>0</v>
      </c>
      <c r="BA125" s="84"/>
      <c r="BC125" s="12">
        <f>Etatcons!AB34</f>
        <v>148</v>
      </c>
      <c r="BD125" s="12">
        <f>Etatcons!AE34</f>
        <v>149</v>
      </c>
      <c r="BE125"/>
    </row>
    <row r="126" spans="1:57" ht="17" thickTop="1" thickBot="1">
      <c r="A126" s="69">
        <v>129</v>
      </c>
      <c r="B126" s="73" t="s">
        <v>148</v>
      </c>
      <c r="C126" s="85">
        <v>4000</v>
      </c>
      <c r="D126" s="85">
        <v>2000</v>
      </c>
      <c r="E126" s="92">
        <v>354</v>
      </c>
      <c r="F126" s="87"/>
      <c r="G126" s="88">
        <f t="shared" si="50"/>
        <v>2000</v>
      </c>
      <c r="H126" s="85"/>
      <c r="I126" s="89">
        <f t="shared" si="26"/>
        <v>354</v>
      </c>
      <c r="J126" s="87"/>
      <c r="K126" s="85">
        <f t="shared" si="27"/>
        <v>2000</v>
      </c>
      <c r="L126" s="359">
        <v>2000</v>
      </c>
      <c r="M126" s="89">
        <f t="shared" si="28"/>
        <v>354</v>
      </c>
      <c r="N126" s="87">
        <v>354</v>
      </c>
      <c r="O126" s="85">
        <f t="shared" si="29"/>
        <v>0</v>
      </c>
      <c r="P126" s="85"/>
      <c r="Q126" s="89">
        <f t="shared" si="30"/>
        <v>0</v>
      </c>
      <c r="R126" s="89"/>
      <c r="S126" s="85">
        <f t="shared" si="31"/>
        <v>0</v>
      </c>
      <c r="T126" s="85"/>
      <c r="U126" s="89">
        <f t="shared" si="45"/>
        <v>0</v>
      </c>
      <c r="V126" s="89"/>
      <c r="W126" s="85">
        <f t="shared" si="32"/>
        <v>0</v>
      </c>
      <c r="X126" s="85"/>
      <c r="Y126" s="89">
        <f t="shared" si="46"/>
        <v>0</v>
      </c>
      <c r="Z126" s="89"/>
      <c r="AA126" s="85">
        <f t="shared" si="33"/>
        <v>0</v>
      </c>
      <c r="AB126" s="85"/>
      <c r="AC126" s="89">
        <f t="shared" si="48"/>
        <v>0</v>
      </c>
      <c r="AD126" s="89"/>
      <c r="AE126" s="85">
        <f t="shared" si="47"/>
        <v>0</v>
      </c>
      <c r="AF126" s="85"/>
      <c r="AG126" s="89">
        <f t="shared" si="49"/>
        <v>0</v>
      </c>
      <c r="AH126" s="89"/>
      <c r="AI126" s="85">
        <f t="shared" si="34"/>
        <v>0</v>
      </c>
      <c r="AJ126" s="85"/>
      <c r="AK126" s="89">
        <f t="shared" si="35"/>
        <v>0</v>
      </c>
      <c r="AL126" s="89"/>
      <c r="AM126" s="85">
        <f t="shared" si="36"/>
        <v>0</v>
      </c>
      <c r="AN126" s="85"/>
      <c r="AO126" s="89">
        <f t="shared" si="37"/>
        <v>0</v>
      </c>
      <c r="AP126" s="89"/>
      <c r="AQ126" s="85">
        <f t="shared" si="38"/>
        <v>0</v>
      </c>
      <c r="AR126" s="85"/>
      <c r="AS126" s="89">
        <f t="shared" si="39"/>
        <v>0</v>
      </c>
      <c r="AT126" s="89"/>
      <c r="AU126" s="85">
        <f t="shared" si="40"/>
        <v>0</v>
      </c>
      <c r="AV126" s="85"/>
      <c r="AW126" s="89">
        <f t="shared" si="41"/>
        <v>0</v>
      </c>
      <c r="AX126" s="90"/>
      <c r="AY126" s="91">
        <f t="shared" si="42"/>
        <v>0</v>
      </c>
      <c r="AZ126" s="89">
        <f t="shared" si="43"/>
        <v>0</v>
      </c>
      <c r="BA126" s="84"/>
      <c r="BC126" s="12">
        <f>Etatcons!AB35</f>
        <v>23</v>
      </c>
      <c r="BD126" s="12">
        <f>Etatcons!AE35</f>
        <v>24</v>
      </c>
      <c r="BE126"/>
    </row>
    <row r="127" spans="1:57" ht="17" thickTop="1" thickBot="1">
      <c r="A127" s="69">
        <v>130</v>
      </c>
      <c r="B127" s="73" t="s">
        <v>149</v>
      </c>
      <c r="C127" s="85">
        <v>4000</v>
      </c>
      <c r="D127" s="85">
        <v>3000</v>
      </c>
      <c r="E127" s="92">
        <v>582</v>
      </c>
      <c r="F127" s="87"/>
      <c r="G127" s="88">
        <f t="shared" si="50"/>
        <v>1000</v>
      </c>
      <c r="H127" s="85"/>
      <c r="I127" s="89">
        <f t="shared" ref="I127:I145" si="51">E127-F127</f>
        <v>582</v>
      </c>
      <c r="J127" s="87"/>
      <c r="K127" s="85">
        <f t="shared" ref="K127:K145" si="52">G127-H127</f>
        <v>1000</v>
      </c>
      <c r="L127" s="359">
        <v>650</v>
      </c>
      <c r="M127" s="89">
        <f t="shared" ref="M127:M145" si="53">I127-J127</f>
        <v>582</v>
      </c>
      <c r="N127" s="87">
        <v>582</v>
      </c>
      <c r="O127" s="85">
        <f t="shared" ref="O127:O145" si="54">K127-L127</f>
        <v>350</v>
      </c>
      <c r="P127" s="85"/>
      <c r="Q127" s="89">
        <f t="shared" ref="Q127:Q145" si="55">M127-N127</f>
        <v>0</v>
      </c>
      <c r="R127" s="89"/>
      <c r="S127" s="85">
        <f t="shared" ref="S127:S145" si="56">O127-P127</f>
        <v>350</v>
      </c>
      <c r="T127" s="85"/>
      <c r="U127" s="89">
        <f t="shared" si="45"/>
        <v>0</v>
      </c>
      <c r="V127" s="89"/>
      <c r="W127" s="85">
        <f t="shared" ref="W127:W145" si="57">S127-T127</f>
        <v>350</v>
      </c>
      <c r="X127" s="85">
        <v>200</v>
      </c>
      <c r="Y127" s="89">
        <f t="shared" si="46"/>
        <v>0</v>
      </c>
      <c r="Z127" s="89"/>
      <c r="AA127" s="85">
        <f t="shared" ref="AA127:AA145" si="58">W127-X127</f>
        <v>150</v>
      </c>
      <c r="AB127" s="85">
        <v>100</v>
      </c>
      <c r="AC127" s="89">
        <f t="shared" si="48"/>
        <v>0</v>
      </c>
      <c r="AD127" s="89"/>
      <c r="AE127" s="85">
        <f t="shared" si="47"/>
        <v>50</v>
      </c>
      <c r="AF127" s="85"/>
      <c r="AG127" s="89">
        <v>57</v>
      </c>
      <c r="AH127" s="89"/>
      <c r="AI127" s="85">
        <f t="shared" ref="AI127:AI145" si="59">AE127-AF127</f>
        <v>50</v>
      </c>
      <c r="AJ127" s="85">
        <v>50</v>
      </c>
      <c r="AK127" s="89">
        <f t="shared" ref="AK127:AK145" si="60">AG127-AH127</f>
        <v>57</v>
      </c>
      <c r="AL127" s="89">
        <v>57</v>
      </c>
      <c r="AM127" s="85">
        <f t="shared" ref="AM127:AM145" si="61">AI127-AJ127</f>
        <v>0</v>
      </c>
      <c r="AN127" s="85"/>
      <c r="AO127" s="89">
        <f t="shared" ref="AO127:AO145" si="62">AK127-AL127</f>
        <v>0</v>
      </c>
      <c r="AP127" s="89"/>
      <c r="AQ127" s="85">
        <f t="shared" ref="AQ127:AQ145" si="63">AM127-AN127</f>
        <v>0</v>
      </c>
      <c r="AR127" s="85"/>
      <c r="AS127" s="89">
        <f t="shared" ref="AS127:AS145" si="64">AO127-AP127</f>
        <v>0</v>
      </c>
      <c r="AT127" s="89"/>
      <c r="AU127" s="85">
        <f t="shared" ref="AU127:AU145" si="65">AQ127-AR127</f>
        <v>0</v>
      </c>
      <c r="AV127" s="85"/>
      <c r="AW127" s="89">
        <f t="shared" ref="AW127:AW145" si="66">AS127-AT127</f>
        <v>0</v>
      </c>
      <c r="AX127" s="90"/>
      <c r="AY127" s="91">
        <f t="shared" ref="AY127:AY145" si="67">AU127-AV127</f>
        <v>0</v>
      </c>
      <c r="AZ127" s="89">
        <f t="shared" ref="AZ127:AZ145" si="68">AW127-AX127</f>
        <v>0</v>
      </c>
      <c r="BA127" s="84"/>
      <c r="BC127" s="12">
        <f>Etatcons!AB22</f>
        <v>442</v>
      </c>
      <c r="BD127" s="12">
        <f>Etatcons!AE22</f>
        <v>448</v>
      </c>
      <c r="BE127"/>
    </row>
    <row r="128" spans="1:57" ht="17" thickTop="1" thickBot="1">
      <c r="A128" s="69">
        <v>131</v>
      </c>
      <c r="B128" s="73" t="s">
        <v>150</v>
      </c>
      <c r="C128" s="85">
        <v>4000</v>
      </c>
      <c r="D128" s="85">
        <v>1500</v>
      </c>
      <c r="E128" s="92">
        <v>60</v>
      </c>
      <c r="F128" s="87"/>
      <c r="G128" s="88">
        <f t="shared" si="50"/>
        <v>2500</v>
      </c>
      <c r="H128" s="85"/>
      <c r="I128" s="89">
        <f t="shared" si="51"/>
        <v>60</v>
      </c>
      <c r="J128" s="87"/>
      <c r="K128" s="85">
        <f t="shared" si="52"/>
        <v>2500</v>
      </c>
      <c r="L128" s="359">
        <v>1550</v>
      </c>
      <c r="M128" s="89">
        <f t="shared" si="53"/>
        <v>60</v>
      </c>
      <c r="N128" s="87">
        <v>60</v>
      </c>
      <c r="O128" s="85">
        <f t="shared" si="54"/>
        <v>950</v>
      </c>
      <c r="P128" s="85"/>
      <c r="Q128" s="89">
        <f t="shared" si="55"/>
        <v>0</v>
      </c>
      <c r="R128" s="89"/>
      <c r="S128" s="85">
        <f t="shared" si="56"/>
        <v>950</v>
      </c>
      <c r="T128" s="85"/>
      <c r="U128" s="89">
        <f t="shared" si="45"/>
        <v>0</v>
      </c>
      <c r="V128" s="89"/>
      <c r="W128" s="85">
        <f t="shared" si="57"/>
        <v>950</v>
      </c>
      <c r="X128" s="85">
        <v>200</v>
      </c>
      <c r="Y128" s="89">
        <f t="shared" si="46"/>
        <v>0</v>
      </c>
      <c r="Z128" s="89"/>
      <c r="AA128" s="85">
        <f t="shared" si="58"/>
        <v>750</v>
      </c>
      <c r="AB128" s="85"/>
      <c r="AC128" s="89">
        <v>15</v>
      </c>
      <c r="AD128" s="89"/>
      <c r="AE128" s="85">
        <f t="shared" si="47"/>
        <v>750</v>
      </c>
      <c r="AF128" s="85"/>
      <c r="AG128" s="89">
        <f t="shared" si="49"/>
        <v>15</v>
      </c>
      <c r="AH128" s="89"/>
      <c r="AI128" s="85">
        <f t="shared" si="59"/>
        <v>750</v>
      </c>
      <c r="AJ128" s="85"/>
      <c r="AK128" s="89">
        <f t="shared" si="60"/>
        <v>15</v>
      </c>
      <c r="AL128" s="89"/>
      <c r="AM128" s="85">
        <f t="shared" si="61"/>
        <v>750</v>
      </c>
      <c r="AN128" s="85"/>
      <c r="AO128" s="89">
        <v>30</v>
      </c>
      <c r="AP128" s="89"/>
      <c r="AQ128" s="85">
        <f t="shared" si="63"/>
        <v>750</v>
      </c>
      <c r="AR128" s="85"/>
      <c r="AS128" s="89">
        <f t="shared" si="64"/>
        <v>30</v>
      </c>
      <c r="AT128" s="89"/>
      <c r="AU128" s="85">
        <f t="shared" si="65"/>
        <v>750</v>
      </c>
      <c r="AV128" s="85"/>
      <c r="AW128" s="89">
        <f t="shared" si="66"/>
        <v>30</v>
      </c>
      <c r="AX128" s="90"/>
      <c r="AY128" s="91">
        <f t="shared" si="67"/>
        <v>750</v>
      </c>
      <c r="AZ128" s="89">
        <f t="shared" si="68"/>
        <v>30</v>
      </c>
      <c r="BA128" s="84"/>
      <c r="BC128" s="12">
        <f>Etatcons!AB28</f>
        <v>17</v>
      </c>
      <c r="BD128" s="12">
        <f>Etatcons!AE28</f>
        <v>17</v>
      </c>
      <c r="BE128"/>
    </row>
    <row r="129" spans="1:57" ht="17" thickTop="1" thickBot="1">
      <c r="A129" s="69">
        <v>132</v>
      </c>
      <c r="B129" s="73" t="s">
        <v>151</v>
      </c>
      <c r="C129" s="85">
        <v>4000</v>
      </c>
      <c r="D129" s="85">
        <v>3500</v>
      </c>
      <c r="E129" s="92">
        <v>24</v>
      </c>
      <c r="F129" s="87"/>
      <c r="G129" s="88">
        <f t="shared" si="50"/>
        <v>500</v>
      </c>
      <c r="H129" s="91"/>
      <c r="I129" s="89">
        <f t="shared" si="51"/>
        <v>24</v>
      </c>
      <c r="J129" s="87"/>
      <c r="K129" s="85">
        <f t="shared" si="52"/>
        <v>500</v>
      </c>
      <c r="L129" s="360">
        <v>500</v>
      </c>
      <c r="M129" s="89">
        <f t="shared" si="53"/>
        <v>24</v>
      </c>
      <c r="N129" s="87">
        <v>24</v>
      </c>
      <c r="O129" s="85">
        <f t="shared" si="54"/>
        <v>0</v>
      </c>
      <c r="P129" s="85"/>
      <c r="Q129" s="89">
        <f t="shared" si="55"/>
        <v>0</v>
      </c>
      <c r="R129" s="89"/>
      <c r="S129" s="85">
        <f t="shared" si="56"/>
        <v>0</v>
      </c>
      <c r="T129" s="85"/>
      <c r="U129" s="89">
        <f t="shared" si="45"/>
        <v>0</v>
      </c>
      <c r="V129" s="89"/>
      <c r="W129" s="85">
        <f t="shared" si="57"/>
        <v>0</v>
      </c>
      <c r="X129" s="85"/>
      <c r="Y129" s="89">
        <f t="shared" si="46"/>
        <v>0</v>
      </c>
      <c r="Z129" s="89"/>
      <c r="AA129" s="85">
        <f t="shared" si="58"/>
        <v>0</v>
      </c>
      <c r="AB129" s="85"/>
      <c r="AC129" s="89">
        <f t="shared" si="48"/>
        <v>0</v>
      </c>
      <c r="AD129" s="89"/>
      <c r="AE129" s="85">
        <f t="shared" si="47"/>
        <v>0</v>
      </c>
      <c r="AF129" s="85"/>
      <c r="AG129" s="89">
        <f t="shared" si="49"/>
        <v>0</v>
      </c>
      <c r="AH129" s="89"/>
      <c r="AI129" s="85">
        <f t="shared" si="59"/>
        <v>0</v>
      </c>
      <c r="AJ129" s="85"/>
      <c r="AK129" s="89">
        <f t="shared" si="60"/>
        <v>0</v>
      </c>
      <c r="AL129" s="89"/>
      <c r="AM129" s="85">
        <f t="shared" si="61"/>
        <v>0</v>
      </c>
      <c r="AN129" s="85"/>
      <c r="AO129" s="89">
        <f t="shared" si="62"/>
        <v>0</v>
      </c>
      <c r="AP129" s="89"/>
      <c r="AQ129" s="85">
        <f t="shared" si="63"/>
        <v>0</v>
      </c>
      <c r="AR129" s="85"/>
      <c r="AS129" s="89">
        <f t="shared" si="64"/>
        <v>0</v>
      </c>
      <c r="AT129" s="89"/>
      <c r="AU129" s="85">
        <f t="shared" si="65"/>
        <v>0</v>
      </c>
      <c r="AV129" s="85"/>
      <c r="AW129" s="89">
        <f t="shared" si="66"/>
        <v>0</v>
      </c>
      <c r="AX129" s="90"/>
      <c r="AY129" s="91">
        <f t="shared" si="67"/>
        <v>0</v>
      </c>
      <c r="AZ129" s="89">
        <f t="shared" si="68"/>
        <v>0</v>
      </c>
      <c r="BA129" s="84"/>
      <c r="BC129" s="12">
        <f>Etatcons!AB94</f>
        <v>497</v>
      </c>
      <c r="BD129" s="12">
        <f>Etatcons!AE94</f>
        <v>503</v>
      </c>
      <c r="BE129"/>
    </row>
    <row r="130" spans="1:57" ht="17" thickTop="1" thickBot="1">
      <c r="A130" s="69">
        <v>134</v>
      </c>
      <c r="B130" s="73" t="s">
        <v>101</v>
      </c>
      <c r="C130" s="85">
        <v>4000</v>
      </c>
      <c r="D130" s="85">
        <v>4000</v>
      </c>
      <c r="E130" s="92">
        <v>138</v>
      </c>
      <c r="F130" s="87"/>
      <c r="G130" s="88">
        <f t="shared" si="50"/>
        <v>0</v>
      </c>
      <c r="H130" s="85"/>
      <c r="I130" s="89">
        <f t="shared" si="51"/>
        <v>138</v>
      </c>
      <c r="J130" s="87"/>
      <c r="K130" s="85">
        <f t="shared" si="52"/>
        <v>0</v>
      </c>
      <c r="L130" s="85"/>
      <c r="M130" s="89">
        <f t="shared" si="53"/>
        <v>138</v>
      </c>
      <c r="N130" s="87">
        <v>138</v>
      </c>
      <c r="O130" s="85">
        <f t="shared" si="54"/>
        <v>0</v>
      </c>
      <c r="P130" s="85"/>
      <c r="Q130" s="89">
        <f t="shared" si="55"/>
        <v>0</v>
      </c>
      <c r="R130" s="89"/>
      <c r="S130" s="85">
        <f t="shared" si="56"/>
        <v>0</v>
      </c>
      <c r="T130" s="85"/>
      <c r="U130" s="89">
        <v>38</v>
      </c>
      <c r="V130" s="89"/>
      <c r="W130" s="85">
        <f t="shared" si="57"/>
        <v>0</v>
      </c>
      <c r="X130" s="85"/>
      <c r="Y130" s="89">
        <f t="shared" si="46"/>
        <v>38</v>
      </c>
      <c r="Z130" s="89">
        <v>38</v>
      </c>
      <c r="AA130" s="85">
        <f t="shared" si="58"/>
        <v>0</v>
      </c>
      <c r="AB130" s="85"/>
      <c r="AC130" s="89">
        <v>0</v>
      </c>
      <c r="AD130" s="89"/>
      <c r="AE130" s="85">
        <f t="shared" si="47"/>
        <v>0</v>
      </c>
      <c r="AF130" s="85"/>
      <c r="AG130" s="89">
        <f t="shared" si="49"/>
        <v>0</v>
      </c>
      <c r="AH130" s="89"/>
      <c r="AI130" s="85">
        <f t="shared" si="59"/>
        <v>0</v>
      </c>
      <c r="AJ130" s="85"/>
      <c r="AK130" s="89">
        <f t="shared" si="60"/>
        <v>0</v>
      </c>
      <c r="AL130" s="89"/>
      <c r="AM130" s="85">
        <f t="shared" si="61"/>
        <v>0</v>
      </c>
      <c r="AN130" s="85"/>
      <c r="AO130" s="89">
        <f t="shared" si="62"/>
        <v>0</v>
      </c>
      <c r="AP130" s="89"/>
      <c r="AQ130" s="85">
        <f t="shared" si="63"/>
        <v>0</v>
      </c>
      <c r="AR130" s="85"/>
      <c r="AS130" s="89">
        <f t="shared" si="64"/>
        <v>0</v>
      </c>
      <c r="AT130" s="89"/>
      <c r="AU130" s="85">
        <f t="shared" si="65"/>
        <v>0</v>
      </c>
      <c r="AV130" s="85"/>
      <c r="AW130" s="89">
        <f t="shared" si="66"/>
        <v>0</v>
      </c>
      <c r="AX130" s="90"/>
      <c r="AY130" s="91">
        <f t="shared" si="67"/>
        <v>0</v>
      </c>
      <c r="AZ130" s="89">
        <f t="shared" si="68"/>
        <v>0</v>
      </c>
      <c r="BA130" s="84"/>
      <c r="BC130" s="12">
        <f>Etatcons!AB89</f>
        <v>245</v>
      </c>
      <c r="BD130" s="12">
        <f>Etatcons!AE89</f>
        <v>247</v>
      </c>
      <c r="BE130"/>
    </row>
    <row r="131" spans="1:57" ht="17" thickTop="1" thickBot="1">
      <c r="A131" s="69">
        <v>135</v>
      </c>
      <c r="B131" s="73" t="s">
        <v>153</v>
      </c>
      <c r="C131" s="85">
        <v>4000</v>
      </c>
      <c r="D131" s="85">
        <v>2000</v>
      </c>
      <c r="E131" s="92">
        <v>574</v>
      </c>
      <c r="F131" s="87"/>
      <c r="G131" s="88">
        <f t="shared" si="50"/>
        <v>2000</v>
      </c>
      <c r="H131" s="85"/>
      <c r="I131" s="89">
        <f t="shared" si="51"/>
        <v>574</v>
      </c>
      <c r="J131" s="87"/>
      <c r="K131" s="85">
        <f t="shared" si="52"/>
        <v>2000</v>
      </c>
      <c r="L131" s="359">
        <v>1300</v>
      </c>
      <c r="M131" s="89">
        <f t="shared" si="53"/>
        <v>574</v>
      </c>
      <c r="N131" s="87">
        <v>574</v>
      </c>
      <c r="O131" s="85">
        <f t="shared" si="54"/>
        <v>700</v>
      </c>
      <c r="P131" s="85">
        <v>700</v>
      </c>
      <c r="Q131" s="89">
        <f t="shared" si="55"/>
        <v>0</v>
      </c>
      <c r="R131" s="89"/>
      <c r="S131" s="85">
        <f t="shared" si="56"/>
        <v>0</v>
      </c>
      <c r="T131" s="85"/>
      <c r="U131" s="89">
        <f t="shared" si="45"/>
        <v>0</v>
      </c>
      <c r="V131" s="89"/>
      <c r="W131" s="85">
        <f t="shared" si="57"/>
        <v>0</v>
      </c>
      <c r="X131" s="85"/>
      <c r="Y131" s="89">
        <v>38</v>
      </c>
      <c r="Z131" s="89"/>
      <c r="AA131" s="85">
        <f t="shared" si="58"/>
        <v>0</v>
      </c>
      <c r="AB131" s="85"/>
      <c r="AC131" s="89">
        <f t="shared" si="48"/>
        <v>38</v>
      </c>
      <c r="AD131" s="89">
        <v>38</v>
      </c>
      <c r="AE131" s="85">
        <f t="shared" si="47"/>
        <v>0</v>
      </c>
      <c r="AF131" s="85"/>
      <c r="AG131" s="89">
        <f t="shared" si="49"/>
        <v>0</v>
      </c>
      <c r="AH131" s="89"/>
      <c r="AI131" s="85">
        <f t="shared" si="59"/>
        <v>0</v>
      </c>
      <c r="AJ131" s="85"/>
      <c r="AK131" s="89">
        <f t="shared" si="60"/>
        <v>0</v>
      </c>
      <c r="AL131" s="89"/>
      <c r="AM131" s="85">
        <f t="shared" si="61"/>
        <v>0</v>
      </c>
      <c r="AN131" s="85"/>
      <c r="AO131" s="89">
        <f t="shared" si="62"/>
        <v>0</v>
      </c>
      <c r="AP131" s="89"/>
      <c r="AQ131" s="85">
        <f t="shared" si="63"/>
        <v>0</v>
      </c>
      <c r="AR131" s="85"/>
      <c r="AS131" s="89">
        <f t="shared" si="64"/>
        <v>0</v>
      </c>
      <c r="AT131" s="89"/>
      <c r="AU131" s="85">
        <f t="shared" si="65"/>
        <v>0</v>
      </c>
      <c r="AV131" s="85"/>
      <c r="AW131" s="89">
        <f t="shared" si="66"/>
        <v>0</v>
      </c>
      <c r="AX131" s="90"/>
      <c r="AY131" s="91">
        <f t="shared" si="67"/>
        <v>0</v>
      </c>
      <c r="AZ131" s="89">
        <f t="shared" si="68"/>
        <v>0</v>
      </c>
      <c r="BA131" s="84"/>
      <c r="BC131" s="12">
        <f>Etatcons!AB10</f>
        <v>124</v>
      </c>
      <c r="BD131" s="12">
        <f>Etatcons!AE10</f>
        <v>128</v>
      </c>
      <c r="BE131"/>
    </row>
    <row r="132" spans="1:57" ht="17" thickTop="1" thickBot="1">
      <c r="A132" s="69">
        <v>136</v>
      </c>
      <c r="B132" s="73" t="s">
        <v>65</v>
      </c>
      <c r="C132" s="85">
        <v>4000</v>
      </c>
      <c r="D132" s="85">
        <v>4000</v>
      </c>
      <c r="E132" s="92">
        <v>0</v>
      </c>
      <c r="F132" s="87"/>
      <c r="G132" s="88">
        <f t="shared" si="50"/>
        <v>0</v>
      </c>
      <c r="H132" s="85"/>
      <c r="I132" s="89">
        <f t="shared" si="51"/>
        <v>0</v>
      </c>
      <c r="J132" s="87"/>
      <c r="K132" s="85">
        <f t="shared" si="52"/>
        <v>0</v>
      </c>
      <c r="L132" s="85"/>
      <c r="M132" s="89">
        <f t="shared" si="53"/>
        <v>0</v>
      </c>
      <c r="N132" s="87">
        <v>0</v>
      </c>
      <c r="O132" s="85">
        <f t="shared" si="54"/>
        <v>0</v>
      </c>
      <c r="P132" s="85"/>
      <c r="Q132" s="89">
        <f t="shared" si="55"/>
        <v>0</v>
      </c>
      <c r="R132" s="89"/>
      <c r="S132" s="85">
        <f t="shared" si="56"/>
        <v>0</v>
      </c>
      <c r="T132" s="85"/>
      <c r="U132" s="89">
        <f t="shared" si="45"/>
        <v>0</v>
      </c>
      <c r="V132" s="89"/>
      <c r="W132" s="85">
        <f t="shared" si="57"/>
        <v>0</v>
      </c>
      <c r="X132" s="85"/>
      <c r="Y132" s="89">
        <f t="shared" si="46"/>
        <v>0</v>
      </c>
      <c r="Z132" s="89"/>
      <c r="AA132" s="85">
        <f t="shared" si="58"/>
        <v>0</v>
      </c>
      <c r="AB132" s="85"/>
      <c r="AC132" s="89">
        <f t="shared" si="48"/>
        <v>0</v>
      </c>
      <c r="AD132" s="89"/>
      <c r="AE132" s="85">
        <f t="shared" si="47"/>
        <v>0</v>
      </c>
      <c r="AF132" s="85"/>
      <c r="AG132" s="89">
        <f t="shared" si="49"/>
        <v>0</v>
      </c>
      <c r="AH132" s="89"/>
      <c r="AI132" s="85">
        <f t="shared" si="59"/>
        <v>0</v>
      </c>
      <c r="AJ132" s="85"/>
      <c r="AK132" s="89">
        <f t="shared" si="60"/>
        <v>0</v>
      </c>
      <c r="AL132" s="89"/>
      <c r="AM132" s="85">
        <f t="shared" si="61"/>
        <v>0</v>
      </c>
      <c r="AN132" s="85"/>
      <c r="AO132" s="89">
        <f t="shared" si="62"/>
        <v>0</v>
      </c>
      <c r="AP132" s="89"/>
      <c r="AQ132" s="85">
        <f t="shared" si="63"/>
        <v>0</v>
      </c>
      <c r="AR132" s="85"/>
      <c r="AS132" s="89">
        <f t="shared" si="64"/>
        <v>0</v>
      </c>
      <c r="AT132" s="89"/>
      <c r="AU132" s="85">
        <f t="shared" si="65"/>
        <v>0</v>
      </c>
      <c r="AV132" s="85"/>
      <c r="AW132" s="89">
        <f t="shared" si="66"/>
        <v>0</v>
      </c>
      <c r="AX132" s="90"/>
      <c r="AY132" s="91">
        <f t="shared" si="67"/>
        <v>0</v>
      </c>
      <c r="AZ132" s="89">
        <f t="shared" si="68"/>
        <v>0</v>
      </c>
      <c r="BA132" s="84"/>
      <c r="BC132" s="12">
        <f>Etatcons!AB142</f>
        <v>598</v>
      </c>
      <c r="BD132" s="12">
        <f>Etatcons!AE142</f>
        <v>604</v>
      </c>
      <c r="BE132"/>
    </row>
    <row r="133" spans="1:57" ht="17" thickTop="1" thickBot="1">
      <c r="A133" s="69">
        <v>137</v>
      </c>
      <c r="B133" s="73" t="s">
        <v>154</v>
      </c>
      <c r="C133" s="85">
        <v>4000</v>
      </c>
      <c r="D133" s="85">
        <v>3000</v>
      </c>
      <c r="E133" s="92">
        <v>260</v>
      </c>
      <c r="F133" s="87"/>
      <c r="G133" s="88">
        <f t="shared" si="50"/>
        <v>1000</v>
      </c>
      <c r="H133" s="91"/>
      <c r="I133" s="89">
        <f t="shared" si="51"/>
        <v>260</v>
      </c>
      <c r="J133" s="87"/>
      <c r="K133" s="85">
        <f t="shared" si="52"/>
        <v>1000</v>
      </c>
      <c r="L133" s="360">
        <v>700</v>
      </c>
      <c r="M133" s="89">
        <v>66</v>
      </c>
      <c r="N133" s="87">
        <v>66</v>
      </c>
      <c r="O133" s="85">
        <f t="shared" si="54"/>
        <v>300</v>
      </c>
      <c r="P133" s="85"/>
      <c r="Q133" s="89">
        <v>260</v>
      </c>
      <c r="R133" s="89">
        <v>260</v>
      </c>
      <c r="S133" s="85">
        <f t="shared" si="56"/>
        <v>300</v>
      </c>
      <c r="T133" s="85"/>
      <c r="U133" s="89">
        <f t="shared" si="45"/>
        <v>0</v>
      </c>
      <c r="V133" s="89"/>
      <c r="W133" s="85">
        <f t="shared" si="57"/>
        <v>300</v>
      </c>
      <c r="X133" s="85">
        <v>150</v>
      </c>
      <c r="Y133" s="89">
        <f t="shared" si="46"/>
        <v>0</v>
      </c>
      <c r="Z133" s="89"/>
      <c r="AA133" s="85">
        <f t="shared" si="58"/>
        <v>150</v>
      </c>
      <c r="AB133" s="85">
        <v>150</v>
      </c>
      <c r="AC133" s="89">
        <f t="shared" si="48"/>
        <v>0</v>
      </c>
      <c r="AD133" s="89"/>
      <c r="AE133" s="85">
        <f t="shared" si="47"/>
        <v>0</v>
      </c>
      <c r="AF133" s="85"/>
      <c r="AG133" s="89">
        <f t="shared" si="49"/>
        <v>0</v>
      </c>
      <c r="AH133" s="89"/>
      <c r="AI133" s="85">
        <f t="shared" si="59"/>
        <v>0</v>
      </c>
      <c r="AJ133" s="85"/>
      <c r="AK133" s="89">
        <f t="shared" si="60"/>
        <v>0</v>
      </c>
      <c r="AL133" s="89"/>
      <c r="AM133" s="85">
        <f t="shared" si="61"/>
        <v>0</v>
      </c>
      <c r="AN133" s="85">
        <f t="shared" ref="AN133" si="69">AJ133-AK133</f>
        <v>0</v>
      </c>
      <c r="AO133" s="89">
        <f t="shared" ref="AO133" si="70">AK133-AL133</f>
        <v>0</v>
      </c>
      <c r="AP133" s="89"/>
      <c r="AQ133" s="85">
        <f t="shared" si="63"/>
        <v>0</v>
      </c>
      <c r="AR133" s="85">
        <f t="shared" ref="AR133" si="71">AN133-AO133</f>
        <v>0</v>
      </c>
      <c r="AS133" s="89">
        <f t="shared" ref="AS133" si="72">AO133-AP133</f>
        <v>0</v>
      </c>
      <c r="AT133" s="89"/>
      <c r="AU133" s="85">
        <f t="shared" si="65"/>
        <v>0</v>
      </c>
      <c r="AV133" s="85">
        <f t="shared" ref="AV133" si="73">AR133-AS133</f>
        <v>0</v>
      </c>
      <c r="AW133" s="89">
        <f t="shared" ref="AW133" si="74">AS133-AT133</f>
        <v>0</v>
      </c>
      <c r="AX133" s="90"/>
      <c r="AY133" s="85">
        <f t="shared" si="67"/>
        <v>0</v>
      </c>
      <c r="AZ133" s="89">
        <f t="shared" si="68"/>
        <v>0</v>
      </c>
      <c r="BA133" s="84"/>
      <c r="BC133" s="12">
        <f>Etatcons!AB132</f>
        <v>71</v>
      </c>
      <c r="BD133" s="12">
        <f>Etatcons!AE132</f>
        <v>82</v>
      </c>
      <c r="BE133"/>
    </row>
    <row r="134" spans="1:57" ht="17" thickTop="1" thickBot="1">
      <c r="A134" s="69">
        <v>138</v>
      </c>
      <c r="B134" s="73" t="s">
        <v>155</v>
      </c>
      <c r="C134" s="85">
        <v>4000</v>
      </c>
      <c r="D134" s="85">
        <v>2000</v>
      </c>
      <c r="E134" s="92">
        <v>0</v>
      </c>
      <c r="F134" s="87"/>
      <c r="G134" s="88">
        <f t="shared" si="50"/>
        <v>2000</v>
      </c>
      <c r="H134" s="85"/>
      <c r="I134" s="89">
        <f t="shared" si="51"/>
        <v>0</v>
      </c>
      <c r="J134" s="87"/>
      <c r="K134" s="85">
        <f t="shared" si="52"/>
        <v>2000</v>
      </c>
      <c r="L134" s="359">
        <v>1350</v>
      </c>
      <c r="M134" s="89">
        <f t="shared" si="53"/>
        <v>0</v>
      </c>
      <c r="N134" s="87">
        <v>0</v>
      </c>
      <c r="O134" s="85">
        <f t="shared" si="54"/>
        <v>650</v>
      </c>
      <c r="P134" s="85"/>
      <c r="Q134" s="89">
        <f t="shared" si="55"/>
        <v>0</v>
      </c>
      <c r="R134" s="89"/>
      <c r="S134" s="85">
        <f t="shared" si="56"/>
        <v>650</v>
      </c>
      <c r="T134" s="85"/>
      <c r="U134" s="89">
        <f t="shared" si="45"/>
        <v>0</v>
      </c>
      <c r="V134" s="89"/>
      <c r="W134" s="85">
        <f t="shared" si="57"/>
        <v>650</v>
      </c>
      <c r="X134" s="85">
        <v>200</v>
      </c>
      <c r="Y134" s="89">
        <f t="shared" si="46"/>
        <v>0</v>
      </c>
      <c r="Z134" s="89"/>
      <c r="AA134" s="85">
        <f t="shared" si="58"/>
        <v>450</v>
      </c>
      <c r="AB134" s="85">
        <v>150</v>
      </c>
      <c r="AC134" s="89">
        <f t="shared" si="48"/>
        <v>0</v>
      </c>
      <c r="AD134" s="89"/>
      <c r="AE134" s="85">
        <f t="shared" si="47"/>
        <v>300</v>
      </c>
      <c r="AF134" s="85">
        <v>150</v>
      </c>
      <c r="AG134" s="89">
        <f t="shared" si="49"/>
        <v>0</v>
      </c>
      <c r="AH134" s="89"/>
      <c r="AI134" s="85">
        <f t="shared" si="59"/>
        <v>150</v>
      </c>
      <c r="AJ134" s="85">
        <v>100</v>
      </c>
      <c r="AK134" s="89">
        <f t="shared" si="60"/>
        <v>0</v>
      </c>
      <c r="AL134" s="89"/>
      <c r="AM134" s="85">
        <f t="shared" si="61"/>
        <v>50</v>
      </c>
      <c r="AN134" s="85"/>
      <c r="AO134" s="89">
        <f t="shared" si="62"/>
        <v>0</v>
      </c>
      <c r="AP134" s="89"/>
      <c r="AQ134" s="85">
        <f t="shared" si="63"/>
        <v>50</v>
      </c>
      <c r="AR134" s="85"/>
      <c r="AS134" s="89">
        <f t="shared" si="64"/>
        <v>0</v>
      </c>
      <c r="AT134" s="89"/>
      <c r="AU134" s="85">
        <f t="shared" si="65"/>
        <v>50</v>
      </c>
      <c r="AV134" s="85"/>
      <c r="AW134" s="89">
        <f t="shared" si="66"/>
        <v>0</v>
      </c>
      <c r="AX134" s="90"/>
      <c r="AY134" s="91">
        <f t="shared" si="67"/>
        <v>50</v>
      </c>
      <c r="AZ134" s="89">
        <f t="shared" si="68"/>
        <v>0</v>
      </c>
      <c r="BA134" s="84"/>
      <c r="BC134" s="12">
        <f>Etatcons!AB135</f>
        <v>37</v>
      </c>
      <c r="BD134" s="12">
        <f>Etatcons!AE135</f>
        <v>39</v>
      </c>
      <c r="BE134"/>
    </row>
    <row r="135" spans="1:57" ht="15" customHeight="1" thickTop="1" thickBot="1">
      <c r="A135" s="69">
        <v>139</v>
      </c>
      <c r="B135" s="73" t="s">
        <v>156</v>
      </c>
      <c r="C135" s="85">
        <v>4000</v>
      </c>
      <c r="D135" s="85">
        <v>2500</v>
      </c>
      <c r="E135" s="92">
        <v>0</v>
      </c>
      <c r="F135" s="87"/>
      <c r="G135" s="88">
        <f t="shared" si="50"/>
        <v>1500</v>
      </c>
      <c r="H135" s="85"/>
      <c r="I135" s="89">
        <f t="shared" si="51"/>
        <v>0</v>
      </c>
      <c r="J135" s="87"/>
      <c r="K135" s="85">
        <f t="shared" si="52"/>
        <v>1500</v>
      </c>
      <c r="L135" s="359">
        <v>1000</v>
      </c>
      <c r="M135" s="89">
        <f t="shared" si="53"/>
        <v>0</v>
      </c>
      <c r="N135" s="87">
        <v>0</v>
      </c>
      <c r="O135" s="85">
        <f t="shared" si="54"/>
        <v>500</v>
      </c>
      <c r="P135" s="85"/>
      <c r="Q135" s="89">
        <f t="shared" si="55"/>
        <v>0</v>
      </c>
      <c r="R135" s="89"/>
      <c r="S135" s="85">
        <f t="shared" si="56"/>
        <v>500</v>
      </c>
      <c r="T135" s="85"/>
      <c r="U135" s="89">
        <f t="shared" si="45"/>
        <v>0</v>
      </c>
      <c r="V135" s="89"/>
      <c r="W135" s="85">
        <f t="shared" si="57"/>
        <v>500</v>
      </c>
      <c r="X135" s="85">
        <v>200</v>
      </c>
      <c r="Y135" s="89">
        <f t="shared" si="46"/>
        <v>0</v>
      </c>
      <c r="Z135" s="89"/>
      <c r="AA135" s="85">
        <f t="shared" si="58"/>
        <v>300</v>
      </c>
      <c r="AB135" s="85">
        <v>100</v>
      </c>
      <c r="AC135" s="89">
        <f t="shared" si="48"/>
        <v>0</v>
      </c>
      <c r="AD135" s="89"/>
      <c r="AE135" s="85">
        <f t="shared" si="47"/>
        <v>200</v>
      </c>
      <c r="AF135" s="85">
        <v>100</v>
      </c>
      <c r="AG135" s="89">
        <f t="shared" si="49"/>
        <v>0</v>
      </c>
      <c r="AH135" s="89"/>
      <c r="AI135" s="85">
        <f t="shared" si="59"/>
        <v>100</v>
      </c>
      <c r="AJ135" s="85">
        <v>100</v>
      </c>
      <c r="AK135" s="89">
        <f t="shared" si="60"/>
        <v>0</v>
      </c>
      <c r="AL135" s="89"/>
      <c r="AM135" s="85">
        <f t="shared" si="61"/>
        <v>0</v>
      </c>
      <c r="AN135" s="85"/>
      <c r="AO135" s="89">
        <f t="shared" si="62"/>
        <v>0</v>
      </c>
      <c r="AP135" s="89"/>
      <c r="AQ135" s="85">
        <f t="shared" si="63"/>
        <v>0</v>
      </c>
      <c r="AR135" s="85"/>
      <c r="AS135" s="89">
        <f t="shared" si="64"/>
        <v>0</v>
      </c>
      <c r="AT135" s="89"/>
      <c r="AU135" s="85">
        <f t="shared" si="65"/>
        <v>0</v>
      </c>
      <c r="AV135" s="85"/>
      <c r="AW135" s="89">
        <f t="shared" si="66"/>
        <v>0</v>
      </c>
      <c r="AX135" s="90"/>
      <c r="AY135" s="91">
        <f t="shared" si="67"/>
        <v>0</v>
      </c>
      <c r="AZ135" s="89">
        <f t="shared" si="68"/>
        <v>0</v>
      </c>
      <c r="BA135" s="84"/>
      <c r="BC135" s="12">
        <f>Etatcons!AB134</f>
        <v>57</v>
      </c>
      <c r="BD135" s="12">
        <f>Etatcons!AE134</f>
        <v>62</v>
      </c>
      <c r="BE135"/>
    </row>
    <row r="136" spans="1:57" ht="15" customHeight="1" thickTop="1" thickBot="1">
      <c r="A136" s="71">
        <v>140</v>
      </c>
      <c r="B136" s="72" t="s">
        <v>157</v>
      </c>
      <c r="C136" s="85">
        <v>4000</v>
      </c>
      <c r="D136" s="85">
        <v>4000</v>
      </c>
      <c r="E136" s="92">
        <v>52</v>
      </c>
      <c r="F136" s="87"/>
      <c r="G136" s="88">
        <f t="shared" si="50"/>
        <v>0</v>
      </c>
      <c r="H136" s="85"/>
      <c r="I136" s="89">
        <f>E136-F136</f>
        <v>52</v>
      </c>
      <c r="J136" s="87"/>
      <c r="K136" s="85">
        <f>G136-H136</f>
        <v>0</v>
      </c>
      <c r="L136" s="85"/>
      <c r="M136" s="89">
        <f>I136-J136</f>
        <v>52</v>
      </c>
      <c r="N136" s="87">
        <v>0</v>
      </c>
      <c r="O136" s="85">
        <f>K136-L136</f>
        <v>0</v>
      </c>
      <c r="P136" s="85"/>
      <c r="Q136" s="89">
        <v>52</v>
      </c>
      <c r="R136" s="89"/>
      <c r="S136" s="85">
        <f>O136-P136</f>
        <v>0</v>
      </c>
      <c r="T136" s="85"/>
      <c r="U136" s="89">
        <v>62</v>
      </c>
      <c r="V136" s="89"/>
      <c r="W136" s="85">
        <f>S136-T136</f>
        <v>0</v>
      </c>
      <c r="X136" s="85"/>
      <c r="Y136" s="89">
        <f t="shared" si="46"/>
        <v>62</v>
      </c>
      <c r="Z136" s="89"/>
      <c r="AA136" s="85">
        <f>W136-X136</f>
        <v>0</v>
      </c>
      <c r="AB136" s="85"/>
      <c r="AC136" s="89">
        <v>91</v>
      </c>
      <c r="AD136" s="89"/>
      <c r="AE136" s="85">
        <f t="shared" si="47"/>
        <v>0</v>
      </c>
      <c r="AF136" s="85"/>
      <c r="AG136" s="89">
        <v>106</v>
      </c>
      <c r="AH136" s="89"/>
      <c r="AI136" s="85">
        <f>AE136-AF136</f>
        <v>0</v>
      </c>
      <c r="AJ136" s="85"/>
      <c r="AK136" s="89">
        <f>AG136-AH136</f>
        <v>106</v>
      </c>
      <c r="AL136" s="89">
        <v>106</v>
      </c>
      <c r="AM136" s="85">
        <f>AI136-AJ136</f>
        <v>0</v>
      </c>
      <c r="AN136" s="85"/>
      <c r="AO136" s="89">
        <f>AK136-AL136</f>
        <v>0</v>
      </c>
      <c r="AP136" s="89"/>
      <c r="AQ136" s="85">
        <f>AM136-AN136</f>
        <v>0</v>
      </c>
      <c r="AR136" s="85"/>
      <c r="AS136" s="89">
        <f>AO136-AP136</f>
        <v>0</v>
      </c>
      <c r="AT136" s="89"/>
      <c r="AU136" s="85">
        <f>AQ136-AR136</f>
        <v>0</v>
      </c>
      <c r="AV136" s="85"/>
      <c r="AW136" s="89">
        <f>AS136-AT136</f>
        <v>0</v>
      </c>
      <c r="AX136" s="90"/>
      <c r="AY136" s="91">
        <f>AU136-AV136</f>
        <v>0</v>
      </c>
      <c r="AZ136" s="89">
        <f>AW136-AX136</f>
        <v>0</v>
      </c>
      <c r="BA136" s="84"/>
      <c r="BC136" s="12">
        <f>Etatcons!AB72</f>
        <v>89</v>
      </c>
      <c r="BD136" s="12">
        <f>Etatcons!AE72</f>
        <v>89</v>
      </c>
      <c r="BE136"/>
    </row>
    <row r="137" spans="1:57" ht="16.5" customHeight="1" thickTop="1" thickBot="1">
      <c r="A137" s="69">
        <v>141</v>
      </c>
      <c r="B137" s="73" t="s">
        <v>158</v>
      </c>
      <c r="C137" s="85">
        <v>4000</v>
      </c>
      <c r="D137" s="85">
        <v>2600</v>
      </c>
      <c r="E137" s="92">
        <v>12</v>
      </c>
      <c r="F137" s="87"/>
      <c r="G137" s="88">
        <f t="shared" si="50"/>
        <v>1400</v>
      </c>
      <c r="H137" s="85"/>
      <c r="I137" s="89">
        <f>E137-F137</f>
        <v>12</v>
      </c>
      <c r="J137" s="87"/>
      <c r="K137" s="85">
        <f>G137-H137</f>
        <v>1400</v>
      </c>
      <c r="L137" s="359">
        <v>1000</v>
      </c>
      <c r="M137" s="89">
        <f>I137-J137</f>
        <v>12</v>
      </c>
      <c r="N137" s="87">
        <v>12</v>
      </c>
      <c r="O137" s="85">
        <f>K137-L137</f>
        <v>400</v>
      </c>
      <c r="P137" s="85"/>
      <c r="Q137" s="89">
        <f>M137-N137</f>
        <v>0</v>
      </c>
      <c r="R137" s="89"/>
      <c r="S137" s="85">
        <f>O137-P137</f>
        <v>400</v>
      </c>
      <c r="T137" s="85"/>
      <c r="U137" s="89">
        <f t="shared" si="45"/>
        <v>0</v>
      </c>
      <c r="V137" s="89"/>
      <c r="W137" s="85">
        <f>S137-T137</f>
        <v>400</v>
      </c>
      <c r="X137" s="85">
        <v>200</v>
      </c>
      <c r="Y137" s="89">
        <f t="shared" si="46"/>
        <v>0</v>
      </c>
      <c r="Z137" s="89"/>
      <c r="AA137" s="85">
        <f>W137-X137</f>
        <v>200</v>
      </c>
      <c r="AB137" s="85">
        <v>200</v>
      </c>
      <c r="AC137" s="89">
        <f t="shared" si="48"/>
        <v>0</v>
      </c>
      <c r="AD137" s="89"/>
      <c r="AE137" s="85">
        <f t="shared" si="47"/>
        <v>0</v>
      </c>
      <c r="AF137" s="85"/>
      <c r="AG137" s="89">
        <f t="shared" si="49"/>
        <v>0</v>
      </c>
      <c r="AH137" s="89"/>
      <c r="AI137" s="85">
        <f>AE137-AF137</f>
        <v>0</v>
      </c>
      <c r="AJ137" s="85"/>
      <c r="AK137" s="89">
        <f>AG137-AH137</f>
        <v>0</v>
      </c>
      <c r="AL137" s="89"/>
      <c r="AM137" s="85">
        <f>AI137-AJ137</f>
        <v>0</v>
      </c>
      <c r="AN137" s="85"/>
      <c r="AO137" s="89">
        <f>AK137-AL137</f>
        <v>0</v>
      </c>
      <c r="AP137" s="89"/>
      <c r="AQ137" s="85">
        <f>AM137-AN137</f>
        <v>0</v>
      </c>
      <c r="AR137" s="85"/>
      <c r="AS137" s="89">
        <f>AO137-AP137</f>
        <v>0</v>
      </c>
      <c r="AT137" s="89"/>
      <c r="AU137" s="85">
        <f>AQ137-AR137</f>
        <v>0</v>
      </c>
      <c r="AV137" s="85"/>
      <c r="AW137" s="89">
        <f>AS137-AT137</f>
        <v>0</v>
      </c>
      <c r="AX137" s="90"/>
      <c r="AY137" s="91">
        <f>AU137-AV137</f>
        <v>0</v>
      </c>
      <c r="AZ137" s="89">
        <f>AW137-AX137</f>
        <v>0</v>
      </c>
      <c r="BA137" s="84"/>
      <c r="BC137" s="12">
        <f>Etatcons!AB110</f>
        <v>264</v>
      </c>
      <c r="BD137" s="12">
        <f>Etatcons!AE110</f>
        <v>267</v>
      </c>
      <c r="BE137"/>
    </row>
    <row r="138" spans="1:57" ht="14.25" customHeight="1" thickTop="1" thickBot="1">
      <c r="A138" s="69">
        <v>142</v>
      </c>
      <c r="B138" s="73" t="s">
        <v>159</v>
      </c>
      <c r="C138" s="85">
        <v>4000</v>
      </c>
      <c r="D138" s="85">
        <v>1000</v>
      </c>
      <c r="E138" s="92">
        <v>0</v>
      </c>
      <c r="F138" s="87"/>
      <c r="G138" s="88">
        <f t="shared" si="50"/>
        <v>3000</v>
      </c>
      <c r="H138" s="91"/>
      <c r="I138" s="89">
        <f>E138-F138</f>
        <v>0</v>
      </c>
      <c r="J138" s="87"/>
      <c r="K138" s="85">
        <f>G138-H138</f>
        <v>3000</v>
      </c>
      <c r="L138" s="360">
        <v>3000</v>
      </c>
      <c r="M138" s="89">
        <f>I138-J138</f>
        <v>0</v>
      </c>
      <c r="N138" s="87">
        <v>0</v>
      </c>
      <c r="O138" s="85">
        <f>K138-L138</f>
        <v>0</v>
      </c>
      <c r="P138" s="85"/>
      <c r="Q138" s="89">
        <f>M138-N138</f>
        <v>0</v>
      </c>
      <c r="R138" s="89"/>
      <c r="S138" s="85">
        <f>O138-P138</f>
        <v>0</v>
      </c>
      <c r="T138" s="85"/>
      <c r="U138" s="89">
        <f t="shared" si="45"/>
        <v>0</v>
      </c>
      <c r="V138" s="89"/>
      <c r="W138" s="85">
        <f>S138-T138</f>
        <v>0</v>
      </c>
      <c r="X138" s="85"/>
      <c r="Y138" s="89">
        <f t="shared" si="46"/>
        <v>0</v>
      </c>
      <c r="Z138" s="89"/>
      <c r="AA138" s="85">
        <f>W138-X138</f>
        <v>0</v>
      </c>
      <c r="AB138" s="85"/>
      <c r="AC138" s="89">
        <f t="shared" si="48"/>
        <v>0</v>
      </c>
      <c r="AD138" s="89"/>
      <c r="AE138" s="85">
        <f t="shared" si="47"/>
        <v>0</v>
      </c>
      <c r="AF138" s="85"/>
      <c r="AG138" s="89">
        <f t="shared" si="49"/>
        <v>0</v>
      </c>
      <c r="AH138" s="89"/>
      <c r="AI138" s="85">
        <f>AE138-AF138</f>
        <v>0</v>
      </c>
      <c r="AJ138" s="85"/>
      <c r="AK138" s="89">
        <f>AG138-AH138</f>
        <v>0</v>
      </c>
      <c r="AL138" s="89"/>
      <c r="AM138" s="85">
        <f>AI138-AJ138</f>
        <v>0</v>
      </c>
      <c r="AN138" s="85"/>
      <c r="AO138" s="89">
        <f>AK138-AL138</f>
        <v>0</v>
      </c>
      <c r="AP138" s="89"/>
      <c r="AQ138" s="85">
        <f>AM138-AN138</f>
        <v>0</v>
      </c>
      <c r="AR138" s="85"/>
      <c r="AS138" s="89">
        <f>AO138-AP138</f>
        <v>0</v>
      </c>
      <c r="AT138" s="89"/>
      <c r="AU138" s="85">
        <f>AQ138-AR138</f>
        <v>0</v>
      </c>
      <c r="AV138" s="85"/>
      <c r="AW138" s="89">
        <f>AS138-AT138</f>
        <v>0</v>
      </c>
      <c r="AX138" s="90"/>
      <c r="AY138" s="91">
        <f>AU138-AV138</f>
        <v>0</v>
      </c>
      <c r="AZ138" s="89">
        <f>AW138-AX138</f>
        <v>0</v>
      </c>
      <c r="BA138" s="84"/>
      <c r="BC138" s="12">
        <f>Etatcons!AB32</f>
        <v>435</v>
      </c>
      <c r="BD138" s="12">
        <f>Etatcons!AE32</f>
        <v>440</v>
      </c>
      <c r="BE138"/>
    </row>
    <row r="139" spans="1:57" ht="15.75" customHeight="1" thickTop="1" thickBot="1">
      <c r="A139" s="69">
        <v>143</v>
      </c>
      <c r="B139" s="73" t="s">
        <v>160</v>
      </c>
      <c r="C139" s="85">
        <v>4000</v>
      </c>
      <c r="D139" s="85">
        <v>1000</v>
      </c>
      <c r="E139" s="92">
        <v>208</v>
      </c>
      <c r="F139" s="87"/>
      <c r="G139" s="88">
        <f t="shared" ref="G139:G145" si="75">C139-D139</f>
        <v>3000</v>
      </c>
      <c r="H139" s="91"/>
      <c r="I139" s="89">
        <f>E139-F139</f>
        <v>208</v>
      </c>
      <c r="J139" s="87"/>
      <c r="K139" s="85">
        <f>G139-H139</f>
        <v>3000</v>
      </c>
      <c r="L139" s="360">
        <v>2000</v>
      </c>
      <c r="M139" s="89">
        <v>200</v>
      </c>
      <c r="N139" s="87">
        <v>200</v>
      </c>
      <c r="O139" s="85">
        <f>K139-L139</f>
        <v>1000</v>
      </c>
      <c r="P139" s="85"/>
      <c r="Q139" s="89">
        <f>M139-N139</f>
        <v>0</v>
      </c>
      <c r="R139" s="89"/>
      <c r="S139" s="85">
        <f>O139-P139</f>
        <v>1000</v>
      </c>
      <c r="T139" s="85"/>
      <c r="U139" s="89">
        <v>143</v>
      </c>
      <c r="V139" s="89"/>
      <c r="W139" s="85">
        <f>S139-T139</f>
        <v>1000</v>
      </c>
      <c r="X139" s="85">
        <v>250</v>
      </c>
      <c r="Y139" s="89">
        <v>38</v>
      </c>
      <c r="Z139" s="89">
        <v>38</v>
      </c>
      <c r="AA139" s="85">
        <f>W139-X139</f>
        <v>750</v>
      </c>
      <c r="AB139" s="85"/>
      <c r="AC139" s="89">
        <v>43</v>
      </c>
      <c r="AD139" s="89"/>
      <c r="AE139" s="85">
        <f t="shared" ref="AE139:AE162" si="76">AA139-AB139</f>
        <v>750</v>
      </c>
      <c r="AF139" s="85">
        <v>200</v>
      </c>
      <c r="AG139" s="89">
        <f t="shared" si="49"/>
        <v>43</v>
      </c>
      <c r="AH139" s="89">
        <v>43</v>
      </c>
      <c r="AI139" s="85">
        <f>AE139-AF139</f>
        <v>550</v>
      </c>
      <c r="AJ139" s="85">
        <v>150</v>
      </c>
      <c r="AK139" s="89">
        <f>AG139-AH139</f>
        <v>0</v>
      </c>
      <c r="AL139" s="89"/>
      <c r="AM139" s="85">
        <f>AI139-AJ139</f>
        <v>400</v>
      </c>
      <c r="AN139" s="85"/>
      <c r="AO139" s="89">
        <f>AK139-AL139</f>
        <v>0</v>
      </c>
      <c r="AP139" s="89"/>
      <c r="AQ139" s="85">
        <f>AM139-AN139</f>
        <v>400</v>
      </c>
      <c r="AR139" s="85"/>
      <c r="AS139" s="89">
        <f>AO139-AP139</f>
        <v>0</v>
      </c>
      <c r="AT139" s="89"/>
      <c r="AU139" s="85">
        <f>AQ139-AR139</f>
        <v>400</v>
      </c>
      <c r="AV139" s="85"/>
      <c r="AW139" s="89">
        <f>AS139-AT139</f>
        <v>0</v>
      </c>
      <c r="AX139" s="90"/>
      <c r="AY139" s="91">
        <f>AU139-AV139</f>
        <v>400</v>
      </c>
      <c r="AZ139" s="89">
        <f>AW139-AX139</f>
        <v>0</v>
      </c>
      <c r="BA139" s="84"/>
      <c r="BC139" s="12">
        <f>Etatcons!AB143</f>
        <v>346</v>
      </c>
      <c r="BD139" s="12">
        <f>Etatcons!AE143</f>
        <v>348</v>
      </c>
      <c r="BE139"/>
    </row>
    <row r="140" spans="1:57" ht="15.75" customHeight="1" thickTop="1" thickBot="1">
      <c r="A140" s="69">
        <v>144</v>
      </c>
      <c r="B140" s="73" t="s">
        <v>161</v>
      </c>
      <c r="C140" s="85">
        <v>4000</v>
      </c>
      <c r="D140" s="85">
        <v>2000</v>
      </c>
      <c r="E140" s="92">
        <v>0</v>
      </c>
      <c r="F140" s="87"/>
      <c r="G140" s="88">
        <f t="shared" si="75"/>
        <v>2000</v>
      </c>
      <c r="H140" s="91"/>
      <c r="I140" s="89">
        <f>E140-F140</f>
        <v>0</v>
      </c>
      <c r="J140" s="87"/>
      <c r="K140" s="85">
        <f>G140-H140</f>
        <v>2000</v>
      </c>
      <c r="L140" s="360">
        <v>1300</v>
      </c>
      <c r="M140" s="89">
        <f>I140-J140</f>
        <v>0</v>
      </c>
      <c r="N140" s="87">
        <v>0</v>
      </c>
      <c r="O140" s="85">
        <f>K140-L140</f>
        <v>700</v>
      </c>
      <c r="P140" s="85"/>
      <c r="Q140" s="89">
        <f>M140-N140</f>
        <v>0</v>
      </c>
      <c r="R140" s="89"/>
      <c r="S140" s="85">
        <f>O140-P140</f>
        <v>700</v>
      </c>
      <c r="T140" s="85"/>
      <c r="U140" s="89">
        <f t="shared" ref="U140:U161" si="77">Q140-R140</f>
        <v>0</v>
      </c>
      <c r="V140" s="89"/>
      <c r="W140" s="85">
        <f>S140-T140</f>
        <v>700</v>
      </c>
      <c r="X140" s="85">
        <v>200</v>
      </c>
      <c r="Y140" s="89">
        <f t="shared" ref="Y140:Y162" si="78">U140-V140</f>
        <v>0</v>
      </c>
      <c r="Z140" s="89"/>
      <c r="AA140" s="85">
        <f>W140-X140</f>
        <v>500</v>
      </c>
      <c r="AB140" s="85">
        <v>150</v>
      </c>
      <c r="AC140" s="89">
        <f t="shared" ref="AC140:AC162" si="79">Y140-Z140</f>
        <v>0</v>
      </c>
      <c r="AD140" s="89"/>
      <c r="AE140" s="85">
        <f t="shared" si="76"/>
        <v>350</v>
      </c>
      <c r="AF140" s="85">
        <v>150</v>
      </c>
      <c r="AG140" s="89">
        <f t="shared" ref="AG140:AG162" si="80">AC140-AD140</f>
        <v>0</v>
      </c>
      <c r="AH140" s="89"/>
      <c r="AI140" s="85">
        <f>AE140-AF140</f>
        <v>200</v>
      </c>
      <c r="AJ140" s="85">
        <v>100</v>
      </c>
      <c r="AK140" s="89">
        <f>AG140-AH140</f>
        <v>0</v>
      </c>
      <c r="AL140" s="89"/>
      <c r="AM140" s="85">
        <f>AI140-AJ140</f>
        <v>100</v>
      </c>
      <c r="AN140" s="85"/>
      <c r="AO140" s="89">
        <f>AK140-AL140</f>
        <v>0</v>
      </c>
      <c r="AP140" s="89"/>
      <c r="AQ140" s="85">
        <f>AM140-AN140</f>
        <v>100</v>
      </c>
      <c r="AR140" s="85"/>
      <c r="AS140" s="89">
        <f>AO140-AP140</f>
        <v>0</v>
      </c>
      <c r="AT140" s="89"/>
      <c r="AU140" s="85">
        <f>AQ140-AR140</f>
        <v>100</v>
      </c>
      <c r="AV140" s="85"/>
      <c r="AW140" s="89">
        <f>AS140-AT140</f>
        <v>0</v>
      </c>
      <c r="AX140" s="90"/>
      <c r="AY140" s="91">
        <f>AU140-AV140</f>
        <v>100</v>
      </c>
      <c r="AZ140" s="89">
        <f>AW140-AX140</f>
        <v>0</v>
      </c>
      <c r="BA140" s="84"/>
      <c r="BC140" s="12">
        <f>Etatcons!AB67</f>
        <v>463</v>
      </c>
      <c r="BD140" s="12">
        <f>Etatcons!AE67</f>
        <v>471</v>
      </c>
      <c r="BE140"/>
    </row>
    <row r="141" spans="1:57" ht="15.75" customHeight="1" thickTop="1" thickBot="1">
      <c r="A141" s="69">
        <v>147</v>
      </c>
      <c r="B141" s="73" t="s">
        <v>170</v>
      </c>
      <c r="C141" s="85">
        <v>3600</v>
      </c>
      <c r="D141" s="85">
        <v>3600</v>
      </c>
      <c r="E141" s="92">
        <v>0</v>
      </c>
      <c r="F141" s="87"/>
      <c r="G141" s="88">
        <f t="shared" si="75"/>
        <v>0</v>
      </c>
      <c r="H141" s="85"/>
      <c r="I141" s="89">
        <f t="shared" si="51"/>
        <v>0</v>
      </c>
      <c r="J141" s="87"/>
      <c r="K141" s="85">
        <f t="shared" si="52"/>
        <v>0</v>
      </c>
      <c r="L141" s="85"/>
      <c r="M141" s="89">
        <f t="shared" si="53"/>
        <v>0</v>
      </c>
      <c r="N141" s="87">
        <v>0</v>
      </c>
      <c r="O141" s="85">
        <f t="shared" si="54"/>
        <v>0</v>
      </c>
      <c r="P141" s="85"/>
      <c r="Q141" s="89">
        <f t="shared" si="55"/>
        <v>0</v>
      </c>
      <c r="R141" s="89"/>
      <c r="S141" s="85">
        <f t="shared" si="56"/>
        <v>0</v>
      </c>
      <c r="T141" s="85"/>
      <c r="U141" s="89">
        <f t="shared" si="77"/>
        <v>0</v>
      </c>
      <c r="V141" s="89"/>
      <c r="W141" s="85">
        <f t="shared" si="57"/>
        <v>0</v>
      </c>
      <c r="X141" s="85"/>
      <c r="Y141" s="89">
        <f t="shared" si="78"/>
        <v>0</v>
      </c>
      <c r="Z141" s="89"/>
      <c r="AA141" s="85">
        <f t="shared" si="58"/>
        <v>0</v>
      </c>
      <c r="AB141" s="85"/>
      <c r="AC141" s="89">
        <v>43</v>
      </c>
      <c r="AD141" s="89"/>
      <c r="AE141" s="85">
        <f t="shared" si="76"/>
        <v>0</v>
      </c>
      <c r="AF141" s="85"/>
      <c r="AG141" s="89">
        <f t="shared" si="80"/>
        <v>43</v>
      </c>
      <c r="AH141" s="89">
        <v>43</v>
      </c>
      <c r="AI141" s="85">
        <f t="shared" si="59"/>
        <v>0</v>
      </c>
      <c r="AJ141" s="85"/>
      <c r="AK141" s="89">
        <f t="shared" si="60"/>
        <v>0</v>
      </c>
      <c r="AL141" s="89"/>
      <c r="AM141" s="85">
        <f t="shared" si="61"/>
        <v>0</v>
      </c>
      <c r="AN141" s="85"/>
      <c r="AO141" s="89">
        <f t="shared" si="62"/>
        <v>0</v>
      </c>
      <c r="AP141" s="89"/>
      <c r="AQ141" s="85">
        <f t="shared" si="63"/>
        <v>0</v>
      </c>
      <c r="AR141" s="85"/>
      <c r="AS141" s="89">
        <f t="shared" si="64"/>
        <v>0</v>
      </c>
      <c r="AT141" s="89"/>
      <c r="AU141" s="85">
        <f t="shared" si="65"/>
        <v>0</v>
      </c>
      <c r="AV141" s="85"/>
      <c r="AW141" s="89">
        <f t="shared" si="66"/>
        <v>0</v>
      </c>
      <c r="AX141" s="90"/>
      <c r="AY141" s="91">
        <f t="shared" si="67"/>
        <v>0</v>
      </c>
      <c r="AZ141" s="89">
        <f t="shared" si="68"/>
        <v>0</v>
      </c>
      <c r="BA141" s="84"/>
      <c r="BC141" s="12">
        <f>Etatcons!AB40</f>
        <v>31</v>
      </c>
      <c r="BD141" s="12">
        <f>Etatcons!AE40</f>
        <v>35</v>
      </c>
      <c r="BE141"/>
    </row>
    <row r="142" spans="1:57" ht="17" thickTop="1" thickBot="1">
      <c r="A142" s="69">
        <v>148</v>
      </c>
      <c r="B142" s="73" t="s">
        <v>164</v>
      </c>
      <c r="C142" s="85">
        <v>4000</v>
      </c>
      <c r="D142" s="85">
        <v>2500</v>
      </c>
      <c r="E142" s="92">
        <v>132</v>
      </c>
      <c r="F142" s="87"/>
      <c r="G142" s="88">
        <f t="shared" si="75"/>
        <v>1500</v>
      </c>
      <c r="H142" s="85"/>
      <c r="I142" s="89">
        <f t="shared" si="51"/>
        <v>132</v>
      </c>
      <c r="J142" s="87"/>
      <c r="K142" s="85">
        <f t="shared" si="52"/>
        <v>1500</v>
      </c>
      <c r="L142" s="359">
        <v>1000</v>
      </c>
      <c r="M142" s="89">
        <f t="shared" si="53"/>
        <v>132</v>
      </c>
      <c r="N142" s="87">
        <v>132</v>
      </c>
      <c r="O142" s="85">
        <f t="shared" si="54"/>
        <v>500</v>
      </c>
      <c r="P142" s="85"/>
      <c r="Q142" s="89">
        <f t="shared" si="55"/>
        <v>0</v>
      </c>
      <c r="R142" s="89"/>
      <c r="S142" s="85">
        <f t="shared" si="56"/>
        <v>500</v>
      </c>
      <c r="T142" s="85"/>
      <c r="U142" s="89">
        <f t="shared" si="77"/>
        <v>0</v>
      </c>
      <c r="V142" s="89"/>
      <c r="W142" s="85">
        <f t="shared" si="57"/>
        <v>500</v>
      </c>
      <c r="X142" s="85">
        <v>200</v>
      </c>
      <c r="Y142" s="89">
        <f t="shared" si="78"/>
        <v>0</v>
      </c>
      <c r="Z142" s="89"/>
      <c r="AA142" s="85">
        <f t="shared" si="58"/>
        <v>300</v>
      </c>
      <c r="AB142" s="85">
        <v>100</v>
      </c>
      <c r="AC142" s="89">
        <f t="shared" si="79"/>
        <v>0</v>
      </c>
      <c r="AD142" s="89"/>
      <c r="AE142" s="85">
        <f t="shared" si="76"/>
        <v>200</v>
      </c>
      <c r="AF142" s="85"/>
      <c r="AG142" s="89">
        <v>99</v>
      </c>
      <c r="AH142" s="89"/>
      <c r="AI142" s="85">
        <f t="shared" si="59"/>
        <v>200</v>
      </c>
      <c r="AJ142" s="85">
        <v>100</v>
      </c>
      <c r="AK142" s="89">
        <f t="shared" si="60"/>
        <v>99</v>
      </c>
      <c r="AL142" s="89">
        <v>99</v>
      </c>
      <c r="AM142" s="85">
        <f t="shared" si="61"/>
        <v>100</v>
      </c>
      <c r="AN142" s="85"/>
      <c r="AO142" s="89">
        <f t="shared" si="62"/>
        <v>0</v>
      </c>
      <c r="AP142" s="89"/>
      <c r="AQ142" s="85">
        <f t="shared" si="63"/>
        <v>100</v>
      </c>
      <c r="AR142" s="85"/>
      <c r="AS142" s="89">
        <f t="shared" si="64"/>
        <v>0</v>
      </c>
      <c r="AT142" s="89"/>
      <c r="AU142" s="85">
        <f t="shared" si="65"/>
        <v>100</v>
      </c>
      <c r="AV142" s="85"/>
      <c r="AW142" s="89">
        <f t="shared" si="66"/>
        <v>0</v>
      </c>
      <c r="AX142" s="90"/>
      <c r="AY142" s="91">
        <f t="shared" si="67"/>
        <v>100</v>
      </c>
      <c r="AZ142" s="89">
        <f t="shared" si="68"/>
        <v>0</v>
      </c>
      <c r="BA142" s="84"/>
      <c r="BC142" s="12">
        <f>Etatcons!AB138</f>
        <v>196</v>
      </c>
      <c r="BD142" s="12">
        <f>Etatcons!AE138</f>
        <v>205</v>
      </c>
      <c r="BE142"/>
    </row>
    <row r="143" spans="1:57" ht="15" customHeight="1" thickTop="1" thickBot="1">
      <c r="A143" s="69">
        <v>149</v>
      </c>
      <c r="B143" s="73" t="s">
        <v>165</v>
      </c>
      <c r="C143" s="85">
        <v>4000</v>
      </c>
      <c r="D143" s="85">
        <v>4000</v>
      </c>
      <c r="E143" s="92">
        <v>0</v>
      </c>
      <c r="F143" s="87"/>
      <c r="G143" s="88">
        <f t="shared" si="75"/>
        <v>0</v>
      </c>
      <c r="H143" s="85"/>
      <c r="I143" s="89">
        <f t="shared" si="51"/>
        <v>0</v>
      </c>
      <c r="J143" s="87"/>
      <c r="K143" s="85">
        <f t="shared" si="52"/>
        <v>0</v>
      </c>
      <c r="L143" s="85"/>
      <c r="M143" s="89">
        <f t="shared" si="53"/>
        <v>0</v>
      </c>
      <c r="N143" s="87">
        <v>0</v>
      </c>
      <c r="O143" s="85">
        <f t="shared" si="54"/>
        <v>0</v>
      </c>
      <c r="P143" s="85"/>
      <c r="Q143" s="89">
        <f t="shared" si="55"/>
        <v>0</v>
      </c>
      <c r="R143" s="89"/>
      <c r="S143" s="85">
        <f t="shared" si="56"/>
        <v>0</v>
      </c>
      <c r="T143" s="85"/>
      <c r="U143" s="89">
        <f t="shared" si="77"/>
        <v>0</v>
      </c>
      <c r="V143" s="89"/>
      <c r="W143" s="85">
        <f t="shared" si="57"/>
        <v>0</v>
      </c>
      <c r="X143" s="85"/>
      <c r="Y143" s="89">
        <v>101</v>
      </c>
      <c r="Z143" s="89"/>
      <c r="AA143" s="85">
        <f t="shared" si="58"/>
        <v>0</v>
      </c>
      <c r="AB143" s="85"/>
      <c r="AC143" s="89">
        <v>200</v>
      </c>
      <c r="AD143" s="89"/>
      <c r="AE143" s="85">
        <f t="shared" si="76"/>
        <v>0</v>
      </c>
      <c r="AF143" s="85"/>
      <c r="AG143" s="89">
        <f t="shared" si="80"/>
        <v>200</v>
      </c>
      <c r="AH143" s="89">
        <v>200</v>
      </c>
      <c r="AI143" s="85">
        <f t="shared" si="59"/>
        <v>0</v>
      </c>
      <c r="AJ143" s="85"/>
      <c r="AK143" s="89">
        <f t="shared" si="60"/>
        <v>0</v>
      </c>
      <c r="AL143" s="89"/>
      <c r="AM143" s="85">
        <f t="shared" si="61"/>
        <v>0</v>
      </c>
      <c r="AN143" s="85"/>
      <c r="AO143" s="89">
        <f t="shared" si="62"/>
        <v>0</v>
      </c>
      <c r="AP143" s="89"/>
      <c r="AQ143" s="85">
        <f t="shared" si="63"/>
        <v>0</v>
      </c>
      <c r="AR143" s="85"/>
      <c r="AS143" s="89">
        <f t="shared" si="64"/>
        <v>0</v>
      </c>
      <c r="AT143" s="89"/>
      <c r="AU143" s="85">
        <f t="shared" si="65"/>
        <v>0</v>
      </c>
      <c r="AV143" s="85"/>
      <c r="AW143" s="89">
        <f t="shared" si="66"/>
        <v>0</v>
      </c>
      <c r="AX143" s="90"/>
      <c r="AY143" s="91">
        <f t="shared" si="67"/>
        <v>0</v>
      </c>
      <c r="AZ143" s="89">
        <f t="shared" si="68"/>
        <v>0</v>
      </c>
      <c r="BA143" s="84"/>
      <c r="BC143" s="12">
        <f>Etatcons!AB87</f>
        <v>280</v>
      </c>
      <c r="BD143" s="12">
        <f>Etatcons!AE87</f>
        <v>286</v>
      </c>
      <c r="BE143"/>
    </row>
    <row r="144" spans="1:57" ht="15" customHeight="1" thickTop="1" thickBot="1">
      <c r="A144" s="69">
        <v>150</v>
      </c>
      <c r="B144" s="73" t="s">
        <v>166</v>
      </c>
      <c r="C144" s="85">
        <v>3600</v>
      </c>
      <c r="D144" s="85">
        <v>3600</v>
      </c>
      <c r="E144" s="92">
        <v>0</v>
      </c>
      <c r="F144" s="87"/>
      <c r="G144" s="88">
        <f t="shared" si="75"/>
        <v>0</v>
      </c>
      <c r="H144" s="85"/>
      <c r="I144" s="89">
        <f t="shared" si="51"/>
        <v>0</v>
      </c>
      <c r="J144" s="87"/>
      <c r="K144" s="85">
        <f t="shared" si="52"/>
        <v>0</v>
      </c>
      <c r="L144" s="85"/>
      <c r="M144" s="89">
        <f t="shared" si="53"/>
        <v>0</v>
      </c>
      <c r="N144" s="87">
        <v>0</v>
      </c>
      <c r="O144" s="85">
        <f t="shared" si="54"/>
        <v>0</v>
      </c>
      <c r="P144" s="85"/>
      <c r="Q144" s="89">
        <f t="shared" si="55"/>
        <v>0</v>
      </c>
      <c r="R144" s="89"/>
      <c r="S144" s="85">
        <f t="shared" si="56"/>
        <v>0</v>
      </c>
      <c r="T144" s="85"/>
      <c r="U144" s="89">
        <f t="shared" si="77"/>
        <v>0</v>
      </c>
      <c r="V144" s="89"/>
      <c r="W144" s="85">
        <f t="shared" si="57"/>
        <v>0</v>
      </c>
      <c r="X144" s="85"/>
      <c r="Y144" s="89">
        <f t="shared" si="78"/>
        <v>0</v>
      </c>
      <c r="Z144" s="89"/>
      <c r="AA144" s="85">
        <f t="shared" si="58"/>
        <v>0</v>
      </c>
      <c r="AB144" s="85"/>
      <c r="AC144" s="89">
        <f t="shared" si="79"/>
        <v>0</v>
      </c>
      <c r="AD144" s="89"/>
      <c r="AE144" s="85">
        <f t="shared" si="76"/>
        <v>0</v>
      </c>
      <c r="AF144" s="85"/>
      <c r="AG144" s="89">
        <f t="shared" si="80"/>
        <v>0</v>
      </c>
      <c r="AH144" s="89"/>
      <c r="AI144" s="85">
        <f t="shared" si="59"/>
        <v>0</v>
      </c>
      <c r="AJ144" s="85"/>
      <c r="AK144" s="89">
        <f t="shared" si="60"/>
        <v>0</v>
      </c>
      <c r="AL144" s="89"/>
      <c r="AM144" s="85">
        <f t="shared" si="61"/>
        <v>0</v>
      </c>
      <c r="AN144" s="85"/>
      <c r="AO144" s="89">
        <f t="shared" si="62"/>
        <v>0</v>
      </c>
      <c r="AP144" s="89"/>
      <c r="AQ144" s="85">
        <f t="shared" si="63"/>
        <v>0</v>
      </c>
      <c r="AR144" s="85"/>
      <c r="AS144" s="89">
        <f t="shared" si="64"/>
        <v>0</v>
      </c>
      <c r="AT144" s="89"/>
      <c r="AU144" s="85">
        <f t="shared" si="65"/>
        <v>0</v>
      </c>
      <c r="AV144" s="85"/>
      <c r="AW144" s="89">
        <f t="shared" si="66"/>
        <v>0</v>
      </c>
      <c r="AX144" s="90"/>
      <c r="AY144" s="91">
        <f t="shared" si="67"/>
        <v>0</v>
      </c>
      <c r="AZ144" s="89">
        <f t="shared" si="68"/>
        <v>0</v>
      </c>
      <c r="BA144" s="84"/>
      <c r="BC144" s="12">
        <f>Etatcons!AB23</f>
        <v>209</v>
      </c>
      <c r="BD144" s="12">
        <f>Etatcons!AE23</f>
        <v>214</v>
      </c>
      <c r="BE144"/>
    </row>
    <row r="145" spans="1:57" ht="16.5" customHeight="1" thickTop="1" thickBot="1">
      <c r="A145" s="69">
        <v>151</v>
      </c>
      <c r="B145" s="73" t="s">
        <v>167</v>
      </c>
      <c r="C145" s="85">
        <v>4000</v>
      </c>
      <c r="D145" s="85">
        <v>1500</v>
      </c>
      <c r="E145" s="92">
        <v>178</v>
      </c>
      <c r="F145" s="87"/>
      <c r="G145" s="88">
        <f t="shared" si="75"/>
        <v>2500</v>
      </c>
      <c r="H145" s="85"/>
      <c r="I145" s="89">
        <f t="shared" si="51"/>
        <v>178</v>
      </c>
      <c r="J145" s="87"/>
      <c r="K145" s="85">
        <f t="shared" si="52"/>
        <v>2500</v>
      </c>
      <c r="L145" s="359">
        <v>1650</v>
      </c>
      <c r="M145" s="89">
        <f t="shared" si="53"/>
        <v>178</v>
      </c>
      <c r="N145" s="87">
        <v>178</v>
      </c>
      <c r="O145" s="85">
        <f t="shared" si="54"/>
        <v>850</v>
      </c>
      <c r="P145" s="85"/>
      <c r="Q145" s="89">
        <f t="shared" si="55"/>
        <v>0</v>
      </c>
      <c r="R145" s="89"/>
      <c r="S145" s="85">
        <f t="shared" si="56"/>
        <v>850</v>
      </c>
      <c r="T145" s="85"/>
      <c r="U145" s="89">
        <f t="shared" si="77"/>
        <v>0</v>
      </c>
      <c r="V145" s="89"/>
      <c r="W145" s="85">
        <f t="shared" si="57"/>
        <v>850</v>
      </c>
      <c r="X145" s="85">
        <v>250</v>
      </c>
      <c r="Y145" s="89">
        <f t="shared" si="78"/>
        <v>0</v>
      </c>
      <c r="Z145" s="89"/>
      <c r="AA145" s="85">
        <f t="shared" si="58"/>
        <v>600</v>
      </c>
      <c r="AB145" s="85">
        <v>200</v>
      </c>
      <c r="AC145" s="89">
        <f t="shared" si="79"/>
        <v>0</v>
      </c>
      <c r="AD145" s="89"/>
      <c r="AE145" s="85">
        <f t="shared" si="76"/>
        <v>400</v>
      </c>
      <c r="AF145" s="85">
        <v>150</v>
      </c>
      <c r="AG145" s="89">
        <f t="shared" si="80"/>
        <v>0</v>
      </c>
      <c r="AH145" s="89"/>
      <c r="AI145" s="85">
        <f t="shared" si="59"/>
        <v>250</v>
      </c>
      <c r="AJ145" s="85">
        <v>150</v>
      </c>
      <c r="AK145" s="89">
        <f t="shared" si="60"/>
        <v>0</v>
      </c>
      <c r="AL145" s="89"/>
      <c r="AM145" s="85">
        <f t="shared" si="61"/>
        <v>100</v>
      </c>
      <c r="AN145" s="85"/>
      <c r="AO145" s="89">
        <f t="shared" si="62"/>
        <v>0</v>
      </c>
      <c r="AP145" s="89"/>
      <c r="AQ145" s="85">
        <f t="shared" si="63"/>
        <v>100</v>
      </c>
      <c r="AR145" s="85"/>
      <c r="AS145" s="89">
        <f t="shared" si="64"/>
        <v>0</v>
      </c>
      <c r="AT145" s="89"/>
      <c r="AU145" s="85">
        <f t="shared" si="65"/>
        <v>100</v>
      </c>
      <c r="AV145" s="85"/>
      <c r="AW145" s="89">
        <f t="shared" si="66"/>
        <v>0</v>
      </c>
      <c r="AX145" s="90"/>
      <c r="AY145" s="91">
        <f t="shared" si="67"/>
        <v>100</v>
      </c>
      <c r="AZ145" s="89">
        <f t="shared" si="68"/>
        <v>0</v>
      </c>
      <c r="BA145" s="84"/>
      <c r="BC145" s="12">
        <f>Etatcons!AB124</f>
        <v>498</v>
      </c>
      <c r="BD145" s="12">
        <f>Etatcons!AE124</f>
        <v>514</v>
      </c>
      <c r="BE145"/>
    </row>
    <row r="146" spans="1:57" ht="16.5" customHeight="1" thickTop="1" thickBot="1">
      <c r="A146" s="69">
        <v>152</v>
      </c>
      <c r="B146" s="62" t="s">
        <v>310</v>
      </c>
      <c r="C146" s="91"/>
      <c r="D146" s="91"/>
      <c r="E146" s="87"/>
      <c r="F146" s="87"/>
      <c r="G146" s="91"/>
      <c r="H146" s="91"/>
      <c r="I146" s="87"/>
      <c r="J146" s="87"/>
      <c r="K146" s="91"/>
      <c r="L146" s="91"/>
      <c r="M146" s="87"/>
      <c r="N146" s="87"/>
      <c r="O146" s="91"/>
      <c r="P146" s="91"/>
      <c r="Q146" s="87"/>
      <c r="R146" s="87"/>
      <c r="S146" s="91"/>
      <c r="T146" s="91"/>
      <c r="U146" s="89">
        <f t="shared" si="77"/>
        <v>0</v>
      </c>
      <c r="V146" s="87"/>
      <c r="W146" s="91"/>
      <c r="X146" s="91"/>
      <c r="Y146" s="89">
        <f t="shared" si="78"/>
        <v>0</v>
      </c>
      <c r="Z146" s="87"/>
      <c r="AA146" s="91"/>
      <c r="AB146" s="91"/>
      <c r="AC146" s="89">
        <f t="shared" si="79"/>
        <v>0</v>
      </c>
      <c r="AD146" s="87"/>
      <c r="AE146" s="85">
        <f t="shared" si="76"/>
        <v>0</v>
      </c>
      <c r="AF146" s="91"/>
      <c r="AG146" s="89">
        <f t="shared" si="80"/>
        <v>0</v>
      </c>
      <c r="AH146" s="87"/>
      <c r="AI146" s="91"/>
      <c r="AJ146" s="91"/>
      <c r="AK146" s="87"/>
      <c r="AL146" s="87"/>
      <c r="AM146" s="91"/>
      <c r="AN146" s="91"/>
      <c r="AO146" s="87"/>
      <c r="AP146" s="87"/>
      <c r="AQ146" s="91"/>
      <c r="AR146" s="91"/>
      <c r="AS146" s="87"/>
      <c r="AT146" s="87"/>
      <c r="AU146" s="91"/>
      <c r="AV146" s="91"/>
      <c r="AW146" s="87"/>
      <c r="AX146" s="87"/>
      <c r="AY146" s="91"/>
      <c r="AZ146" s="87"/>
      <c r="BA146" s="84"/>
      <c r="BC146" s="12">
        <f>Etatcons!AB49</f>
        <v>1</v>
      </c>
      <c r="BD146" s="12">
        <f>Etatcons!AE49</f>
        <v>2</v>
      </c>
      <c r="BE146"/>
    </row>
    <row r="147" spans="1:57" ht="16.5" customHeight="1" thickTop="1" thickBot="1">
      <c r="A147" s="69">
        <v>153</v>
      </c>
      <c r="B147" s="62" t="s">
        <v>311</v>
      </c>
      <c r="C147" s="91"/>
      <c r="D147" s="91"/>
      <c r="E147" s="87"/>
      <c r="F147" s="87"/>
      <c r="G147" s="91"/>
      <c r="H147" s="91"/>
      <c r="I147" s="87"/>
      <c r="J147" s="87"/>
      <c r="K147" s="91"/>
      <c r="L147" s="91"/>
      <c r="M147" s="87"/>
      <c r="N147" s="87"/>
      <c r="O147" s="91"/>
      <c r="P147" s="91"/>
      <c r="Q147" s="87"/>
      <c r="R147" s="87"/>
      <c r="S147" s="91"/>
      <c r="T147" s="91"/>
      <c r="U147" s="89">
        <f t="shared" si="77"/>
        <v>0</v>
      </c>
      <c r="V147" s="87"/>
      <c r="W147" s="91"/>
      <c r="X147" s="91"/>
      <c r="Y147" s="89">
        <f t="shared" si="78"/>
        <v>0</v>
      </c>
      <c r="Z147" s="87"/>
      <c r="AA147" s="91"/>
      <c r="AB147" s="91"/>
      <c r="AC147" s="89">
        <f t="shared" si="79"/>
        <v>0</v>
      </c>
      <c r="AD147" s="87"/>
      <c r="AE147" s="85">
        <f t="shared" si="76"/>
        <v>0</v>
      </c>
      <c r="AF147" s="91"/>
      <c r="AG147" s="89">
        <f t="shared" si="80"/>
        <v>0</v>
      </c>
      <c r="AH147" s="87"/>
      <c r="AI147" s="91"/>
      <c r="AJ147" s="91"/>
      <c r="AK147" s="87"/>
      <c r="AL147" s="87"/>
      <c r="AM147" s="91"/>
      <c r="AN147" s="91"/>
      <c r="AO147" s="87"/>
      <c r="AP147" s="87"/>
      <c r="AQ147" s="91"/>
      <c r="AR147" s="91"/>
      <c r="AS147" s="87"/>
      <c r="AT147" s="87"/>
      <c r="AU147" s="91"/>
      <c r="AV147" s="91"/>
      <c r="AW147" s="87"/>
      <c r="AX147" s="87"/>
      <c r="AY147" s="91"/>
      <c r="AZ147" s="87"/>
      <c r="BA147" s="215">
        <f>SUM(AZ5:AZ148)</f>
        <v>4100</v>
      </c>
      <c r="BC147" s="12">
        <f>Etatcons!AB50</f>
        <v>9</v>
      </c>
      <c r="BD147" s="12">
        <f>Etatcons!AE50</f>
        <v>10</v>
      </c>
      <c r="BE147"/>
    </row>
    <row r="148" spans="1:57" ht="16.5" customHeight="1" thickTop="1" thickBot="1">
      <c r="A148" s="69">
        <v>154</v>
      </c>
      <c r="B148" s="62" t="s">
        <v>312</v>
      </c>
      <c r="C148" s="91"/>
      <c r="D148" s="91"/>
      <c r="E148" s="87"/>
      <c r="F148" s="87"/>
      <c r="G148" s="91"/>
      <c r="H148" s="91"/>
      <c r="I148" s="87"/>
      <c r="J148" s="87"/>
      <c r="K148" s="91"/>
      <c r="L148" s="91"/>
      <c r="M148" s="87"/>
      <c r="N148" s="87"/>
      <c r="O148" s="91"/>
      <c r="P148" s="91"/>
      <c r="Q148" s="87"/>
      <c r="R148" s="87"/>
      <c r="S148" s="91"/>
      <c r="T148" s="91"/>
      <c r="U148" s="89">
        <f t="shared" si="77"/>
        <v>0</v>
      </c>
      <c r="V148" s="87"/>
      <c r="W148" s="91"/>
      <c r="X148" s="91"/>
      <c r="Y148" s="89">
        <f t="shared" si="78"/>
        <v>0</v>
      </c>
      <c r="Z148" s="87"/>
      <c r="AA148" s="91"/>
      <c r="AB148" s="91"/>
      <c r="AC148" s="89">
        <v>43</v>
      </c>
      <c r="AD148" s="87"/>
      <c r="AE148" s="85">
        <f t="shared" si="76"/>
        <v>0</v>
      </c>
      <c r="AF148" s="91"/>
      <c r="AG148" s="89">
        <f t="shared" si="80"/>
        <v>43</v>
      </c>
      <c r="AH148" s="87"/>
      <c r="AI148" s="91"/>
      <c r="AJ148" s="91"/>
      <c r="AK148" s="87"/>
      <c r="AL148" s="87"/>
      <c r="AM148" s="91"/>
      <c r="AN148" s="91"/>
      <c r="AO148" s="87"/>
      <c r="AP148" s="87"/>
      <c r="AQ148" s="91"/>
      <c r="AR148" s="91"/>
      <c r="AS148" s="87"/>
      <c r="AT148" s="87"/>
      <c r="AU148" s="91"/>
      <c r="AV148" s="91"/>
      <c r="AW148" s="87"/>
      <c r="AX148" s="87"/>
      <c r="AY148" s="91"/>
      <c r="AZ148" s="214"/>
      <c r="BA148" s="216">
        <f>SUM(AY5:AY148)</f>
        <v>9525</v>
      </c>
      <c r="BC148" s="12">
        <f>Etatcons!AB51</f>
        <v>15</v>
      </c>
      <c r="BD148" s="12">
        <f>Etatcons!AE51</f>
        <v>18</v>
      </c>
      <c r="BE148"/>
    </row>
    <row r="149" spans="1:57" ht="17" thickTop="1" thickBot="1">
      <c r="A149" s="195">
        <v>4</v>
      </c>
      <c r="B149" s="196" t="s">
        <v>86</v>
      </c>
      <c r="C149" s="197">
        <v>3600</v>
      </c>
      <c r="D149" s="197">
        <v>1000</v>
      </c>
      <c r="E149" s="198">
        <v>0</v>
      </c>
      <c r="F149" s="199"/>
      <c r="G149" s="200"/>
      <c r="H149" s="199"/>
      <c r="I149" s="197">
        <f t="shared" ref="I149:I154" si="81">E149-F149</f>
        <v>0</v>
      </c>
      <c r="J149" s="197"/>
      <c r="K149" s="197">
        <f t="shared" ref="K149:K154" si="82">G149-H149</f>
        <v>0</v>
      </c>
      <c r="L149" s="199"/>
      <c r="M149" s="197">
        <f>I149-J149</f>
        <v>0</v>
      </c>
      <c r="N149" s="197"/>
      <c r="O149" s="197">
        <f t="shared" ref="O149:O154" si="83">K149-L149</f>
        <v>0</v>
      </c>
      <c r="P149" s="197"/>
      <c r="Q149" s="197">
        <f t="shared" ref="Q149:Q157" si="84">M149-N149</f>
        <v>0</v>
      </c>
      <c r="R149" s="197"/>
      <c r="S149" s="197">
        <f t="shared" ref="S149:S154" si="85">O149-P149</f>
        <v>0</v>
      </c>
      <c r="T149" s="197"/>
      <c r="U149" s="197">
        <f t="shared" si="77"/>
        <v>0</v>
      </c>
      <c r="V149" s="197"/>
      <c r="W149" s="197">
        <f t="shared" ref="W149:W154" si="86">S149-T149</f>
        <v>0</v>
      </c>
      <c r="X149" s="197"/>
      <c r="Y149" s="197">
        <f t="shared" si="78"/>
        <v>0</v>
      </c>
      <c r="Z149" s="197"/>
      <c r="AA149" s="197">
        <f t="shared" ref="AA149:AA154" si="87">W149-X149</f>
        <v>0</v>
      </c>
      <c r="AB149" s="197"/>
      <c r="AC149" s="293">
        <f t="shared" si="79"/>
        <v>0</v>
      </c>
      <c r="AD149" s="197"/>
      <c r="AE149" s="292">
        <f t="shared" si="76"/>
        <v>0</v>
      </c>
      <c r="AF149" s="197"/>
      <c r="AG149" s="197">
        <f t="shared" si="80"/>
        <v>0</v>
      </c>
      <c r="AH149" s="197"/>
      <c r="AI149" s="197">
        <f t="shared" ref="AI149:AI154" si="88">AE149-AF149</f>
        <v>0</v>
      </c>
      <c r="AJ149" s="197"/>
      <c r="AK149" s="197">
        <f t="shared" ref="AK149:AK154" si="89">AG149-AH149</f>
        <v>0</v>
      </c>
      <c r="AL149" s="197"/>
      <c r="AM149" s="197">
        <f t="shared" ref="AM149:AM154" si="90">AI149-AJ149</f>
        <v>0</v>
      </c>
      <c r="AN149" s="197"/>
      <c r="AO149" s="197">
        <f t="shared" ref="AO149:AO154" si="91">AK149-AL149</f>
        <v>0</v>
      </c>
      <c r="AP149" s="197"/>
      <c r="AQ149" s="197">
        <f t="shared" ref="AQ149:AQ154" si="92">AM149-AN149</f>
        <v>0</v>
      </c>
      <c r="AR149" s="197"/>
      <c r="AS149" s="197">
        <f t="shared" ref="AS149:AS154" si="93">AO149-AP149</f>
        <v>0</v>
      </c>
      <c r="AT149" s="197"/>
      <c r="AU149" s="197">
        <f t="shared" ref="AU149:AU154" si="94">AQ149-AR149</f>
        <v>0</v>
      </c>
      <c r="AV149" s="197"/>
      <c r="AW149" s="197">
        <f t="shared" ref="AW149:AW154" si="95">AS149-AT149</f>
        <v>0</v>
      </c>
      <c r="AX149" s="201"/>
      <c r="AY149" s="199">
        <f t="shared" ref="AY149:AY154" si="96">AU149-AV149</f>
        <v>0</v>
      </c>
      <c r="AZ149" s="213">
        <f>AW149-AX149</f>
        <v>0</v>
      </c>
      <c r="BC149" s="12">
        <f>Etatcons!AB146</f>
        <v>13</v>
      </c>
      <c r="BD149" s="12">
        <f>Etatcons!AE146</f>
        <v>13</v>
      </c>
      <c r="BE149"/>
    </row>
    <row r="150" spans="1:57" ht="17" thickTop="1" thickBot="1">
      <c r="A150" s="195">
        <v>67</v>
      </c>
      <c r="B150" s="196" t="s">
        <v>98</v>
      </c>
      <c r="C150" s="197">
        <v>3600</v>
      </c>
      <c r="D150" s="197">
        <v>2000</v>
      </c>
      <c r="E150" s="198">
        <v>0</v>
      </c>
      <c r="F150" s="199"/>
      <c r="G150" s="200"/>
      <c r="H150" s="197"/>
      <c r="I150" s="197">
        <f t="shared" si="81"/>
        <v>0</v>
      </c>
      <c r="J150" s="197"/>
      <c r="K150" s="197">
        <f t="shared" si="82"/>
        <v>0</v>
      </c>
      <c r="L150" s="197"/>
      <c r="M150" s="197">
        <f>I150-J150</f>
        <v>0</v>
      </c>
      <c r="N150" s="197"/>
      <c r="O150" s="197">
        <f t="shared" si="83"/>
        <v>0</v>
      </c>
      <c r="P150" s="197"/>
      <c r="Q150" s="197">
        <f t="shared" si="84"/>
        <v>0</v>
      </c>
      <c r="R150" s="197"/>
      <c r="S150" s="197">
        <f t="shared" si="85"/>
        <v>0</v>
      </c>
      <c r="T150" s="197"/>
      <c r="U150" s="197">
        <f t="shared" si="77"/>
        <v>0</v>
      </c>
      <c r="V150" s="197"/>
      <c r="W150" s="197">
        <f t="shared" si="86"/>
        <v>0</v>
      </c>
      <c r="X150" s="197"/>
      <c r="Y150" s="197">
        <f t="shared" si="78"/>
        <v>0</v>
      </c>
      <c r="Z150" s="197"/>
      <c r="AA150" s="197">
        <f t="shared" si="87"/>
        <v>0</v>
      </c>
      <c r="AB150" s="197"/>
      <c r="AC150" s="293">
        <f t="shared" si="79"/>
        <v>0</v>
      </c>
      <c r="AD150" s="197"/>
      <c r="AE150" s="292">
        <f t="shared" si="76"/>
        <v>0</v>
      </c>
      <c r="AF150" s="197"/>
      <c r="AG150" s="197">
        <f t="shared" si="80"/>
        <v>0</v>
      </c>
      <c r="AH150" s="197"/>
      <c r="AI150" s="197">
        <f t="shared" si="88"/>
        <v>0</v>
      </c>
      <c r="AJ150" s="197"/>
      <c r="AK150" s="197">
        <f t="shared" si="89"/>
        <v>0</v>
      </c>
      <c r="AL150" s="197"/>
      <c r="AM150" s="197">
        <f t="shared" si="90"/>
        <v>0</v>
      </c>
      <c r="AN150" s="197"/>
      <c r="AO150" s="197">
        <f t="shared" si="91"/>
        <v>0</v>
      </c>
      <c r="AP150" s="197"/>
      <c r="AQ150" s="197">
        <f t="shared" si="92"/>
        <v>0</v>
      </c>
      <c r="AR150" s="197"/>
      <c r="AS150" s="197">
        <f t="shared" si="93"/>
        <v>0</v>
      </c>
      <c r="AT150" s="197"/>
      <c r="AU150" s="197">
        <f t="shared" si="94"/>
        <v>0</v>
      </c>
      <c r="AV150" s="197"/>
      <c r="AW150" s="197">
        <f t="shared" si="95"/>
        <v>0</v>
      </c>
      <c r="AX150" s="201"/>
      <c r="AY150" s="199">
        <f t="shared" si="96"/>
        <v>0</v>
      </c>
      <c r="AZ150" s="202">
        <f t="shared" ref="AZ150:AZ161" si="97">AW150-AX150</f>
        <v>0</v>
      </c>
      <c r="BA150" s="84"/>
      <c r="BC150" s="12">
        <f>Etatcons!AB144</f>
        <v>1334</v>
      </c>
      <c r="BD150" s="12">
        <f>Etatcons!AE144</f>
        <v>1336</v>
      </c>
      <c r="BE150"/>
    </row>
    <row r="151" spans="1:57" ht="17" thickTop="1" thickBot="1">
      <c r="A151" s="195">
        <v>71</v>
      </c>
      <c r="B151" s="196" t="s">
        <v>100</v>
      </c>
      <c r="C151" s="197">
        <v>3600</v>
      </c>
      <c r="D151" s="197">
        <v>2500</v>
      </c>
      <c r="E151" s="198">
        <v>0</v>
      </c>
      <c r="F151" s="199"/>
      <c r="G151" s="200"/>
      <c r="H151" s="197"/>
      <c r="I151" s="197">
        <f t="shared" si="81"/>
        <v>0</v>
      </c>
      <c r="J151" s="197"/>
      <c r="K151" s="197">
        <f t="shared" si="82"/>
        <v>0</v>
      </c>
      <c r="L151" s="197"/>
      <c r="M151" s="197">
        <f>I151-J151</f>
        <v>0</v>
      </c>
      <c r="N151" s="197"/>
      <c r="O151" s="197">
        <f t="shared" si="83"/>
        <v>0</v>
      </c>
      <c r="P151" s="197"/>
      <c r="Q151" s="197">
        <f t="shared" si="84"/>
        <v>0</v>
      </c>
      <c r="R151" s="197"/>
      <c r="S151" s="197">
        <f t="shared" si="85"/>
        <v>0</v>
      </c>
      <c r="T151" s="197"/>
      <c r="U151" s="197">
        <f t="shared" si="77"/>
        <v>0</v>
      </c>
      <c r="V151" s="197"/>
      <c r="W151" s="197">
        <f t="shared" si="86"/>
        <v>0</v>
      </c>
      <c r="X151" s="197"/>
      <c r="Y151" s="197">
        <f t="shared" si="78"/>
        <v>0</v>
      </c>
      <c r="Z151" s="197"/>
      <c r="AA151" s="197">
        <f t="shared" si="87"/>
        <v>0</v>
      </c>
      <c r="AB151" s="197"/>
      <c r="AC151" s="293">
        <f t="shared" si="79"/>
        <v>0</v>
      </c>
      <c r="AD151" s="197"/>
      <c r="AE151" s="292">
        <f t="shared" si="76"/>
        <v>0</v>
      </c>
      <c r="AF151" s="197"/>
      <c r="AG151" s="197">
        <f t="shared" si="80"/>
        <v>0</v>
      </c>
      <c r="AH151" s="197"/>
      <c r="AI151" s="197">
        <f t="shared" si="88"/>
        <v>0</v>
      </c>
      <c r="AJ151" s="197"/>
      <c r="AK151" s="197">
        <f t="shared" si="89"/>
        <v>0</v>
      </c>
      <c r="AL151" s="197"/>
      <c r="AM151" s="197">
        <f t="shared" si="90"/>
        <v>0</v>
      </c>
      <c r="AN151" s="197"/>
      <c r="AO151" s="197">
        <f t="shared" si="91"/>
        <v>0</v>
      </c>
      <c r="AP151" s="197"/>
      <c r="AQ151" s="197">
        <f t="shared" si="92"/>
        <v>0</v>
      </c>
      <c r="AR151" s="197"/>
      <c r="AS151" s="197">
        <f t="shared" si="93"/>
        <v>0</v>
      </c>
      <c r="AT151" s="197"/>
      <c r="AU151" s="197">
        <f t="shared" si="94"/>
        <v>0</v>
      </c>
      <c r="AV151" s="197"/>
      <c r="AW151" s="197">
        <f t="shared" si="95"/>
        <v>0</v>
      </c>
      <c r="AX151" s="201"/>
      <c r="AY151" s="199">
        <f t="shared" si="96"/>
        <v>0</v>
      </c>
      <c r="AZ151" s="202">
        <f t="shared" si="97"/>
        <v>0</v>
      </c>
      <c r="BA151" s="84"/>
      <c r="BC151" s="12">
        <f>Etatcons!AB145</f>
        <v>1250</v>
      </c>
      <c r="BD151" s="12">
        <f>Etatcons!AE145</f>
        <v>1262</v>
      </c>
      <c r="BE151"/>
    </row>
    <row r="152" spans="1:57" ht="17" thickTop="1" thickBot="1">
      <c r="A152" s="195">
        <v>81</v>
      </c>
      <c r="B152" s="196" t="s">
        <v>67</v>
      </c>
      <c r="C152" s="197">
        <v>3600</v>
      </c>
      <c r="D152" s="197">
        <v>1000</v>
      </c>
      <c r="E152" s="198">
        <v>0</v>
      </c>
      <c r="F152" s="199"/>
      <c r="G152" s="200"/>
      <c r="H152" s="197"/>
      <c r="I152" s="197">
        <f t="shared" si="81"/>
        <v>0</v>
      </c>
      <c r="J152" s="197"/>
      <c r="K152" s="197">
        <f t="shared" si="82"/>
        <v>0</v>
      </c>
      <c r="L152" s="197"/>
      <c r="M152" s="197">
        <f>I152-J152</f>
        <v>0</v>
      </c>
      <c r="N152" s="197"/>
      <c r="O152" s="197">
        <f t="shared" si="83"/>
        <v>0</v>
      </c>
      <c r="P152" s="197"/>
      <c r="Q152" s="197">
        <f t="shared" si="84"/>
        <v>0</v>
      </c>
      <c r="R152" s="197"/>
      <c r="S152" s="197">
        <f t="shared" si="85"/>
        <v>0</v>
      </c>
      <c r="T152" s="197"/>
      <c r="U152" s="197">
        <f t="shared" si="77"/>
        <v>0</v>
      </c>
      <c r="V152" s="197"/>
      <c r="W152" s="197">
        <f t="shared" si="86"/>
        <v>0</v>
      </c>
      <c r="X152" s="197"/>
      <c r="Y152" s="197">
        <f t="shared" si="78"/>
        <v>0</v>
      </c>
      <c r="Z152" s="197"/>
      <c r="AA152" s="197">
        <f t="shared" si="87"/>
        <v>0</v>
      </c>
      <c r="AB152" s="197"/>
      <c r="AC152" s="293">
        <f t="shared" si="79"/>
        <v>0</v>
      </c>
      <c r="AD152" s="197"/>
      <c r="AE152" s="292">
        <f t="shared" si="76"/>
        <v>0</v>
      </c>
      <c r="AF152" s="197"/>
      <c r="AG152" s="197">
        <f t="shared" si="80"/>
        <v>0</v>
      </c>
      <c r="AH152" s="197"/>
      <c r="AI152" s="197">
        <f t="shared" si="88"/>
        <v>0</v>
      </c>
      <c r="AJ152" s="197"/>
      <c r="AK152" s="197">
        <f t="shared" si="89"/>
        <v>0</v>
      </c>
      <c r="AL152" s="197"/>
      <c r="AM152" s="197">
        <f t="shared" si="90"/>
        <v>0</v>
      </c>
      <c r="AN152" s="197"/>
      <c r="AO152" s="197">
        <f t="shared" si="91"/>
        <v>0</v>
      </c>
      <c r="AP152" s="197"/>
      <c r="AQ152" s="197">
        <f t="shared" si="92"/>
        <v>0</v>
      </c>
      <c r="AR152" s="197"/>
      <c r="AS152" s="197">
        <f t="shared" si="93"/>
        <v>0</v>
      </c>
      <c r="AT152" s="197"/>
      <c r="AU152" s="197">
        <f t="shared" si="94"/>
        <v>0</v>
      </c>
      <c r="AV152" s="197"/>
      <c r="AW152" s="197">
        <f t="shared" si="95"/>
        <v>0</v>
      </c>
      <c r="AX152" s="201"/>
      <c r="AY152" s="199">
        <f t="shared" si="96"/>
        <v>0</v>
      </c>
      <c r="AZ152" s="202">
        <f t="shared" si="97"/>
        <v>0</v>
      </c>
      <c r="BA152" s="84"/>
      <c r="BC152" s="12">
        <f>Etatcons!AB147</f>
        <v>0</v>
      </c>
      <c r="BD152" s="12">
        <f>Etatcons!AE147</f>
        <v>0</v>
      </c>
      <c r="BE152"/>
    </row>
    <row r="153" spans="1:57" ht="17" thickTop="1" thickBot="1">
      <c r="A153" s="195">
        <v>83</v>
      </c>
      <c r="B153" s="196" t="s">
        <v>81</v>
      </c>
      <c r="C153" s="197">
        <v>3600</v>
      </c>
      <c r="D153" s="197">
        <v>1000</v>
      </c>
      <c r="E153" s="198">
        <v>1186</v>
      </c>
      <c r="F153" s="199"/>
      <c r="G153" s="200">
        <f t="shared" ref="G153:G162" si="98">C153-D153</f>
        <v>2600</v>
      </c>
      <c r="H153" s="197"/>
      <c r="I153" s="197">
        <f t="shared" si="81"/>
        <v>1186</v>
      </c>
      <c r="J153" s="197"/>
      <c r="K153" s="197">
        <f t="shared" si="82"/>
        <v>2600</v>
      </c>
      <c r="L153" s="197"/>
      <c r="M153" s="197">
        <v>1196</v>
      </c>
      <c r="N153" s="197"/>
      <c r="O153" s="197">
        <f t="shared" si="83"/>
        <v>2600</v>
      </c>
      <c r="P153" s="197"/>
      <c r="Q153" s="197">
        <f t="shared" si="84"/>
        <v>1196</v>
      </c>
      <c r="R153" s="197"/>
      <c r="S153" s="197">
        <f t="shared" si="85"/>
        <v>2600</v>
      </c>
      <c r="T153" s="197"/>
      <c r="U153" s="197">
        <f t="shared" si="77"/>
        <v>1196</v>
      </c>
      <c r="V153" s="197"/>
      <c r="W153" s="197">
        <f t="shared" si="86"/>
        <v>2600</v>
      </c>
      <c r="X153" s="197"/>
      <c r="Y153" s="197">
        <f t="shared" si="78"/>
        <v>1196</v>
      </c>
      <c r="Z153" s="197"/>
      <c r="AA153" s="197">
        <f t="shared" si="87"/>
        <v>2600</v>
      </c>
      <c r="AB153" s="197"/>
      <c r="AC153" s="293">
        <f t="shared" si="79"/>
        <v>1196</v>
      </c>
      <c r="AD153" s="197"/>
      <c r="AE153" s="292">
        <f t="shared" si="76"/>
        <v>2600</v>
      </c>
      <c r="AF153" s="197"/>
      <c r="AG153" s="197">
        <f t="shared" si="80"/>
        <v>1196</v>
      </c>
      <c r="AH153" s="197"/>
      <c r="AI153" s="197">
        <f t="shared" si="88"/>
        <v>2600</v>
      </c>
      <c r="AJ153" s="197"/>
      <c r="AK153" s="197">
        <f t="shared" si="89"/>
        <v>1196</v>
      </c>
      <c r="AL153" s="197"/>
      <c r="AM153" s="197">
        <f t="shared" si="90"/>
        <v>2600</v>
      </c>
      <c r="AN153" s="197"/>
      <c r="AO153" s="197">
        <f t="shared" si="91"/>
        <v>1196</v>
      </c>
      <c r="AP153" s="197"/>
      <c r="AQ153" s="197">
        <f t="shared" si="92"/>
        <v>2600</v>
      </c>
      <c r="AR153" s="197"/>
      <c r="AS153" s="197">
        <f t="shared" si="93"/>
        <v>1196</v>
      </c>
      <c r="AT153" s="197"/>
      <c r="AU153" s="197">
        <f t="shared" si="94"/>
        <v>2600</v>
      </c>
      <c r="AV153" s="197"/>
      <c r="AW153" s="197">
        <f t="shared" si="95"/>
        <v>1196</v>
      </c>
      <c r="AX153" s="201"/>
      <c r="AY153" s="199">
        <f t="shared" si="96"/>
        <v>2600</v>
      </c>
      <c r="AZ153" s="202">
        <f t="shared" si="97"/>
        <v>1196</v>
      </c>
      <c r="BA153" s="84"/>
      <c r="BC153" s="12">
        <f>Etatcons!AB148</f>
        <v>0</v>
      </c>
      <c r="BD153" s="12">
        <f>Etatcons!AE148</f>
        <v>0</v>
      </c>
      <c r="BE153"/>
    </row>
    <row r="154" spans="1:57" ht="16" thickTop="1">
      <c r="A154" s="195">
        <v>90</v>
      </c>
      <c r="B154" s="196" t="s">
        <v>28</v>
      </c>
      <c r="C154" s="197">
        <v>3600</v>
      </c>
      <c r="D154" s="197">
        <v>1500</v>
      </c>
      <c r="E154" s="198">
        <v>390</v>
      </c>
      <c r="F154" s="199"/>
      <c r="G154" s="200">
        <f t="shared" si="98"/>
        <v>2100</v>
      </c>
      <c r="H154" s="197"/>
      <c r="I154" s="197">
        <f t="shared" si="81"/>
        <v>390</v>
      </c>
      <c r="J154" s="197"/>
      <c r="K154" s="197">
        <f t="shared" si="82"/>
        <v>2100</v>
      </c>
      <c r="L154" s="197"/>
      <c r="M154" s="197">
        <f>I154-J154</f>
        <v>390</v>
      </c>
      <c r="N154" s="197"/>
      <c r="O154" s="197">
        <f t="shared" si="83"/>
        <v>2100</v>
      </c>
      <c r="P154" s="197"/>
      <c r="Q154" s="197">
        <f t="shared" si="84"/>
        <v>390</v>
      </c>
      <c r="R154" s="197"/>
      <c r="S154" s="197">
        <f t="shared" si="85"/>
        <v>2100</v>
      </c>
      <c r="T154" s="197"/>
      <c r="U154" s="197">
        <f t="shared" si="77"/>
        <v>390</v>
      </c>
      <c r="V154" s="197"/>
      <c r="W154" s="197">
        <f t="shared" si="86"/>
        <v>2100</v>
      </c>
      <c r="X154" s="197"/>
      <c r="Y154" s="197">
        <f t="shared" si="78"/>
        <v>390</v>
      </c>
      <c r="Z154" s="197"/>
      <c r="AA154" s="197">
        <f t="shared" si="87"/>
        <v>2100</v>
      </c>
      <c r="AB154" s="197"/>
      <c r="AC154" s="293">
        <f t="shared" si="79"/>
        <v>390</v>
      </c>
      <c r="AD154" s="197"/>
      <c r="AE154" s="292">
        <f t="shared" si="76"/>
        <v>2100</v>
      </c>
      <c r="AF154" s="197"/>
      <c r="AG154" s="197">
        <f t="shared" si="80"/>
        <v>390</v>
      </c>
      <c r="AH154" s="197"/>
      <c r="AI154" s="197">
        <f t="shared" si="88"/>
        <v>2100</v>
      </c>
      <c r="AJ154" s="197"/>
      <c r="AK154" s="197">
        <f t="shared" si="89"/>
        <v>390</v>
      </c>
      <c r="AL154" s="197"/>
      <c r="AM154" s="197">
        <f t="shared" si="90"/>
        <v>2100</v>
      </c>
      <c r="AN154" s="197"/>
      <c r="AO154" s="197">
        <f t="shared" si="91"/>
        <v>390</v>
      </c>
      <c r="AP154" s="197"/>
      <c r="AQ154" s="197">
        <f t="shared" si="92"/>
        <v>2100</v>
      </c>
      <c r="AR154" s="197"/>
      <c r="AS154" s="197">
        <f t="shared" si="93"/>
        <v>390</v>
      </c>
      <c r="AT154" s="197"/>
      <c r="AU154" s="197">
        <f t="shared" si="94"/>
        <v>2100</v>
      </c>
      <c r="AV154" s="197"/>
      <c r="AW154" s="197">
        <f t="shared" si="95"/>
        <v>390</v>
      </c>
      <c r="AX154" s="201"/>
      <c r="AY154" s="199">
        <f t="shared" si="96"/>
        <v>2100</v>
      </c>
      <c r="AZ154" s="202">
        <f>AW154-AX154</f>
        <v>390</v>
      </c>
      <c r="BA154" s="84"/>
      <c r="BC154" s="12">
        <f>Etatcons!AB149</f>
        <v>11</v>
      </c>
      <c r="BD154" s="12">
        <f>Etatcons!AE149</f>
        <v>11</v>
      </c>
      <c r="BE154"/>
    </row>
    <row r="155" spans="1:57">
      <c r="A155" s="205">
        <v>108</v>
      </c>
      <c r="B155" s="206" t="s">
        <v>261</v>
      </c>
      <c r="C155" s="197">
        <v>4000</v>
      </c>
      <c r="D155" s="197">
        <v>3500</v>
      </c>
      <c r="E155" s="207">
        <v>180</v>
      </c>
      <c r="F155" s="197"/>
      <c r="G155" s="200">
        <f t="shared" si="98"/>
        <v>500</v>
      </c>
      <c r="H155" s="197"/>
      <c r="I155" s="197">
        <f t="shared" ref="I155:I161" si="99">E155-F155</f>
        <v>180</v>
      </c>
      <c r="J155" s="197"/>
      <c r="K155" s="197">
        <f t="shared" ref="K155:K161" si="100">G155-H155</f>
        <v>500</v>
      </c>
      <c r="L155" s="358">
        <v>500</v>
      </c>
      <c r="M155" s="197">
        <f t="shared" ref="M155:M161" si="101">I155-J155</f>
        <v>180</v>
      </c>
      <c r="N155" s="197">
        <v>180</v>
      </c>
      <c r="O155" s="197">
        <f t="shared" ref="O155:O161" si="102">K155-L155</f>
        <v>0</v>
      </c>
      <c r="P155" s="197"/>
      <c r="Q155" s="197">
        <f t="shared" si="84"/>
        <v>0</v>
      </c>
      <c r="R155" s="197"/>
      <c r="S155" s="197">
        <f t="shared" ref="S155:S161" si="103">O155-P155</f>
        <v>0</v>
      </c>
      <c r="T155" s="197"/>
      <c r="U155" s="197">
        <v>10</v>
      </c>
      <c r="V155" s="197"/>
      <c r="W155" s="197">
        <f t="shared" ref="W155:W161" si="104">S155-T155</f>
        <v>0</v>
      </c>
      <c r="X155" s="197"/>
      <c r="Y155" s="197">
        <v>20</v>
      </c>
      <c r="Z155" s="197"/>
      <c r="AA155" s="197">
        <f t="shared" ref="AA155:AA161" si="105">W155-X155</f>
        <v>0</v>
      </c>
      <c r="AB155" s="197"/>
      <c r="AC155" s="293">
        <v>35</v>
      </c>
      <c r="AD155" s="197"/>
      <c r="AE155" s="292">
        <f t="shared" si="76"/>
        <v>0</v>
      </c>
      <c r="AF155" s="197"/>
      <c r="AG155" s="197">
        <f t="shared" si="80"/>
        <v>35</v>
      </c>
      <c r="AH155" s="197"/>
      <c r="AI155" s="197">
        <f t="shared" ref="AI155:AI161" si="106">AE155-AF155</f>
        <v>0</v>
      </c>
      <c r="AJ155" s="197"/>
      <c r="AK155" s="197">
        <f t="shared" ref="AK155:AK161" si="107">AG155-AH155</f>
        <v>35</v>
      </c>
      <c r="AL155" s="197"/>
      <c r="AM155" s="197">
        <f t="shared" ref="AM155:AM161" si="108">AI155-AJ155</f>
        <v>0</v>
      </c>
      <c r="AN155" s="197"/>
      <c r="AO155" s="197">
        <f t="shared" ref="AO155:AO161" si="109">AK155-AL155</f>
        <v>35</v>
      </c>
      <c r="AP155" s="197"/>
      <c r="AQ155" s="197">
        <f t="shared" ref="AQ155:AQ161" si="110">AM155-AN155</f>
        <v>0</v>
      </c>
      <c r="AR155" s="197"/>
      <c r="AS155" s="197">
        <f t="shared" ref="AS155:AS161" si="111">AO155-AP155</f>
        <v>35</v>
      </c>
      <c r="AT155" s="197"/>
      <c r="AU155" s="197">
        <f t="shared" ref="AU155:AU161" si="112">AQ155-AR155</f>
        <v>0</v>
      </c>
      <c r="AV155" s="197"/>
      <c r="AW155" s="197">
        <f t="shared" ref="AW155:AW161" si="113">AS155-AT155</f>
        <v>35</v>
      </c>
      <c r="AX155" s="201"/>
      <c r="AY155" s="197">
        <f t="shared" ref="AY155:AY161" si="114">AU155-AV155</f>
        <v>0</v>
      </c>
      <c r="AZ155" s="202">
        <f t="shared" si="97"/>
        <v>35</v>
      </c>
      <c r="BA155" s="84"/>
      <c r="BC155" s="12">
        <f>Etatcons!AB150</f>
        <v>189</v>
      </c>
      <c r="BD155" s="12">
        <f>Etatcons!AE150</f>
        <v>189</v>
      </c>
      <c r="BE155"/>
    </row>
    <row r="156" spans="1:57" ht="16" thickBot="1">
      <c r="A156" s="205"/>
      <c r="B156" s="203"/>
      <c r="C156" s="197"/>
      <c r="D156" s="197"/>
      <c r="E156" s="207"/>
      <c r="F156" s="197"/>
      <c r="G156" s="200"/>
      <c r="H156" s="197"/>
      <c r="I156" s="197"/>
      <c r="J156" s="197"/>
      <c r="K156" s="197"/>
      <c r="L156" s="358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293"/>
      <c r="AD156" s="197"/>
      <c r="AE156" s="292"/>
      <c r="AF156" s="197"/>
      <c r="AG156" s="197"/>
      <c r="AH156" s="197"/>
      <c r="AI156" s="197"/>
      <c r="AJ156" s="197"/>
      <c r="AK156" s="197"/>
      <c r="AL156" s="197"/>
      <c r="AM156" s="197"/>
      <c r="AN156" s="197"/>
      <c r="AO156" s="197"/>
      <c r="AP156" s="197"/>
      <c r="AQ156" s="197"/>
      <c r="AR156" s="197"/>
      <c r="AS156" s="197"/>
      <c r="AT156" s="197"/>
      <c r="AU156" s="197"/>
      <c r="AV156" s="197"/>
      <c r="AW156" s="197"/>
      <c r="AX156" s="201"/>
      <c r="AY156" s="197"/>
      <c r="AZ156" s="202"/>
      <c r="BA156" s="84"/>
      <c r="BC156" s="12"/>
      <c r="BD156" s="12"/>
      <c r="BE156"/>
    </row>
    <row r="157" spans="1:57" ht="17" thickTop="1" thickBot="1">
      <c r="A157" s="195">
        <v>110</v>
      </c>
      <c r="B157" s="203" t="s">
        <v>262</v>
      </c>
      <c r="C157" s="197">
        <v>4000</v>
      </c>
      <c r="D157" s="197">
        <v>1000</v>
      </c>
      <c r="E157" s="198">
        <v>0</v>
      </c>
      <c r="F157" s="199"/>
      <c r="G157" s="200">
        <f t="shared" si="98"/>
        <v>3000</v>
      </c>
      <c r="H157" s="197"/>
      <c r="I157" s="197">
        <f t="shared" si="99"/>
        <v>0</v>
      </c>
      <c r="J157" s="197"/>
      <c r="K157" s="197">
        <f t="shared" si="100"/>
        <v>3000</v>
      </c>
      <c r="L157" s="361">
        <v>1000</v>
      </c>
      <c r="M157" s="197">
        <f t="shared" si="101"/>
        <v>0</v>
      </c>
      <c r="N157" s="197"/>
      <c r="O157" s="197">
        <f t="shared" si="102"/>
        <v>2000</v>
      </c>
      <c r="P157" s="197"/>
      <c r="Q157" s="197">
        <f t="shared" si="84"/>
        <v>0</v>
      </c>
      <c r="R157" s="197"/>
      <c r="S157" s="197">
        <f t="shared" si="103"/>
        <v>2000</v>
      </c>
      <c r="T157" s="197"/>
      <c r="U157" s="197">
        <f t="shared" si="77"/>
        <v>0</v>
      </c>
      <c r="V157" s="197"/>
      <c r="W157" s="197">
        <f t="shared" si="104"/>
        <v>2000</v>
      </c>
      <c r="X157" s="197">
        <v>1000</v>
      </c>
      <c r="Y157" s="197">
        <f t="shared" si="78"/>
        <v>0</v>
      </c>
      <c r="Z157" s="197"/>
      <c r="AA157" s="197">
        <f t="shared" si="105"/>
        <v>1000</v>
      </c>
      <c r="AB157" s="197"/>
      <c r="AC157" s="293">
        <v>15</v>
      </c>
      <c r="AD157" s="197"/>
      <c r="AE157" s="292">
        <f t="shared" si="76"/>
        <v>1000</v>
      </c>
      <c r="AF157" s="197"/>
      <c r="AG157" s="197">
        <f t="shared" si="80"/>
        <v>15</v>
      </c>
      <c r="AH157" s="197"/>
      <c r="AI157" s="197">
        <f t="shared" si="106"/>
        <v>1000</v>
      </c>
      <c r="AJ157" s="197"/>
      <c r="AK157" s="197">
        <f t="shared" si="107"/>
        <v>15</v>
      </c>
      <c r="AL157" s="197"/>
      <c r="AM157" s="197">
        <f t="shared" si="108"/>
        <v>1000</v>
      </c>
      <c r="AN157" s="197"/>
      <c r="AO157" s="197">
        <f t="shared" si="109"/>
        <v>15</v>
      </c>
      <c r="AP157" s="197"/>
      <c r="AQ157" s="197">
        <f t="shared" si="110"/>
        <v>1000</v>
      </c>
      <c r="AR157" s="197"/>
      <c r="AS157" s="197">
        <f t="shared" si="111"/>
        <v>15</v>
      </c>
      <c r="AT157" s="197"/>
      <c r="AU157" s="197">
        <f t="shared" si="112"/>
        <v>1000</v>
      </c>
      <c r="AV157" s="197"/>
      <c r="AW157" s="197">
        <f t="shared" si="113"/>
        <v>15</v>
      </c>
      <c r="AX157" s="201"/>
      <c r="AY157" s="199">
        <f t="shared" si="114"/>
        <v>1000</v>
      </c>
      <c r="AZ157" s="202">
        <f t="shared" si="97"/>
        <v>15</v>
      </c>
      <c r="BA157" s="84"/>
      <c r="BC157" s="12">
        <f>Etatcons!AB151</f>
        <v>219</v>
      </c>
      <c r="BD157" s="12">
        <f>Etatcons!AE151</f>
        <v>220</v>
      </c>
      <c r="BE157"/>
    </row>
    <row r="158" spans="1:57" ht="17" thickTop="1" thickBot="1">
      <c r="A158" s="195">
        <v>111</v>
      </c>
      <c r="B158" s="196" t="s">
        <v>287</v>
      </c>
      <c r="C158" s="197">
        <v>4000</v>
      </c>
      <c r="D158" s="197">
        <v>1000</v>
      </c>
      <c r="E158" s="198">
        <v>466</v>
      </c>
      <c r="F158" s="199"/>
      <c r="G158" s="200">
        <f t="shared" si="98"/>
        <v>3000</v>
      </c>
      <c r="H158" s="197"/>
      <c r="I158" s="197">
        <f t="shared" si="99"/>
        <v>466</v>
      </c>
      <c r="J158" s="197"/>
      <c r="K158" s="197">
        <f t="shared" si="100"/>
        <v>3000</v>
      </c>
      <c r="L158" s="197"/>
      <c r="M158" s="197">
        <f t="shared" si="101"/>
        <v>466</v>
      </c>
      <c r="N158" s="197"/>
      <c r="O158" s="197">
        <f t="shared" si="102"/>
        <v>3000</v>
      </c>
      <c r="P158" s="197"/>
      <c r="Q158" s="197">
        <v>476</v>
      </c>
      <c r="R158" s="197"/>
      <c r="S158" s="197">
        <f t="shared" si="103"/>
        <v>3000</v>
      </c>
      <c r="T158" s="197"/>
      <c r="U158" s="197">
        <f t="shared" si="77"/>
        <v>476</v>
      </c>
      <c r="V158" s="197"/>
      <c r="W158" s="197">
        <f t="shared" si="104"/>
        <v>3000</v>
      </c>
      <c r="X158" s="197"/>
      <c r="Y158" s="197">
        <f t="shared" si="78"/>
        <v>476</v>
      </c>
      <c r="Z158" s="197"/>
      <c r="AA158" s="197">
        <f t="shared" si="105"/>
        <v>3000</v>
      </c>
      <c r="AB158" s="197"/>
      <c r="AC158" s="293">
        <f t="shared" si="79"/>
        <v>476</v>
      </c>
      <c r="AD158" s="197"/>
      <c r="AE158" s="292">
        <f t="shared" si="76"/>
        <v>3000</v>
      </c>
      <c r="AF158" s="197"/>
      <c r="AG158" s="197">
        <f t="shared" si="80"/>
        <v>476</v>
      </c>
      <c r="AH158" s="197"/>
      <c r="AI158" s="197">
        <f t="shared" si="106"/>
        <v>3000</v>
      </c>
      <c r="AJ158" s="197"/>
      <c r="AK158" s="197">
        <f t="shared" si="107"/>
        <v>476</v>
      </c>
      <c r="AL158" s="197"/>
      <c r="AM158" s="197">
        <f t="shared" si="108"/>
        <v>3000</v>
      </c>
      <c r="AN158" s="197"/>
      <c r="AO158" s="197">
        <f t="shared" si="109"/>
        <v>476</v>
      </c>
      <c r="AP158" s="197"/>
      <c r="AQ158" s="197">
        <f t="shared" si="110"/>
        <v>3000</v>
      </c>
      <c r="AR158" s="197"/>
      <c r="AS158" s="197">
        <f t="shared" si="111"/>
        <v>476</v>
      </c>
      <c r="AT158" s="197"/>
      <c r="AU158" s="197">
        <f t="shared" si="112"/>
        <v>3000</v>
      </c>
      <c r="AV158" s="197"/>
      <c r="AW158" s="197">
        <f t="shared" si="113"/>
        <v>476</v>
      </c>
      <c r="AX158" s="201"/>
      <c r="AY158" s="199">
        <f t="shared" si="114"/>
        <v>3000</v>
      </c>
      <c r="AZ158" s="202">
        <f t="shared" si="97"/>
        <v>476</v>
      </c>
      <c r="BA158" s="84"/>
      <c r="BC158" s="12">
        <f>Etatcons!AB152</f>
        <v>50</v>
      </c>
      <c r="BD158" s="12">
        <f>Etatcons!AE152</f>
        <v>50</v>
      </c>
      <c r="BE158"/>
    </row>
    <row r="159" spans="1:57" ht="17" thickTop="1" thickBot="1">
      <c r="A159" s="195">
        <v>114</v>
      </c>
      <c r="B159" s="196" t="s">
        <v>141</v>
      </c>
      <c r="C159" s="197">
        <v>4000</v>
      </c>
      <c r="D159" s="197">
        <v>1000</v>
      </c>
      <c r="E159" s="198">
        <v>290</v>
      </c>
      <c r="F159" s="199"/>
      <c r="G159" s="200">
        <f t="shared" si="98"/>
        <v>3000</v>
      </c>
      <c r="H159" s="197"/>
      <c r="I159" s="197">
        <f t="shared" si="99"/>
        <v>290</v>
      </c>
      <c r="J159" s="197"/>
      <c r="K159" s="197">
        <f t="shared" si="100"/>
        <v>3000</v>
      </c>
      <c r="L159" s="197"/>
      <c r="M159" s="197">
        <f t="shared" si="101"/>
        <v>290</v>
      </c>
      <c r="N159" s="197"/>
      <c r="O159" s="197">
        <f t="shared" si="102"/>
        <v>3000</v>
      </c>
      <c r="P159" s="197"/>
      <c r="Q159" s="197">
        <v>300</v>
      </c>
      <c r="R159" s="197"/>
      <c r="S159" s="197">
        <f t="shared" si="103"/>
        <v>3000</v>
      </c>
      <c r="T159" s="197"/>
      <c r="U159" s="197">
        <f t="shared" si="77"/>
        <v>300</v>
      </c>
      <c r="V159" s="197"/>
      <c r="W159" s="197">
        <f t="shared" si="104"/>
        <v>3000</v>
      </c>
      <c r="X159" s="197"/>
      <c r="Y159" s="197">
        <f t="shared" si="78"/>
        <v>300</v>
      </c>
      <c r="Z159" s="197"/>
      <c r="AA159" s="197">
        <f t="shared" si="105"/>
        <v>3000</v>
      </c>
      <c r="AB159" s="197"/>
      <c r="AC159" s="293">
        <f t="shared" si="79"/>
        <v>300</v>
      </c>
      <c r="AD159" s="197"/>
      <c r="AE159" s="292">
        <f t="shared" si="76"/>
        <v>3000</v>
      </c>
      <c r="AF159" s="197"/>
      <c r="AG159" s="197">
        <f t="shared" si="80"/>
        <v>300</v>
      </c>
      <c r="AH159" s="197"/>
      <c r="AI159" s="197">
        <f t="shared" si="106"/>
        <v>3000</v>
      </c>
      <c r="AJ159" s="197"/>
      <c r="AK159" s="197">
        <f t="shared" si="107"/>
        <v>300</v>
      </c>
      <c r="AL159" s="197"/>
      <c r="AM159" s="197">
        <f t="shared" si="108"/>
        <v>3000</v>
      </c>
      <c r="AN159" s="197"/>
      <c r="AO159" s="197">
        <f t="shared" si="109"/>
        <v>300</v>
      </c>
      <c r="AP159" s="197"/>
      <c r="AQ159" s="197">
        <f t="shared" si="110"/>
        <v>3000</v>
      </c>
      <c r="AR159" s="197"/>
      <c r="AS159" s="197">
        <f t="shared" si="111"/>
        <v>300</v>
      </c>
      <c r="AT159" s="197"/>
      <c r="AU159" s="197">
        <f t="shared" si="112"/>
        <v>3000</v>
      </c>
      <c r="AV159" s="197"/>
      <c r="AW159" s="197">
        <f t="shared" si="113"/>
        <v>300</v>
      </c>
      <c r="AX159" s="201"/>
      <c r="AY159" s="199">
        <f t="shared" si="114"/>
        <v>3000</v>
      </c>
      <c r="AZ159" s="202">
        <f t="shared" si="97"/>
        <v>300</v>
      </c>
      <c r="BA159" s="84"/>
      <c r="BC159" s="12">
        <f>Etatcons!AB153</f>
        <v>0</v>
      </c>
      <c r="BD159" s="12">
        <f>Etatcons!AE153</f>
        <v>0</v>
      </c>
      <c r="BE159"/>
    </row>
    <row r="160" spans="1:57" ht="17" thickTop="1" thickBot="1">
      <c r="A160" s="195">
        <v>133</v>
      </c>
      <c r="B160" s="196" t="s">
        <v>152</v>
      </c>
      <c r="C160" s="197">
        <v>4000</v>
      </c>
      <c r="D160" s="197">
        <v>2500</v>
      </c>
      <c r="E160" s="198">
        <v>40</v>
      </c>
      <c r="F160" s="199"/>
      <c r="G160" s="200">
        <f t="shared" si="98"/>
        <v>1500</v>
      </c>
      <c r="H160" s="197"/>
      <c r="I160" s="197">
        <f t="shared" si="99"/>
        <v>40</v>
      </c>
      <c r="J160" s="199"/>
      <c r="K160" s="197">
        <f t="shared" si="100"/>
        <v>1500</v>
      </c>
      <c r="L160" s="197"/>
      <c r="M160" s="197">
        <f t="shared" si="101"/>
        <v>40</v>
      </c>
      <c r="N160" s="199">
        <v>0</v>
      </c>
      <c r="O160" s="197">
        <f t="shared" si="102"/>
        <v>1500</v>
      </c>
      <c r="P160" s="197"/>
      <c r="Q160" s="197">
        <v>50</v>
      </c>
      <c r="R160" s="197"/>
      <c r="S160" s="197">
        <f t="shared" si="103"/>
        <v>1500</v>
      </c>
      <c r="T160" s="197"/>
      <c r="U160" s="197">
        <f t="shared" si="77"/>
        <v>50</v>
      </c>
      <c r="V160" s="197"/>
      <c r="W160" s="197">
        <f t="shared" si="104"/>
        <v>1500</v>
      </c>
      <c r="X160" s="197"/>
      <c r="Y160" s="197">
        <v>60</v>
      </c>
      <c r="Z160" s="197"/>
      <c r="AA160" s="197">
        <f t="shared" si="105"/>
        <v>1500</v>
      </c>
      <c r="AB160" s="197"/>
      <c r="AC160" s="293">
        <v>75</v>
      </c>
      <c r="AD160" s="197"/>
      <c r="AE160" s="292">
        <f t="shared" si="76"/>
        <v>1500</v>
      </c>
      <c r="AF160" s="197"/>
      <c r="AG160" s="197">
        <f t="shared" si="80"/>
        <v>75</v>
      </c>
      <c r="AH160" s="197"/>
      <c r="AI160" s="197">
        <f t="shared" si="106"/>
        <v>1500</v>
      </c>
      <c r="AJ160" s="197"/>
      <c r="AK160" s="197">
        <f t="shared" si="107"/>
        <v>75</v>
      </c>
      <c r="AL160" s="197"/>
      <c r="AM160" s="197">
        <f t="shared" si="108"/>
        <v>1500</v>
      </c>
      <c r="AN160" s="197"/>
      <c r="AO160" s="197">
        <f t="shared" si="109"/>
        <v>75</v>
      </c>
      <c r="AP160" s="197"/>
      <c r="AQ160" s="197">
        <f t="shared" si="110"/>
        <v>1500</v>
      </c>
      <c r="AR160" s="197"/>
      <c r="AS160" s="197">
        <f t="shared" si="111"/>
        <v>75</v>
      </c>
      <c r="AT160" s="197"/>
      <c r="AU160" s="197">
        <f t="shared" si="112"/>
        <v>1500</v>
      </c>
      <c r="AV160" s="197"/>
      <c r="AW160" s="197">
        <f t="shared" si="113"/>
        <v>75</v>
      </c>
      <c r="AX160" s="201"/>
      <c r="AY160" s="199">
        <f t="shared" si="114"/>
        <v>1500</v>
      </c>
      <c r="AZ160" s="202">
        <f t="shared" si="97"/>
        <v>75</v>
      </c>
      <c r="BA160" s="84"/>
      <c r="BC160" s="12">
        <f>Etatcons!AB154</f>
        <v>0</v>
      </c>
      <c r="BD160" s="12">
        <f>Etatcons!AE154</f>
        <v>0</v>
      </c>
      <c r="BE160"/>
    </row>
    <row r="161" spans="1:57" ht="17" thickTop="1" thickBot="1">
      <c r="A161" s="195">
        <v>145</v>
      </c>
      <c r="B161" s="196" t="s">
        <v>162</v>
      </c>
      <c r="C161" s="197">
        <v>4000</v>
      </c>
      <c r="D161" s="197">
        <v>1200</v>
      </c>
      <c r="E161" s="198">
        <v>410</v>
      </c>
      <c r="F161" s="199"/>
      <c r="G161" s="200">
        <f t="shared" si="98"/>
        <v>2800</v>
      </c>
      <c r="H161" s="197"/>
      <c r="I161" s="197">
        <f t="shared" si="99"/>
        <v>410</v>
      </c>
      <c r="J161" s="199"/>
      <c r="K161" s="197">
        <f t="shared" si="100"/>
        <v>2800</v>
      </c>
      <c r="L161" s="197"/>
      <c r="M161" s="197">
        <f t="shared" si="101"/>
        <v>410</v>
      </c>
      <c r="N161" s="199">
        <v>0</v>
      </c>
      <c r="O161" s="197">
        <f t="shared" si="102"/>
        <v>2800</v>
      </c>
      <c r="P161" s="197"/>
      <c r="Q161" s="197">
        <v>420</v>
      </c>
      <c r="R161" s="197"/>
      <c r="S161" s="197">
        <f t="shared" si="103"/>
        <v>2800</v>
      </c>
      <c r="T161" s="197"/>
      <c r="U161" s="197">
        <f t="shared" si="77"/>
        <v>420</v>
      </c>
      <c r="V161" s="197"/>
      <c r="W161" s="197">
        <f t="shared" si="104"/>
        <v>2800</v>
      </c>
      <c r="X161" s="197"/>
      <c r="Y161" s="197">
        <f t="shared" si="78"/>
        <v>420</v>
      </c>
      <c r="Z161" s="197"/>
      <c r="AA161" s="197">
        <f t="shared" si="105"/>
        <v>2800</v>
      </c>
      <c r="AB161" s="197"/>
      <c r="AC161" s="293">
        <f t="shared" si="79"/>
        <v>420</v>
      </c>
      <c r="AD161" s="197"/>
      <c r="AE161" s="292">
        <f t="shared" si="76"/>
        <v>2800</v>
      </c>
      <c r="AF161" s="197"/>
      <c r="AG161" s="197">
        <f t="shared" si="80"/>
        <v>420</v>
      </c>
      <c r="AH161" s="197"/>
      <c r="AI161" s="197">
        <f t="shared" si="106"/>
        <v>2800</v>
      </c>
      <c r="AJ161" s="197"/>
      <c r="AK161" s="197">
        <f t="shared" si="107"/>
        <v>420</v>
      </c>
      <c r="AL161" s="197"/>
      <c r="AM161" s="197">
        <f t="shared" si="108"/>
        <v>2800</v>
      </c>
      <c r="AN161" s="197"/>
      <c r="AO161" s="197">
        <f t="shared" si="109"/>
        <v>420</v>
      </c>
      <c r="AP161" s="197"/>
      <c r="AQ161" s="197">
        <f t="shared" si="110"/>
        <v>2800</v>
      </c>
      <c r="AR161" s="197"/>
      <c r="AS161" s="197">
        <f t="shared" si="111"/>
        <v>420</v>
      </c>
      <c r="AT161" s="197"/>
      <c r="AU161" s="197">
        <f t="shared" si="112"/>
        <v>2800</v>
      </c>
      <c r="AV161" s="197"/>
      <c r="AW161" s="197">
        <f t="shared" si="113"/>
        <v>420</v>
      </c>
      <c r="AX161" s="201"/>
      <c r="AY161" s="199">
        <f t="shared" si="114"/>
        <v>2800</v>
      </c>
      <c r="AZ161" s="202">
        <f t="shared" si="97"/>
        <v>420</v>
      </c>
      <c r="BA161" s="84"/>
      <c r="BC161" s="12">
        <f>Etatcons!AB155</f>
        <v>81</v>
      </c>
      <c r="BD161" s="12">
        <f>Etatcons!AE155</f>
        <v>81</v>
      </c>
      <c r="BE161"/>
    </row>
    <row r="162" spans="1:57" ht="16.5" customHeight="1" thickTop="1" thickBot="1">
      <c r="A162" s="195">
        <v>146</v>
      </c>
      <c r="B162" s="196" t="s">
        <v>163</v>
      </c>
      <c r="C162" s="197">
        <v>4000</v>
      </c>
      <c r="D162" s="197">
        <v>1500</v>
      </c>
      <c r="E162" s="198">
        <v>632</v>
      </c>
      <c r="F162" s="199"/>
      <c r="G162" s="200">
        <f t="shared" si="98"/>
        <v>2500</v>
      </c>
      <c r="H162" s="197"/>
      <c r="I162" s="197">
        <f>E162-F162</f>
        <v>632</v>
      </c>
      <c r="J162" s="199"/>
      <c r="K162" s="197">
        <f>G162-H162</f>
        <v>2500</v>
      </c>
      <c r="L162" s="197"/>
      <c r="M162" s="197">
        <f>I162-J162</f>
        <v>632</v>
      </c>
      <c r="N162" s="199">
        <v>0</v>
      </c>
      <c r="O162" s="197">
        <f>K162-L162</f>
        <v>2500</v>
      </c>
      <c r="P162" s="197"/>
      <c r="Q162" s="197">
        <v>642</v>
      </c>
      <c r="R162" s="197"/>
      <c r="S162" s="197">
        <f>O162-P162</f>
        <v>2500</v>
      </c>
      <c r="T162" s="197"/>
      <c r="U162" s="197">
        <f>Q162-R162</f>
        <v>642</v>
      </c>
      <c r="V162" s="197"/>
      <c r="W162" s="197">
        <f>S162-T162</f>
        <v>2500</v>
      </c>
      <c r="X162" s="197"/>
      <c r="Y162" s="197">
        <f t="shared" si="78"/>
        <v>642</v>
      </c>
      <c r="Z162" s="197"/>
      <c r="AA162" s="197">
        <f>W162-X162</f>
        <v>2500</v>
      </c>
      <c r="AB162" s="197"/>
      <c r="AC162" s="293">
        <f t="shared" si="79"/>
        <v>642</v>
      </c>
      <c r="AD162" s="197"/>
      <c r="AE162" s="292">
        <f t="shared" si="76"/>
        <v>2500</v>
      </c>
      <c r="AF162" s="197"/>
      <c r="AG162" s="197">
        <f t="shared" si="80"/>
        <v>642</v>
      </c>
      <c r="AH162" s="197"/>
      <c r="AI162" s="197">
        <f>AE162-AF162</f>
        <v>2500</v>
      </c>
      <c r="AJ162" s="197"/>
      <c r="AK162" s="197">
        <f>AG162-AH162</f>
        <v>642</v>
      </c>
      <c r="AL162" s="197"/>
      <c r="AM162" s="197">
        <f>AI162-AJ162</f>
        <v>2500</v>
      </c>
      <c r="AN162" s="197"/>
      <c r="AO162" s="197">
        <f>AK162-AL162</f>
        <v>642</v>
      </c>
      <c r="AP162" s="197"/>
      <c r="AQ162" s="197">
        <f>AM162-AN162</f>
        <v>2500</v>
      </c>
      <c r="AR162" s="197"/>
      <c r="AS162" s="197">
        <f>AO162-AP162</f>
        <v>642</v>
      </c>
      <c r="AT162" s="197"/>
      <c r="AU162" s="197">
        <f>AQ162-AR162</f>
        <v>2500</v>
      </c>
      <c r="AV162" s="197"/>
      <c r="AW162" s="197">
        <f>AS162-AT162</f>
        <v>642</v>
      </c>
      <c r="AX162" s="201"/>
      <c r="AY162" s="199">
        <f>AU162-AV162</f>
        <v>2500</v>
      </c>
      <c r="AZ162" s="213">
        <f>AW162-AX162</f>
        <v>642</v>
      </c>
      <c r="BA162" s="294">
        <f>SUM(AZ149:AZ162)</f>
        <v>3549</v>
      </c>
      <c r="BC162" s="12">
        <f>Etatcons!AB156</f>
        <v>0</v>
      </c>
      <c r="BD162" s="12">
        <f>Etatcons!AE156</f>
        <v>0</v>
      </c>
      <c r="BE162"/>
    </row>
    <row r="163" spans="1:57" s="83" customFormat="1" ht="17.25" customHeight="1" thickBot="1">
      <c r="B163" s="84"/>
      <c r="C163" s="365">
        <f>SUM(C5:C162)</f>
        <v>556400</v>
      </c>
      <c r="D163" s="363">
        <f t="shared" ref="D163:K163" si="115">SUM(D5:D162)</f>
        <v>445150</v>
      </c>
      <c r="E163" s="363">
        <f>SUM(E5:E162)</f>
        <v>24537</v>
      </c>
      <c r="F163" s="363">
        <f t="shared" si="115"/>
        <v>0</v>
      </c>
      <c r="G163" s="363">
        <f t="shared" si="115"/>
        <v>103350</v>
      </c>
      <c r="H163" s="363">
        <f t="shared" si="115"/>
        <v>0</v>
      </c>
      <c r="I163" s="363">
        <f t="shared" si="115"/>
        <v>24537</v>
      </c>
      <c r="J163" s="363">
        <f t="shared" si="115"/>
        <v>0</v>
      </c>
      <c r="K163" s="363">
        <f t="shared" si="115"/>
        <v>103350</v>
      </c>
      <c r="L163" s="363">
        <f t="shared" ref="L163:AZ163" si="116">SUM(L5:L162)</f>
        <v>54750</v>
      </c>
      <c r="M163" s="363">
        <f t="shared" si="116"/>
        <v>24345</v>
      </c>
      <c r="N163" s="363">
        <f t="shared" si="116"/>
        <v>19715</v>
      </c>
      <c r="O163" s="363">
        <f t="shared" si="116"/>
        <v>48400</v>
      </c>
      <c r="P163" s="363">
        <f t="shared" si="116"/>
        <v>2350</v>
      </c>
      <c r="Q163" s="363">
        <f t="shared" si="116"/>
        <v>6546</v>
      </c>
      <c r="R163" s="363">
        <f t="shared" si="116"/>
        <v>1235</v>
      </c>
      <c r="S163" s="363">
        <f t="shared" si="116"/>
        <v>46050</v>
      </c>
      <c r="T163" s="363">
        <f t="shared" si="116"/>
        <v>0</v>
      </c>
      <c r="U163" s="363">
        <f t="shared" si="116"/>
        <v>5890</v>
      </c>
      <c r="V163" s="363">
        <f t="shared" si="116"/>
        <v>705</v>
      </c>
      <c r="W163" s="363">
        <f t="shared" si="116"/>
        <v>46050</v>
      </c>
      <c r="X163" s="363">
        <f t="shared" si="116"/>
        <v>8150</v>
      </c>
      <c r="Y163" s="363">
        <f t="shared" si="116"/>
        <v>6078</v>
      </c>
      <c r="Z163" s="363">
        <f t="shared" si="116"/>
        <v>291</v>
      </c>
      <c r="AA163" s="363">
        <f t="shared" si="116"/>
        <v>37900</v>
      </c>
      <c r="AB163" s="363">
        <f t="shared" si="116"/>
        <v>4650</v>
      </c>
      <c r="AC163" s="363">
        <f t="shared" si="116"/>
        <v>7779</v>
      </c>
      <c r="AD163" s="363">
        <f t="shared" si="116"/>
        <v>792</v>
      </c>
      <c r="AE163" s="363">
        <f t="shared" si="116"/>
        <v>33250</v>
      </c>
      <c r="AF163" s="363">
        <f t="shared" si="116"/>
        <v>2550</v>
      </c>
      <c r="AG163" s="363">
        <f t="shared" si="116"/>
        <v>9006</v>
      </c>
      <c r="AH163" s="363">
        <f t="shared" si="116"/>
        <v>1193</v>
      </c>
      <c r="AI163" s="363">
        <f t="shared" si="116"/>
        <v>30700</v>
      </c>
      <c r="AJ163" s="363">
        <f t="shared" si="116"/>
        <v>2675</v>
      </c>
      <c r="AK163" s="363">
        <f t="shared" si="116"/>
        <v>7770</v>
      </c>
      <c r="AL163" s="363">
        <f t="shared" si="116"/>
        <v>2551</v>
      </c>
      <c r="AM163" s="363">
        <f t="shared" si="116"/>
        <v>28025</v>
      </c>
      <c r="AN163" s="363">
        <f t="shared" si="116"/>
        <v>0</v>
      </c>
      <c r="AO163" s="363">
        <f t="shared" si="116"/>
        <v>7649</v>
      </c>
      <c r="AP163" s="363">
        <f t="shared" si="116"/>
        <v>0</v>
      </c>
      <c r="AQ163" s="363">
        <f t="shared" si="116"/>
        <v>28025</v>
      </c>
      <c r="AR163" s="363">
        <f t="shared" si="116"/>
        <v>0</v>
      </c>
      <c r="AS163" s="363">
        <f t="shared" si="116"/>
        <v>7649</v>
      </c>
      <c r="AT163" s="363">
        <f t="shared" si="116"/>
        <v>0</v>
      </c>
      <c r="AU163" s="363">
        <f t="shared" si="116"/>
        <v>28025</v>
      </c>
      <c r="AV163" s="363">
        <f t="shared" si="116"/>
        <v>0</v>
      </c>
      <c r="AW163" s="363">
        <f t="shared" si="116"/>
        <v>7649</v>
      </c>
      <c r="AX163" s="363">
        <f t="shared" si="116"/>
        <v>0</v>
      </c>
      <c r="AY163" s="363">
        <f t="shared" si="116"/>
        <v>28025</v>
      </c>
      <c r="AZ163" s="363">
        <f t="shared" si="116"/>
        <v>7649</v>
      </c>
      <c r="BA163" s="295">
        <f>SUM(AY149:AY162)</f>
        <v>18500</v>
      </c>
      <c r="BD163" s="84"/>
      <c r="BE163" s="84"/>
    </row>
    <row r="164" spans="1:57" s="83" customFormat="1" ht="17.25" customHeight="1">
      <c r="A164" s="436" t="s">
        <v>14</v>
      </c>
      <c r="B164" s="437"/>
      <c r="C164" s="364"/>
      <c r="D164" s="364"/>
      <c r="E164" s="364"/>
      <c r="F164" s="364"/>
      <c r="G164" s="364"/>
      <c r="H164" s="364"/>
      <c r="I164" s="364"/>
      <c r="J164" s="364"/>
      <c r="K164" s="364"/>
      <c r="L164" s="364"/>
      <c r="M164" s="364"/>
      <c r="N164" s="364"/>
      <c r="O164" s="364"/>
      <c r="P164" s="364"/>
      <c r="Q164" s="364"/>
      <c r="R164" s="364"/>
      <c r="S164" s="364"/>
      <c r="T164" s="364"/>
      <c r="U164" s="364"/>
      <c r="V164" s="364"/>
      <c r="W164" s="364"/>
      <c r="X164" s="364"/>
      <c r="Y164" s="364"/>
      <c r="Z164" s="364"/>
      <c r="AA164" s="364"/>
      <c r="AB164" s="364"/>
      <c r="AC164" s="364"/>
      <c r="AD164" s="364"/>
      <c r="AE164" s="364"/>
      <c r="AF164" s="364"/>
      <c r="AG164" s="364"/>
      <c r="AH164" s="364"/>
      <c r="AI164" s="364"/>
      <c r="AJ164" s="364"/>
      <c r="AK164" s="364"/>
      <c r="AL164" s="364"/>
      <c r="AM164" s="364"/>
      <c r="AN164" s="364"/>
      <c r="AO164" s="364"/>
      <c r="AP164" s="364"/>
      <c r="AQ164" s="364"/>
      <c r="AR164" s="364"/>
      <c r="AS164" s="364"/>
      <c r="AT164" s="364"/>
      <c r="AU164" s="364"/>
      <c r="AV164" s="364"/>
      <c r="AW164" s="364"/>
      <c r="AX164" s="364"/>
      <c r="AY164" s="364"/>
      <c r="AZ164" s="364"/>
      <c r="BA164" s="147"/>
      <c r="BD164" s="84"/>
      <c r="BE164" s="84"/>
    </row>
    <row r="165" spans="1:57" ht="24" customHeight="1" thickBot="1">
      <c r="A165" s="438"/>
      <c r="B165" s="439"/>
      <c r="F165" s="3"/>
      <c r="J165" s="3"/>
      <c r="K165" s="3"/>
      <c r="O165" s="3"/>
    </row>
    <row r="166" spans="1:57" ht="24.75" customHeight="1" thickTop="1" thickBot="1">
      <c r="A166" s="440"/>
      <c r="B166" s="441"/>
      <c r="C166" s="442" t="s">
        <v>173</v>
      </c>
      <c r="D166" s="442"/>
      <c r="E166" s="442"/>
      <c r="H166" s="462" t="s">
        <v>21</v>
      </c>
      <c r="I166" s="463"/>
      <c r="J166" s="464"/>
      <c r="M166" s="446" t="s">
        <v>20</v>
      </c>
      <c r="N166" s="447"/>
      <c r="O166" s="448"/>
    </row>
    <row r="167" spans="1:57" ht="26" thickTop="1" thickBot="1">
      <c r="A167" s="9"/>
      <c r="B167" s="31"/>
      <c r="C167" s="461">
        <f>SUM(C163)</f>
        <v>556400</v>
      </c>
      <c r="D167" s="461"/>
      <c r="E167" s="461"/>
      <c r="H167" s="455">
        <f>SUM(D163,H163,L163,P163,T163,X163,AB163,AF163,AJ163,AN163,AR163,AV163)</f>
        <v>520275</v>
      </c>
      <c r="I167" s="456"/>
      <c r="J167" s="457"/>
      <c r="M167" s="455">
        <f>C167-H167</f>
        <v>36125</v>
      </c>
      <c r="N167" s="456"/>
      <c r="O167" s="457"/>
      <c r="P167" s="4"/>
      <c r="S167" s="14"/>
      <c r="T167" s="14"/>
      <c r="U167" s="424"/>
      <c r="V167" s="424"/>
    </row>
    <row r="168" spans="1:57" ht="25" thickBot="1">
      <c r="A168" s="9"/>
      <c r="B168" s="10"/>
      <c r="X168" s="83"/>
    </row>
    <row r="169" spans="1:57" ht="18" thickTop="1" thickBot="1">
      <c r="B169" s="11"/>
      <c r="C169" s="443" t="s">
        <v>18</v>
      </c>
      <c r="D169" s="444"/>
      <c r="E169" s="445"/>
      <c r="H169" s="443" t="s">
        <v>22</v>
      </c>
      <c r="I169" s="444"/>
      <c r="J169" s="445"/>
      <c r="M169" s="443" t="s">
        <v>19</v>
      </c>
      <c r="N169" s="444"/>
      <c r="O169" s="445"/>
      <c r="V169" s="425"/>
      <c r="W169" s="425"/>
      <c r="X169" s="425"/>
    </row>
    <row r="170" spans="1:57" ht="16" thickTop="1">
      <c r="C170" s="449">
        <f>E163</f>
        <v>24537</v>
      </c>
      <c r="D170" s="450"/>
      <c r="E170" s="451"/>
      <c r="H170" s="449">
        <f>F163+J163+N163+R163+V163+Z163+AD163+AH163+AL163+AP163+AT163+AX163</f>
        <v>26482</v>
      </c>
      <c r="I170" s="450"/>
      <c r="J170" s="451"/>
      <c r="M170" s="449">
        <f>C170-H170</f>
        <v>-1945</v>
      </c>
      <c r="N170" s="450"/>
      <c r="O170" s="451"/>
      <c r="V170" s="423"/>
      <c r="W170" s="423"/>
      <c r="X170" s="423"/>
    </row>
    <row r="171" spans="1:57" ht="16" thickBot="1">
      <c r="C171" s="452"/>
      <c r="D171" s="453"/>
      <c r="E171" s="454"/>
      <c r="H171" s="452"/>
      <c r="I171" s="453"/>
      <c r="J171" s="454"/>
      <c r="M171" s="452"/>
      <c r="N171" s="453"/>
      <c r="O171" s="454"/>
      <c r="T171" s="7"/>
      <c r="U171" s="7"/>
      <c r="V171" s="423"/>
      <c r="W171" s="423"/>
      <c r="X171" s="423"/>
    </row>
    <row r="172" spans="1:57" ht="15" customHeight="1" thickTop="1"/>
    <row r="173" spans="1:57" ht="15" customHeight="1">
      <c r="N173">
        <f>+N119+N113+N107+N94+N87+N82+N64+N62+N30+N25+N23</f>
        <v>2757</v>
      </c>
    </row>
    <row r="174" spans="1:57">
      <c r="H174" s="5"/>
      <c r="I174" s="5"/>
      <c r="BD174"/>
      <c r="BE174"/>
    </row>
    <row r="175" spans="1:57">
      <c r="H175" s="5"/>
      <c r="I175" s="5"/>
      <c r="BD175"/>
      <c r="BE175"/>
    </row>
    <row r="176" spans="1:57">
      <c r="H176" s="5"/>
      <c r="I176" s="5"/>
      <c r="BD176"/>
      <c r="BE176"/>
    </row>
    <row r="177" spans="8:57">
      <c r="H177" s="5"/>
      <c r="I177" s="5"/>
      <c r="BD177"/>
      <c r="BE177"/>
    </row>
    <row r="178" spans="8:57">
      <c r="H178" s="5"/>
      <c r="I178" s="5"/>
      <c r="BD178"/>
      <c r="BE178"/>
    </row>
    <row r="179" spans="8:57">
      <c r="H179" s="5"/>
      <c r="I179" s="5"/>
      <c r="BD179"/>
      <c r="BE179"/>
    </row>
    <row r="180" spans="8:57">
      <c r="H180" s="5"/>
      <c r="I180" s="5"/>
      <c r="BD180"/>
      <c r="BE180"/>
    </row>
  </sheetData>
  <mergeCells count="57">
    <mergeCell ref="H1:T1"/>
    <mergeCell ref="H169:J169"/>
    <mergeCell ref="C167:E167"/>
    <mergeCell ref="H166:J166"/>
    <mergeCell ref="H167:J167"/>
    <mergeCell ref="K2:N2"/>
    <mergeCell ref="Q3:R3"/>
    <mergeCell ref="S3:T3"/>
    <mergeCell ref="O3:P3"/>
    <mergeCell ref="K3:L3"/>
    <mergeCell ref="M3:N3"/>
    <mergeCell ref="A164:B166"/>
    <mergeCell ref="C166:E166"/>
    <mergeCell ref="C169:E169"/>
    <mergeCell ref="M166:O166"/>
    <mergeCell ref="C170:E171"/>
    <mergeCell ref="H170:J171"/>
    <mergeCell ref="M170:O171"/>
    <mergeCell ref="M169:O169"/>
    <mergeCell ref="M167:O167"/>
    <mergeCell ref="B2:B4"/>
    <mergeCell ref="A2:A4"/>
    <mergeCell ref="G3:H3"/>
    <mergeCell ref="C3:D3"/>
    <mergeCell ref="C2:F2"/>
    <mergeCell ref="E3:F3"/>
    <mergeCell ref="G2:J2"/>
    <mergeCell ref="I3:J3"/>
    <mergeCell ref="V171:X171"/>
    <mergeCell ref="U167:V167"/>
    <mergeCell ref="V169:X169"/>
    <mergeCell ref="V170:X170"/>
    <mergeCell ref="W3:X3"/>
    <mergeCell ref="W2:Z2"/>
    <mergeCell ref="AO3:AP3"/>
    <mergeCell ref="AG3:AH3"/>
    <mergeCell ref="O2:R2"/>
    <mergeCell ref="S2:V2"/>
    <mergeCell ref="U3:V3"/>
    <mergeCell ref="Y3:Z3"/>
    <mergeCell ref="AA3:AB3"/>
    <mergeCell ref="AK3:AL3"/>
    <mergeCell ref="AE3:AF3"/>
    <mergeCell ref="AC3:AD3"/>
    <mergeCell ref="AM3:AN3"/>
    <mergeCell ref="AI3:AJ3"/>
    <mergeCell ref="AY3:AZ3"/>
    <mergeCell ref="AA2:AD2"/>
    <mergeCell ref="AE2:AH2"/>
    <mergeCell ref="AU2:AX2"/>
    <mergeCell ref="AU3:AV3"/>
    <mergeCell ref="AW3:AX3"/>
    <mergeCell ref="AQ2:AT2"/>
    <mergeCell ref="AI2:AL2"/>
    <mergeCell ref="AM2:AP2"/>
    <mergeCell ref="AS3:AT3"/>
    <mergeCell ref="AQ3:AR3"/>
  </mergeCells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  <pageSetUpPr autoPageBreaks="0"/>
  </sheetPr>
  <dimension ref="A1:S37"/>
  <sheetViews>
    <sheetView workbookViewId="0">
      <selection activeCell="S19" sqref="S19"/>
    </sheetView>
  </sheetViews>
  <sheetFormatPr baseColWidth="10" defaultColWidth="9.1640625" defaultRowHeight="15"/>
  <cols>
    <col min="2" max="2" width="1.5" customWidth="1"/>
    <col min="3" max="3" width="10" customWidth="1"/>
    <col min="4" max="4" width="9" customWidth="1"/>
    <col min="5" max="5" width="10.1640625" customWidth="1"/>
    <col min="6" max="6" width="9.6640625" customWidth="1"/>
    <col min="7" max="7" width="2.33203125" customWidth="1"/>
    <col min="8" max="8" width="10.33203125" customWidth="1"/>
    <col min="9" max="9" width="7" customWidth="1"/>
    <col min="11" max="11" width="2" customWidth="1"/>
    <col min="12" max="12" width="10.33203125" customWidth="1"/>
    <col min="13" max="13" width="7.6640625" customWidth="1"/>
    <col min="14" max="14" width="10.5" customWidth="1"/>
    <col min="15" max="15" width="7.6640625" customWidth="1"/>
    <col min="16" max="16" width="3.1640625" customWidth="1"/>
    <col min="17" max="17" width="10.83203125" customWidth="1"/>
  </cols>
  <sheetData>
    <row r="1" spans="1:19" ht="15" customHeight="1">
      <c r="A1" s="127"/>
      <c r="B1" s="478" t="s">
        <v>110</v>
      </c>
      <c r="C1" s="479"/>
      <c r="D1" s="479"/>
      <c r="E1" s="479"/>
      <c r="F1" s="480"/>
      <c r="G1" s="128"/>
      <c r="H1" s="128"/>
      <c r="I1" s="128"/>
      <c r="J1" s="127"/>
      <c r="K1" s="478" t="s">
        <v>110</v>
      </c>
      <c r="L1" s="479"/>
      <c r="M1" s="479"/>
      <c r="N1" s="479"/>
      <c r="O1" s="480"/>
      <c r="P1" s="128"/>
      <c r="Q1" s="128"/>
    </row>
    <row r="2" spans="1:19" ht="11.25" customHeight="1">
      <c r="A2" s="127"/>
      <c r="B2" s="481"/>
      <c r="C2" s="482"/>
      <c r="D2" s="482"/>
      <c r="E2" s="482"/>
      <c r="F2" s="483"/>
      <c r="G2" s="128"/>
      <c r="H2" s="128"/>
      <c r="I2" s="128"/>
      <c r="J2" s="127"/>
      <c r="K2" s="486"/>
      <c r="L2" s="487"/>
      <c r="M2" s="487"/>
      <c r="N2" s="487"/>
      <c r="O2" s="488"/>
      <c r="P2" s="128"/>
      <c r="Q2" s="128"/>
    </row>
    <row r="3" spans="1:19" ht="13.5" customHeight="1">
      <c r="A3" s="127"/>
      <c r="B3" s="484" t="s">
        <v>111</v>
      </c>
      <c r="C3" s="484"/>
      <c r="D3" s="484"/>
      <c r="E3" s="484"/>
      <c r="F3" s="484"/>
      <c r="G3" s="128"/>
      <c r="H3" s="128"/>
      <c r="I3" s="128"/>
      <c r="J3" s="127"/>
      <c r="K3" s="484" t="s">
        <v>111</v>
      </c>
      <c r="L3" s="484"/>
      <c r="M3" s="484"/>
      <c r="N3" s="484"/>
      <c r="O3" s="484"/>
      <c r="P3" s="128"/>
      <c r="Q3" s="128"/>
    </row>
    <row r="4" spans="1:19" ht="3.75" customHeight="1" thickBot="1">
      <c r="A4" s="127"/>
      <c r="B4" s="127"/>
      <c r="C4" s="128"/>
      <c r="D4" s="128"/>
      <c r="E4" s="128"/>
      <c r="F4" s="128"/>
      <c r="G4" s="128"/>
      <c r="H4" s="128"/>
      <c r="I4" s="128"/>
      <c r="J4" s="127"/>
      <c r="K4" s="127"/>
      <c r="L4" s="128"/>
      <c r="M4" s="128"/>
      <c r="N4" s="128"/>
      <c r="O4" s="128"/>
      <c r="P4" s="128"/>
      <c r="Q4" s="128"/>
    </row>
    <row r="5" spans="1:19" ht="21" customHeight="1" thickTop="1" thickBot="1">
      <c r="A5" s="470" t="str">
        <f>J5</f>
        <v>فاتورة شهرأ كتوبر  2024         وصل رقم.  ....................</v>
      </c>
      <c r="B5" s="471"/>
      <c r="C5" s="471"/>
      <c r="D5" s="471"/>
      <c r="E5" s="472"/>
      <c r="F5" s="127"/>
      <c r="G5" s="127"/>
      <c r="H5" s="127"/>
      <c r="I5" s="127"/>
      <c r="J5" s="470" t="s">
        <v>360</v>
      </c>
      <c r="K5" s="471"/>
      <c r="L5" s="471"/>
      <c r="M5" s="471"/>
      <c r="N5" s="472"/>
      <c r="O5" s="127"/>
      <c r="P5" s="127"/>
      <c r="Q5" s="127"/>
      <c r="S5" s="45">
        <v>55</v>
      </c>
    </row>
    <row r="6" spans="1:19" ht="18" customHeight="1" thickTop="1">
      <c r="A6" s="466">
        <f>J6</f>
        <v>55</v>
      </c>
      <c r="B6" s="466"/>
      <c r="C6" s="124" t="s">
        <v>114</v>
      </c>
      <c r="D6" s="466" t="str">
        <f>M6</f>
        <v>البرني لحسن (مليكة)</v>
      </c>
      <c r="E6" s="466"/>
      <c r="F6" s="466"/>
      <c r="G6" s="466"/>
      <c r="H6" s="124" t="s">
        <v>113</v>
      </c>
      <c r="I6" s="125"/>
      <c r="J6" s="466">
        <f>VLOOKUP($S$5,'Recettes et Crédits'!A5:BB162,1,FALSE)</f>
        <v>55</v>
      </c>
      <c r="K6" s="466"/>
      <c r="L6" s="124" t="s">
        <v>114</v>
      </c>
      <c r="M6" s="466" t="str">
        <f>VLOOKUP($S$5,'Recettes et Crédits'!A5:BB1568,2,FALSE)</f>
        <v>البرني لحسن (مليكة)</v>
      </c>
      <c r="N6" s="466"/>
      <c r="O6" s="466"/>
      <c r="P6" s="466"/>
      <c r="Q6" s="124" t="s">
        <v>113</v>
      </c>
    </row>
    <row r="7" spans="1:19" ht="19.5" customHeight="1">
      <c r="A7" s="485" t="s">
        <v>116</v>
      </c>
      <c r="B7" s="485"/>
      <c r="C7" s="485" t="s">
        <v>112</v>
      </c>
      <c r="D7" s="485"/>
      <c r="E7" s="485"/>
      <c r="F7" s="485"/>
      <c r="G7" s="485"/>
      <c r="H7" s="485"/>
      <c r="I7" s="125"/>
      <c r="J7" s="485" t="s">
        <v>116</v>
      </c>
      <c r="K7" s="485"/>
      <c r="L7" s="485" t="s">
        <v>112</v>
      </c>
      <c r="M7" s="485"/>
      <c r="N7" s="485"/>
      <c r="O7" s="485"/>
      <c r="P7" s="485"/>
      <c r="Q7" s="485"/>
    </row>
    <row r="8" spans="1:19" ht="19.5" customHeight="1">
      <c r="A8" s="469"/>
      <c r="B8" s="469"/>
      <c r="C8" s="130">
        <f>L8</f>
        <v>0</v>
      </c>
      <c r="D8" s="466" t="s">
        <v>118</v>
      </c>
      <c r="E8" s="466"/>
      <c r="F8" s="466"/>
      <c r="G8" s="466" t="s">
        <v>115</v>
      </c>
      <c r="H8" s="466"/>
      <c r="I8" s="125"/>
      <c r="J8" s="475"/>
      <c r="K8" s="475"/>
      <c r="L8" s="130">
        <f>VLOOKUP($S$5,'Recettes et Crédits'!A5:BB162,51,FALSE)</f>
        <v>0</v>
      </c>
      <c r="M8" s="466" t="s">
        <v>118</v>
      </c>
      <c r="N8" s="466"/>
      <c r="O8" s="466"/>
      <c r="P8" s="466" t="s">
        <v>115</v>
      </c>
      <c r="Q8" s="466"/>
    </row>
    <row r="9" spans="1:19" ht="17.25" customHeight="1">
      <c r="A9" s="465"/>
      <c r="B9" s="469"/>
      <c r="C9" s="130">
        <f>L9</f>
        <v>0</v>
      </c>
      <c r="D9" s="466" t="s">
        <v>307</v>
      </c>
      <c r="E9" s="466"/>
      <c r="F9" s="466"/>
      <c r="G9" s="466"/>
      <c r="H9" s="466"/>
      <c r="I9" s="125"/>
      <c r="J9" s="465"/>
      <c r="K9" s="465"/>
      <c r="L9" s="130">
        <f>VLOOKUP($S$5,'Recettes et Crédits'!A5:BB162,52,FALSE)</f>
        <v>0</v>
      </c>
      <c r="M9" s="466" t="s">
        <v>119</v>
      </c>
      <c r="N9" s="466"/>
      <c r="O9" s="466"/>
      <c r="P9" s="466"/>
      <c r="Q9" s="466"/>
    </row>
    <row r="10" spans="1:19" ht="15.75" customHeight="1">
      <c r="A10" s="465">
        <f>J10</f>
        <v>0</v>
      </c>
      <c r="B10" s="465"/>
      <c r="C10" s="466" t="s">
        <v>122</v>
      </c>
      <c r="D10" s="466"/>
      <c r="E10" s="466"/>
      <c r="F10" s="466"/>
      <c r="G10" s="466"/>
      <c r="H10" s="466"/>
      <c r="I10" s="125"/>
      <c r="J10" s="465">
        <v>0</v>
      </c>
      <c r="K10" s="465"/>
      <c r="L10" s="466" t="s">
        <v>120</v>
      </c>
      <c r="M10" s="466"/>
      <c r="N10" s="466"/>
      <c r="O10" s="466"/>
      <c r="P10" s="466"/>
      <c r="Q10" s="466"/>
    </row>
    <row r="11" spans="1:19" ht="14.25" customHeight="1">
      <c r="A11" s="465">
        <f>J11</f>
        <v>0</v>
      </c>
      <c r="B11" s="465"/>
      <c r="C11" s="466" t="s">
        <v>121</v>
      </c>
      <c r="D11" s="466"/>
      <c r="E11" s="466"/>
      <c r="F11" s="466"/>
      <c r="G11" s="466"/>
      <c r="H11" s="466"/>
      <c r="I11" s="125"/>
      <c r="J11" s="465">
        <f>L9</f>
        <v>0</v>
      </c>
      <c r="K11" s="465"/>
      <c r="L11" s="466" t="s">
        <v>121</v>
      </c>
      <c r="M11" s="466"/>
      <c r="N11" s="466"/>
      <c r="O11" s="466"/>
      <c r="P11" s="466"/>
      <c r="Q11" s="466"/>
    </row>
    <row r="12" spans="1:19" ht="14.25" customHeight="1">
      <c r="A12" s="467">
        <f>J12</f>
        <v>5</v>
      </c>
      <c r="B12" s="468"/>
      <c r="C12" s="470" t="str">
        <f>L12</f>
        <v>المبلغ التضامني عن المياه الضائعة</v>
      </c>
      <c r="D12" s="471"/>
      <c r="E12" s="471"/>
      <c r="F12" s="472"/>
      <c r="G12" s="470" t="str">
        <f>P12</f>
        <v>الماء الضائع</v>
      </c>
      <c r="H12" s="472"/>
      <c r="I12" s="125"/>
      <c r="J12" s="465">
        <v>5</v>
      </c>
      <c r="K12" s="465"/>
      <c r="L12" s="470" t="s">
        <v>318</v>
      </c>
      <c r="M12" s="471"/>
      <c r="N12" s="471"/>
      <c r="O12" s="472"/>
      <c r="P12" s="470" t="s">
        <v>317</v>
      </c>
      <c r="Q12" s="472"/>
    </row>
    <row r="13" spans="1:19" ht="14.25" customHeight="1">
      <c r="A13" s="467">
        <f>J13</f>
        <v>10</v>
      </c>
      <c r="B13" s="468"/>
      <c r="C13" s="470"/>
      <c r="D13" s="471"/>
      <c r="E13" s="471"/>
      <c r="F13" s="472"/>
      <c r="G13" s="470" t="s">
        <v>295</v>
      </c>
      <c r="H13" s="472"/>
      <c r="I13" s="125"/>
      <c r="J13" s="467">
        <v>10</v>
      </c>
      <c r="K13" s="468"/>
      <c r="L13" s="470"/>
      <c r="M13" s="471"/>
      <c r="N13" s="471"/>
      <c r="O13" s="472"/>
      <c r="P13" s="470" t="s">
        <v>295</v>
      </c>
      <c r="Q13" s="472"/>
    </row>
    <row r="14" spans="1:19" ht="14.25" customHeight="1">
      <c r="A14" s="501"/>
      <c r="B14" s="502"/>
      <c r="C14" s="125">
        <f>L14</f>
        <v>364</v>
      </c>
      <c r="D14" s="124" t="s">
        <v>306</v>
      </c>
      <c r="E14" s="125">
        <f>N14</f>
        <v>354</v>
      </c>
      <c r="F14" s="126" t="s">
        <v>305</v>
      </c>
      <c r="G14" s="470" t="s">
        <v>304</v>
      </c>
      <c r="H14" s="472"/>
      <c r="I14" s="125"/>
      <c r="J14" s="476"/>
      <c r="K14" s="477"/>
      <c r="L14" s="125">
        <f>VLOOKUP($S$5,'Recettes et Crédits'!A5:BD162,56,FALSE)</f>
        <v>364</v>
      </c>
      <c r="M14" s="126" t="s">
        <v>306</v>
      </c>
      <c r="N14" s="124">
        <f>VLOOKUP($S$5,'Recettes et Crédits'!A5:BC162,55,FALSE)</f>
        <v>354</v>
      </c>
      <c r="O14" s="126" t="s">
        <v>305</v>
      </c>
      <c r="P14" s="470" t="s">
        <v>304</v>
      </c>
      <c r="Q14" s="472"/>
    </row>
    <row r="15" spans="1:19" ht="16.5" customHeight="1">
      <c r="A15" s="465">
        <f>J15</f>
        <v>70</v>
      </c>
      <c r="B15" s="465"/>
      <c r="C15" s="391" t="s">
        <v>296</v>
      </c>
      <c r="D15" s="391"/>
      <c r="E15" s="391">
        <f>N15</f>
        <v>10</v>
      </c>
      <c r="F15" s="391"/>
      <c r="G15" s="470" t="s">
        <v>303</v>
      </c>
      <c r="H15" s="472"/>
      <c r="I15" s="125"/>
      <c r="J15" s="465">
        <f>N15*L15</f>
        <v>70</v>
      </c>
      <c r="K15" s="465"/>
      <c r="L15" s="473">
        <v>7</v>
      </c>
      <c r="M15" s="474"/>
      <c r="N15" s="391">
        <f>L14-N14</f>
        <v>10</v>
      </c>
      <c r="O15" s="391"/>
      <c r="P15" s="470" t="s">
        <v>303</v>
      </c>
      <c r="Q15" s="472"/>
    </row>
    <row r="16" spans="1:19" ht="20.25" customHeight="1">
      <c r="A16" s="500">
        <f>J16</f>
        <v>85</v>
      </c>
      <c r="B16" s="500"/>
      <c r="C16" s="500"/>
      <c r="D16" s="466" t="str">
        <f>M16</f>
        <v>مجموع الواجب أداؤه بالدرهم</v>
      </c>
      <c r="E16" s="466"/>
      <c r="F16" s="466"/>
      <c r="G16" s="466"/>
      <c r="H16" s="466"/>
      <c r="I16" s="125"/>
      <c r="J16" s="500">
        <f>SUM(J8:K15)</f>
        <v>85</v>
      </c>
      <c r="K16" s="500"/>
      <c r="L16" s="500"/>
      <c r="M16" s="466" t="s">
        <v>316</v>
      </c>
      <c r="N16" s="466"/>
      <c r="O16" s="466"/>
      <c r="P16" s="466"/>
      <c r="Q16" s="466"/>
    </row>
    <row r="17" spans="1:19" ht="18" customHeight="1">
      <c r="C17" s="8" t="s">
        <v>117</v>
      </c>
      <c r="E17" s="499">
        <f>N17</f>
        <v>45600</v>
      </c>
      <c r="F17" s="499"/>
      <c r="G17" s="8"/>
      <c r="H17" s="8"/>
      <c r="I17" s="8"/>
      <c r="J17" s="8"/>
      <c r="K17" s="8"/>
      <c r="L17" s="119" t="s">
        <v>117</v>
      </c>
      <c r="N17" s="499">
        <v>45600</v>
      </c>
      <c r="O17" s="499"/>
      <c r="P17" s="129"/>
      <c r="Q17" s="129"/>
    </row>
    <row r="18" spans="1:19" ht="20.25" customHeight="1" thickBot="1">
      <c r="A18" s="498" t="s">
        <v>297</v>
      </c>
      <c r="B18" s="498"/>
      <c r="C18" s="498"/>
      <c r="D18" s="498"/>
      <c r="E18" s="498"/>
      <c r="F18" s="498"/>
      <c r="G18" s="498"/>
      <c r="H18" s="498"/>
      <c r="I18" s="123"/>
      <c r="J18" s="498" t="str">
        <f>A18</f>
        <v>الرجاء من المشتركين أداء الفواتير في أجل 10 أيام من تاريخها</v>
      </c>
      <c r="K18" s="498"/>
      <c r="L18" s="498"/>
      <c r="M18" s="498"/>
      <c r="N18" s="498"/>
      <c r="O18" s="498"/>
      <c r="P18" s="498"/>
      <c r="Q18" s="498"/>
    </row>
    <row r="19" spans="1:19" ht="28.5" customHeight="1" thickTop="1" thickBot="1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S19" s="45">
        <v>73</v>
      </c>
    </row>
    <row r="20" spans="1:19" ht="16.5" customHeight="1" thickTop="1">
      <c r="A20" s="127"/>
      <c r="B20" s="489" t="s">
        <v>110</v>
      </c>
      <c r="C20" s="490"/>
      <c r="D20" s="490"/>
      <c r="E20" s="490"/>
      <c r="F20" s="491"/>
      <c r="G20" s="128"/>
      <c r="H20" s="128"/>
      <c r="I20" s="128"/>
      <c r="J20" s="127"/>
      <c r="K20" s="489" t="s">
        <v>110</v>
      </c>
      <c r="L20" s="490"/>
      <c r="M20" s="490"/>
      <c r="N20" s="490"/>
      <c r="O20" s="491"/>
      <c r="P20" s="128"/>
      <c r="Q20" s="128"/>
    </row>
    <row r="21" spans="1:19" ht="10.5" customHeight="1">
      <c r="A21" s="127"/>
      <c r="B21" s="492"/>
      <c r="C21" s="493"/>
      <c r="D21" s="493"/>
      <c r="E21" s="493"/>
      <c r="F21" s="494"/>
      <c r="G21" s="128"/>
      <c r="H21" s="128"/>
      <c r="I21" s="128"/>
      <c r="J21" s="127"/>
      <c r="K21" s="492"/>
      <c r="L21" s="493"/>
      <c r="M21" s="493"/>
      <c r="N21" s="493"/>
      <c r="O21" s="494"/>
      <c r="P21" s="128"/>
      <c r="Q21" s="128"/>
    </row>
    <row r="22" spans="1:19">
      <c r="A22" s="127"/>
      <c r="B22" s="495" t="s">
        <v>111</v>
      </c>
      <c r="C22" s="496"/>
      <c r="D22" s="496"/>
      <c r="E22" s="496"/>
      <c r="F22" s="497"/>
      <c r="G22" s="128"/>
      <c r="H22" s="128"/>
      <c r="I22" s="128"/>
      <c r="J22" s="127"/>
      <c r="K22" s="495" t="s">
        <v>111</v>
      </c>
      <c r="L22" s="496"/>
      <c r="M22" s="496"/>
      <c r="N22" s="496"/>
      <c r="O22" s="497"/>
      <c r="P22" s="128"/>
      <c r="Q22" s="128"/>
    </row>
    <row r="23" spans="1:19" ht="3.75" customHeight="1">
      <c r="A23" s="127"/>
      <c r="B23" s="127"/>
      <c r="C23" s="128"/>
      <c r="D23" s="128"/>
      <c r="E23" s="128"/>
      <c r="F23" s="128"/>
      <c r="G23" s="128"/>
      <c r="H23" s="128"/>
      <c r="I23" s="128"/>
      <c r="J23" s="127"/>
      <c r="K23" s="127"/>
      <c r="L23" s="128"/>
      <c r="M23" s="128"/>
      <c r="N23" s="128"/>
      <c r="O23" s="128"/>
      <c r="P23" s="128"/>
      <c r="Q23" s="128"/>
    </row>
    <row r="24" spans="1:19" ht="18.75" customHeight="1">
      <c r="A24" s="470" t="str">
        <f>J24</f>
        <v>فاتورة شهرأكتوبر 2024       وصل رقم.  ....................</v>
      </c>
      <c r="B24" s="471"/>
      <c r="C24" s="471"/>
      <c r="D24" s="471"/>
      <c r="E24" s="472"/>
      <c r="F24" s="127"/>
      <c r="G24" s="127"/>
      <c r="H24" s="127"/>
      <c r="I24" s="127"/>
      <c r="J24" s="470" t="s">
        <v>361</v>
      </c>
      <c r="K24" s="471"/>
      <c r="L24" s="471"/>
      <c r="M24" s="471"/>
      <c r="N24" s="472"/>
      <c r="O24" s="127"/>
      <c r="P24" s="127"/>
      <c r="Q24" s="127"/>
    </row>
    <row r="25" spans="1:19">
      <c r="A25" s="470">
        <f>J25</f>
        <v>73</v>
      </c>
      <c r="B25" s="472"/>
      <c r="C25" s="124" t="s">
        <v>114</v>
      </c>
      <c r="D25" s="470" t="str">
        <f>M25</f>
        <v>سعيد البرني</v>
      </c>
      <c r="E25" s="471"/>
      <c r="F25" s="471"/>
      <c r="G25" s="472"/>
      <c r="H25" s="124" t="s">
        <v>113</v>
      </c>
      <c r="I25" s="125"/>
      <c r="J25" s="470">
        <f>VLOOKUP($S$19,'Recettes et Crédits'!A5:BB181,1,FALSE)</f>
        <v>73</v>
      </c>
      <c r="K25" s="472"/>
      <c r="L25" s="124" t="s">
        <v>114</v>
      </c>
      <c r="M25" s="470" t="str">
        <f>VLOOKUP($S$19,'Recettes et Crédits'!A5:BB1568,2,FALSE)</f>
        <v>سعيد البرني</v>
      </c>
      <c r="N25" s="471"/>
      <c r="O25" s="471"/>
      <c r="P25" s="472"/>
      <c r="Q25" s="124" t="s">
        <v>113</v>
      </c>
    </row>
    <row r="26" spans="1:19">
      <c r="A26" s="503" t="s">
        <v>116</v>
      </c>
      <c r="B26" s="504"/>
      <c r="C26" s="503" t="s">
        <v>112</v>
      </c>
      <c r="D26" s="505"/>
      <c r="E26" s="505"/>
      <c r="F26" s="505"/>
      <c r="G26" s="505"/>
      <c r="H26" s="504"/>
      <c r="I26" s="125"/>
      <c r="J26" s="503" t="s">
        <v>116</v>
      </c>
      <c r="K26" s="504"/>
      <c r="L26" s="503" t="s">
        <v>112</v>
      </c>
      <c r="M26" s="505"/>
      <c r="N26" s="505"/>
      <c r="O26" s="505"/>
      <c r="P26" s="505"/>
      <c r="Q26" s="504"/>
    </row>
    <row r="27" spans="1:19">
      <c r="A27" s="506"/>
      <c r="B27" s="507"/>
      <c r="C27" s="130">
        <f>L27</f>
        <v>0</v>
      </c>
      <c r="D27" s="470" t="s">
        <v>118</v>
      </c>
      <c r="E27" s="471"/>
      <c r="F27" s="472"/>
      <c r="G27" s="508" t="s">
        <v>115</v>
      </c>
      <c r="H27" s="509"/>
      <c r="I27" s="125"/>
      <c r="J27" s="514"/>
      <c r="K27" s="515"/>
      <c r="L27" s="130">
        <f>VLOOKUP($S$19,'Recettes et Crédits'!A5:BB181,51,FALSE)</f>
        <v>0</v>
      </c>
      <c r="M27" s="470" t="s">
        <v>118</v>
      </c>
      <c r="N27" s="471"/>
      <c r="O27" s="472"/>
      <c r="P27" s="508" t="s">
        <v>115</v>
      </c>
      <c r="Q27" s="509"/>
    </row>
    <row r="28" spans="1:19">
      <c r="A28" s="467"/>
      <c r="B28" s="468"/>
      <c r="C28" s="130">
        <f>L28</f>
        <v>0</v>
      </c>
      <c r="D28" s="470" t="s">
        <v>307</v>
      </c>
      <c r="E28" s="471"/>
      <c r="F28" s="472"/>
      <c r="G28" s="510"/>
      <c r="H28" s="511"/>
      <c r="I28" s="125"/>
      <c r="J28" s="467"/>
      <c r="K28" s="468"/>
      <c r="L28" s="130">
        <f>VLOOKUP($S$19,'Recettes et Crédits'!A5:BB181,52,FALSE)</f>
        <v>0</v>
      </c>
      <c r="M28" s="470" t="s">
        <v>119</v>
      </c>
      <c r="N28" s="471"/>
      <c r="O28" s="472"/>
      <c r="P28" s="510"/>
      <c r="Q28" s="511"/>
    </row>
    <row r="29" spans="1:19">
      <c r="A29" s="467">
        <f>J29</f>
        <v>0</v>
      </c>
      <c r="B29" s="468"/>
      <c r="C29" s="470" t="s">
        <v>122</v>
      </c>
      <c r="D29" s="471"/>
      <c r="E29" s="471"/>
      <c r="F29" s="472"/>
      <c r="G29" s="510"/>
      <c r="H29" s="511"/>
      <c r="I29" s="125"/>
      <c r="J29" s="467">
        <v>0</v>
      </c>
      <c r="K29" s="468"/>
      <c r="L29" s="470" t="s">
        <v>120</v>
      </c>
      <c r="M29" s="471"/>
      <c r="N29" s="471"/>
      <c r="O29" s="472"/>
      <c r="P29" s="510"/>
      <c r="Q29" s="511"/>
    </row>
    <row r="30" spans="1:19">
      <c r="A30" s="467">
        <f>J30</f>
        <v>0</v>
      </c>
      <c r="B30" s="468"/>
      <c r="C30" s="470" t="s">
        <v>121</v>
      </c>
      <c r="D30" s="471"/>
      <c r="E30" s="471"/>
      <c r="F30" s="472"/>
      <c r="G30" s="512"/>
      <c r="H30" s="513"/>
      <c r="I30" s="125"/>
      <c r="J30" s="467">
        <f>L28</f>
        <v>0</v>
      </c>
      <c r="K30" s="468"/>
      <c r="L30" s="470" t="s">
        <v>121</v>
      </c>
      <c r="M30" s="471"/>
      <c r="N30" s="471"/>
      <c r="O30" s="472"/>
      <c r="P30" s="512"/>
      <c r="Q30" s="513"/>
    </row>
    <row r="31" spans="1:19">
      <c r="A31" s="467">
        <f>J31</f>
        <v>5</v>
      </c>
      <c r="B31" s="468"/>
      <c r="C31" s="470" t="str">
        <f>L31</f>
        <v>المبلغ التضامني عن المياه الضائعة</v>
      </c>
      <c r="D31" s="471"/>
      <c r="E31" s="471"/>
      <c r="F31" s="472"/>
      <c r="G31" s="470" t="str">
        <f>P31</f>
        <v>الماء الضائع</v>
      </c>
      <c r="H31" s="472"/>
      <c r="I31" s="125"/>
      <c r="J31" s="467">
        <v>5</v>
      </c>
      <c r="K31" s="468"/>
      <c r="L31" s="470" t="s">
        <v>318</v>
      </c>
      <c r="M31" s="471"/>
      <c r="N31" s="471"/>
      <c r="O31" s="472"/>
      <c r="P31" s="470" t="s">
        <v>317</v>
      </c>
      <c r="Q31" s="472"/>
    </row>
    <row r="32" spans="1:19">
      <c r="A32" s="467">
        <f>J32</f>
        <v>10</v>
      </c>
      <c r="B32" s="468"/>
      <c r="C32" s="470"/>
      <c r="D32" s="471"/>
      <c r="E32" s="471"/>
      <c r="F32" s="472"/>
      <c r="G32" s="470" t="s">
        <v>295</v>
      </c>
      <c r="H32" s="472"/>
      <c r="I32" s="125"/>
      <c r="J32" s="467">
        <v>10</v>
      </c>
      <c r="K32" s="468"/>
      <c r="L32" s="470"/>
      <c r="M32" s="471"/>
      <c r="N32" s="471"/>
      <c r="O32" s="472"/>
      <c r="P32" s="470" t="s">
        <v>295</v>
      </c>
      <c r="Q32" s="472"/>
    </row>
    <row r="33" spans="1:17">
      <c r="A33" s="501"/>
      <c r="B33" s="502"/>
      <c r="C33" s="125">
        <f>L33</f>
        <v>39</v>
      </c>
      <c r="D33" s="124" t="s">
        <v>306</v>
      </c>
      <c r="E33" s="125">
        <f>N33</f>
        <v>35</v>
      </c>
      <c r="F33" s="126" t="s">
        <v>305</v>
      </c>
      <c r="G33" s="470" t="s">
        <v>304</v>
      </c>
      <c r="H33" s="472"/>
      <c r="I33" s="125"/>
      <c r="J33" s="516"/>
      <c r="K33" s="517"/>
      <c r="L33" s="125">
        <f>VLOOKUP($S$19,'Recettes et Crédits'!A5:BD162,56,FALSE)</f>
        <v>39</v>
      </c>
      <c r="M33" s="126" t="s">
        <v>306</v>
      </c>
      <c r="N33" s="124">
        <f>VLOOKUP($S$19,'Recettes et Crédits'!A5:BC162,55,FALSE)</f>
        <v>35</v>
      </c>
      <c r="O33" s="126" t="s">
        <v>305</v>
      </c>
      <c r="P33" s="470" t="s">
        <v>304</v>
      </c>
      <c r="Q33" s="472"/>
    </row>
    <row r="34" spans="1:17">
      <c r="A34" s="467">
        <f>J34</f>
        <v>28</v>
      </c>
      <c r="B34" s="468"/>
      <c r="C34" s="518" t="s">
        <v>296</v>
      </c>
      <c r="D34" s="502"/>
      <c r="E34" s="518">
        <f>N34</f>
        <v>4</v>
      </c>
      <c r="F34" s="502"/>
      <c r="G34" s="470" t="s">
        <v>303</v>
      </c>
      <c r="H34" s="472"/>
      <c r="I34" s="125"/>
      <c r="J34" s="467">
        <f>N34*L34</f>
        <v>28</v>
      </c>
      <c r="K34" s="468"/>
      <c r="L34" s="473">
        <v>7</v>
      </c>
      <c r="M34" s="474"/>
      <c r="N34" s="518">
        <f>L33-N33</f>
        <v>4</v>
      </c>
      <c r="O34" s="502"/>
      <c r="P34" s="470" t="s">
        <v>303</v>
      </c>
      <c r="Q34" s="472"/>
    </row>
    <row r="35" spans="1:17" ht="18.75" customHeight="1">
      <c r="A35" s="519">
        <f>J35</f>
        <v>43</v>
      </c>
      <c r="B35" s="520"/>
      <c r="C35" s="521"/>
      <c r="D35" s="470" t="str">
        <f>M35</f>
        <v>مجموع الواجب أداؤه بالدرهم</v>
      </c>
      <c r="E35" s="471"/>
      <c r="F35" s="471"/>
      <c r="G35" s="471"/>
      <c r="H35" s="472"/>
      <c r="I35" s="125"/>
      <c r="J35" s="519">
        <f>SUM(J27:K34)</f>
        <v>43</v>
      </c>
      <c r="K35" s="520"/>
      <c r="L35" s="521"/>
      <c r="M35" s="470" t="s">
        <v>316</v>
      </c>
      <c r="N35" s="471"/>
      <c r="O35" s="471"/>
      <c r="P35" s="471"/>
      <c r="Q35" s="472"/>
    </row>
    <row r="36" spans="1:17" ht="16">
      <c r="C36" s="8" t="s">
        <v>117</v>
      </c>
      <c r="E36" s="499">
        <f>N36</f>
        <v>45600</v>
      </c>
      <c r="F36" s="499"/>
      <c r="G36" s="8"/>
      <c r="H36" s="8"/>
      <c r="I36" s="8"/>
      <c r="J36" s="8"/>
      <c r="K36" s="8"/>
      <c r="L36" s="119" t="s">
        <v>117</v>
      </c>
      <c r="N36" s="499">
        <v>45600</v>
      </c>
      <c r="O36" s="499"/>
      <c r="P36" s="129"/>
      <c r="Q36" s="129"/>
    </row>
    <row r="37" spans="1:17">
      <c r="A37" s="498" t="s">
        <v>297</v>
      </c>
      <c r="B37" s="498"/>
      <c r="C37" s="498"/>
      <c r="D37" s="498"/>
      <c r="E37" s="498"/>
      <c r="F37" s="498"/>
      <c r="G37" s="498"/>
      <c r="H37" s="498"/>
      <c r="I37" s="123"/>
      <c r="J37" s="498" t="str">
        <f>A37</f>
        <v>الرجاء من المشتركين أداء الفواتير في أجل 10 أيام من تاريخها</v>
      </c>
      <c r="K37" s="498"/>
      <c r="L37" s="498"/>
      <c r="M37" s="498"/>
      <c r="N37" s="498"/>
      <c r="O37" s="498"/>
      <c r="P37" s="498"/>
      <c r="Q37" s="498"/>
    </row>
  </sheetData>
  <mergeCells count="128">
    <mergeCell ref="E36:F36"/>
    <mergeCell ref="N36:O36"/>
    <mergeCell ref="A37:H37"/>
    <mergeCell ref="J37:Q37"/>
    <mergeCell ref="N34:O34"/>
    <mergeCell ref="P34:Q34"/>
    <mergeCell ref="A35:C35"/>
    <mergeCell ref="D35:H35"/>
    <mergeCell ref="J35:L35"/>
    <mergeCell ref="M35:Q35"/>
    <mergeCell ref="A33:B33"/>
    <mergeCell ref="G33:H33"/>
    <mergeCell ref="J33:K33"/>
    <mergeCell ref="P33:Q33"/>
    <mergeCell ref="A34:B34"/>
    <mergeCell ref="C34:D34"/>
    <mergeCell ref="E34:F34"/>
    <mergeCell ref="G34:H34"/>
    <mergeCell ref="J34:K34"/>
    <mergeCell ref="L34:M34"/>
    <mergeCell ref="A31:B31"/>
    <mergeCell ref="C31:F31"/>
    <mergeCell ref="G31:H31"/>
    <mergeCell ref="J31:K31"/>
    <mergeCell ref="L31:O31"/>
    <mergeCell ref="P31:Q31"/>
    <mergeCell ref="A32:B32"/>
    <mergeCell ref="C32:F32"/>
    <mergeCell ref="G32:H32"/>
    <mergeCell ref="J32:K32"/>
    <mergeCell ref="L32:O32"/>
    <mergeCell ref="P32:Q32"/>
    <mergeCell ref="A27:B27"/>
    <mergeCell ref="D27:F27"/>
    <mergeCell ref="G27:H30"/>
    <mergeCell ref="J27:K27"/>
    <mergeCell ref="M27:O27"/>
    <mergeCell ref="P27:Q30"/>
    <mergeCell ref="A28:B28"/>
    <mergeCell ref="D28:F28"/>
    <mergeCell ref="J28:K28"/>
    <mergeCell ref="M28:O28"/>
    <mergeCell ref="A29:B29"/>
    <mergeCell ref="C29:F29"/>
    <mergeCell ref="J29:K29"/>
    <mergeCell ref="L29:O29"/>
    <mergeCell ref="A30:B30"/>
    <mergeCell ref="C30:F30"/>
    <mergeCell ref="J30:K30"/>
    <mergeCell ref="L30:O30"/>
    <mergeCell ref="A24:E24"/>
    <mergeCell ref="J24:N24"/>
    <mergeCell ref="A25:B25"/>
    <mergeCell ref="D25:G25"/>
    <mergeCell ref="J25:K25"/>
    <mergeCell ref="M25:P25"/>
    <mergeCell ref="A26:B26"/>
    <mergeCell ref="C26:H26"/>
    <mergeCell ref="J26:K26"/>
    <mergeCell ref="L26:Q26"/>
    <mergeCell ref="P12:Q12"/>
    <mergeCell ref="L12:O12"/>
    <mergeCell ref="J12:K12"/>
    <mergeCell ref="G12:H12"/>
    <mergeCell ref="C12:F12"/>
    <mergeCell ref="A12:B12"/>
    <mergeCell ref="B20:F21"/>
    <mergeCell ref="K20:O21"/>
    <mergeCell ref="B22:F22"/>
    <mergeCell ref="K22:O22"/>
    <mergeCell ref="J18:Q18"/>
    <mergeCell ref="A18:H18"/>
    <mergeCell ref="E17:F17"/>
    <mergeCell ref="A16:C16"/>
    <mergeCell ref="N17:O17"/>
    <mergeCell ref="A14:B14"/>
    <mergeCell ref="A15:B15"/>
    <mergeCell ref="D16:H16"/>
    <mergeCell ref="J16:L16"/>
    <mergeCell ref="M16:Q16"/>
    <mergeCell ref="B1:F2"/>
    <mergeCell ref="B3:F3"/>
    <mergeCell ref="A6:B6"/>
    <mergeCell ref="D6:G6"/>
    <mergeCell ref="C7:H7"/>
    <mergeCell ref="A7:B7"/>
    <mergeCell ref="A5:E5"/>
    <mergeCell ref="K1:O2"/>
    <mergeCell ref="K3:O3"/>
    <mergeCell ref="J6:K6"/>
    <mergeCell ref="M6:P6"/>
    <mergeCell ref="L7:Q7"/>
    <mergeCell ref="J7:K7"/>
    <mergeCell ref="J5:N5"/>
    <mergeCell ref="P8:Q11"/>
    <mergeCell ref="J11:K11"/>
    <mergeCell ref="J13:K13"/>
    <mergeCell ref="L13:O13"/>
    <mergeCell ref="C15:D15"/>
    <mergeCell ref="L15:M15"/>
    <mergeCell ref="L10:O10"/>
    <mergeCell ref="M8:O8"/>
    <mergeCell ref="J8:K8"/>
    <mergeCell ref="P13:Q13"/>
    <mergeCell ref="N15:O15"/>
    <mergeCell ref="J9:K9"/>
    <mergeCell ref="M9:O9"/>
    <mergeCell ref="J10:K10"/>
    <mergeCell ref="L11:O11"/>
    <mergeCell ref="J15:K15"/>
    <mergeCell ref="G13:H13"/>
    <mergeCell ref="C10:F10"/>
    <mergeCell ref="J14:K14"/>
    <mergeCell ref="E15:F15"/>
    <mergeCell ref="P15:Q15"/>
    <mergeCell ref="G15:H15"/>
    <mergeCell ref="P14:Q14"/>
    <mergeCell ref="G14:H14"/>
    <mergeCell ref="A11:B11"/>
    <mergeCell ref="G8:H11"/>
    <mergeCell ref="D8:F8"/>
    <mergeCell ref="D9:F9"/>
    <mergeCell ref="A13:B13"/>
    <mergeCell ref="A8:B8"/>
    <mergeCell ref="A9:B9"/>
    <mergeCell ref="C11:F11"/>
    <mergeCell ref="A10:B10"/>
    <mergeCell ref="C13:F13"/>
  </mergeCells>
  <pageMargins left="0.23622047244094491" right="0.23622047244094491" top="0.15748031496062992" bottom="0.15748031496062992" header="0.31496062992125984" footer="0.31496062992125984"/>
  <pageSetup paperSize="9" orientation="landscape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  <pageSetUpPr autoPageBreaks="0"/>
  </sheetPr>
  <dimension ref="A1:I65"/>
  <sheetViews>
    <sheetView workbookViewId="0">
      <selection activeCell="H65" sqref="H65"/>
    </sheetView>
  </sheetViews>
  <sheetFormatPr baseColWidth="10" defaultRowHeight="15"/>
  <cols>
    <col min="1" max="1" width="19.83203125" style="5" customWidth="1"/>
    <col min="2" max="2" width="34.1640625" style="5" customWidth="1"/>
    <col min="3" max="3" width="20.5" style="5" customWidth="1"/>
    <col min="4" max="4" width="15.33203125" style="5" customWidth="1"/>
    <col min="5" max="5" width="13.5" style="5" customWidth="1"/>
    <col min="6" max="6" width="15.6640625" style="5" customWidth="1"/>
  </cols>
  <sheetData>
    <row r="1" spans="1:9" ht="16" thickBot="1"/>
    <row r="2" spans="1:9">
      <c r="B2" s="526" t="s">
        <v>256</v>
      </c>
      <c r="C2" s="527"/>
      <c r="D2" s="528"/>
    </row>
    <row r="3" spans="1:9">
      <c r="B3" s="529"/>
      <c r="C3" s="530"/>
      <c r="D3" s="531"/>
    </row>
    <row r="4" spans="1:9" ht="16" thickBot="1">
      <c r="B4" s="532"/>
      <c r="C4" s="533"/>
      <c r="D4" s="534"/>
    </row>
    <row r="5" spans="1:9" ht="16" thickBot="1"/>
    <row r="6" spans="1:9" ht="29.25" customHeight="1" thickBot="1">
      <c r="A6" s="20" t="s">
        <v>179</v>
      </c>
      <c r="B6" s="21" t="s">
        <v>178</v>
      </c>
      <c r="C6" s="21" t="s">
        <v>176</v>
      </c>
      <c r="D6" s="21" t="s">
        <v>177</v>
      </c>
      <c r="E6" s="21" t="s">
        <v>174</v>
      </c>
      <c r="F6" s="22" t="s">
        <v>175</v>
      </c>
      <c r="G6" s="535" t="s">
        <v>222</v>
      </c>
      <c r="H6" s="523"/>
    </row>
    <row r="7" spans="1:9" ht="18" customHeight="1">
      <c r="A7" s="16">
        <v>43070</v>
      </c>
      <c r="B7" s="2" t="s">
        <v>225</v>
      </c>
      <c r="C7" s="12"/>
      <c r="D7" s="2" t="s">
        <v>226</v>
      </c>
      <c r="E7" s="24">
        <v>241000</v>
      </c>
      <c r="F7" s="40">
        <v>0</v>
      </c>
      <c r="G7" s="12"/>
    </row>
    <row r="8" spans="1:9" ht="18" customHeight="1">
      <c r="A8" s="16">
        <v>43702</v>
      </c>
      <c r="B8" s="12" t="s">
        <v>247</v>
      </c>
      <c r="C8" s="12" t="s">
        <v>230</v>
      </c>
      <c r="D8" s="12"/>
      <c r="E8" s="17">
        <v>1441.01</v>
      </c>
      <c r="F8" s="40"/>
      <c r="G8" s="12"/>
    </row>
    <row r="9" spans="1:9" ht="18" customHeight="1">
      <c r="A9" s="16">
        <v>43547</v>
      </c>
      <c r="B9" s="12" t="s">
        <v>247</v>
      </c>
      <c r="C9" s="12" t="s">
        <v>230</v>
      </c>
      <c r="D9" s="12"/>
      <c r="E9" s="17">
        <v>2775.45</v>
      </c>
      <c r="F9" s="40">
        <v>2518.23</v>
      </c>
      <c r="G9" s="12"/>
    </row>
    <row r="10" spans="1:9" ht="16.5" customHeight="1">
      <c r="A10" s="2">
        <v>2018</v>
      </c>
      <c r="B10" s="23"/>
      <c r="C10" s="2" t="s">
        <v>201</v>
      </c>
      <c r="D10" s="23"/>
      <c r="E10" s="33">
        <v>354</v>
      </c>
      <c r="F10" s="40">
        <v>3000</v>
      </c>
      <c r="G10" s="60">
        <f>88+88+88+2+88</f>
        <v>354</v>
      </c>
      <c r="I10" s="44"/>
    </row>
    <row r="11" spans="1:9">
      <c r="A11" s="15">
        <v>43466</v>
      </c>
      <c r="B11" s="13"/>
      <c r="C11" s="13" t="s">
        <v>231</v>
      </c>
      <c r="D11" s="13"/>
      <c r="E11" s="34">
        <v>89</v>
      </c>
      <c r="F11" s="41">
        <v>2000</v>
      </c>
      <c r="G11" s="60">
        <v>89</v>
      </c>
      <c r="I11" s="44"/>
    </row>
    <row r="12" spans="1:9">
      <c r="A12" s="16">
        <v>43497</v>
      </c>
      <c r="B12" s="12"/>
      <c r="C12" s="12" t="s">
        <v>232</v>
      </c>
      <c r="D12" s="12"/>
      <c r="E12" s="34">
        <v>0</v>
      </c>
      <c r="F12" s="41">
        <v>0</v>
      </c>
      <c r="G12" s="60">
        <v>0</v>
      </c>
      <c r="I12" s="44"/>
    </row>
    <row r="13" spans="1:9">
      <c r="A13" s="16">
        <v>43525</v>
      </c>
      <c r="B13" s="12"/>
      <c r="C13" s="12" t="s">
        <v>233</v>
      </c>
      <c r="D13" s="12"/>
      <c r="E13" s="34">
        <v>0</v>
      </c>
      <c r="F13" s="41">
        <v>0</v>
      </c>
      <c r="G13" s="60">
        <v>0</v>
      </c>
      <c r="I13" s="44"/>
    </row>
    <row r="14" spans="1:9">
      <c r="A14" s="16">
        <v>43556</v>
      </c>
      <c r="B14" s="12"/>
      <c r="C14" s="12" t="s">
        <v>234</v>
      </c>
      <c r="D14" s="17"/>
      <c r="E14" s="34">
        <v>88</v>
      </c>
      <c r="F14" s="41">
        <v>0</v>
      </c>
      <c r="G14" s="60">
        <v>88</v>
      </c>
      <c r="I14" s="44"/>
    </row>
    <row r="15" spans="1:9">
      <c r="A15" s="16">
        <v>43586</v>
      </c>
      <c r="B15" s="12"/>
      <c r="C15" s="12" t="s">
        <v>235</v>
      </c>
      <c r="D15" s="12"/>
      <c r="E15" s="34">
        <v>7</v>
      </c>
      <c r="F15" s="41">
        <v>8000</v>
      </c>
      <c r="G15" s="60">
        <v>7</v>
      </c>
      <c r="I15" s="44"/>
    </row>
    <row r="16" spans="1:9">
      <c r="A16" s="16">
        <v>43617</v>
      </c>
      <c r="B16" s="12"/>
      <c r="C16" s="12" t="s">
        <v>236</v>
      </c>
      <c r="D16" s="12"/>
      <c r="E16" s="34">
        <v>0</v>
      </c>
      <c r="F16" s="41">
        <v>0</v>
      </c>
      <c r="G16" s="60">
        <v>0</v>
      </c>
      <c r="I16" s="44"/>
    </row>
    <row r="17" spans="1:9">
      <c r="A17" s="16">
        <v>43647</v>
      </c>
      <c r="B17" s="12"/>
      <c r="C17" s="12" t="s">
        <v>237</v>
      </c>
      <c r="D17" s="12"/>
      <c r="E17" s="34">
        <v>2088</v>
      </c>
      <c r="F17" s="41">
        <v>0</v>
      </c>
      <c r="G17" s="60">
        <v>88</v>
      </c>
      <c r="I17" s="44"/>
    </row>
    <row r="18" spans="1:9">
      <c r="A18" s="16">
        <v>43678</v>
      </c>
      <c r="B18" s="12"/>
      <c r="C18" s="12" t="s">
        <v>238</v>
      </c>
      <c r="D18" s="12"/>
      <c r="E18" s="34">
        <v>2</v>
      </c>
      <c r="F18" s="41">
        <v>1000</v>
      </c>
      <c r="G18" s="60">
        <v>2</v>
      </c>
      <c r="I18" s="44"/>
    </row>
    <row r="19" spans="1:9">
      <c r="A19" s="16">
        <v>43709</v>
      </c>
      <c r="B19" s="12"/>
      <c r="C19" s="12" t="s">
        <v>239</v>
      </c>
      <c r="D19" s="12"/>
      <c r="E19" s="34">
        <v>14</v>
      </c>
      <c r="F19" s="41">
        <v>29500</v>
      </c>
      <c r="G19" s="60">
        <v>14</v>
      </c>
      <c r="I19" s="44"/>
    </row>
    <row r="20" spans="1:9">
      <c r="A20" s="16">
        <v>43739</v>
      </c>
      <c r="B20" s="12"/>
      <c r="C20" s="12" t="s">
        <v>240</v>
      </c>
      <c r="D20" s="12"/>
      <c r="E20" s="34">
        <v>18683</v>
      </c>
      <c r="F20" s="41">
        <v>23200</v>
      </c>
      <c r="G20" s="60">
        <v>104</v>
      </c>
      <c r="I20" s="44"/>
    </row>
    <row r="21" spans="1:9">
      <c r="A21" s="16">
        <v>43770</v>
      </c>
      <c r="B21" s="12"/>
      <c r="C21" s="12" t="s">
        <v>241</v>
      </c>
      <c r="D21" s="19"/>
      <c r="E21" s="34">
        <v>24074.79</v>
      </c>
      <c r="F21" s="41">
        <v>2000</v>
      </c>
      <c r="G21" s="60">
        <v>0</v>
      </c>
      <c r="I21" s="44"/>
    </row>
    <row r="22" spans="1:9">
      <c r="A22" s="16">
        <v>43800</v>
      </c>
      <c r="B22" s="12"/>
      <c r="C22" s="12" t="s">
        <v>241</v>
      </c>
      <c r="D22" s="12"/>
      <c r="E22" s="34">
        <v>2002</v>
      </c>
      <c r="F22" s="41">
        <v>3300</v>
      </c>
      <c r="G22" s="60">
        <v>0</v>
      </c>
      <c r="I22" s="44"/>
    </row>
    <row r="23" spans="1:9">
      <c r="A23" s="15">
        <v>43831</v>
      </c>
      <c r="B23" s="12"/>
      <c r="C23" s="12" t="s">
        <v>181</v>
      </c>
      <c r="D23" s="12"/>
      <c r="E23" s="34">
        <v>90</v>
      </c>
      <c r="F23" s="41">
        <v>6000</v>
      </c>
      <c r="G23" s="60">
        <v>90</v>
      </c>
      <c r="I23" s="44"/>
    </row>
    <row r="24" spans="1:9">
      <c r="A24" s="16">
        <v>43862</v>
      </c>
      <c r="B24" s="12"/>
      <c r="C24" s="12" t="s">
        <v>182</v>
      </c>
      <c r="D24" s="12"/>
      <c r="E24" s="34">
        <v>9448.56</v>
      </c>
      <c r="F24" s="41">
        <v>1000</v>
      </c>
      <c r="G24" s="60">
        <v>2</v>
      </c>
      <c r="I24" s="44"/>
    </row>
    <row r="25" spans="1:9">
      <c r="A25" s="16">
        <v>43891</v>
      </c>
      <c r="B25" s="12"/>
      <c r="C25" s="12" t="s">
        <v>183</v>
      </c>
      <c r="D25" s="12"/>
      <c r="E25" s="34">
        <v>0</v>
      </c>
      <c r="F25" s="41">
        <v>0</v>
      </c>
      <c r="G25" s="60">
        <v>0</v>
      </c>
      <c r="I25" s="44"/>
    </row>
    <row r="26" spans="1:9">
      <c r="A26" s="16">
        <v>43922</v>
      </c>
      <c r="B26" s="12"/>
      <c r="C26" s="12" t="s">
        <v>184</v>
      </c>
      <c r="D26" s="12"/>
      <c r="E26" s="34">
        <v>789</v>
      </c>
      <c r="F26" s="41">
        <v>1000</v>
      </c>
      <c r="G26" s="60">
        <v>89</v>
      </c>
      <c r="I26" s="44"/>
    </row>
    <row r="27" spans="1:9">
      <c r="A27" s="16">
        <v>43952</v>
      </c>
      <c r="B27" s="12"/>
      <c r="C27" s="12" t="s">
        <v>193</v>
      </c>
      <c r="D27" s="12"/>
      <c r="E27" s="34">
        <v>5445.62</v>
      </c>
      <c r="F27" s="41">
        <v>4900</v>
      </c>
      <c r="G27" s="60">
        <v>2</v>
      </c>
      <c r="I27" s="44"/>
    </row>
    <row r="28" spans="1:9">
      <c r="A28" s="16">
        <v>43983</v>
      </c>
      <c r="B28" s="12"/>
      <c r="C28" s="12" t="s">
        <v>194</v>
      </c>
      <c r="D28" s="12"/>
      <c r="E28" s="34">
        <v>3</v>
      </c>
      <c r="F28" s="41">
        <v>3000</v>
      </c>
      <c r="G28" s="60">
        <v>3</v>
      </c>
      <c r="I28" s="44"/>
    </row>
    <row r="29" spans="1:9">
      <c r="A29" s="16">
        <v>44013</v>
      </c>
      <c r="B29" s="12"/>
      <c r="C29" s="12" t="s">
        <v>195</v>
      </c>
      <c r="D29" s="12"/>
      <c r="E29" s="34">
        <v>89</v>
      </c>
      <c r="F29" s="41">
        <v>1500</v>
      </c>
      <c r="G29" s="60">
        <v>89</v>
      </c>
      <c r="I29" s="44"/>
    </row>
    <row r="30" spans="1:9">
      <c r="A30" s="16">
        <v>44044</v>
      </c>
      <c r="B30" s="12"/>
      <c r="C30" s="12" t="s">
        <v>196</v>
      </c>
      <c r="D30" s="12"/>
      <c r="E30" s="34">
        <v>0</v>
      </c>
      <c r="F30" s="41">
        <v>0</v>
      </c>
      <c r="G30" s="60">
        <v>0</v>
      </c>
      <c r="I30" s="44"/>
    </row>
    <row r="31" spans="1:9">
      <c r="A31" s="16">
        <v>44075</v>
      </c>
      <c r="B31" s="12"/>
      <c r="C31" s="12" t="s">
        <v>197</v>
      </c>
      <c r="D31" s="12"/>
      <c r="E31" s="34">
        <v>2</v>
      </c>
      <c r="F31" s="41">
        <v>5000</v>
      </c>
      <c r="G31" s="60">
        <v>2</v>
      </c>
      <c r="I31" s="44"/>
    </row>
    <row r="32" spans="1:9">
      <c r="A32" s="16">
        <v>44105</v>
      </c>
      <c r="B32" s="12"/>
      <c r="C32" s="12" t="s">
        <v>198</v>
      </c>
      <c r="D32" s="12"/>
      <c r="E32" s="34">
        <v>11293.16</v>
      </c>
      <c r="F32" s="41">
        <v>0</v>
      </c>
      <c r="G32" s="60">
        <v>88</v>
      </c>
      <c r="I32" s="44"/>
    </row>
    <row r="33" spans="1:9">
      <c r="A33" s="16">
        <v>44136</v>
      </c>
      <c r="B33" s="12"/>
      <c r="C33" s="12" t="s">
        <v>199</v>
      </c>
      <c r="D33" s="12"/>
      <c r="E33" s="34">
        <v>1</v>
      </c>
      <c r="F33" s="41">
        <v>500</v>
      </c>
      <c r="G33" s="60">
        <v>1</v>
      </c>
      <c r="I33" s="44"/>
    </row>
    <row r="34" spans="1:9">
      <c r="A34" s="16">
        <v>44166</v>
      </c>
      <c r="B34" s="12"/>
      <c r="C34" s="12" t="s">
        <v>200</v>
      </c>
      <c r="D34" s="12"/>
      <c r="E34" s="34">
        <v>0</v>
      </c>
      <c r="F34" s="41">
        <v>0</v>
      </c>
      <c r="G34" s="60">
        <v>0</v>
      </c>
      <c r="I34" s="44"/>
    </row>
    <row r="35" spans="1:9">
      <c r="A35" s="15">
        <v>44197</v>
      </c>
      <c r="B35" s="12"/>
      <c r="C35" s="16" t="s">
        <v>185</v>
      </c>
      <c r="D35" s="12"/>
      <c r="E35" s="34">
        <v>88</v>
      </c>
      <c r="F35" s="41">
        <v>0</v>
      </c>
      <c r="G35" s="60">
        <v>88</v>
      </c>
      <c r="I35" s="44"/>
    </row>
    <row r="36" spans="1:9">
      <c r="A36" s="16">
        <v>44228</v>
      </c>
      <c r="B36" s="12"/>
      <c r="C36" s="12" t="s">
        <v>186</v>
      </c>
      <c r="D36" s="12"/>
      <c r="E36" s="34">
        <v>1</v>
      </c>
      <c r="F36" s="41">
        <v>2500</v>
      </c>
      <c r="G36" s="60">
        <v>1</v>
      </c>
      <c r="I36" s="44"/>
    </row>
    <row r="37" spans="1:9">
      <c r="A37" s="16">
        <v>44256</v>
      </c>
      <c r="B37" s="12"/>
      <c r="C37" s="12" t="s">
        <v>187</v>
      </c>
      <c r="D37" s="12"/>
      <c r="E37" s="34">
        <v>19174.63</v>
      </c>
      <c r="F37" s="41">
        <v>0</v>
      </c>
      <c r="G37" s="60">
        <v>0</v>
      </c>
      <c r="I37" s="44"/>
    </row>
    <row r="38" spans="1:9">
      <c r="A38" s="16">
        <v>44287</v>
      </c>
      <c r="B38" s="12"/>
      <c r="C38" s="12" t="s">
        <v>188</v>
      </c>
      <c r="D38" s="12"/>
      <c r="E38" s="34">
        <v>88</v>
      </c>
      <c r="F38" s="41">
        <v>0</v>
      </c>
      <c r="G38" s="60">
        <v>88</v>
      </c>
      <c r="I38" s="44"/>
    </row>
    <row r="39" spans="1:9">
      <c r="A39" s="16">
        <v>44317</v>
      </c>
      <c r="B39" s="12"/>
      <c r="C39" s="12" t="s">
        <v>203</v>
      </c>
      <c r="D39" s="12"/>
      <c r="E39" s="34">
        <v>2</v>
      </c>
      <c r="F39" s="41">
        <v>9500</v>
      </c>
      <c r="G39" s="60">
        <v>2</v>
      </c>
      <c r="I39" s="44"/>
    </row>
    <row r="40" spans="1:9">
      <c r="A40" s="16">
        <v>44348</v>
      </c>
      <c r="B40" s="12"/>
      <c r="C40" s="12" t="s">
        <v>204</v>
      </c>
      <c r="D40" s="12"/>
      <c r="E40" s="34">
        <v>0</v>
      </c>
      <c r="F40" s="41">
        <v>0</v>
      </c>
      <c r="G40" s="60">
        <v>0</v>
      </c>
      <c r="I40" s="44"/>
    </row>
    <row r="41" spans="1:9">
      <c r="A41" s="16">
        <v>44378</v>
      </c>
      <c r="B41" s="12"/>
      <c r="C41" s="12" t="s">
        <v>205</v>
      </c>
      <c r="D41" s="12"/>
      <c r="E41" s="34">
        <v>12543.01</v>
      </c>
      <c r="F41" s="41">
        <v>0</v>
      </c>
      <c r="G41" s="60">
        <v>88</v>
      </c>
      <c r="I41" s="44"/>
    </row>
    <row r="42" spans="1:9">
      <c r="A42" s="16">
        <v>44409</v>
      </c>
      <c r="B42" s="12"/>
      <c r="C42" s="12" t="s">
        <v>206</v>
      </c>
      <c r="D42" s="12"/>
      <c r="E42" s="34">
        <v>2</v>
      </c>
      <c r="F42" s="41">
        <v>7000</v>
      </c>
      <c r="G42" s="60">
        <v>2</v>
      </c>
      <c r="I42" s="44"/>
    </row>
    <row r="43" spans="1:9">
      <c r="A43" s="16">
        <v>44440</v>
      </c>
      <c r="B43" s="12"/>
      <c r="C43" s="12" t="s">
        <v>207</v>
      </c>
      <c r="D43" s="12"/>
      <c r="E43" s="34">
        <v>1</v>
      </c>
      <c r="F43" s="41">
        <v>3000</v>
      </c>
      <c r="G43" s="60">
        <v>1</v>
      </c>
      <c r="I43" s="44"/>
    </row>
    <row r="44" spans="1:9">
      <c r="A44" s="16">
        <v>44470</v>
      </c>
      <c r="B44" s="12"/>
      <c r="C44" s="12" t="s">
        <v>208</v>
      </c>
      <c r="D44" s="12"/>
      <c r="E44" s="35">
        <v>8562.6299999999992</v>
      </c>
      <c r="F44" s="41">
        <v>0</v>
      </c>
      <c r="G44" s="60">
        <v>88</v>
      </c>
      <c r="I44" s="44"/>
    </row>
    <row r="45" spans="1:9">
      <c r="A45" s="16">
        <v>44501</v>
      </c>
      <c r="B45" s="12"/>
      <c r="C45" s="12" t="s">
        <v>209</v>
      </c>
      <c r="D45" s="12"/>
      <c r="E45" s="36">
        <v>0</v>
      </c>
      <c r="F45" s="41">
        <v>0</v>
      </c>
      <c r="G45" s="60">
        <v>0</v>
      </c>
      <c r="I45" s="44"/>
    </row>
    <row r="46" spans="1:9">
      <c r="A46" s="16">
        <v>44531</v>
      </c>
      <c r="B46" s="12"/>
      <c r="C46" s="12" t="s">
        <v>210</v>
      </c>
      <c r="D46" s="12"/>
      <c r="E46" s="34">
        <v>28.5</v>
      </c>
      <c r="F46" s="41">
        <v>6500</v>
      </c>
      <c r="G46" s="60">
        <v>28.5</v>
      </c>
      <c r="I46" s="44"/>
    </row>
    <row r="47" spans="1:9">
      <c r="A47" s="15">
        <v>44562</v>
      </c>
      <c r="B47" s="12"/>
      <c r="C47" s="12" t="s">
        <v>189</v>
      </c>
      <c r="D47" s="12"/>
      <c r="E47" s="34">
        <v>4302.1899999999996</v>
      </c>
      <c r="F47" s="41">
        <v>16000</v>
      </c>
      <c r="G47" s="60">
        <v>91</v>
      </c>
      <c r="I47" s="44"/>
    </row>
    <row r="48" spans="1:9">
      <c r="A48" s="16">
        <v>44593</v>
      </c>
      <c r="B48" s="12"/>
      <c r="C48" s="12" t="s">
        <v>190</v>
      </c>
      <c r="D48" s="12"/>
      <c r="E48" s="34">
        <v>28.5</v>
      </c>
      <c r="F48" s="41">
        <v>1000</v>
      </c>
      <c r="G48" s="60">
        <v>28.5</v>
      </c>
      <c r="I48" s="44"/>
    </row>
    <row r="49" spans="1:9">
      <c r="A49" s="16">
        <v>44621</v>
      </c>
      <c r="B49" s="12"/>
      <c r="C49" s="12" t="s">
        <v>191</v>
      </c>
      <c r="D49" s="12"/>
      <c r="E49" s="34">
        <v>28561.43</v>
      </c>
      <c r="F49" s="41">
        <v>3100</v>
      </c>
      <c r="G49" s="60">
        <v>2</v>
      </c>
      <c r="I49" s="44"/>
    </row>
    <row r="50" spans="1:9">
      <c r="A50" s="16">
        <v>44652</v>
      </c>
      <c r="B50" s="12"/>
      <c r="C50" s="12" t="s">
        <v>192</v>
      </c>
      <c r="D50" s="12"/>
      <c r="E50" s="34">
        <v>93.18</v>
      </c>
      <c r="F50" s="41">
        <v>0</v>
      </c>
      <c r="G50" s="60">
        <v>93.18</v>
      </c>
      <c r="I50" s="44"/>
    </row>
    <row r="51" spans="1:9">
      <c r="A51" s="16">
        <v>44682</v>
      </c>
      <c r="B51" s="12"/>
      <c r="C51" s="12" t="s">
        <v>211</v>
      </c>
      <c r="D51" s="12"/>
      <c r="E51" s="34">
        <v>25.97</v>
      </c>
      <c r="F51" s="41">
        <v>4900</v>
      </c>
      <c r="G51" s="60">
        <v>4</v>
      </c>
      <c r="I51" s="44"/>
    </row>
    <row r="52" spans="1:9">
      <c r="A52" s="16">
        <v>44713</v>
      </c>
      <c r="B52" s="12"/>
      <c r="C52" s="12" t="s">
        <v>212</v>
      </c>
      <c r="D52" s="12"/>
      <c r="E52" s="34">
        <v>3</v>
      </c>
      <c r="F52" s="41">
        <v>4500</v>
      </c>
      <c r="G52" s="60">
        <v>3</v>
      </c>
      <c r="I52" s="44"/>
    </row>
    <row r="53" spans="1:9">
      <c r="A53" s="16">
        <v>44743</v>
      </c>
      <c r="B53" s="12"/>
      <c r="C53" s="12" t="s">
        <v>213</v>
      </c>
      <c r="D53" s="12"/>
      <c r="E53" s="36">
        <v>101</v>
      </c>
      <c r="F53" s="41">
        <v>21400</v>
      </c>
      <c r="G53" s="60">
        <v>101</v>
      </c>
      <c r="I53" s="44"/>
    </row>
    <row r="54" spans="1:9">
      <c r="A54" s="16">
        <v>44774</v>
      </c>
      <c r="B54" s="12"/>
      <c r="C54" s="12" t="s">
        <v>224</v>
      </c>
      <c r="D54" s="12"/>
      <c r="E54" s="36">
        <v>29763.84</v>
      </c>
      <c r="F54" s="41">
        <v>14400</v>
      </c>
      <c r="G54" s="60">
        <v>94</v>
      </c>
      <c r="I54" s="44"/>
    </row>
    <row r="55" spans="1:9">
      <c r="A55" s="16">
        <v>44927</v>
      </c>
      <c r="B55" s="12"/>
      <c r="C55" s="12" t="s">
        <v>202</v>
      </c>
      <c r="D55" s="12"/>
      <c r="E55" s="36">
        <v>21586.25</v>
      </c>
      <c r="F55" s="41">
        <v>30500</v>
      </c>
      <c r="G55" s="60">
        <v>298.5</v>
      </c>
      <c r="I55" s="44"/>
    </row>
    <row r="56" spans="1:9">
      <c r="A56" s="16">
        <v>45108</v>
      </c>
      <c r="B56" s="12"/>
      <c r="C56" s="12" t="s">
        <v>214</v>
      </c>
      <c r="D56" s="12"/>
      <c r="E56" s="36">
        <v>22578.45</v>
      </c>
      <c r="F56" s="41">
        <v>14500</v>
      </c>
      <c r="G56" s="60">
        <v>108.55</v>
      </c>
      <c r="I56" s="44"/>
    </row>
    <row r="57" spans="1:9">
      <c r="A57" s="16">
        <v>45597</v>
      </c>
      <c r="B57" s="12"/>
      <c r="C57" s="12" t="s">
        <v>180</v>
      </c>
      <c r="D57" s="12"/>
      <c r="E57" s="36">
        <v>92</v>
      </c>
      <c r="F57" s="41">
        <v>34000</v>
      </c>
      <c r="G57" s="60">
        <v>92</v>
      </c>
      <c r="I57" s="44"/>
    </row>
    <row r="58" spans="1:9">
      <c r="A58" s="12"/>
      <c r="B58" s="12"/>
      <c r="C58" s="12"/>
      <c r="D58" s="12"/>
      <c r="E58" s="35"/>
      <c r="F58" s="18"/>
      <c r="G58" s="37"/>
    </row>
    <row r="59" spans="1:9">
      <c r="A59" s="12"/>
      <c r="B59" s="12"/>
      <c r="C59" s="12"/>
      <c r="D59" s="12"/>
      <c r="E59" s="35"/>
      <c r="F59" s="18"/>
      <c r="G59" s="37"/>
    </row>
    <row r="60" spans="1:9">
      <c r="A60" s="16"/>
      <c r="B60" s="12"/>
      <c r="C60" s="12"/>
      <c r="D60" s="12"/>
      <c r="E60" s="36"/>
      <c r="F60" s="18"/>
      <c r="G60" s="37"/>
      <c r="I60" s="44"/>
    </row>
    <row r="61" spans="1:9">
      <c r="A61" s="16"/>
      <c r="B61" s="12"/>
      <c r="C61" s="12"/>
      <c r="D61" s="12"/>
      <c r="E61" s="17"/>
      <c r="F61" s="18"/>
      <c r="G61" s="37"/>
    </row>
    <row r="62" spans="1:9" ht="16" thickBot="1">
      <c r="G62" s="37"/>
    </row>
    <row r="63" spans="1:9" ht="36.75" customHeight="1" thickBot="1">
      <c r="D63" s="42" t="s">
        <v>14</v>
      </c>
      <c r="E63" s="32">
        <f>SUM(E10:E61)</f>
        <v>222189.71000000002</v>
      </c>
      <c r="F63" s="43">
        <f>SUM(F9:F61)</f>
        <v>270218.23</v>
      </c>
    </row>
    <row r="64" spans="1:9" ht="24" customHeight="1" thickBot="1">
      <c r="D64" s="42" t="s">
        <v>222</v>
      </c>
      <c r="E64" s="524">
        <f>SUM(G10:G62)</f>
        <v>2414.2300000000005</v>
      </c>
      <c r="F64" s="525"/>
    </row>
    <row r="65" spans="4:6" ht="35.25" customHeight="1" thickBot="1">
      <c r="D65" s="522" t="s">
        <v>246</v>
      </c>
      <c r="E65" s="523"/>
      <c r="F65" s="27">
        <f>F63-E63</f>
        <v>48028.51999999996</v>
      </c>
    </row>
  </sheetData>
  <mergeCells count="4">
    <mergeCell ref="D65:E65"/>
    <mergeCell ref="E64:F64"/>
    <mergeCell ref="B2:D4"/>
    <mergeCell ref="G6:H6"/>
  </mergeCells>
  <pageMargins left="0.23622047244094491" right="0.23622047244094491" top="0.35433070866141736" bottom="0.35433070866141736" header="0.31496062992125984" footer="0.31496062992125984"/>
  <pageSetup paperSize="9" orientation="landscape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pageSetUpPr autoPageBreaks="0"/>
  </sheetPr>
  <dimension ref="A1:P180"/>
  <sheetViews>
    <sheetView topLeftCell="A41" workbookViewId="0">
      <selection activeCell="E18" sqref="E18:E19"/>
    </sheetView>
  </sheetViews>
  <sheetFormatPr baseColWidth="10" defaultRowHeight="15"/>
  <cols>
    <col min="1" max="1" width="13.6640625" customWidth="1"/>
    <col min="2" max="2" width="10.6640625" customWidth="1"/>
    <col min="3" max="3" width="9.83203125" customWidth="1"/>
    <col min="4" max="4" width="7.5" customWidth="1"/>
    <col min="5" max="5" width="12" customWidth="1"/>
    <col min="6" max="6" width="11" customWidth="1"/>
    <col min="7" max="7" width="11.1640625" customWidth="1"/>
    <col min="8" max="8" width="14.1640625" customWidth="1"/>
    <col min="9" max="9" width="12.5" customWidth="1"/>
    <col min="12" max="12" width="14.5" bestFit="1" customWidth="1"/>
    <col min="14" max="14" width="13.5" customWidth="1"/>
  </cols>
  <sheetData>
    <row r="1" spans="1:12" ht="16" hidden="1" thickBot="1">
      <c r="A1" s="5"/>
      <c r="B1" s="5"/>
      <c r="C1" s="5"/>
      <c r="D1" s="5"/>
      <c r="E1" s="5"/>
      <c r="F1" s="5"/>
      <c r="G1" s="5"/>
    </row>
    <row r="2" spans="1:12">
      <c r="A2" s="5"/>
      <c r="B2" s="436" t="s">
        <v>242</v>
      </c>
      <c r="C2" s="540"/>
      <c r="D2" s="540"/>
      <c r="E2" s="540"/>
      <c r="F2" s="437"/>
      <c r="G2" s="5"/>
    </row>
    <row r="3" spans="1:12">
      <c r="A3" s="5"/>
      <c r="B3" s="438"/>
      <c r="C3" s="541"/>
      <c r="D3" s="541"/>
      <c r="E3" s="541"/>
      <c r="F3" s="439"/>
      <c r="G3" s="5"/>
    </row>
    <row r="4" spans="1:12" ht="16" thickBot="1">
      <c r="A4" s="5"/>
      <c r="B4" s="440"/>
      <c r="C4" s="441"/>
      <c r="D4" s="441"/>
      <c r="E4" s="441"/>
      <c r="F4" s="542"/>
      <c r="G4" s="5"/>
    </row>
    <row r="5" spans="1:12" ht="1.5" customHeight="1" thickBot="1">
      <c r="A5" s="5"/>
      <c r="B5" s="5"/>
      <c r="C5" s="5"/>
      <c r="D5" s="5"/>
      <c r="E5" s="5"/>
      <c r="F5" s="5"/>
      <c r="G5" s="5"/>
    </row>
    <row r="6" spans="1:12" ht="16" hidden="1" thickBot="1">
      <c r="A6" s="5"/>
      <c r="B6" s="5"/>
      <c r="C6" s="5"/>
      <c r="D6" s="5"/>
      <c r="E6" s="5"/>
      <c r="F6" s="5"/>
      <c r="G6" s="5"/>
    </row>
    <row r="7" spans="1:12" ht="52.5" customHeight="1" thickBot="1">
      <c r="A7" s="39" t="s">
        <v>244</v>
      </c>
      <c r="B7" s="39" t="s">
        <v>277</v>
      </c>
      <c r="C7" s="28"/>
      <c r="D7" s="28"/>
      <c r="E7" s="28" t="s">
        <v>223</v>
      </c>
      <c r="F7" s="39" t="s">
        <v>276</v>
      </c>
      <c r="G7" s="59" t="s">
        <v>275</v>
      </c>
      <c r="H7" s="49" t="s">
        <v>267</v>
      </c>
      <c r="I7" s="50" t="s">
        <v>268</v>
      </c>
    </row>
    <row r="8" spans="1:12" ht="20" thickBot="1">
      <c r="A8" s="30"/>
      <c r="B8" s="30"/>
      <c r="C8" s="30"/>
      <c r="D8" s="30"/>
      <c r="E8" s="12">
        <v>1441.01</v>
      </c>
      <c r="F8" s="30"/>
      <c r="G8" s="46"/>
      <c r="H8" s="55"/>
      <c r="I8" s="48">
        <f>B8-H8</f>
        <v>0</v>
      </c>
    </row>
    <row r="9" spans="1:12" ht="20" thickBot="1">
      <c r="A9" s="30"/>
      <c r="B9" s="30"/>
      <c r="C9" s="30"/>
      <c r="D9" s="30"/>
      <c r="E9" s="12">
        <v>2775.45</v>
      </c>
      <c r="F9" s="30"/>
      <c r="G9" s="46"/>
      <c r="H9" s="55"/>
      <c r="I9" s="48">
        <f t="shared" ref="I9:I62" si="0">B9-H9</f>
        <v>0</v>
      </c>
    </row>
    <row r="10" spans="1:12" ht="20" thickBot="1">
      <c r="A10" s="12" t="s">
        <v>227</v>
      </c>
      <c r="B10" s="12">
        <v>1500</v>
      </c>
      <c r="C10" s="12"/>
      <c r="D10" s="12"/>
      <c r="E10" s="12">
        <v>6532.35</v>
      </c>
      <c r="F10" s="29"/>
      <c r="G10" s="46"/>
      <c r="H10" s="63">
        <v>1500</v>
      </c>
      <c r="I10" s="48">
        <f t="shared" si="0"/>
        <v>0</v>
      </c>
      <c r="K10" s="12" t="s">
        <v>271</v>
      </c>
      <c r="L10" s="12" t="s">
        <v>270</v>
      </c>
    </row>
    <row r="11" spans="1:12" ht="20" thickBot="1">
      <c r="A11" s="16">
        <v>43709</v>
      </c>
      <c r="B11" s="12">
        <v>1365</v>
      </c>
      <c r="C11" s="30"/>
      <c r="D11" s="30"/>
      <c r="E11" s="12">
        <v>5944.44</v>
      </c>
      <c r="F11" s="29"/>
      <c r="G11" s="46"/>
      <c r="H11" s="63">
        <v>1365</v>
      </c>
      <c r="I11" s="48">
        <f t="shared" si="0"/>
        <v>0</v>
      </c>
      <c r="K11" s="17">
        <v>6</v>
      </c>
      <c r="L11" s="12">
        <v>4.3499999999999996</v>
      </c>
    </row>
    <row r="12" spans="1:12" ht="20" thickBot="1">
      <c r="A12" s="16">
        <v>43739</v>
      </c>
      <c r="B12" s="12">
        <v>951</v>
      </c>
      <c r="C12" s="12"/>
      <c r="D12" s="12"/>
      <c r="E12" s="12">
        <v>4141.51</v>
      </c>
      <c r="F12" s="12"/>
      <c r="G12" s="46"/>
      <c r="H12" s="63">
        <v>951</v>
      </c>
      <c r="I12" s="48">
        <f t="shared" si="0"/>
        <v>0</v>
      </c>
    </row>
    <row r="13" spans="1:12" ht="20" thickBot="1">
      <c r="A13" s="16">
        <v>43770</v>
      </c>
      <c r="B13" s="12">
        <v>277</v>
      </c>
      <c r="C13" s="12"/>
      <c r="D13" s="12"/>
      <c r="E13" s="12">
        <v>1206.31</v>
      </c>
      <c r="F13" s="29">
        <v>43784</v>
      </c>
      <c r="G13" s="46">
        <v>12474.79</v>
      </c>
      <c r="H13" s="63">
        <v>277</v>
      </c>
      <c r="I13" s="48">
        <f t="shared" si="0"/>
        <v>0</v>
      </c>
      <c r="K13" s="537" t="s">
        <v>273</v>
      </c>
      <c r="L13" s="537"/>
    </row>
    <row r="14" spans="1:12" ht="20" thickBot="1">
      <c r="A14" s="16">
        <v>43800</v>
      </c>
      <c r="B14" s="12">
        <v>436</v>
      </c>
      <c r="C14" s="12"/>
      <c r="D14" s="12"/>
      <c r="E14" s="12">
        <v>1898.47</v>
      </c>
      <c r="F14" s="12"/>
      <c r="G14" s="46"/>
      <c r="H14" s="63">
        <v>436</v>
      </c>
      <c r="I14" s="48">
        <f t="shared" si="0"/>
        <v>0</v>
      </c>
      <c r="J14" s="536">
        <v>2019</v>
      </c>
      <c r="K14" s="56" t="s">
        <v>274</v>
      </c>
      <c r="L14" s="56" t="s">
        <v>269</v>
      </c>
    </row>
    <row r="15" spans="1:12" ht="20" thickBot="1">
      <c r="A15" s="16">
        <v>43831</v>
      </c>
      <c r="B15" s="12">
        <v>896</v>
      </c>
      <c r="C15" s="12"/>
      <c r="D15" s="12"/>
      <c r="E15" s="12">
        <v>3901.99</v>
      </c>
      <c r="F15" s="29">
        <v>43869</v>
      </c>
      <c r="G15" s="46">
        <v>7246.56</v>
      </c>
      <c r="H15" s="62">
        <v>896</v>
      </c>
      <c r="I15" s="48">
        <f t="shared" si="0"/>
        <v>0</v>
      </c>
      <c r="J15" s="536"/>
      <c r="K15" s="56"/>
      <c r="L15" s="56" t="s">
        <v>272</v>
      </c>
    </row>
    <row r="16" spans="1:12" ht="20" thickBot="1">
      <c r="A16" s="16">
        <v>43862</v>
      </c>
      <c r="B16" s="12">
        <v>354</v>
      </c>
      <c r="C16" s="12"/>
      <c r="D16" s="12"/>
      <c r="E16" s="12">
        <v>1541.63</v>
      </c>
      <c r="F16" s="12"/>
      <c r="G16" s="46"/>
      <c r="H16" s="62">
        <v>354</v>
      </c>
      <c r="I16" s="48">
        <f t="shared" si="0"/>
        <v>0</v>
      </c>
    </row>
    <row r="17" spans="1:12" ht="20" thickBot="1">
      <c r="A17" s="16">
        <v>43891</v>
      </c>
      <c r="B17" s="12">
        <v>354</v>
      </c>
      <c r="C17" s="12"/>
      <c r="D17" s="12"/>
      <c r="E17" s="12">
        <v>1541.63</v>
      </c>
      <c r="F17" s="12"/>
      <c r="G17" s="46"/>
      <c r="H17" s="62">
        <v>354</v>
      </c>
      <c r="I17" s="48">
        <f t="shared" si="0"/>
        <v>0</v>
      </c>
    </row>
    <row r="18" spans="1:12" ht="20" thickBot="1">
      <c r="A18" s="16">
        <v>43922</v>
      </c>
      <c r="B18" s="12">
        <v>250</v>
      </c>
      <c r="C18" s="12"/>
      <c r="D18" s="12"/>
      <c r="E18" s="538">
        <v>1205.6099999999999</v>
      </c>
      <c r="F18" s="12"/>
      <c r="G18" s="46"/>
      <c r="H18" s="62">
        <v>250</v>
      </c>
      <c r="I18" s="48">
        <f t="shared" si="0"/>
        <v>0</v>
      </c>
    </row>
    <row r="19" spans="1:12" ht="20" thickBot="1">
      <c r="A19" s="16">
        <v>43952</v>
      </c>
      <c r="B19" s="12">
        <v>227</v>
      </c>
      <c r="C19" s="12"/>
      <c r="D19" s="12"/>
      <c r="E19" s="539"/>
      <c r="F19" s="29">
        <v>43972</v>
      </c>
      <c r="G19" s="46">
        <v>5443.62</v>
      </c>
      <c r="H19" s="62">
        <v>227</v>
      </c>
      <c r="I19" s="48">
        <f t="shared" si="0"/>
        <v>0</v>
      </c>
    </row>
    <row r="20" spans="1:12" ht="20" thickBot="1">
      <c r="A20" s="16">
        <v>43983</v>
      </c>
      <c r="B20" s="12">
        <v>700</v>
      </c>
      <c r="C20" s="12"/>
      <c r="D20" s="12"/>
      <c r="E20" s="12">
        <v>4215.54</v>
      </c>
      <c r="F20" s="12"/>
      <c r="G20" s="46"/>
      <c r="H20" s="62">
        <v>700</v>
      </c>
      <c r="I20" s="48">
        <f t="shared" si="0"/>
        <v>0</v>
      </c>
    </row>
    <row r="21" spans="1:12" ht="20" thickBot="1">
      <c r="A21" s="16">
        <v>44013</v>
      </c>
      <c r="B21" s="12">
        <v>1020</v>
      </c>
      <c r="C21" s="12"/>
      <c r="D21" s="12"/>
      <c r="E21" s="12">
        <v>6362.51</v>
      </c>
      <c r="F21" s="12"/>
      <c r="G21" s="46"/>
      <c r="H21" s="62">
        <v>1020</v>
      </c>
      <c r="I21" s="48">
        <f t="shared" si="0"/>
        <v>0</v>
      </c>
    </row>
    <row r="22" spans="1:12" ht="20" thickBot="1">
      <c r="A22" s="16">
        <v>44044</v>
      </c>
      <c r="B22" s="12">
        <v>626</v>
      </c>
      <c r="C22" s="12"/>
      <c r="D22" s="12"/>
      <c r="E22" s="12">
        <v>3836.67</v>
      </c>
      <c r="F22" s="12"/>
      <c r="G22" s="46"/>
      <c r="H22" s="62">
        <v>626</v>
      </c>
      <c r="I22" s="48">
        <f t="shared" si="0"/>
        <v>0</v>
      </c>
    </row>
    <row r="23" spans="1:12" ht="20" thickBot="1">
      <c r="A23" s="16">
        <v>44075</v>
      </c>
      <c r="B23" s="12">
        <v>1331</v>
      </c>
      <c r="C23" s="12"/>
      <c r="D23" s="12"/>
      <c r="E23" s="12">
        <v>5796.37</v>
      </c>
      <c r="F23" s="12"/>
      <c r="G23" s="46"/>
      <c r="H23" s="62">
        <v>1331</v>
      </c>
      <c r="I23" s="48">
        <f t="shared" si="0"/>
        <v>0</v>
      </c>
    </row>
    <row r="24" spans="1:12" ht="20" thickBot="1">
      <c r="A24" s="16">
        <v>44105</v>
      </c>
      <c r="B24" s="12">
        <v>730</v>
      </c>
      <c r="C24" s="12"/>
      <c r="D24" s="12"/>
      <c r="E24" s="12">
        <v>3179.08</v>
      </c>
      <c r="F24" s="29">
        <v>44105</v>
      </c>
      <c r="G24" s="46">
        <v>11205.16</v>
      </c>
      <c r="H24" s="62">
        <v>730</v>
      </c>
      <c r="I24" s="48">
        <f t="shared" si="0"/>
        <v>0</v>
      </c>
    </row>
    <row r="25" spans="1:12" ht="20" thickBot="1">
      <c r="A25" s="16">
        <v>44136</v>
      </c>
      <c r="B25" s="12">
        <v>1725</v>
      </c>
      <c r="C25" s="12"/>
      <c r="D25" s="12"/>
      <c r="E25" s="12">
        <v>7512.2</v>
      </c>
      <c r="F25" s="12"/>
      <c r="G25" s="46"/>
      <c r="H25" s="62">
        <v>1725</v>
      </c>
      <c r="I25" s="48">
        <f t="shared" si="0"/>
        <v>0</v>
      </c>
      <c r="J25" s="536">
        <v>2020</v>
      </c>
      <c r="K25" s="56" t="s">
        <v>274</v>
      </c>
      <c r="L25" s="56" t="s">
        <v>269</v>
      </c>
    </row>
    <row r="26" spans="1:12" ht="20" thickBot="1">
      <c r="A26" s="16">
        <v>44166</v>
      </c>
      <c r="B26" s="12">
        <v>1135</v>
      </c>
      <c r="C26" s="12"/>
      <c r="D26" s="12"/>
      <c r="E26" s="12">
        <v>4942.8100000000004</v>
      </c>
      <c r="F26" s="12"/>
      <c r="G26" s="46"/>
      <c r="H26" s="62">
        <v>1135</v>
      </c>
      <c r="I26" s="48">
        <f t="shared" si="0"/>
        <v>0</v>
      </c>
      <c r="J26" s="536"/>
      <c r="K26" s="56"/>
      <c r="L26" s="56" t="s">
        <v>272</v>
      </c>
    </row>
    <row r="27" spans="1:12" ht="20" thickBot="1">
      <c r="A27" s="16">
        <v>44197</v>
      </c>
      <c r="B27" s="12">
        <v>934</v>
      </c>
      <c r="C27" s="12"/>
      <c r="D27" s="12"/>
      <c r="E27" s="12">
        <v>4106.67</v>
      </c>
      <c r="F27" s="12"/>
      <c r="G27" s="46"/>
      <c r="H27" s="64">
        <v>822</v>
      </c>
      <c r="I27" s="48">
        <f t="shared" si="0"/>
        <v>112</v>
      </c>
    </row>
    <row r="28" spans="1:12" ht="20" thickBot="1">
      <c r="A28" s="16">
        <v>44228</v>
      </c>
      <c r="B28" s="12">
        <v>1003</v>
      </c>
      <c r="C28" s="12"/>
      <c r="D28" s="12"/>
      <c r="E28" s="12">
        <v>4367.96</v>
      </c>
      <c r="F28" s="12"/>
      <c r="G28" s="46"/>
      <c r="H28" s="64">
        <v>744</v>
      </c>
      <c r="I28" s="48">
        <f t="shared" si="0"/>
        <v>259</v>
      </c>
    </row>
    <row r="29" spans="1:12" ht="20" thickBot="1">
      <c r="A29" s="16">
        <v>44256</v>
      </c>
      <c r="B29" s="12">
        <v>955</v>
      </c>
      <c r="C29" s="12"/>
      <c r="D29" s="12"/>
      <c r="E29" s="12">
        <v>4158.93</v>
      </c>
      <c r="F29" s="29">
        <v>44273</v>
      </c>
      <c r="G29" s="46">
        <v>19174.63</v>
      </c>
      <c r="H29" s="64">
        <v>665</v>
      </c>
      <c r="I29" s="48">
        <f t="shared" si="0"/>
        <v>290</v>
      </c>
    </row>
    <row r="30" spans="1:12" ht="20" thickBot="1">
      <c r="A30" s="16">
        <v>44287</v>
      </c>
      <c r="B30" s="12">
        <v>1404</v>
      </c>
      <c r="C30" s="12"/>
      <c r="D30" s="12"/>
      <c r="E30" s="12">
        <v>6101.21</v>
      </c>
      <c r="F30" s="12"/>
      <c r="G30" s="46"/>
      <c r="H30" s="64">
        <v>685</v>
      </c>
      <c r="I30" s="48">
        <f t="shared" si="0"/>
        <v>719</v>
      </c>
    </row>
    <row r="31" spans="1:12" ht="20" thickBot="1">
      <c r="A31" s="16">
        <v>44317</v>
      </c>
      <c r="B31" s="12">
        <v>967</v>
      </c>
      <c r="C31" s="12"/>
      <c r="D31" s="12"/>
      <c r="E31" s="12">
        <v>4211.1899999999996</v>
      </c>
      <c r="F31" s="12"/>
      <c r="G31" s="46"/>
      <c r="H31" s="64">
        <v>1088</v>
      </c>
      <c r="I31" s="48">
        <f t="shared" si="0"/>
        <v>-121</v>
      </c>
    </row>
    <row r="32" spans="1:12" ht="20" thickBot="1">
      <c r="A32" s="16">
        <v>44348</v>
      </c>
      <c r="B32" s="12">
        <v>1780</v>
      </c>
      <c r="C32" s="12"/>
      <c r="D32" s="12"/>
      <c r="E32" s="12">
        <v>7751.72</v>
      </c>
      <c r="F32" s="12"/>
      <c r="G32" s="46"/>
      <c r="H32" s="64">
        <v>1179</v>
      </c>
      <c r="I32" s="48">
        <f t="shared" si="0"/>
        <v>601</v>
      </c>
    </row>
    <row r="33" spans="1:16" ht="20" thickBot="1">
      <c r="A33" s="16">
        <v>44378</v>
      </c>
      <c r="B33" s="12">
        <v>2422</v>
      </c>
      <c r="C33" s="12"/>
      <c r="D33" s="12"/>
      <c r="E33" s="17">
        <v>10547</v>
      </c>
      <c r="F33" s="29">
        <v>44385</v>
      </c>
      <c r="G33" s="46">
        <v>12455.01</v>
      </c>
      <c r="H33" s="64">
        <v>1705</v>
      </c>
      <c r="I33" s="48">
        <f t="shared" si="0"/>
        <v>717</v>
      </c>
    </row>
    <row r="34" spans="1:16" ht="20" thickBot="1">
      <c r="A34" s="16">
        <v>44409</v>
      </c>
      <c r="B34" s="12">
        <v>2768</v>
      </c>
      <c r="C34" s="12"/>
      <c r="D34" s="12"/>
      <c r="E34" s="17">
        <v>12054</v>
      </c>
      <c r="F34" s="12"/>
      <c r="G34" s="46"/>
      <c r="H34" s="64">
        <v>1240</v>
      </c>
      <c r="I34" s="48">
        <f t="shared" si="0"/>
        <v>1528</v>
      </c>
    </row>
    <row r="35" spans="1:16" ht="20" thickBot="1">
      <c r="A35" s="16">
        <v>44440</v>
      </c>
      <c r="B35" s="12">
        <v>1691</v>
      </c>
      <c r="C35" s="12"/>
      <c r="D35" s="12"/>
      <c r="E35" s="17">
        <v>7364</v>
      </c>
      <c r="F35" s="12"/>
      <c r="G35" s="46"/>
      <c r="H35" s="64">
        <v>1628</v>
      </c>
      <c r="I35" s="48">
        <f t="shared" si="0"/>
        <v>63</v>
      </c>
      <c r="P35" s="54" t="s">
        <v>272</v>
      </c>
    </row>
    <row r="36" spans="1:16" ht="20" thickBot="1">
      <c r="A36" s="16">
        <v>44470</v>
      </c>
      <c r="B36" s="12">
        <v>1637</v>
      </c>
      <c r="C36" s="12"/>
      <c r="D36" s="12"/>
      <c r="E36" s="12">
        <v>7128.97</v>
      </c>
      <c r="F36" s="29">
        <v>44480</v>
      </c>
      <c r="G36" s="46">
        <v>8474.6299999999992</v>
      </c>
      <c r="H36" s="64">
        <v>1048</v>
      </c>
      <c r="I36" s="48">
        <f t="shared" si="0"/>
        <v>589</v>
      </c>
    </row>
    <row r="37" spans="1:16" ht="20" thickBot="1">
      <c r="A37" s="16">
        <v>44501</v>
      </c>
      <c r="B37" s="12">
        <v>1663</v>
      </c>
      <c r="C37" s="12"/>
      <c r="D37" s="12"/>
      <c r="E37" s="12">
        <v>6806.71</v>
      </c>
      <c r="F37" s="12"/>
      <c r="G37" s="46"/>
      <c r="H37" s="64">
        <v>935</v>
      </c>
      <c r="I37" s="48">
        <f t="shared" si="0"/>
        <v>728</v>
      </c>
      <c r="J37" s="536">
        <v>2021</v>
      </c>
      <c r="K37" s="56" t="s">
        <v>274</v>
      </c>
      <c r="L37" s="56" t="s">
        <v>269</v>
      </c>
    </row>
    <row r="38" spans="1:16" ht="20" thickBot="1">
      <c r="A38" s="16">
        <v>44531</v>
      </c>
      <c r="B38" s="12">
        <v>1329</v>
      </c>
      <c r="C38" s="12"/>
      <c r="D38" s="12"/>
      <c r="E38" s="12">
        <v>5787.66</v>
      </c>
      <c r="F38" s="12"/>
      <c r="G38" s="46"/>
      <c r="H38" s="64">
        <v>675</v>
      </c>
      <c r="I38" s="48">
        <f t="shared" si="0"/>
        <v>654</v>
      </c>
      <c r="J38" s="536"/>
      <c r="K38" s="56">
        <f>SUM(I27:I38)</f>
        <v>6139</v>
      </c>
      <c r="L38" s="57">
        <f>K38*L11</f>
        <v>26704.649999999998</v>
      </c>
    </row>
    <row r="39" spans="1:16" ht="20" thickBot="1">
      <c r="A39" s="16">
        <v>44562</v>
      </c>
      <c r="B39" s="12">
        <v>646</v>
      </c>
      <c r="C39" s="12"/>
      <c r="D39" s="12"/>
      <c r="E39" s="12"/>
      <c r="F39" s="29">
        <v>44562</v>
      </c>
      <c r="G39" s="46" t="s">
        <v>252</v>
      </c>
      <c r="H39" s="65">
        <v>646</v>
      </c>
      <c r="I39" s="48">
        <f t="shared" si="0"/>
        <v>0</v>
      </c>
    </row>
    <row r="40" spans="1:16" ht="20" thickBot="1">
      <c r="A40" s="16">
        <v>44593</v>
      </c>
      <c r="B40" s="12">
        <v>604</v>
      </c>
      <c r="C40" s="12"/>
      <c r="D40" s="12"/>
      <c r="E40" s="12"/>
      <c r="F40" s="12"/>
      <c r="G40" s="46"/>
      <c r="H40" s="65">
        <v>604</v>
      </c>
      <c r="I40" s="48">
        <f t="shared" si="0"/>
        <v>0</v>
      </c>
    </row>
    <row r="41" spans="1:16" ht="20" thickBot="1">
      <c r="A41" s="16">
        <v>44621</v>
      </c>
      <c r="B41" s="12">
        <v>1032</v>
      </c>
      <c r="C41" s="12"/>
      <c r="D41" s="12"/>
      <c r="E41" s="12">
        <v>4494.26</v>
      </c>
      <c r="F41" s="12" t="s">
        <v>253</v>
      </c>
      <c r="G41" s="46" t="s">
        <v>254</v>
      </c>
      <c r="H41" s="65">
        <v>674</v>
      </c>
      <c r="I41" s="48">
        <f t="shared" si="0"/>
        <v>358</v>
      </c>
    </row>
    <row r="42" spans="1:16" ht="20" thickBot="1">
      <c r="A42" s="16">
        <v>44652</v>
      </c>
      <c r="B42" s="12">
        <v>1030</v>
      </c>
      <c r="C42" s="12"/>
      <c r="D42" s="12"/>
      <c r="E42" s="12">
        <v>4485.55</v>
      </c>
      <c r="F42" s="12"/>
      <c r="G42" s="46"/>
      <c r="H42" s="65">
        <v>823</v>
      </c>
      <c r="I42" s="48">
        <f t="shared" si="0"/>
        <v>207</v>
      </c>
    </row>
    <row r="43" spans="1:16" ht="20" thickBot="1">
      <c r="A43" s="16">
        <v>44682</v>
      </c>
      <c r="B43" s="12">
        <v>2472</v>
      </c>
      <c r="C43" s="12"/>
      <c r="D43" s="12"/>
      <c r="E43" s="12">
        <v>10765.31</v>
      </c>
      <c r="F43" s="12"/>
      <c r="G43" s="46"/>
      <c r="H43" s="65">
        <v>1040</v>
      </c>
      <c r="I43" s="48">
        <f t="shared" si="0"/>
        <v>1432</v>
      </c>
    </row>
    <row r="44" spans="1:16" ht="20" thickBot="1">
      <c r="A44" s="16">
        <v>44713</v>
      </c>
      <c r="B44" s="12">
        <v>1760</v>
      </c>
      <c r="C44" s="12"/>
      <c r="D44" s="12"/>
      <c r="E44" s="12">
        <v>7664.62</v>
      </c>
      <c r="F44" s="12"/>
      <c r="G44" s="46"/>
      <c r="H44" s="65">
        <v>1096</v>
      </c>
      <c r="I44" s="48">
        <f t="shared" si="0"/>
        <v>664</v>
      </c>
    </row>
    <row r="45" spans="1:16" ht="20" thickBot="1">
      <c r="A45" s="16">
        <v>44743</v>
      </c>
      <c r="B45" s="12">
        <v>1953</v>
      </c>
      <c r="C45" s="12"/>
      <c r="D45" s="12"/>
      <c r="E45" s="12">
        <v>8505.1200000000008</v>
      </c>
      <c r="F45" s="12"/>
      <c r="G45" s="46"/>
      <c r="H45" s="65">
        <v>1727</v>
      </c>
      <c r="I45" s="48">
        <f t="shared" si="0"/>
        <v>226</v>
      </c>
    </row>
    <row r="46" spans="1:16" ht="20" thickBot="1">
      <c r="A46" s="16">
        <v>44774</v>
      </c>
      <c r="B46" s="12">
        <v>2062</v>
      </c>
      <c r="C46" s="12"/>
      <c r="D46" s="12"/>
      <c r="E46" s="12">
        <v>8979.7999999999993</v>
      </c>
      <c r="F46" s="29">
        <v>44774</v>
      </c>
      <c r="G46" s="46">
        <v>26547.47</v>
      </c>
      <c r="H46" s="65">
        <v>1326</v>
      </c>
      <c r="I46" s="48">
        <f t="shared" si="0"/>
        <v>736</v>
      </c>
    </row>
    <row r="47" spans="1:16" ht="20" thickBot="1">
      <c r="A47" s="16">
        <v>44805</v>
      </c>
      <c r="B47" s="12">
        <v>1513</v>
      </c>
      <c r="C47" s="12"/>
      <c r="D47" s="12"/>
      <c r="E47" s="12">
        <v>6588.96</v>
      </c>
      <c r="F47" s="12"/>
      <c r="G47" s="46"/>
      <c r="H47" s="65">
        <v>1129</v>
      </c>
      <c r="I47" s="48">
        <f t="shared" si="0"/>
        <v>384</v>
      </c>
    </row>
    <row r="48" spans="1:16" ht="20" thickBot="1">
      <c r="A48" s="16">
        <v>44835</v>
      </c>
      <c r="B48" s="12">
        <v>1850</v>
      </c>
      <c r="C48" s="12"/>
      <c r="D48" s="12"/>
      <c r="E48" s="12">
        <v>8056.57</v>
      </c>
      <c r="F48" s="12"/>
      <c r="G48" s="46"/>
      <c r="H48" s="65">
        <v>891</v>
      </c>
      <c r="I48" s="48">
        <f t="shared" si="0"/>
        <v>959</v>
      </c>
    </row>
    <row r="49" spans="1:12" ht="20" thickBot="1">
      <c r="A49" s="16">
        <v>44866</v>
      </c>
      <c r="B49" s="12">
        <v>1504</v>
      </c>
      <c r="C49" s="12"/>
      <c r="D49" s="12"/>
      <c r="E49" s="12">
        <v>6549.77</v>
      </c>
      <c r="F49" s="12"/>
      <c r="G49" s="46"/>
      <c r="H49" s="65">
        <v>874</v>
      </c>
      <c r="I49" s="48">
        <f t="shared" si="0"/>
        <v>630</v>
      </c>
      <c r="J49" s="536">
        <v>2022</v>
      </c>
      <c r="K49" s="56" t="s">
        <v>274</v>
      </c>
      <c r="L49" s="56" t="s">
        <v>269</v>
      </c>
    </row>
    <row r="50" spans="1:12" ht="20" thickBot="1">
      <c r="A50" s="16">
        <v>44896</v>
      </c>
      <c r="B50" s="12">
        <v>984</v>
      </c>
      <c r="C50" s="12"/>
      <c r="D50" s="12"/>
      <c r="E50" s="12">
        <v>4285.22</v>
      </c>
      <c r="F50" s="12"/>
      <c r="G50" s="46"/>
      <c r="H50" s="65">
        <v>743</v>
      </c>
      <c r="I50" s="48">
        <f t="shared" si="0"/>
        <v>241</v>
      </c>
      <c r="J50" s="536"/>
      <c r="K50" s="56">
        <f>SUM(I39:I50)</f>
        <v>5837</v>
      </c>
      <c r="L50" s="57">
        <f>K50*L11</f>
        <v>25390.949999999997</v>
      </c>
    </row>
    <row r="51" spans="1:12" ht="20" thickBot="1">
      <c r="A51" s="16">
        <v>44927</v>
      </c>
      <c r="B51" s="12">
        <v>1270</v>
      </c>
      <c r="C51" s="12"/>
      <c r="D51" s="12"/>
      <c r="E51" s="12">
        <v>5530.72</v>
      </c>
      <c r="F51" s="12"/>
      <c r="G51" s="46"/>
      <c r="H51" s="47">
        <v>576</v>
      </c>
      <c r="I51" s="48">
        <f t="shared" si="0"/>
        <v>694</v>
      </c>
    </row>
    <row r="52" spans="1:12" ht="20" thickBot="1">
      <c r="A52" s="16">
        <v>44958</v>
      </c>
      <c r="B52" s="12">
        <v>936</v>
      </c>
      <c r="C52" s="12"/>
      <c r="D52" s="12"/>
      <c r="E52" s="12">
        <v>4075.19</v>
      </c>
      <c r="F52" s="12"/>
      <c r="G52" s="46"/>
      <c r="H52" s="47">
        <v>565</v>
      </c>
      <c r="I52" s="48">
        <f t="shared" si="0"/>
        <v>371</v>
      </c>
    </row>
    <row r="53" spans="1:12" ht="20" thickBot="1">
      <c r="A53" s="16">
        <v>44986</v>
      </c>
      <c r="B53" s="12">
        <v>1603</v>
      </c>
      <c r="C53" s="12"/>
      <c r="D53" s="12"/>
      <c r="E53" s="12">
        <v>6980.9</v>
      </c>
      <c r="F53" s="12"/>
      <c r="G53" s="46"/>
      <c r="H53" s="47">
        <v>1302</v>
      </c>
      <c r="I53" s="48">
        <f t="shared" si="0"/>
        <v>301</v>
      </c>
    </row>
    <row r="54" spans="1:12" ht="20" thickBot="1">
      <c r="A54" s="16">
        <v>45017</v>
      </c>
      <c r="B54" s="12">
        <v>1636</v>
      </c>
      <c r="C54" s="12"/>
      <c r="D54" s="12"/>
      <c r="E54" s="12">
        <v>7124.62</v>
      </c>
      <c r="F54" s="29">
        <v>45019</v>
      </c>
      <c r="G54" s="46" t="s">
        <v>255</v>
      </c>
      <c r="H54" s="47">
        <v>1256</v>
      </c>
      <c r="I54" s="48">
        <f t="shared" si="0"/>
        <v>380</v>
      </c>
    </row>
    <row r="55" spans="1:12" ht="20" thickBot="1">
      <c r="A55" s="16">
        <v>45047</v>
      </c>
      <c r="B55" s="12">
        <v>1489</v>
      </c>
      <c r="C55" s="12"/>
      <c r="D55" s="12"/>
      <c r="E55" s="12" t="s">
        <v>228</v>
      </c>
      <c r="F55" s="12"/>
      <c r="G55" s="46"/>
      <c r="H55" s="47">
        <v>765</v>
      </c>
      <c r="I55" s="48">
        <f t="shared" si="0"/>
        <v>724</v>
      </c>
    </row>
    <row r="56" spans="1:12" ht="20" thickBot="1">
      <c r="A56" s="16">
        <v>45078</v>
      </c>
      <c r="B56" s="12">
        <v>1797</v>
      </c>
      <c r="C56" s="12"/>
      <c r="D56" s="12"/>
      <c r="E56" s="12">
        <v>7825.76</v>
      </c>
      <c r="F56" s="12"/>
      <c r="G56" s="46"/>
      <c r="H56" s="47">
        <v>1679</v>
      </c>
      <c r="I56" s="48">
        <f t="shared" si="0"/>
        <v>118</v>
      </c>
    </row>
    <row r="57" spans="1:12" ht="20" thickBot="1">
      <c r="A57" s="16">
        <v>45108</v>
      </c>
      <c r="B57" s="12">
        <v>1868</v>
      </c>
      <c r="C57" s="12"/>
      <c r="D57" s="12"/>
      <c r="E57" s="12">
        <v>8134.95</v>
      </c>
      <c r="F57" s="29">
        <v>45113</v>
      </c>
      <c r="G57" s="46">
        <v>12306.94</v>
      </c>
      <c r="H57" s="47">
        <v>873</v>
      </c>
      <c r="I57" s="48">
        <f t="shared" si="0"/>
        <v>995</v>
      </c>
    </row>
    <row r="58" spans="1:12" ht="20" thickBot="1">
      <c r="A58" s="16">
        <v>45139</v>
      </c>
      <c r="B58" s="12">
        <v>2134</v>
      </c>
      <c r="C58" s="12"/>
      <c r="D58" s="12"/>
      <c r="E58" s="12" t="s">
        <v>229</v>
      </c>
      <c r="F58" s="29">
        <v>45154</v>
      </c>
      <c r="G58" s="46">
        <v>18429.93</v>
      </c>
      <c r="H58" s="47">
        <v>1418</v>
      </c>
      <c r="I58" s="48">
        <f t="shared" si="0"/>
        <v>716</v>
      </c>
    </row>
    <row r="59" spans="1:12" ht="20" thickBot="1">
      <c r="A59" s="16">
        <v>45170</v>
      </c>
      <c r="B59" s="12">
        <v>1808</v>
      </c>
      <c r="C59" s="12"/>
      <c r="D59" s="12"/>
      <c r="E59" s="12">
        <v>7873.66</v>
      </c>
      <c r="F59" s="12"/>
      <c r="G59" s="46"/>
      <c r="H59" s="47">
        <v>1074</v>
      </c>
      <c r="I59" s="48">
        <f t="shared" si="0"/>
        <v>734</v>
      </c>
    </row>
    <row r="60" spans="1:12" ht="20" thickBot="1">
      <c r="A60" s="16">
        <v>45200</v>
      </c>
      <c r="B60" s="12">
        <v>1662</v>
      </c>
      <c r="C60" s="12"/>
      <c r="D60" s="12"/>
      <c r="E60" s="12">
        <v>7237.84</v>
      </c>
      <c r="F60" s="12"/>
      <c r="G60" s="46"/>
      <c r="H60" s="47">
        <v>1139</v>
      </c>
      <c r="I60" s="48">
        <f t="shared" si="0"/>
        <v>523</v>
      </c>
    </row>
    <row r="61" spans="1:12" ht="20" thickBot="1">
      <c r="A61" s="16">
        <v>45231</v>
      </c>
      <c r="B61" s="12">
        <v>1695</v>
      </c>
      <c r="C61" s="12"/>
      <c r="D61" s="12"/>
      <c r="E61" s="12">
        <v>7381.56</v>
      </c>
      <c r="F61" s="12"/>
      <c r="G61" s="46"/>
      <c r="H61" s="47">
        <v>789</v>
      </c>
      <c r="I61" s="48">
        <f t="shared" si="0"/>
        <v>906</v>
      </c>
      <c r="J61" s="536">
        <v>2023</v>
      </c>
      <c r="K61" s="56" t="s">
        <v>274</v>
      </c>
      <c r="L61" s="56" t="s">
        <v>269</v>
      </c>
    </row>
    <row r="62" spans="1:12" ht="19">
      <c r="A62" s="16">
        <v>45261</v>
      </c>
      <c r="B62" s="12">
        <v>984</v>
      </c>
      <c r="C62" s="12"/>
      <c r="D62" s="12"/>
      <c r="E62" s="12">
        <v>4285.22</v>
      </c>
      <c r="F62" s="12"/>
      <c r="G62" s="46"/>
      <c r="H62" s="47">
        <v>873</v>
      </c>
      <c r="I62" s="48">
        <f t="shared" si="0"/>
        <v>111</v>
      </c>
      <c r="J62" s="536"/>
      <c r="K62" s="56">
        <f>SUM(I51:I62)</f>
        <v>6573</v>
      </c>
      <c r="L62" s="57">
        <f>K62*L11</f>
        <v>28592.55</v>
      </c>
    </row>
    <row r="63" spans="1:12">
      <c r="A63" s="12"/>
      <c r="B63" s="12"/>
      <c r="C63" s="12"/>
      <c r="D63" s="12"/>
      <c r="E63" s="12"/>
      <c r="F63" s="12"/>
      <c r="G63" s="46"/>
      <c r="H63" s="12"/>
      <c r="I63" s="12"/>
    </row>
    <row r="64" spans="1:12">
      <c r="A64" s="12"/>
      <c r="B64" s="12"/>
      <c r="C64" s="12"/>
      <c r="D64" s="12"/>
      <c r="E64" s="12"/>
      <c r="F64" s="12"/>
      <c r="G64" s="46"/>
      <c r="H64" s="12"/>
      <c r="I64" s="12"/>
    </row>
    <row r="65" spans="1:14" ht="39.75" customHeight="1">
      <c r="A65" s="38" t="s">
        <v>243</v>
      </c>
      <c r="B65" s="38">
        <f>+SUM(B8:B64)</f>
        <v>68722</v>
      </c>
      <c r="C65" s="12"/>
      <c r="D65" s="12"/>
      <c r="E65" s="61">
        <f>SUM(E10:E64)</f>
        <v>280970.74</v>
      </c>
      <c r="F65" s="12"/>
      <c r="G65" s="61">
        <f>SUM(G8:G64)</f>
        <v>133758.74000000002</v>
      </c>
      <c r="H65" s="51">
        <f>SUM(H8:H62)</f>
        <v>50173</v>
      </c>
      <c r="I65" s="52">
        <f>SUM(I8:I62)</f>
        <v>18549</v>
      </c>
      <c r="K65" s="23">
        <f>SUM(K26+K38+K50+K62)</f>
        <v>18549</v>
      </c>
      <c r="L65" s="66">
        <f>K65*L11</f>
        <v>80688.149999999994</v>
      </c>
      <c r="N65" s="68">
        <f>K65*1.65</f>
        <v>30605.85</v>
      </c>
    </row>
    <row r="66" spans="1:14" ht="2.25" customHeight="1" thickBot="1"/>
    <row r="67" spans="1:14" ht="30" customHeight="1" thickBot="1">
      <c r="B67" s="67">
        <f>B65*L11</f>
        <v>298940.69999999995</v>
      </c>
      <c r="F67" s="53">
        <f>E65-G65</f>
        <v>147211.99999999997</v>
      </c>
    </row>
    <row r="68" spans="1:14" ht="7.5" customHeight="1"/>
    <row r="106" spans="4:6" ht="16" thickBot="1"/>
    <row r="107" spans="4:6" ht="20" thickBot="1">
      <c r="D107" s="58">
        <v>44197</v>
      </c>
      <c r="E107" s="12">
        <v>934</v>
      </c>
      <c r="F107" s="48">
        <v>822</v>
      </c>
    </row>
    <row r="108" spans="4:6" ht="20" thickBot="1">
      <c r="D108" s="58">
        <v>44228</v>
      </c>
      <c r="E108" s="12">
        <v>1003</v>
      </c>
      <c r="F108" s="48">
        <v>744</v>
      </c>
    </row>
    <row r="109" spans="4:6" ht="20" thickBot="1">
      <c r="D109" s="58">
        <v>44256</v>
      </c>
      <c r="E109" s="12">
        <v>955</v>
      </c>
      <c r="F109" s="48">
        <v>665</v>
      </c>
    </row>
    <row r="110" spans="4:6" ht="20" thickBot="1">
      <c r="D110" s="58">
        <v>44287</v>
      </c>
      <c r="E110" s="12">
        <v>1404</v>
      </c>
      <c r="F110" s="48">
        <v>685</v>
      </c>
    </row>
    <row r="111" spans="4:6" ht="20" thickBot="1">
      <c r="D111" s="58">
        <v>44317</v>
      </c>
      <c r="E111" s="12">
        <v>967</v>
      </c>
      <c r="F111" s="48">
        <v>1088</v>
      </c>
    </row>
    <row r="112" spans="4:6" ht="20" thickBot="1">
      <c r="D112" s="58">
        <v>44348</v>
      </c>
      <c r="E112" s="12">
        <v>1780</v>
      </c>
      <c r="F112" s="48">
        <v>1179</v>
      </c>
    </row>
    <row r="113" spans="4:6" ht="20" thickBot="1">
      <c r="D113" s="58">
        <v>44378</v>
      </c>
      <c r="E113" s="12">
        <v>2422</v>
      </c>
      <c r="F113" s="48">
        <v>1705</v>
      </c>
    </row>
    <row r="114" spans="4:6" ht="20" thickBot="1">
      <c r="D114" s="58">
        <v>44409</v>
      </c>
      <c r="E114" s="12">
        <v>2768</v>
      </c>
      <c r="F114" s="48">
        <v>1240</v>
      </c>
    </row>
    <row r="115" spans="4:6" ht="20" thickBot="1">
      <c r="D115" s="58">
        <v>44440</v>
      </c>
      <c r="E115" s="12">
        <v>1691</v>
      </c>
      <c r="F115" s="48">
        <v>1628</v>
      </c>
    </row>
    <row r="116" spans="4:6" ht="20" thickBot="1">
      <c r="D116" s="58">
        <v>44470</v>
      </c>
      <c r="E116" s="12">
        <v>1637</v>
      </c>
      <c r="F116" s="48">
        <v>1048</v>
      </c>
    </row>
    <row r="117" spans="4:6" ht="20" thickBot="1">
      <c r="D117" s="58">
        <v>44501</v>
      </c>
      <c r="E117" s="12">
        <v>1663</v>
      </c>
      <c r="F117" s="48">
        <v>935</v>
      </c>
    </row>
    <row r="118" spans="4:6" ht="19">
      <c r="D118" s="58">
        <v>44531</v>
      </c>
      <c r="E118" s="12">
        <v>1329</v>
      </c>
      <c r="F118" s="48">
        <v>675</v>
      </c>
    </row>
    <row r="133" spans="5:7" ht="16" thickBot="1"/>
    <row r="134" spans="5:7" ht="20" thickBot="1">
      <c r="E134" s="58">
        <v>44562</v>
      </c>
      <c r="F134" s="12">
        <v>646</v>
      </c>
      <c r="G134" s="48">
        <v>646</v>
      </c>
    </row>
    <row r="135" spans="5:7" ht="20" thickBot="1">
      <c r="E135" s="58">
        <v>44593</v>
      </c>
      <c r="F135" s="12">
        <v>604</v>
      </c>
      <c r="G135" s="48">
        <v>604</v>
      </c>
    </row>
    <row r="136" spans="5:7" ht="20" thickBot="1">
      <c r="E136" s="58">
        <v>44621</v>
      </c>
      <c r="F136" s="12">
        <v>1032</v>
      </c>
      <c r="G136" s="48">
        <v>674</v>
      </c>
    </row>
    <row r="137" spans="5:7" ht="20" thickBot="1">
      <c r="E137" s="58">
        <v>44652</v>
      </c>
      <c r="F137" s="12">
        <v>1030</v>
      </c>
      <c r="G137" s="48">
        <v>823</v>
      </c>
    </row>
    <row r="138" spans="5:7" ht="20" thickBot="1">
      <c r="E138" s="58">
        <v>44682</v>
      </c>
      <c r="F138" s="12">
        <v>2472</v>
      </c>
      <c r="G138" s="48">
        <v>1040</v>
      </c>
    </row>
    <row r="139" spans="5:7" ht="20" thickBot="1">
      <c r="E139" s="58">
        <v>44713</v>
      </c>
      <c r="F139" s="12">
        <v>1760</v>
      </c>
      <c r="G139" s="48">
        <v>1096</v>
      </c>
    </row>
    <row r="140" spans="5:7" ht="20" thickBot="1">
      <c r="E140" s="58">
        <v>44743</v>
      </c>
      <c r="F140" s="12">
        <v>1953</v>
      </c>
      <c r="G140" s="48">
        <v>1727</v>
      </c>
    </row>
    <row r="141" spans="5:7" ht="20" thickBot="1">
      <c r="E141" s="58">
        <v>44774</v>
      </c>
      <c r="F141" s="12">
        <v>2062</v>
      </c>
      <c r="G141" s="48">
        <v>1326</v>
      </c>
    </row>
    <row r="142" spans="5:7" ht="20" thickBot="1">
      <c r="E142" s="58">
        <v>44805</v>
      </c>
      <c r="F142" s="12">
        <v>1513</v>
      </c>
      <c r="G142" s="48">
        <v>1129</v>
      </c>
    </row>
    <row r="143" spans="5:7" ht="20" thickBot="1">
      <c r="E143" s="58">
        <v>44835</v>
      </c>
      <c r="F143" s="12">
        <v>1850</v>
      </c>
      <c r="G143" s="48">
        <v>891</v>
      </c>
    </row>
    <row r="144" spans="5:7" ht="20" thickBot="1">
      <c r="E144" s="58">
        <v>44866</v>
      </c>
      <c r="F144" s="12">
        <v>1504</v>
      </c>
      <c r="G144" s="48">
        <v>874</v>
      </c>
    </row>
    <row r="145" spans="5:7" ht="19">
      <c r="E145" s="58">
        <v>44896</v>
      </c>
      <c r="F145" s="12">
        <v>984</v>
      </c>
      <c r="G145" s="48">
        <v>743</v>
      </c>
    </row>
    <row r="168" spans="6:8" ht="16" thickBot="1"/>
    <row r="169" spans="6:8" ht="20" thickBot="1">
      <c r="F169" s="58">
        <v>44927</v>
      </c>
      <c r="G169" s="12">
        <v>1270</v>
      </c>
      <c r="H169" s="48">
        <v>576</v>
      </c>
    </row>
    <row r="170" spans="6:8" ht="20" thickBot="1">
      <c r="F170" s="58">
        <v>44958</v>
      </c>
      <c r="G170" s="12">
        <v>936</v>
      </c>
      <c r="H170" s="48">
        <v>565</v>
      </c>
    </row>
    <row r="171" spans="6:8" ht="20" thickBot="1">
      <c r="F171" s="58">
        <v>44986</v>
      </c>
      <c r="G171" s="12">
        <v>1603</v>
      </c>
      <c r="H171" s="48">
        <v>1302</v>
      </c>
    </row>
    <row r="172" spans="6:8" ht="20" thickBot="1">
      <c r="F172" s="58">
        <v>45017</v>
      </c>
      <c r="G172" s="12">
        <v>1636</v>
      </c>
      <c r="H172" s="48">
        <v>1256</v>
      </c>
    </row>
    <row r="173" spans="6:8" ht="20" thickBot="1">
      <c r="F173" s="58">
        <v>45047</v>
      </c>
      <c r="G173" s="12">
        <v>1489</v>
      </c>
      <c r="H173" s="48">
        <v>765</v>
      </c>
    </row>
    <row r="174" spans="6:8" ht="20" thickBot="1">
      <c r="F174" s="58">
        <v>45078</v>
      </c>
      <c r="G174" s="12">
        <v>1797</v>
      </c>
      <c r="H174" s="48">
        <v>1679</v>
      </c>
    </row>
    <row r="175" spans="6:8" ht="20" thickBot="1">
      <c r="F175" s="58">
        <v>45108</v>
      </c>
      <c r="G175" s="12">
        <v>1868</v>
      </c>
      <c r="H175" s="48">
        <v>873</v>
      </c>
    </row>
    <row r="176" spans="6:8" ht="20" thickBot="1">
      <c r="F176" s="58">
        <v>45139</v>
      </c>
      <c r="G176" s="12">
        <v>2134</v>
      </c>
      <c r="H176" s="48">
        <v>1418</v>
      </c>
    </row>
    <row r="177" spans="6:8" ht="20" thickBot="1">
      <c r="F177" s="58">
        <v>45170</v>
      </c>
      <c r="G177" s="12">
        <v>1808</v>
      </c>
      <c r="H177" s="48">
        <v>1074</v>
      </c>
    </row>
    <row r="178" spans="6:8" ht="20" thickBot="1">
      <c r="F178" s="58">
        <v>45200</v>
      </c>
      <c r="G178" s="12">
        <v>1662</v>
      </c>
      <c r="H178" s="48">
        <v>1139</v>
      </c>
    </row>
    <row r="179" spans="6:8" ht="20" thickBot="1">
      <c r="F179" s="58">
        <v>45231</v>
      </c>
      <c r="G179" s="12">
        <v>1695</v>
      </c>
      <c r="H179" s="48">
        <v>789</v>
      </c>
    </row>
    <row r="180" spans="6:8" ht="19">
      <c r="F180" s="58">
        <v>45261</v>
      </c>
      <c r="G180" s="12">
        <v>984</v>
      </c>
      <c r="H180" s="48">
        <v>873</v>
      </c>
    </row>
  </sheetData>
  <mergeCells count="8">
    <mergeCell ref="J61:J62"/>
    <mergeCell ref="K13:L13"/>
    <mergeCell ref="E18:E19"/>
    <mergeCell ref="B2:F4"/>
    <mergeCell ref="J25:J26"/>
    <mergeCell ref="J37:J38"/>
    <mergeCell ref="J49:J50"/>
    <mergeCell ref="J14:J15"/>
  </mergeCells>
  <pageMargins left="0.23622047244094491" right="0.23622047244094491" top="0.35433070866141736" bottom="0.15748031496062992" header="0.31496062992125984" footer="0.31496062992125984"/>
  <pageSetup paperSize="9" orientation="landscape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autoPageBreaks="0"/>
  </sheetPr>
  <dimension ref="A2:S159"/>
  <sheetViews>
    <sheetView topLeftCell="A4" zoomScale="150" zoomScaleNormal="100" workbookViewId="0">
      <selection activeCell="D11" sqref="D11"/>
    </sheetView>
  </sheetViews>
  <sheetFormatPr baseColWidth="10" defaultRowHeight="15"/>
  <cols>
    <col min="1" max="1" width="6.83203125" customWidth="1"/>
    <col min="2" max="2" width="19.5" customWidth="1"/>
    <col min="3" max="3" width="10.33203125" customWidth="1"/>
    <col min="4" max="4" width="8.5" customWidth="1"/>
    <col min="5" max="5" width="4.33203125" customWidth="1"/>
    <col min="6" max="6" width="6.5" customWidth="1"/>
    <col min="7" max="7" width="19.83203125" customWidth="1"/>
    <col min="8" max="8" width="10.5" customWidth="1"/>
    <col min="9" max="9" width="8.33203125" customWidth="1"/>
    <col min="10" max="10" width="4.5" customWidth="1"/>
    <col min="11" max="11" width="5.1640625" customWidth="1"/>
    <col min="12" max="12" width="19.5" customWidth="1"/>
    <col min="13" max="14" width="11.5" customWidth="1"/>
    <col min="15" max="15" width="3.83203125" customWidth="1"/>
    <col min="16" max="16" width="5.5" customWidth="1"/>
    <col min="17" max="17" width="20.33203125" customWidth="1"/>
    <col min="18" max="18" width="11.5" customWidth="1"/>
    <col min="19" max="19" width="6.5" customWidth="1"/>
  </cols>
  <sheetData>
    <row r="2" spans="1:19">
      <c r="C2" s="7"/>
      <c r="D2" s="7"/>
      <c r="E2" s="7"/>
      <c r="F2" s="7"/>
      <c r="G2" s="7"/>
      <c r="M2" s="423"/>
      <c r="N2" s="423"/>
      <c r="O2" s="423"/>
      <c r="P2" s="423"/>
      <c r="Q2" s="423"/>
    </row>
    <row r="3" spans="1:19" ht="16" thickBot="1">
      <c r="C3" s="7"/>
      <c r="D3" s="7"/>
      <c r="E3" s="7"/>
      <c r="F3" s="7"/>
      <c r="G3" s="7"/>
      <c r="M3" s="423"/>
      <c r="N3" s="423"/>
      <c r="O3" s="423"/>
      <c r="P3" s="423"/>
      <c r="Q3" s="423"/>
    </row>
    <row r="4" spans="1:19" ht="40.5" customHeight="1" thickBot="1">
      <c r="C4" s="547" t="s">
        <v>294</v>
      </c>
      <c r="D4" s="548"/>
      <c r="E4" s="548"/>
      <c r="F4" s="548"/>
      <c r="G4" s="549"/>
      <c r="M4" s="544" t="s">
        <v>294</v>
      </c>
      <c r="N4" s="545"/>
      <c r="O4" s="545"/>
      <c r="P4" s="545"/>
      <c r="Q4" s="546"/>
    </row>
    <row r="5" spans="1:19" ht="42" customHeight="1" thickBot="1">
      <c r="A5" s="82" t="s">
        <v>293</v>
      </c>
      <c r="B5" s="82" t="s">
        <v>292</v>
      </c>
      <c r="C5" s="99" t="s">
        <v>290</v>
      </c>
      <c r="D5" s="100" t="s">
        <v>291</v>
      </c>
      <c r="F5" s="100" t="s">
        <v>293</v>
      </c>
      <c r="G5" s="100" t="s">
        <v>292</v>
      </c>
      <c r="H5" s="98" t="s">
        <v>290</v>
      </c>
      <c r="I5" s="82" t="s">
        <v>291</v>
      </c>
      <c r="K5" s="82" t="s">
        <v>293</v>
      </c>
      <c r="L5" s="82" t="s">
        <v>292</v>
      </c>
      <c r="M5" s="99" t="s">
        <v>290</v>
      </c>
      <c r="N5" s="100" t="s">
        <v>291</v>
      </c>
      <c r="P5" s="100" t="s">
        <v>293</v>
      </c>
      <c r="Q5" s="100" t="s">
        <v>292</v>
      </c>
      <c r="R5" s="98" t="s">
        <v>290</v>
      </c>
      <c r="S5" s="82" t="s">
        <v>291</v>
      </c>
    </row>
    <row r="6" spans="1:19" ht="17" thickTop="1" thickBot="1">
      <c r="A6" s="97">
        <v>1</v>
      </c>
      <c r="B6" s="101" t="s">
        <v>85</v>
      </c>
      <c r="C6" s="102">
        <v>3600</v>
      </c>
      <c r="D6" s="102">
        <v>3600</v>
      </c>
      <c r="E6" s="103"/>
      <c r="F6" s="104">
        <v>40</v>
      </c>
      <c r="G6" s="105" t="s">
        <v>80</v>
      </c>
      <c r="H6" s="102">
        <v>3600</v>
      </c>
      <c r="I6" s="102">
        <v>3000</v>
      </c>
      <c r="J6" s="103"/>
      <c r="K6" s="104">
        <v>79</v>
      </c>
      <c r="L6" s="105" t="s">
        <v>250</v>
      </c>
      <c r="M6" s="102">
        <v>3600</v>
      </c>
      <c r="N6" s="102">
        <v>3600</v>
      </c>
      <c r="O6" s="103"/>
      <c r="P6" s="104">
        <v>118</v>
      </c>
      <c r="Q6" s="106" t="s">
        <v>264</v>
      </c>
      <c r="R6" s="102">
        <v>4000</v>
      </c>
      <c r="S6" s="102">
        <v>3000</v>
      </c>
    </row>
    <row r="7" spans="1:19" ht="17" thickTop="1" thickBot="1">
      <c r="A7" s="71">
        <v>2</v>
      </c>
      <c r="B7" s="105" t="s">
        <v>24</v>
      </c>
      <c r="C7" s="102">
        <v>3600</v>
      </c>
      <c r="D7" s="102">
        <v>3600</v>
      </c>
      <c r="E7" s="103"/>
      <c r="F7" s="104">
        <v>41</v>
      </c>
      <c r="G7" s="105" t="s">
        <v>93</v>
      </c>
      <c r="H7" s="102">
        <v>3600</v>
      </c>
      <c r="I7" s="102">
        <v>1500</v>
      </c>
      <c r="J7" s="103"/>
      <c r="K7" s="104">
        <v>80</v>
      </c>
      <c r="L7" s="105" t="s">
        <v>66</v>
      </c>
      <c r="M7" s="102">
        <v>3600</v>
      </c>
      <c r="N7" s="102">
        <v>3500</v>
      </c>
      <c r="O7" s="103"/>
      <c r="P7" s="104">
        <v>119</v>
      </c>
      <c r="Q7" s="105" t="s">
        <v>265</v>
      </c>
      <c r="R7" s="102">
        <v>4000</v>
      </c>
      <c r="S7" s="102">
        <v>4000</v>
      </c>
    </row>
    <row r="8" spans="1:19" ht="17" thickTop="1" thickBot="1">
      <c r="A8" s="71">
        <v>3</v>
      </c>
      <c r="B8" s="105" t="s">
        <v>83</v>
      </c>
      <c r="C8" s="102">
        <v>3600</v>
      </c>
      <c r="D8" s="102">
        <v>3600</v>
      </c>
      <c r="E8" s="103"/>
      <c r="F8" s="104">
        <v>42</v>
      </c>
      <c r="G8" s="105" t="s">
        <v>47</v>
      </c>
      <c r="H8" s="102">
        <v>3600</v>
      </c>
      <c r="I8" s="102">
        <v>3600</v>
      </c>
      <c r="J8" s="103"/>
      <c r="K8" s="104">
        <v>81</v>
      </c>
      <c r="L8" s="105" t="s">
        <v>67</v>
      </c>
      <c r="M8" s="102">
        <v>3600</v>
      </c>
      <c r="N8" s="102">
        <v>1000</v>
      </c>
      <c r="O8" s="103"/>
      <c r="P8" s="104">
        <v>120</v>
      </c>
      <c r="Q8" s="105" t="s">
        <v>266</v>
      </c>
      <c r="R8" s="102">
        <v>4000</v>
      </c>
      <c r="S8" s="102">
        <v>4000</v>
      </c>
    </row>
    <row r="9" spans="1:19" ht="17" thickTop="1" thickBot="1">
      <c r="A9" s="69">
        <v>4</v>
      </c>
      <c r="B9" s="105" t="s">
        <v>86</v>
      </c>
      <c r="C9" s="102">
        <v>3600</v>
      </c>
      <c r="D9" s="102">
        <v>1000</v>
      </c>
      <c r="E9" s="103"/>
      <c r="F9" s="104">
        <v>43</v>
      </c>
      <c r="G9" s="105" t="s">
        <v>48</v>
      </c>
      <c r="H9" s="102">
        <v>3600</v>
      </c>
      <c r="I9" s="102">
        <v>3600</v>
      </c>
      <c r="J9" s="103"/>
      <c r="K9" s="104">
        <v>82</v>
      </c>
      <c r="L9" s="106" t="s">
        <v>104</v>
      </c>
      <c r="M9" s="102">
        <v>3600</v>
      </c>
      <c r="N9" s="102">
        <v>3600</v>
      </c>
      <c r="O9" s="103"/>
      <c r="P9" s="104">
        <v>121</v>
      </c>
      <c r="Q9" s="105" t="s">
        <v>71</v>
      </c>
      <c r="R9" s="102">
        <v>4000</v>
      </c>
      <c r="S9" s="102">
        <v>3000</v>
      </c>
    </row>
    <row r="10" spans="1:19" ht="17" thickTop="1" thickBot="1">
      <c r="A10" s="71">
        <v>5</v>
      </c>
      <c r="B10" s="106" t="s">
        <v>82</v>
      </c>
      <c r="C10" s="102">
        <v>3600</v>
      </c>
      <c r="D10" s="102">
        <v>3600</v>
      </c>
      <c r="E10" s="103"/>
      <c r="F10" s="104">
        <v>44</v>
      </c>
      <c r="G10" s="105" t="s">
        <v>49</v>
      </c>
      <c r="H10" s="102">
        <v>3600</v>
      </c>
      <c r="I10" s="102">
        <v>3600</v>
      </c>
      <c r="J10" s="103"/>
      <c r="K10" s="104">
        <v>83</v>
      </c>
      <c r="L10" s="105" t="s">
        <v>81</v>
      </c>
      <c r="M10" s="102">
        <v>3600</v>
      </c>
      <c r="N10" s="102">
        <v>1000</v>
      </c>
      <c r="O10" s="103"/>
      <c r="P10" s="104">
        <v>122</v>
      </c>
      <c r="Q10" s="105" t="s">
        <v>172</v>
      </c>
      <c r="R10" s="102">
        <v>4000</v>
      </c>
      <c r="S10" s="102">
        <v>3000</v>
      </c>
    </row>
    <row r="11" spans="1:19" ht="17" thickTop="1" thickBot="1">
      <c r="A11" s="71">
        <v>6</v>
      </c>
      <c r="B11" s="105" t="s">
        <v>25</v>
      </c>
      <c r="C11" s="102">
        <v>3600</v>
      </c>
      <c r="D11" s="102">
        <v>2500</v>
      </c>
      <c r="E11" s="103"/>
      <c r="F11" s="104">
        <v>45</v>
      </c>
      <c r="G11" s="105" t="s">
        <v>169</v>
      </c>
      <c r="H11" s="102">
        <v>3600</v>
      </c>
      <c r="I11" s="102">
        <v>1500</v>
      </c>
      <c r="J11" s="103"/>
      <c r="K11" s="104">
        <v>84</v>
      </c>
      <c r="L11" s="105" t="s">
        <v>107</v>
      </c>
      <c r="M11" s="102">
        <v>3600</v>
      </c>
      <c r="N11" s="102">
        <v>3600</v>
      </c>
      <c r="O11" s="103"/>
      <c r="P11" s="104">
        <v>123</v>
      </c>
      <c r="Q11" s="105" t="s">
        <v>284</v>
      </c>
      <c r="R11" s="102">
        <v>4000</v>
      </c>
      <c r="S11" s="102">
        <v>1500</v>
      </c>
    </row>
    <row r="12" spans="1:19" ht="17" thickTop="1" thickBot="1">
      <c r="A12" s="71">
        <v>7</v>
      </c>
      <c r="B12" s="105" t="s">
        <v>257</v>
      </c>
      <c r="C12" s="102">
        <v>3600</v>
      </c>
      <c r="D12" s="102">
        <v>2500</v>
      </c>
      <c r="E12" s="103"/>
      <c r="F12" s="104">
        <v>46</v>
      </c>
      <c r="G12" s="105" t="s">
        <v>278</v>
      </c>
      <c r="H12" s="102">
        <v>3600</v>
      </c>
      <c r="I12" s="102">
        <v>3600</v>
      </c>
      <c r="J12" s="103"/>
      <c r="K12" s="104">
        <v>85</v>
      </c>
      <c r="L12" s="105" t="s">
        <v>76</v>
      </c>
      <c r="M12" s="102">
        <v>3600</v>
      </c>
      <c r="N12" s="102">
        <v>3600</v>
      </c>
      <c r="O12" s="103"/>
      <c r="P12" s="104">
        <v>124</v>
      </c>
      <c r="Q12" s="105" t="s">
        <v>144</v>
      </c>
      <c r="R12" s="102">
        <v>4000</v>
      </c>
      <c r="S12" s="102">
        <v>2750</v>
      </c>
    </row>
    <row r="13" spans="1:19" ht="17" thickTop="1" thickBot="1">
      <c r="A13" s="71">
        <v>8</v>
      </c>
      <c r="B13" s="105" t="s">
        <v>105</v>
      </c>
      <c r="C13" s="102">
        <v>3600</v>
      </c>
      <c r="D13" s="102">
        <v>3600</v>
      </c>
      <c r="E13" s="103"/>
      <c r="F13" s="104">
        <v>47</v>
      </c>
      <c r="G13" s="105" t="s">
        <v>125</v>
      </c>
      <c r="H13" s="102">
        <v>3600</v>
      </c>
      <c r="I13" s="102">
        <v>1000</v>
      </c>
      <c r="J13" s="103"/>
      <c r="K13" s="104">
        <v>86</v>
      </c>
      <c r="L13" s="105" t="s">
        <v>77</v>
      </c>
      <c r="M13" s="102">
        <v>3600</v>
      </c>
      <c r="N13" s="102">
        <v>3600</v>
      </c>
      <c r="O13" s="103"/>
      <c r="P13" s="104">
        <v>125</v>
      </c>
      <c r="Q13" s="105" t="s">
        <v>145</v>
      </c>
      <c r="R13" s="102">
        <v>4000</v>
      </c>
      <c r="S13" s="102">
        <v>2900</v>
      </c>
    </row>
    <row r="14" spans="1:19" ht="17" thickTop="1" thickBot="1">
      <c r="A14" s="71">
        <v>9</v>
      </c>
      <c r="B14" s="105" t="s">
        <v>27</v>
      </c>
      <c r="C14" s="102">
        <v>3600</v>
      </c>
      <c r="D14" s="102">
        <v>3600</v>
      </c>
      <c r="E14" s="103"/>
      <c r="F14" s="104">
        <v>48</v>
      </c>
      <c r="G14" s="105" t="s">
        <v>51</v>
      </c>
      <c r="H14" s="102">
        <v>3600</v>
      </c>
      <c r="I14" s="102">
        <v>3600</v>
      </c>
      <c r="J14" s="103"/>
      <c r="K14" s="104">
        <v>87</v>
      </c>
      <c r="L14" s="105" t="s">
        <v>78</v>
      </c>
      <c r="M14" s="102">
        <v>3600</v>
      </c>
      <c r="N14" s="102">
        <v>3600</v>
      </c>
      <c r="O14" s="103"/>
      <c r="P14" s="104">
        <v>126</v>
      </c>
      <c r="Q14" s="105" t="s">
        <v>146</v>
      </c>
      <c r="R14" s="102">
        <v>4000</v>
      </c>
      <c r="S14" s="102">
        <v>2000</v>
      </c>
    </row>
    <row r="15" spans="1:19" ht="17" thickTop="1" thickBot="1">
      <c r="A15" s="71">
        <v>10</v>
      </c>
      <c r="B15" s="105" t="s">
        <v>79</v>
      </c>
      <c r="C15" s="102">
        <v>3600</v>
      </c>
      <c r="D15" s="102">
        <v>3600</v>
      </c>
      <c r="E15" s="103"/>
      <c r="F15" s="104">
        <v>49</v>
      </c>
      <c r="G15" s="105" t="s">
        <v>52</v>
      </c>
      <c r="H15" s="102">
        <v>3600</v>
      </c>
      <c r="I15" s="102">
        <v>3600</v>
      </c>
      <c r="J15" s="103"/>
      <c r="K15" s="104">
        <v>88</v>
      </c>
      <c r="L15" s="105" t="s">
        <v>26</v>
      </c>
      <c r="M15" s="102">
        <v>3600</v>
      </c>
      <c r="N15" s="102">
        <v>3600</v>
      </c>
      <c r="O15" s="103"/>
      <c r="P15" s="104">
        <v>127</v>
      </c>
      <c r="Q15" s="105" t="s">
        <v>73</v>
      </c>
      <c r="R15" s="102">
        <v>4000</v>
      </c>
      <c r="S15" s="102">
        <v>1600</v>
      </c>
    </row>
    <row r="16" spans="1:19" ht="17" thickTop="1" thickBot="1">
      <c r="A16" s="71">
        <v>11</v>
      </c>
      <c r="B16" s="105" t="s">
        <v>215</v>
      </c>
      <c r="C16" s="102">
        <v>3600</v>
      </c>
      <c r="D16" s="102">
        <v>3500</v>
      </c>
      <c r="E16" s="103"/>
      <c r="F16" s="104">
        <v>50</v>
      </c>
      <c r="G16" s="105" t="s">
        <v>53</v>
      </c>
      <c r="H16" s="102">
        <v>3600</v>
      </c>
      <c r="I16" s="102">
        <v>3600</v>
      </c>
      <c r="J16" s="103"/>
      <c r="K16" s="104">
        <v>89</v>
      </c>
      <c r="L16" s="105" t="s">
        <v>218</v>
      </c>
      <c r="M16" s="102">
        <v>3600</v>
      </c>
      <c r="N16" s="102">
        <v>3600</v>
      </c>
      <c r="O16" s="103"/>
      <c r="P16" s="104">
        <v>128</v>
      </c>
      <c r="Q16" s="106" t="s">
        <v>147</v>
      </c>
      <c r="R16" s="102">
        <v>4000</v>
      </c>
      <c r="S16" s="102">
        <v>500</v>
      </c>
    </row>
    <row r="17" spans="1:19" ht="17" thickTop="1" thickBot="1">
      <c r="A17" s="69">
        <v>12</v>
      </c>
      <c r="B17" s="105" t="s">
        <v>123</v>
      </c>
      <c r="C17" s="102">
        <v>3600</v>
      </c>
      <c r="D17" s="102">
        <v>3600</v>
      </c>
      <c r="E17" s="103"/>
      <c r="F17" s="104">
        <v>51</v>
      </c>
      <c r="G17" s="105" t="s">
        <v>54</v>
      </c>
      <c r="H17" s="102">
        <v>3600</v>
      </c>
      <c r="I17" s="102">
        <v>3600</v>
      </c>
      <c r="J17" s="103"/>
      <c r="K17" s="104">
        <v>90</v>
      </c>
      <c r="L17" s="105" t="s">
        <v>28</v>
      </c>
      <c r="M17" s="102">
        <v>3600</v>
      </c>
      <c r="N17" s="102">
        <v>1500</v>
      </c>
      <c r="O17" s="103"/>
      <c r="P17" s="104">
        <v>129</v>
      </c>
      <c r="Q17" s="105" t="s">
        <v>148</v>
      </c>
      <c r="R17" s="102">
        <v>4000</v>
      </c>
      <c r="S17" s="102">
        <v>2000</v>
      </c>
    </row>
    <row r="18" spans="1:19" ht="17" thickTop="1" thickBot="1">
      <c r="A18" s="71">
        <v>13</v>
      </c>
      <c r="B18" s="105" t="s">
        <v>30</v>
      </c>
      <c r="C18" s="102">
        <v>3600</v>
      </c>
      <c r="D18" s="102">
        <v>3600</v>
      </c>
      <c r="E18" s="103"/>
      <c r="F18" s="104">
        <v>52</v>
      </c>
      <c r="G18" s="105" t="s">
        <v>94</v>
      </c>
      <c r="H18" s="102">
        <v>3600</v>
      </c>
      <c r="I18" s="102">
        <v>3600</v>
      </c>
      <c r="J18" s="103"/>
      <c r="K18" s="104">
        <v>91</v>
      </c>
      <c r="L18" s="105" t="s">
        <v>29</v>
      </c>
      <c r="M18" s="102">
        <v>3600</v>
      </c>
      <c r="N18" s="102">
        <v>3600</v>
      </c>
      <c r="O18" s="103"/>
      <c r="P18" s="104">
        <v>130</v>
      </c>
      <c r="Q18" s="105" t="s">
        <v>149</v>
      </c>
      <c r="R18" s="102">
        <v>4000</v>
      </c>
      <c r="S18" s="102">
        <v>3000</v>
      </c>
    </row>
    <row r="19" spans="1:19" ht="17" thickTop="1" thickBot="1">
      <c r="A19" s="71">
        <v>14</v>
      </c>
      <c r="B19" s="105" t="s">
        <v>31</v>
      </c>
      <c r="C19" s="102">
        <v>3600</v>
      </c>
      <c r="D19" s="102">
        <v>3600</v>
      </c>
      <c r="E19" s="103"/>
      <c r="F19" s="104">
        <v>53</v>
      </c>
      <c r="G19" s="105" t="s">
        <v>95</v>
      </c>
      <c r="H19" s="102">
        <v>3600</v>
      </c>
      <c r="I19" s="102">
        <v>3600</v>
      </c>
      <c r="J19" s="103"/>
      <c r="K19" s="104">
        <v>92</v>
      </c>
      <c r="L19" s="105" t="s">
        <v>216</v>
      </c>
      <c r="M19" s="102">
        <v>3600</v>
      </c>
      <c r="N19" s="102">
        <v>3600</v>
      </c>
      <c r="O19" s="103"/>
      <c r="P19" s="104">
        <v>131</v>
      </c>
      <c r="Q19" s="105" t="s">
        <v>150</v>
      </c>
      <c r="R19" s="102">
        <v>4000</v>
      </c>
      <c r="S19" s="102">
        <v>1500</v>
      </c>
    </row>
    <row r="20" spans="1:19" ht="17" thickTop="1" thickBot="1">
      <c r="A20" s="71">
        <v>15</v>
      </c>
      <c r="B20" s="105" t="s">
        <v>32</v>
      </c>
      <c r="C20" s="102">
        <v>3600</v>
      </c>
      <c r="D20" s="102">
        <v>3600</v>
      </c>
      <c r="E20" s="103"/>
      <c r="F20" s="104">
        <v>54</v>
      </c>
      <c r="G20" s="105" t="s">
        <v>96</v>
      </c>
      <c r="H20" s="102">
        <v>3600</v>
      </c>
      <c r="I20" s="102">
        <v>3300</v>
      </c>
      <c r="J20" s="103"/>
      <c r="K20" s="104">
        <v>93</v>
      </c>
      <c r="L20" s="105" t="s">
        <v>319</v>
      </c>
      <c r="M20" s="102">
        <v>3600</v>
      </c>
      <c r="N20" s="102">
        <v>1500</v>
      </c>
      <c r="O20" s="103"/>
      <c r="P20" s="104">
        <v>132</v>
      </c>
      <c r="Q20" s="105" t="s">
        <v>151</v>
      </c>
      <c r="R20" s="102">
        <v>4000</v>
      </c>
      <c r="S20" s="102">
        <v>3500</v>
      </c>
    </row>
    <row r="21" spans="1:19" ht="17" thickTop="1" thickBot="1">
      <c r="A21" s="71">
        <v>16</v>
      </c>
      <c r="B21" s="105" t="s">
        <v>33</v>
      </c>
      <c r="C21" s="102">
        <v>3600</v>
      </c>
      <c r="D21" s="102">
        <v>3600</v>
      </c>
      <c r="E21" s="103"/>
      <c r="F21" s="104">
        <v>55</v>
      </c>
      <c r="G21" s="105" t="s">
        <v>126</v>
      </c>
      <c r="H21" s="102">
        <v>3600</v>
      </c>
      <c r="I21" s="102">
        <v>2500</v>
      </c>
      <c r="J21" s="103"/>
      <c r="K21" s="104">
        <v>94</v>
      </c>
      <c r="L21" s="107" t="s">
        <v>251</v>
      </c>
      <c r="M21" s="102">
        <v>3600</v>
      </c>
      <c r="N21" s="102">
        <v>3600</v>
      </c>
      <c r="O21" s="103"/>
      <c r="P21" s="104">
        <v>133</v>
      </c>
      <c r="Q21" s="105" t="s">
        <v>152</v>
      </c>
      <c r="R21" s="102">
        <v>4000</v>
      </c>
      <c r="S21" s="102">
        <v>2500</v>
      </c>
    </row>
    <row r="22" spans="1:19" ht="17" thickTop="1" thickBot="1">
      <c r="A22" s="71">
        <v>17</v>
      </c>
      <c r="B22" s="105" t="s">
        <v>34</v>
      </c>
      <c r="C22" s="102">
        <v>3600</v>
      </c>
      <c r="D22" s="102">
        <v>3600</v>
      </c>
      <c r="E22" s="103"/>
      <c r="F22" s="104">
        <v>56</v>
      </c>
      <c r="G22" s="105" t="s">
        <v>55</v>
      </c>
      <c r="H22" s="102">
        <v>3600</v>
      </c>
      <c r="I22" s="102">
        <v>3600</v>
      </c>
      <c r="J22" s="103"/>
      <c r="K22" s="108">
        <v>95</v>
      </c>
      <c r="L22" s="109" t="s">
        <v>129</v>
      </c>
      <c r="M22" s="102">
        <v>3600</v>
      </c>
      <c r="N22" s="102">
        <v>2000</v>
      </c>
      <c r="O22" s="103"/>
      <c r="P22" s="104">
        <v>134</v>
      </c>
      <c r="Q22" s="105" t="s">
        <v>101</v>
      </c>
      <c r="R22" s="102">
        <v>4000</v>
      </c>
      <c r="S22" s="102">
        <v>4000</v>
      </c>
    </row>
    <row r="23" spans="1:19" ht="17" thickTop="1" thickBot="1">
      <c r="A23" s="71">
        <v>18</v>
      </c>
      <c r="B23" s="105" t="s">
        <v>35</v>
      </c>
      <c r="C23" s="102">
        <v>3600</v>
      </c>
      <c r="D23" s="102">
        <v>3600</v>
      </c>
      <c r="E23" s="103"/>
      <c r="F23" s="104">
        <v>57</v>
      </c>
      <c r="G23" s="105" t="s">
        <v>56</v>
      </c>
      <c r="H23" s="102">
        <v>3600</v>
      </c>
      <c r="I23" s="102">
        <v>3600</v>
      </c>
      <c r="J23" s="103"/>
      <c r="K23" s="108">
        <v>96</v>
      </c>
      <c r="L23" s="110" t="s">
        <v>68</v>
      </c>
      <c r="M23" s="102">
        <v>3600</v>
      </c>
      <c r="N23" s="102">
        <v>3600</v>
      </c>
      <c r="O23" s="103"/>
      <c r="P23" s="104">
        <v>135</v>
      </c>
      <c r="Q23" s="105" t="s">
        <v>153</v>
      </c>
      <c r="R23" s="102">
        <v>4000</v>
      </c>
      <c r="S23" s="102">
        <v>2000</v>
      </c>
    </row>
    <row r="24" spans="1:19" ht="17" thickTop="1" thickBot="1">
      <c r="A24" s="71">
        <v>19</v>
      </c>
      <c r="B24" s="105" t="s">
        <v>36</v>
      </c>
      <c r="C24" s="102">
        <v>3600</v>
      </c>
      <c r="D24" s="102">
        <v>2500</v>
      </c>
      <c r="E24" s="103"/>
      <c r="F24" s="104">
        <v>58</v>
      </c>
      <c r="G24" s="105" t="s">
        <v>57</v>
      </c>
      <c r="H24" s="102">
        <v>3600</v>
      </c>
      <c r="I24" s="102">
        <v>3600</v>
      </c>
      <c r="J24" s="103"/>
      <c r="K24" s="108">
        <v>97</v>
      </c>
      <c r="L24" s="109" t="s">
        <v>130</v>
      </c>
      <c r="M24" s="102">
        <v>3600</v>
      </c>
      <c r="N24" s="102">
        <v>3600</v>
      </c>
      <c r="O24" s="103"/>
      <c r="P24" s="104">
        <v>136</v>
      </c>
      <c r="Q24" s="105" t="s">
        <v>65</v>
      </c>
      <c r="R24" s="102">
        <v>4000</v>
      </c>
      <c r="S24" s="102">
        <v>4000</v>
      </c>
    </row>
    <row r="25" spans="1:19" ht="17" thickTop="1" thickBot="1">
      <c r="A25" s="71">
        <v>20</v>
      </c>
      <c r="B25" s="105" t="s">
        <v>217</v>
      </c>
      <c r="C25" s="102">
        <v>3600</v>
      </c>
      <c r="D25" s="102">
        <v>3600</v>
      </c>
      <c r="E25" s="103"/>
      <c r="F25" s="104">
        <v>59</v>
      </c>
      <c r="G25" s="105" t="s">
        <v>108</v>
      </c>
      <c r="H25" s="102">
        <v>3600</v>
      </c>
      <c r="I25" s="102">
        <v>3600</v>
      </c>
      <c r="J25" s="103"/>
      <c r="K25" s="108">
        <v>98</v>
      </c>
      <c r="L25" s="109" t="s">
        <v>131</v>
      </c>
      <c r="M25" s="102">
        <v>4000</v>
      </c>
      <c r="N25" s="102">
        <v>2000</v>
      </c>
      <c r="O25" s="103"/>
      <c r="P25" s="104">
        <v>137</v>
      </c>
      <c r="Q25" s="105" t="s">
        <v>154</v>
      </c>
      <c r="R25" s="102">
        <v>4000</v>
      </c>
      <c r="S25" s="102">
        <v>3000</v>
      </c>
    </row>
    <row r="26" spans="1:19" ht="17" thickTop="1" thickBot="1">
      <c r="A26" s="69">
        <v>21</v>
      </c>
      <c r="B26" s="105" t="s">
        <v>87</v>
      </c>
      <c r="C26" s="102">
        <v>3600</v>
      </c>
      <c r="D26" s="102">
        <v>2700</v>
      </c>
      <c r="E26" s="103"/>
      <c r="F26" s="104">
        <v>60</v>
      </c>
      <c r="G26" s="105" t="s">
        <v>127</v>
      </c>
      <c r="H26" s="102">
        <v>3600</v>
      </c>
      <c r="I26" s="102">
        <v>2000</v>
      </c>
      <c r="J26" s="103"/>
      <c r="K26" s="108">
        <v>99</v>
      </c>
      <c r="L26" s="109" t="s">
        <v>69</v>
      </c>
      <c r="M26" s="102">
        <v>3600</v>
      </c>
      <c r="N26" s="102">
        <v>3600</v>
      </c>
      <c r="O26" s="103"/>
      <c r="P26" s="104">
        <v>138</v>
      </c>
      <c r="Q26" s="105" t="s">
        <v>155</v>
      </c>
      <c r="R26" s="102">
        <v>4000</v>
      </c>
      <c r="S26" s="102">
        <v>2000</v>
      </c>
    </row>
    <row r="27" spans="1:19" ht="17" thickTop="1" thickBot="1">
      <c r="A27" s="69">
        <v>22</v>
      </c>
      <c r="B27" s="105" t="s">
        <v>88</v>
      </c>
      <c r="C27" s="102">
        <v>3600</v>
      </c>
      <c r="D27" s="102">
        <v>3600</v>
      </c>
      <c r="E27" s="103"/>
      <c r="F27" s="104">
        <v>61</v>
      </c>
      <c r="G27" s="105" t="s">
        <v>106</v>
      </c>
      <c r="H27" s="102">
        <v>3600</v>
      </c>
      <c r="I27" s="102">
        <v>3600</v>
      </c>
      <c r="J27" s="103"/>
      <c r="K27" s="108">
        <v>100</v>
      </c>
      <c r="L27" s="109" t="s">
        <v>132</v>
      </c>
      <c r="M27" s="102">
        <v>4000</v>
      </c>
      <c r="N27" s="102">
        <v>4000</v>
      </c>
      <c r="O27" s="103"/>
      <c r="P27" s="104">
        <v>139</v>
      </c>
      <c r="Q27" s="105" t="s">
        <v>156</v>
      </c>
      <c r="R27" s="102">
        <v>4000</v>
      </c>
      <c r="S27" s="102">
        <v>2500</v>
      </c>
    </row>
    <row r="28" spans="1:19" ht="17" thickTop="1" thickBot="1">
      <c r="A28" s="75">
        <v>23</v>
      </c>
      <c r="B28" s="105" t="s">
        <v>168</v>
      </c>
      <c r="C28" s="111">
        <v>0</v>
      </c>
      <c r="D28" s="111">
        <v>0</v>
      </c>
      <c r="E28" s="103"/>
      <c r="F28" s="104">
        <v>62</v>
      </c>
      <c r="G28" s="105" t="s">
        <v>58</v>
      </c>
      <c r="H28" s="102">
        <v>3600</v>
      </c>
      <c r="I28" s="102">
        <v>3600</v>
      </c>
      <c r="J28" s="103"/>
      <c r="K28" s="112">
        <v>101</v>
      </c>
      <c r="L28" s="113" t="s">
        <v>135</v>
      </c>
      <c r="M28" s="114">
        <v>0</v>
      </c>
      <c r="N28" s="111">
        <v>0</v>
      </c>
      <c r="O28" s="103"/>
      <c r="P28" s="104">
        <v>140</v>
      </c>
      <c r="Q28" s="105" t="s">
        <v>157</v>
      </c>
      <c r="R28" s="102">
        <v>4000</v>
      </c>
      <c r="S28" s="102">
        <v>4000</v>
      </c>
    </row>
    <row r="29" spans="1:19" ht="17" thickTop="1" thickBot="1">
      <c r="A29" s="71">
        <v>24</v>
      </c>
      <c r="B29" s="105" t="s">
        <v>37</v>
      </c>
      <c r="C29" s="102">
        <v>3600</v>
      </c>
      <c r="D29" s="102">
        <v>3100</v>
      </c>
      <c r="E29" s="103"/>
      <c r="F29" s="104">
        <v>63</v>
      </c>
      <c r="G29" s="105" t="s">
        <v>97</v>
      </c>
      <c r="H29" s="102">
        <v>3600</v>
      </c>
      <c r="I29" s="102">
        <v>3600</v>
      </c>
      <c r="J29" s="103"/>
      <c r="K29" s="104">
        <v>102</v>
      </c>
      <c r="L29" s="105" t="s">
        <v>133</v>
      </c>
      <c r="M29" s="102">
        <v>4000</v>
      </c>
      <c r="N29" s="102">
        <v>1500</v>
      </c>
      <c r="O29" s="103"/>
      <c r="P29" s="104">
        <v>141</v>
      </c>
      <c r="Q29" s="105" t="s">
        <v>158</v>
      </c>
      <c r="R29" s="102">
        <v>4000</v>
      </c>
      <c r="S29" s="102">
        <v>2600</v>
      </c>
    </row>
    <row r="30" spans="1:19" ht="17" thickTop="1" thickBot="1">
      <c r="A30" s="71">
        <v>25</v>
      </c>
      <c r="B30" s="105" t="s">
        <v>38</v>
      </c>
      <c r="C30" s="102">
        <v>3600</v>
      </c>
      <c r="D30" s="102">
        <v>3600</v>
      </c>
      <c r="E30" s="103"/>
      <c r="F30" s="104">
        <v>64</v>
      </c>
      <c r="G30" s="105" t="s">
        <v>219</v>
      </c>
      <c r="H30" s="102">
        <v>3600</v>
      </c>
      <c r="I30" s="102">
        <v>3600</v>
      </c>
      <c r="J30" s="103"/>
      <c r="K30" s="104">
        <v>103</v>
      </c>
      <c r="L30" s="105" t="s">
        <v>134</v>
      </c>
      <c r="M30" s="102">
        <v>3600</v>
      </c>
      <c r="N30" s="102">
        <v>3600</v>
      </c>
      <c r="O30" s="103"/>
      <c r="P30" s="104">
        <v>142</v>
      </c>
      <c r="Q30" s="105" t="s">
        <v>159</v>
      </c>
      <c r="R30" s="102">
        <v>4000</v>
      </c>
      <c r="S30" s="102">
        <v>1000</v>
      </c>
    </row>
    <row r="31" spans="1:19" ht="17" thickTop="1" thickBot="1">
      <c r="A31" s="71">
        <v>26</v>
      </c>
      <c r="B31" s="105" t="s">
        <v>39</v>
      </c>
      <c r="C31" s="102">
        <v>3600</v>
      </c>
      <c r="D31" s="102">
        <v>3600</v>
      </c>
      <c r="E31" s="103"/>
      <c r="F31" s="104">
        <v>65</v>
      </c>
      <c r="G31" s="105" t="s">
        <v>249</v>
      </c>
      <c r="H31" s="102">
        <v>3600</v>
      </c>
      <c r="I31" s="102">
        <v>3600</v>
      </c>
      <c r="J31" s="103"/>
      <c r="K31" s="104">
        <v>104</v>
      </c>
      <c r="L31" s="105" t="s">
        <v>136</v>
      </c>
      <c r="M31" s="102">
        <v>4000</v>
      </c>
      <c r="N31" s="102">
        <v>1500</v>
      </c>
      <c r="O31" s="103"/>
      <c r="P31" s="104">
        <v>143</v>
      </c>
      <c r="Q31" s="105" t="s">
        <v>160</v>
      </c>
      <c r="R31" s="102">
        <v>4000</v>
      </c>
      <c r="S31" s="102">
        <v>1000</v>
      </c>
    </row>
    <row r="32" spans="1:19" ht="17" thickTop="1" thickBot="1">
      <c r="A32" s="71">
        <v>27</v>
      </c>
      <c r="B32" s="105" t="s">
        <v>40</v>
      </c>
      <c r="C32" s="102">
        <v>3600</v>
      </c>
      <c r="D32" s="102">
        <v>3600</v>
      </c>
      <c r="E32" s="103"/>
      <c r="F32" s="104">
        <v>66</v>
      </c>
      <c r="G32" s="105" t="s">
        <v>258</v>
      </c>
      <c r="H32" s="102">
        <v>3600</v>
      </c>
      <c r="I32" s="102">
        <v>3600</v>
      </c>
      <c r="J32" s="103"/>
      <c r="K32" s="104">
        <v>105</v>
      </c>
      <c r="L32" s="105" t="s">
        <v>137</v>
      </c>
      <c r="M32" s="102">
        <v>4000</v>
      </c>
      <c r="N32" s="102">
        <v>2500</v>
      </c>
      <c r="O32" s="103"/>
      <c r="P32" s="104">
        <v>144</v>
      </c>
      <c r="Q32" s="105" t="s">
        <v>161</v>
      </c>
      <c r="R32" s="102">
        <v>4000</v>
      </c>
      <c r="S32" s="102">
        <v>2000</v>
      </c>
    </row>
    <row r="33" spans="1:19" ht="17" thickTop="1" thickBot="1">
      <c r="A33" s="69">
        <v>28</v>
      </c>
      <c r="B33" s="105" t="s">
        <v>89</v>
      </c>
      <c r="C33" s="102">
        <v>3600</v>
      </c>
      <c r="D33" s="102">
        <v>3600</v>
      </c>
      <c r="E33" s="103"/>
      <c r="F33" s="104">
        <v>67</v>
      </c>
      <c r="G33" s="105" t="s">
        <v>98</v>
      </c>
      <c r="H33" s="102">
        <v>3600</v>
      </c>
      <c r="I33" s="102">
        <v>2000</v>
      </c>
      <c r="J33" s="103"/>
      <c r="K33" s="104">
        <v>106</v>
      </c>
      <c r="L33" s="105" t="s">
        <v>75</v>
      </c>
      <c r="M33" s="102">
        <v>4000</v>
      </c>
      <c r="N33" s="102">
        <v>2500</v>
      </c>
      <c r="O33" s="103"/>
      <c r="P33" s="104">
        <v>145</v>
      </c>
      <c r="Q33" s="105" t="s">
        <v>162</v>
      </c>
      <c r="R33" s="102">
        <v>4000</v>
      </c>
      <c r="S33" s="102">
        <v>1200</v>
      </c>
    </row>
    <row r="34" spans="1:19" ht="17" thickTop="1" thickBot="1">
      <c r="A34" s="71">
        <v>29</v>
      </c>
      <c r="B34" s="105" t="s">
        <v>41</v>
      </c>
      <c r="C34" s="102">
        <v>3600</v>
      </c>
      <c r="D34" s="102">
        <v>3600</v>
      </c>
      <c r="E34" s="103"/>
      <c r="F34" s="104">
        <v>68</v>
      </c>
      <c r="G34" s="105" t="s">
        <v>60</v>
      </c>
      <c r="H34" s="102">
        <v>3600</v>
      </c>
      <c r="I34" s="102">
        <v>3600</v>
      </c>
      <c r="J34" s="103"/>
      <c r="K34" s="104">
        <v>107</v>
      </c>
      <c r="L34" s="106" t="s">
        <v>260</v>
      </c>
      <c r="M34" s="102">
        <v>4000</v>
      </c>
      <c r="N34" s="102">
        <v>1000</v>
      </c>
      <c r="O34" s="103"/>
      <c r="P34" s="104">
        <v>146</v>
      </c>
      <c r="Q34" s="105" t="s">
        <v>163</v>
      </c>
      <c r="R34" s="102">
        <v>4000</v>
      </c>
      <c r="S34" s="102">
        <v>1500</v>
      </c>
    </row>
    <row r="35" spans="1:19" ht="17" thickTop="1" thickBot="1">
      <c r="A35" s="71">
        <v>30</v>
      </c>
      <c r="B35" s="105" t="s">
        <v>42</v>
      </c>
      <c r="C35" s="102">
        <v>3600</v>
      </c>
      <c r="D35" s="102">
        <v>3000</v>
      </c>
      <c r="E35" s="103"/>
      <c r="F35" s="104">
        <v>69</v>
      </c>
      <c r="G35" s="105" t="s">
        <v>99</v>
      </c>
      <c r="H35" s="102">
        <v>3600</v>
      </c>
      <c r="I35" s="102">
        <v>3600</v>
      </c>
      <c r="J35" s="103"/>
      <c r="K35" s="104">
        <v>108</v>
      </c>
      <c r="L35" s="105" t="s">
        <v>261</v>
      </c>
      <c r="M35" s="102">
        <v>4000</v>
      </c>
      <c r="N35" s="102">
        <v>3500</v>
      </c>
      <c r="O35" s="103"/>
      <c r="P35" s="104">
        <v>147</v>
      </c>
      <c r="Q35" s="105" t="s">
        <v>170</v>
      </c>
      <c r="R35" s="102">
        <v>3600</v>
      </c>
      <c r="S35" s="102">
        <v>3600</v>
      </c>
    </row>
    <row r="36" spans="1:19" ht="17" thickTop="1" thickBot="1">
      <c r="A36" s="71">
        <v>31</v>
      </c>
      <c r="B36" s="105" t="s">
        <v>43</v>
      </c>
      <c r="C36" s="102">
        <v>3600</v>
      </c>
      <c r="D36" s="102">
        <v>3600</v>
      </c>
      <c r="E36" s="103"/>
      <c r="F36" s="104">
        <v>70</v>
      </c>
      <c r="G36" s="105" t="s">
        <v>61</v>
      </c>
      <c r="H36" s="102">
        <v>3600</v>
      </c>
      <c r="I36" s="102">
        <v>3600</v>
      </c>
      <c r="J36" s="103"/>
      <c r="K36" s="104">
        <v>109</v>
      </c>
      <c r="L36" s="105" t="s">
        <v>138</v>
      </c>
      <c r="M36" s="102">
        <v>4000</v>
      </c>
      <c r="N36" s="102">
        <v>1500</v>
      </c>
      <c r="O36" s="103"/>
      <c r="P36" s="104">
        <v>148</v>
      </c>
      <c r="Q36" s="105" t="s">
        <v>164</v>
      </c>
      <c r="R36" s="102">
        <v>4000</v>
      </c>
      <c r="S36" s="102">
        <v>2500</v>
      </c>
    </row>
    <row r="37" spans="1:19" ht="17" thickTop="1" thickBot="1">
      <c r="A37" s="69">
        <v>32</v>
      </c>
      <c r="B37" s="105" t="s">
        <v>90</v>
      </c>
      <c r="C37" s="102">
        <v>3600</v>
      </c>
      <c r="D37" s="102">
        <v>3600</v>
      </c>
      <c r="E37" s="103"/>
      <c r="F37" s="104">
        <v>71</v>
      </c>
      <c r="G37" s="105" t="s">
        <v>100</v>
      </c>
      <c r="H37" s="102">
        <v>3600</v>
      </c>
      <c r="I37" s="102">
        <v>2500</v>
      </c>
      <c r="J37" s="103"/>
      <c r="K37" s="104">
        <v>110</v>
      </c>
      <c r="L37" s="106" t="s">
        <v>262</v>
      </c>
      <c r="M37" s="102">
        <v>4000</v>
      </c>
      <c r="N37" s="102">
        <v>1000</v>
      </c>
      <c r="O37" s="103"/>
      <c r="P37" s="104">
        <v>149</v>
      </c>
      <c r="Q37" s="105" t="s">
        <v>165</v>
      </c>
      <c r="R37" s="102">
        <v>4000</v>
      </c>
      <c r="S37" s="102">
        <v>4000</v>
      </c>
    </row>
    <row r="38" spans="1:19" ht="17" thickTop="1" thickBot="1">
      <c r="A38" s="69">
        <v>33</v>
      </c>
      <c r="B38" s="105" t="s">
        <v>91</v>
      </c>
      <c r="C38" s="102">
        <v>3600</v>
      </c>
      <c r="D38" s="102">
        <v>3600</v>
      </c>
      <c r="E38" s="103"/>
      <c r="F38" s="104">
        <v>72</v>
      </c>
      <c r="G38" s="105" t="s">
        <v>62</v>
      </c>
      <c r="H38" s="102">
        <v>3600</v>
      </c>
      <c r="I38" s="102">
        <v>3600</v>
      </c>
      <c r="J38" s="103"/>
      <c r="K38" s="104">
        <v>111</v>
      </c>
      <c r="L38" s="105" t="s">
        <v>287</v>
      </c>
      <c r="M38" s="102">
        <v>4000</v>
      </c>
      <c r="N38" s="102">
        <v>1000</v>
      </c>
      <c r="O38" s="103"/>
      <c r="P38" s="104">
        <v>150</v>
      </c>
      <c r="Q38" s="105" t="s">
        <v>166</v>
      </c>
      <c r="R38" s="102">
        <v>3600</v>
      </c>
      <c r="S38" s="102">
        <v>3600</v>
      </c>
    </row>
    <row r="39" spans="1:19" ht="17" thickTop="1" thickBot="1">
      <c r="A39" s="71">
        <v>34</v>
      </c>
      <c r="B39" s="105" t="s">
        <v>248</v>
      </c>
      <c r="C39" s="102">
        <v>3600</v>
      </c>
      <c r="D39" s="102">
        <v>3600</v>
      </c>
      <c r="E39" s="103"/>
      <c r="F39" s="104">
        <v>73</v>
      </c>
      <c r="G39" s="105" t="s">
        <v>63</v>
      </c>
      <c r="H39" s="102">
        <v>3600</v>
      </c>
      <c r="I39" s="102">
        <v>3600</v>
      </c>
      <c r="J39" s="103"/>
      <c r="K39" s="104">
        <v>112</v>
      </c>
      <c r="L39" s="115" t="s">
        <v>139</v>
      </c>
      <c r="M39" s="102">
        <v>4000</v>
      </c>
      <c r="N39" s="102">
        <v>2400</v>
      </c>
      <c r="O39" s="103"/>
      <c r="P39" s="104">
        <v>151</v>
      </c>
      <c r="Q39" s="105" t="s">
        <v>167</v>
      </c>
      <c r="R39" s="102">
        <v>4000</v>
      </c>
      <c r="S39" s="102">
        <v>1500</v>
      </c>
    </row>
    <row r="40" spans="1:19" ht="17" thickTop="1" thickBot="1">
      <c r="A40" s="69">
        <v>35</v>
      </c>
      <c r="B40" s="105" t="s">
        <v>44</v>
      </c>
      <c r="C40" s="102">
        <v>3600</v>
      </c>
      <c r="D40" s="102">
        <v>3600</v>
      </c>
      <c r="E40" s="103"/>
      <c r="F40" s="104">
        <v>74</v>
      </c>
      <c r="G40" s="106" t="s">
        <v>171</v>
      </c>
      <c r="H40" s="102">
        <v>3600</v>
      </c>
      <c r="I40" s="102">
        <v>3600</v>
      </c>
      <c r="J40" s="103"/>
      <c r="K40" s="104">
        <v>113</v>
      </c>
      <c r="L40" s="106" t="s">
        <v>140</v>
      </c>
      <c r="M40" s="102">
        <v>4000</v>
      </c>
      <c r="N40" s="102">
        <v>1500</v>
      </c>
      <c r="O40" s="103"/>
      <c r="P40" s="104">
        <v>152</v>
      </c>
      <c r="Q40" s="122" t="s">
        <v>310</v>
      </c>
      <c r="R40" s="543" t="s">
        <v>313</v>
      </c>
      <c r="S40" s="543"/>
    </row>
    <row r="41" spans="1:19" ht="17" thickTop="1" thickBot="1">
      <c r="A41" s="71">
        <v>36</v>
      </c>
      <c r="B41" s="105" t="s">
        <v>45</v>
      </c>
      <c r="C41" s="102">
        <v>3600</v>
      </c>
      <c r="D41" s="102">
        <v>3600</v>
      </c>
      <c r="E41" s="103"/>
      <c r="F41" s="104">
        <v>75</v>
      </c>
      <c r="G41" s="105" t="s">
        <v>64</v>
      </c>
      <c r="H41" s="102">
        <v>3600</v>
      </c>
      <c r="I41" s="102">
        <v>3600</v>
      </c>
      <c r="J41" s="103"/>
      <c r="K41" s="104">
        <v>114</v>
      </c>
      <c r="L41" s="105" t="s">
        <v>141</v>
      </c>
      <c r="M41" s="102">
        <v>4000</v>
      </c>
      <c r="N41" s="102">
        <v>1000</v>
      </c>
      <c r="O41" s="103"/>
      <c r="P41" s="104">
        <v>153</v>
      </c>
      <c r="Q41" s="122" t="s">
        <v>311</v>
      </c>
      <c r="R41" s="543" t="s">
        <v>313</v>
      </c>
      <c r="S41" s="543"/>
    </row>
    <row r="42" spans="1:19" ht="17" thickTop="1" thickBot="1">
      <c r="A42" s="71">
        <v>37</v>
      </c>
      <c r="B42" s="105" t="s">
        <v>46</v>
      </c>
      <c r="C42" s="102">
        <v>3600</v>
      </c>
      <c r="D42" s="102">
        <v>3600</v>
      </c>
      <c r="E42" s="103"/>
      <c r="F42" s="104">
        <v>76</v>
      </c>
      <c r="G42" s="105" t="s">
        <v>259</v>
      </c>
      <c r="H42" s="102">
        <v>3600</v>
      </c>
      <c r="I42" s="102">
        <v>3600</v>
      </c>
      <c r="J42" s="103"/>
      <c r="K42" s="104">
        <v>115</v>
      </c>
      <c r="L42" s="105" t="s">
        <v>142</v>
      </c>
      <c r="M42" s="102">
        <v>4000</v>
      </c>
      <c r="N42" s="102">
        <v>4000</v>
      </c>
      <c r="O42" s="103"/>
      <c r="P42" s="104">
        <v>154</v>
      </c>
      <c r="Q42" s="122" t="s">
        <v>312</v>
      </c>
      <c r="R42" s="543" t="s">
        <v>313</v>
      </c>
      <c r="S42" s="543"/>
    </row>
    <row r="43" spans="1:19" ht="17" thickTop="1" thickBot="1">
      <c r="A43" s="69">
        <v>38</v>
      </c>
      <c r="B43" s="105" t="s">
        <v>92</v>
      </c>
      <c r="C43" s="102">
        <v>3600</v>
      </c>
      <c r="D43" s="102">
        <v>3600</v>
      </c>
      <c r="E43" s="103"/>
      <c r="F43" s="104">
        <v>77</v>
      </c>
      <c r="G43" s="106" t="s">
        <v>102</v>
      </c>
      <c r="H43" s="102">
        <v>3600</v>
      </c>
      <c r="I43" s="102">
        <v>3600</v>
      </c>
      <c r="J43" s="103"/>
      <c r="K43" s="104">
        <v>116</v>
      </c>
      <c r="L43" s="105" t="s">
        <v>74</v>
      </c>
      <c r="M43" s="102">
        <v>4000</v>
      </c>
      <c r="N43" s="102">
        <v>4000</v>
      </c>
      <c r="O43" s="103"/>
      <c r="P43" s="103"/>
      <c r="Q43" s="103"/>
      <c r="R43" s="103"/>
      <c r="S43" s="103"/>
    </row>
    <row r="44" spans="1:19" ht="17" thickTop="1" thickBot="1">
      <c r="A44" s="71">
        <v>39</v>
      </c>
      <c r="B44" s="116" t="s">
        <v>109</v>
      </c>
      <c r="C44" s="102">
        <v>3600</v>
      </c>
      <c r="D44" s="102">
        <v>3000</v>
      </c>
      <c r="E44" s="103"/>
      <c r="F44" s="104">
        <v>78</v>
      </c>
      <c r="G44" s="105" t="s">
        <v>103</v>
      </c>
      <c r="H44" s="102">
        <v>3600</v>
      </c>
      <c r="I44" s="102">
        <v>3600</v>
      </c>
      <c r="J44" s="103"/>
      <c r="K44" s="104">
        <v>117</v>
      </c>
      <c r="L44" s="105" t="s">
        <v>263</v>
      </c>
      <c r="M44" s="102">
        <v>4000</v>
      </c>
      <c r="N44" s="102">
        <v>4000</v>
      </c>
      <c r="O44" s="103"/>
      <c r="P44" s="103"/>
      <c r="Q44" s="103"/>
      <c r="R44" s="103"/>
      <c r="S44" s="103"/>
    </row>
    <row r="45" spans="1:19" ht="17" thickTop="1" thickBot="1">
      <c r="A45" s="104">
        <v>40</v>
      </c>
      <c r="B45" s="105" t="s">
        <v>80</v>
      </c>
      <c r="C45" s="102">
        <v>3600</v>
      </c>
      <c r="D45" s="102">
        <v>3000</v>
      </c>
    </row>
    <row r="46" spans="1:19" ht="17" thickTop="1" thickBot="1">
      <c r="A46" s="104">
        <v>41</v>
      </c>
      <c r="B46" s="105" t="s">
        <v>93</v>
      </c>
      <c r="C46" s="102">
        <v>3600</v>
      </c>
      <c r="D46" s="102">
        <v>1500</v>
      </c>
    </row>
    <row r="47" spans="1:19" ht="17" thickTop="1" thickBot="1">
      <c r="A47" s="104">
        <v>42</v>
      </c>
      <c r="B47" s="105" t="s">
        <v>47</v>
      </c>
      <c r="C47" s="102">
        <v>3600</v>
      </c>
      <c r="D47" s="102">
        <v>3600</v>
      </c>
    </row>
    <row r="48" spans="1:19" ht="17" thickTop="1" thickBot="1">
      <c r="A48" s="104">
        <v>43</v>
      </c>
      <c r="B48" s="105" t="s">
        <v>48</v>
      </c>
      <c r="C48" s="102">
        <v>3600</v>
      </c>
      <c r="D48" s="102">
        <v>3600</v>
      </c>
    </row>
    <row r="49" spans="1:4" ht="17" thickTop="1" thickBot="1">
      <c r="A49" s="104">
        <v>44</v>
      </c>
      <c r="B49" s="105" t="s">
        <v>49</v>
      </c>
      <c r="C49" s="102">
        <v>3600</v>
      </c>
      <c r="D49" s="102">
        <v>3600</v>
      </c>
    </row>
    <row r="50" spans="1:4" ht="17" thickTop="1" thickBot="1">
      <c r="A50" s="104">
        <v>45</v>
      </c>
      <c r="B50" s="105" t="s">
        <v>169</v>
      </c>
      <c r="C50" s="102">
        <v>3600</v>
      </c>
      <c r="D50" s="102">
        <v>1500</v>
      </c>
    </row>
    <row r="51" spans="1:4" ht="17" thickTop="1" thickBot="1">
      <c r="A51" s="104">
        <v>46</v>
      </c>
      <c r="B51" s="105" t="s">
        <v>278</v>
      </c>
      <c r="C51" s="102">
        <v>3600</v>
      </c>
      <c r="D51" s="102">
        <v>3600</v>
      </c>
    </row>
    <row r="52" spans="1:4" ht="17" thickTop="1" thickBot="1">
      <c r="A52" s="104">
        <v>47</v>
      </c>
      <c r="B52" s="105" t="s">
        <v>125</v>
      </c>
      <c r="C52" s="102">
        <v>3600</v>
      </c>
      <c r="D52" s="102">
        <v>1000</v>
      </c>
    </row>
    <row r="53" spans="1:4" ht="17" thickTop="1" thickBot="1">
      <c r="A53" s="104">
        <v>48</v>
      </c>
      <c r="B53" s="105" t="s">
        <v>51</v>
      </c>
      <c r="C53" s="102">
        <v>3600</v>
      </c>
      <c r="D53" s="102">
        <v>3600</v>
      </c>
    </row>
    <row r="54" spans="1:4" ht="17" thickTop="1" thickBot="1">
      <c r="A54" s="104">
        <v>49</v>
      </c>
      <c r="B54" s="105" t="s">
        <v>52</v>
      </c>
      <c r="C54" s="102">
        <v>3600</v>
      </c>
      <c r="D54" s="102">
        <v>3600</v>
      </c>
    </row>
    <row r="55" spans="1:4" ht="17" thickTop="1" thickBot="1">
      <c r="A55" s="104">
        <v>50</v>
      </c>
      <c r="B55" s="105" t="s">
        <v>53</v>
      </c>
      <c r="C55" s="102">
        <v>3600</v>
      </c>
      <c r="D55" s="102">
        <v>3600</v>
      </c>
    </row>
    <row r="56" spans="1:4" ht="17" thickTop="1" thickBot="1">
      <c r="A56" s="104">
        <v>51</v>
      </c>
      <c r="B56" s="105" t="s">
        <v>54</v>
      </c>
      <c r="C56" s="102">
        <v>3600</v>
      </c>
      <c r="D56" s="102">
        <v>3600</v>
      </c>
    </row>
    <row r="57" spans="1:4" ht="17" thickTop="1" thickBot="1">
      <c r="A57" s="104">
        <v>52</v>
      </c>
      <c r="B57" s="105" t="s">
        <v>94</v>
      </c>
      <c r="C57" s="102">
        <v>3600</v>
      </c>
      <c r="D57" s="102">
        <v>3600</v>
      </c>
    </row>
    <row r="58" spans="1:4" ht="17" thickTop="1" thickBot="1">
      <c r="A58" s="104">
        <v>53</v>
      </c>
      <c r="B58" s="105" t="s">
        <v>95</v>
      </c>
      <c r="C58" s="102">
        <v>3600</v>
      </c>
      <c r="D58" s="102">
        <v>3600</v>
      </c>
    </row>
    <row r="59" spans="1:4" ht="17" thickTop="1" thickBot="1">
      <c r="A59" s="104">
        <v>54</v>
      </c>
      <c r="B59" s="105" t="s">
        <v>96</v>
      </c>
      <c r="C59" s="102">
        <v>3600</v>
      </c>
      <c r="D59" s="102">
        <v>3300</v>
      </c>
    </row>
    <row r="60" spans="1:4" ht="17" thickTop="1" thickBot="1">
      <c r="A60" s="104">
        <v>55</v>
      </c>
      <c r="B60" s="105" t="s">
        <v>126</v>
      </c>
      <c r="C60" s="102">
        <v>3600</v>
      </c>
      <c r="D60" s="102">
        <v>2500</v>
      </c>
    </row>
    <row r="61" spans="1:4" ht="17" thickTop="1" thickBot="1">
      <c r="A61" s="104">
        <v>56</v>
      </c>
      <c r="B61" s="105" t="s">
        <v>55</v>
      </c>
      <c r="C61" s="102">
        <v>3600</v>
      </c>
      <c r="D61" s="102">
        <v>3600</v>
      </c>
    </row>
    <row r="62" spans="1:4" ht="17" thickTop="1" thickBot="1">
      <c r="A62" s="104">
        <v>57</v>
      </c>
      <c r="B62" s="105" t="s">
        <v>56</v>
      </c>
      <c r="C62" s="102">
        <v>3600</v>
      </c>
      <c r="D62" s="102">
        <v>3600</v>
      </c>
    </row>
    <row r="63" spans="1:4" ht="17" thickTop="1" thickBot="1">
      <c r="A63" s="104">
        <v>58</v>
      </c>
      <c r="B63" s="105" t="s">
        <v>57</v>
      </c>
      <c r="C63" s="102">
        <v>3600</v>
      </c>
      <c r="D63" s="102">
        <v>3600</v>
      </c>
    </row>
    <row r="64" spans="1:4" ht="17" thickTop="1" thickBot="1">
      <c r="A64" s="104">
        <v>59</v>
      </c>
      <c r="B64" s="105" t="s">
        <v>108</v>
      </c>
      <c r="C64" s="102">
        <v>3600</v>
      </c>
      <c r="D64" s="102">
        <v>3600</v>
      </c>
    </row>
    <row r="65" spans="1:4" ht="17" thickTop="1" thickBot="1">
      <c r="A65" s="104">
        <v>60</v>
      </c>
      <c r="B65" s="105" t="s">
        <v>127</v>
      </c>
      <c r="C65" s="102">
        <v>3600</v>
      </c>
      <c r="D65" s="102">
        <v>2000</v>
      </c>
    </row>
    <row r="66" spans="1:4" ht="17" thickTop="1" thickBot="1">
      <c r="A66" s="104">
        <v>61</v>
      </c>
      <c r="B66" s="105" t="s">
        <v>106</v>
      </c>
      <c r="C66" s="102">
        <v>3600</v>
      </c>
      <c r="D66" s="102">
        <v>3600</v>
      </c>
    </row>
    <row r="67" spans="1:4" ht="17" thickTop="1" thickBot="1">
      <c r="A67" s="104">
        <v>62</v>
      </c>
      <c r="B67" s="105" t="s">
        <v>58</v>
      </c>
      <c r="C67" s="102">
        <v>3600</v>
      </c>
      <c r="D67" s="102">
        <v>3600</v>
      </c>
    </row>
    <row r="68" spans="1:4" ht="17" thickTop="1" thickBot="1">
      <c r="A68" s="104">
        <v>63</v>
      </c>
      <c r="B68" s="105" t="s">
        <v>97</v>
      </c>
      <c r="C68" s="102">
        <v>3600</v>
      </c>
      <c r="D68" s="102">
        <v>3600</v>
      </c>
    </row>
    <row r="69" spans="1:4" ht="17" thickTop="1" thickBot="1">
      <c r="A69" s="104">
        <v>64</v>
      </c>
      <c r="B69" s="105" t="s">
        <v>219</v>
      </c>
      <c r="C69" s="102">
        <v>3600</v>
      </c>
      <c r="D69" s="102">
        <v>3600</v>
      </c>
    </row>
    <row r="70" spans="1:4" ht="17" thickTop="1" thickBot="1">
      <c r="A70" s="104">
        <v>65</v>
      </c>
      <c r="B70" s="105" t="s">
        <v>249</v>
      </c>
      <c r="C70" s="102">
        <v>3600</v>
      </c>
      <c r="D70" s="102">
        <v>3600</v>
      </c>
    </row>
    <row r="71" spans="1:4" ht="17" thickTop="1" thickBot="1">
      <c r="A71" s="104">
        <v>66</v>
      </c>
      <c r="B71" s="105" t="s">
        <v>258</v>
      </c>
      <c r="C71" s="102">
        <v>3600</v>
      </c>
      <c r="D71" s="102">
        <v>3600</v>
      </c>
    </row>
    <row r="72" spans="1:4" ht="17" thickTop="1" thickBot="1">
      <c r="A72" s="104">
        <v>67</v>
      </c>
      <c r="B72" s="105" t="s">
        <v>98</v>
      </c>
      <c r="C72" s="102">
        <v>3600</v>
      </c>
      <c r="D72" s="102">
        <v>2000</v>
      </c>
    </row>
    <row r="73" spans="1:4" ht="17" thickTop="1" thickBot="1">
      <c r="A73" s="104">
        <v>68</v>
      </c>
      <c r="B73" s="105" t="s">
        <v>60</v>
      </c>
      <c r="C73" s="102">
        <v>3600</v>
      </c>
      <c r="D73" s="102">
        <v>3600</v>
      </c>
    </row>
    <row r="74" spans="1:4" ht="17" thickTop="1" thickBot="1">
      <c r="A74" s="104">
        <v>69</v>
      </c>
      <c r="B74" s="105" t="s">
        <v>99</v>
      </c>
      <c r="C74" s="102">
        <v>3600</v>
      </c>
      <c r="D74" s="102">
        <v>3600</v>
      </c>
    </row>
    <row r="75" spans="1:4" ht="17" thickTop="1" thickBot="1">
      <c r="A75" s="104">
        <v>70</v>
      </c>
      <c r="B75" s="105" t="s">
        <v>61</v>
      </c>
      <c r="C75" s="102">
        <v>3600</v>
      </c>
      <c r="D75" s="102">
        <v>3600</v>
      </c>
    </row>
    <row r="76" spans="1:4" ht="17" thickTop="1" thickBot="1">
      <c r="A76" s="104">
        <v>71</v>
      </c>
      <c r="B76" s="105" t="s">
        <v>100</v>
      </c>
      <c r="C76" s="102">
        <v>3600</v>
      </c>
      <c r="D76" s="102">
        <v>2500</v>
      </c>
    </row>
    <row r="77" spans="1:4" ht="17" thickTop="1" thickBot="1">
      <c r="A77" s="104">
        <v>72</v>
      </c>
      <c r="B77" s="105" t="s">
        <v>62</v>
      </c>
      <c r="C77" s="102">
        <v>3600</v>
      </c>
      <c r="D77" s="102">
        <v>3600</v>
      </c>
    </row>
    <row r="78" spans="1:4" ht="17" thickTop="1" thickBot="1">
      <c r="A78" s="104">
        <v>73</v>
      </c>
      <c r="B78" s="105" t="s">
        <v>63</v>
      </c>
      <c r="C78" s="102">
        <v>3600</v>
      </c>
      <c r="D78" s="102">
        <v>3600</v>
      </c>
    </row>
    <row r="79" spans="1:4" ht="17" thickTop="1" thickBot="1">
      <c r="A79" s="104">
        <v>74</v>
      </c>
      <c r="B79" s="106" t="s">
        <v>171</v>
      </c>
      <c r="C79" s="102">
        <v>3600</v>
      </c>
      <c r="D79" s="102">
        <v>3600</v>
      </c>
    </row>
    <row r="80" spans="1:4" ht="17" thickTop="1" thickBot="1">
      <c r="A80" s="104">
        <v>75</v>
      </c>
      <c r="B80" s="105" t="s">
        <v>64</v>
      </c>
      <c r="C80" s="102">
        <v>3600</v>
      </c>
      <c r="D80" s="102">
        <v>3600</v>
      </c>
    </row>
    <row r="81" spans="1:4" ht="17" thickTop="1" thickBot="1">
      <c r="A81" s="104">
        <v>76</v>
      </c>
      <c r="B81" s="105" t="s">
        <v>259</v>
      </c>
      <c r="C81" s="102">
        <v>3600</v>
      </c>
      <c r="D81" s="102">
        <v>3600</v>
      </c>
    </row>
    <row r="82" spans="1:4" ht="17" thickTop="1" thickBot="1">
      <c r="A82" s="104">
        <v>77</v>
      </c>
      <c r="B82" s="106" t="s">
        <v>102</v>
      </c>
      <c r="C82" s="102">
        <v>3600</v>
      </c>
      <c r="D82" s="102">
        <v>3600</v>
      </c>
    </row>
    <row r="83" spans="1:4" ht="17" thickTop="1" thickBot="1">
      <c r="A83" s="104">
        <v>78</v>
      </c>
      <c r="B83" s="105" t="s">
        <v>103</v>
      </c>
      <c r="C83" s="102">
        <v>3600</v>
      </c>
      <c r="D83" s="102">
        <v>3600</v>
      </c>
    </row>
    <row r="84" spans="1:4" ht="17" thickTop="1" thickBot="1">
      <c r="A84" s="104">
        <v>79</v>
      </c>
      <c r="B84" s="105" t="s">
        <v>250</v>
      </c>
      <c r="C84" s="102">
        <v>3600</v>
      </c>
      <c r="D84" s="102">
        <v>3600</v>
      </c>
    </row>
    <row r="85" spans="1:4" ht="17" thickTop="1" thickBot="1">
      <c r="A85" s="104">
        <v>80</v>
      </c>
      <c r="B85" s="105" t="s">
        <v>66</v>
      </c>
      <c r="C85" s="102">
        <v>3600</v>
      </c>
      <c r="D85" s="102">
        <v>3500</v>
      </c>
    </row>
    <row r="86" spans="1:4" ht="17" thickTop="1" thickBot="1">
      <c r="A86" s="104">
        <v>81</v>
      </c>
      <c r="B86" s="105" t="s">
        <v>67</v>
      </c>
      <c r="C86" s="102">
        <v>3600</v>
      </c>
      <c r="D86" s="102">
        <v>1000</v>
      </c>
    </row>
    <row r="87" spans="1:4" ht="17" thickTop="1" thickBot="1">
      <c r="A87" s="104">
        <v>82</v>
      </c>
      <c r="B87" s="106" t="s">
        <v>104</v>
      </c>
      <c r="C87" s="102">
        <v>3600</v>
      </c>
      <c r="D87" s="102">
        <v>3600</v>
      </c>
    </row>
    <row r="88" spans="1:4" ht="17" thickTop="1" thickBot="1">
      <c r="A88" s="104">
        <v>83</v>
      </c>
      <c r="B88" s="105" t="s">
        <v>81</v>
      </c>
      <c r="C88" s="102">
        <v>3600</v>
      </c>
      <c r="D88" s="102">
        <v>1000</v>
      </c>
    </row>
    <row r="89" spans="1:4" ht="17" thickTop="1" thickBot="1">
      <c r="A89" s="104">
        <v>84</v>
      </c>
      <c r="B89" s="105" t="s">
        <v>107</v>
      </c>
      <c r="C89" s="102">
        <v>3600</v>
      </c>
      <c r="D89" s="102">
        <v>3600</v>
      </c>
    </row>
    <row r="90" spans="1:4" ht="17" thickTop="1" thickBot="1">
      <c r="A90" s="104">
        <v>85</v>
      </c>
      <c r="B90" s="105" t="s">
        <v>76</v>
      </c>
      <c r="C90" s="102">
        <v>3600</v>
      </c>
      <c r="D90" s="102">
        <v>3600</v>
      </c>
    </row>
    <row r="91" spans="1:4" ht="17" thickTop="1" thickBot="1">
      <c r="A91" s="104">
        <v>86</v>
      </c>
      <c r="B91" s="105" t="s">
        <v>77</v>
      </c>
      <c r="C91" s="102">
        <v>3600</v>
      </c>
      <c r="D91" s="102">
        <v>3600</v>
      </c>
    </row>
    <row r="92" spans="1:4" ht="17" thickTop="1" thickBot="1">
      <c r="A92" s="104">
        <v>87</v>
      </c>
      <c r="B92" s="105" t="s">
        <v>78</v>
      </c>
      <c r="C92" s="102">
        <v>3600</v>
      </c>
      <c r="D92" s="102">
        <v>3600</v>
      </c>
    </row>
    <row r="93" spans="1:4" ht="17" thickTop="1" thickBot="1">
      <c r="A93" s="104">
        <v>88</v>
      </c>
      <c r="B93" s="105" t="s">
        <v>26</v>
      </c>
      <c r="C93" s="102">
        <v>3600</v>
      </c>
      <c r="D93" s="102">
        <v>3600</v>
      </c>
    </row>
    <row r="94" spans="1:4" ht="17" thickTop="1" thickBot="1">
      <c r="A94" s="104">
        <v>89</v>
      </c>
      <c r="B94" s="105" t="s">
        <v>218</v>
      </c>
      <c r="C94" s="102">
        <v>3600</v>
      </c>
      <c r="D94" s="102">
        <v>3600</v>
      </c>
    </row>
    <row r="95" spans="1:4" ht="17" thickTop="1" thickBot="1">
      <c r="A95" s="104">
        <v>90</v>
      </c>
      <c r="B95" s="105" t="s">
        <v>28</v>
      </c>
      <c r="C95" s="102">
        <v>3600</v>
      </c>
      <c r="D95" s="102">
        <v>1500</v>
      </c>
    </row>
    <row r="96" spans="1:4" ht="17" thickTop="1" thickBot="1">
      <c r="A96" s="104">
        <v>91</v>
      </c>
      <c r="B96" s="105" t="s">
        <v>29</v>
      </c>
      <c r="C96" s="102">
        <v>3600</v>
      </c>
      <c r="D96" s="102">
        <v>3600</v>
      </c>
    </row>
    <row r="97" spans="1:4" ht="17" thickTop="1" thickBot="1">
      <c r="A97" s="104">
        <v>92</v>
      </c>
      <c r="B97" s="105" t="s">
        <v>216</v>
      </c>
      <c r="C97" s="102">
        <v>3600</v>
      </c>
      <c r="D97" s="102">
        <v>3600</v>
      </c>
    </row>
    <row r="98" spans="1:4" ht="17" thickTop="1" thickBot="1">
      <c r="A98" s="104">
        <v>93</v>
      </c>
      <c r="B98" s="105" t="s">
        <v>319</v>
      </c>
      <c r="C98" s="102">
        <v>3600</v>
      </c>
      <c r="D98" s="102">
        <v>1500</v>
      </c>
    </row>
    <row r="99" spans="1:4" ht="17" thickTop="1" thickBot="1">
      <c r="A99" s="104">
        <v>94</v>
      </c>
      <c r="B99" s="107" t="s">
        <v>251</v>
      </c>
      <c r="C99" s="102">
        <v>3600</v>
      </c>
      <c r="D99" s="102">
        <v>3600</v>
      </c>
    </row>
    <row r="100" spans="1:4" ht="17" thickTop="1" thickBot="1">
      <c r="A100" s="108">
        <v>95</v>
      </c>
      <c r="B100" s="109" t="s">
        <v>129</v>
      </c>
      <c r="C100" s="102">
        <v>3600</v>
      </c>
      <c r="D100" s="102">
        <v>2000</v>
      </c>
    </row>
    <row r="101" spans="1:4" ht="17" thickTop="1" thickBot="1">
      <c r="A101" s="108">
        <v>96</v>
      </c>
      <c r="B101" s="110" t="s">
        <v>68</v>
      </c>
      <c r="C101" s="102">
        <v>3600</v>
      </c>
      <c r="D101" s="102">
        <v>3600</v>
      </c>
    </row>
    <row r="102" spans="1:4" ht="17" thickTop="1" thickBot="1">
      <c r="A102" s="108">
        <v>97</v>
      </c>
      <c r="B102" s="109" t="s">
        <v>130</v>
      </c>
      <c r="C102" s="102">
        <v>3600</v>
      </c>
      <c r="D102" s="102">
        <v>3600</v>
      </c>
    </row>
    <row r="103" spans="1:4" ht="17" thickTop="1" thickBot="1">
      <c r="A103" s="108">
        <v>98</v>
      </c>
      <c r="B103" s="109" t="s">
        <v>131</v>
      </c>
      <c r="C103" s="102">
        <v>4000</v>
      </c>
      <c r="D103" s="102">
        <v>2000</v>
      </c>
    </row>
    <row r="104" spans="1:4" ht="17" thickTop="1" thickBot="1">
      <c r="A104" s="108">
        <v>99</v>
      </c>
      <c r="B104" s="109" t="s">
        <v>69</v>
      </c>
      <c r="C104" s="102">
        <v>3600</v>
      </c>
      <c r="D104" s="102">
        <v>3600</v>
      </c>
    </row>
    <row r="105" spans="1:4" ht="17" thickTop="1" thickBot="1">
      <c r="A105" s="108">
        <v>100</v>
      </c>
      <c r="B105" s="109" t="s">
        <v>132</v>
      </c>
      <c r="C105" s="102">
        <v>4000</v>
      </c>
      <c r="D105" s="102">
        <v>4000</v>
      </c>
    </row>
    <row r="106" spans="1:4" ht="17" thickTop="1" thickBot="1">
      <c r="A106" s="112">
        <v>101</v>
      </c>
      <c r="B106" s="113" t="s">
        <v>135</v>
      </c>
      <c r="C106" s="114">
        <v>0</v>
      </c>
      <c r="D106" s="111">
        <v>0</v>
      </c>
    </row>
    <row r="107" spans="1:4" ht="17" thickTop="1" thickBot="1">
      <c r="A107" s="104">
        <v>102</v>
      </c>
      <c r="B107" s="105" t="s">
        <v>133</v>
      </c>
      <c r="C107" s="102">
        <v>4000</v>
      </c>
      <c r="D107" s="102">
        <v>1500</v>
      </c>
    </row>
    <row r="108" spans="1:4" ht="17" thickTop="1" thickBot="1">
      <c r="A108" s="104">
        <v>103</v>
      </c>
      <c r="B108" s="105" t="s">
        <v>134</v>
      </c>
      <c r="C108" s="102">
        <v>3600</v>
      </c>
      <c r="D108" s="102">
        <v>3600</v>
      </c>
    </row>
    <row r="109" spans="1:4" ht="17" thickTop="1" thickBot="1">
      <c r="A109" s="104">
        <v>104</v>
      </c>
      <c r="B109" s="105" t="s">
        <v>136</v>
      </c>
      <c r="C109" s="102">
        <v>4000</v>
      </c>
      <c r="D109" s="102">
        <v>1500</v>
      </c>
    </row>
    <row r="110" spans="1:4" ht="17" thickTop="1" thickBot="1">
      <c r="A110" s="104">
        <v>105</v>
      </c>
      <c r="B110" s="105" t="s">
        <v>137</v>
      </c>
      <c r="C110" s="102">
        <v>4000</v>
      </c>
      <c r="D110" s="102">
        <v>2500</v>
      </c>
    </row>
    <row r="111" spans="1:4" ht="17" thickTop="1" thickBot="1">
      <c r="A111" s="104">
        <v>106</v>
      </c>
      <c r="B111" s="105" t="s">
        <v>75</v>
      </c>
      <c r="C111" s="102">
        <v>4000</v>
      </c>
      <c r="D111" s="102">
        <v>2500</v>
      </c>
    </row>
    <row r="112" spans="1:4" ht="17" thickTop="1" thickBot="1">
      <c r="A112" s="104">
        <v>107</v>
      </c>
      <c r="B112" s="106" t="s">
        <v>260</v>
      </c>
      <c r="C112" s="102">
        <v>4000</v>
      </c>
      <c r="D112" s="102">
        <v>1000</v>
      </c>
    </row>
    <row r="113" spans="1:4" ht="17" thickTop="1" thickBot="1">
      <c r="A113" s="104">
        <v>108</v>
      </c>
      <c r="B113" s="105" t="s">
        <v>261</v>
      </c>
      <c r="C113" s="102">
        <v>4000</v>
      </c>
      <c r="D113" s="102">
        <v>3500</v>
      </c>
    </row>
    <row r="114" spans="1:4" ht="17" thickTop="1" thickBot="1">
      <c r="A114" s="104">
        <v>109</v>
      </c>
      <c r="B114" s="105" t="s">
        <v>138</v>
      </c>
      <c r="C114" s="102">
        <v>4000</v>
      </c>
      <c r="D114" s="102">
        <v>1500</v>
      </c>
    </row>
    <row r="115" spans="1:4" ht="17" thickTop="1" thickBot="1">
      <c r="A115" s="104">
        <v>110</v>
      </c>
      <c r="B115" s="106" t="s">
        <v>262</v>
      </c>
      <c r="C115" s="102">
        <v>4000</v>
      </c>
      <c r="D115" s="102">
        <v>1000</v>
      </c>
    </row>
    <row r="116" spans="1:4" ht="17" thickTop="1" thickBot="1">
      <c r="A116" s="104">
        <v>111</v>
      </c>
      <c r="B116" s="105" t="s">
        <v>287</v>
      </c>
      <c r="C116" s="102">
        <v>4000</v>
      </c>
      <c r="D116" s="102">
        <v>1000</v>
      </c>
    </row>
    <row r="117" spans="1:4" ht="17" thickTop="1" thickBot="1">
      <c r="A117" s="104">
        <v>112</v>
      </c>
      <c r="B117" s="115" t="s">
        <v>139</v>
      </c>
      <c r="C117" s="102">
        <v>4000</v>
      </c>
      <c r="D117" s="102">
        <v>2400</v>
      </c>
    </row>
    <row r="118" spans="1:4" ht="17" thickTop="1" thickBot="1">
      <c r="A118" s="104">
        <v>113</v>
      </c>
      <c r="B118" s="106" t="s">
        <v>140</v>
      </c>
      <c r="C118" s="102">
        <v>4000</v>
      </c>
      <c r="D118" s="102">
        <v>1500</v>
      </c>
    </row>
    <row r="119" spans="1:4" ht="17" thickTop="1" thickBot="1">
      <c r="A119" s="104">
        <v>114</v>
      </c>
      <c r="B119" s="105" t="s">
        <v>141</v>
      </c>
      <c r="C119" s="102">
        <v>4000</v>
      </c>
      <c r="D119" s="102">
        <v>1000</v>
      </c>
    </row>
    <row r="120" spans="1:4" ht="17" thickTop="1" thickBot="1">
      <c r="A120" s="104">
        <v>115</v>
      </c>
      <c r="B120" s="105" t="s">
        <v>142</v>
      </c>
      <c r="C120" s="102">
        <v>4000</v>
      </c>
      <c r="D120" s="102">
        <v>4000</v>
      </c>
    </row>
    <row r="121" spans="1:4" ht="17" thickTop="1" thickBot="1">
      <c r="A121" s="104">
        <v>116</v>
      </c>
      <c r="B121" s="105" t="s">
        <v>74</v>
      </c>
      <c r="C121" s="102">
        <v>4000</v>
      </c>
      <c r="D121" s="102">
        <v>4000</v>
      </c>
    </row>
    <row r="122" spans="1:4" ht="17" thickTop="1" thickBot="1">
      <c r="A122" s="104">
        <v>117</v>
      </c>
      <c r="B122" s="105" t="s">
        <v>263</v>
      </c>
      <c r="C122" s="102">
        <v>4000</v>
      </c>
      <c r="D122" s="102">
        <v>4000</v>
      </c>
    </row>
    <row r="123" spans="1:4" ht="17" thickTop="1" thickBot="1">
      <c r="A123" s="104">
        <v>118</v>
      </c>
      <c r="B123" s="106" t="s">
        <v>264</v>
      </c>
      <c r="C123" s="102">
        <v>4000</v>
      </c>
      <c r="D123" s="102">
        <v>3000</v>
      </c>
    </row>
    <row r="124" spans="1:4" ht="17" thickTop="1" thickBot="1">
      <c r="A124" s="104">
        <v>119</v>
      </c>
      <c r="B124" s="105" t="s">
        <v>265</v>
      </c>
      <c r="C124" s="102">
        <v>4000</v>
      </c>
      <c r="D124" s="102">
        <v>4000</v>
      </c>
    </row>
    <row r="125" spans="1:4" ht="17" thickTop="1" thickBot="1">
      <c r="A125" s="104">
        <v>120</v>
      </c>
      <c r="B125" s="105" t="s">
        <v>266</v>
      </c>
      <c r="C125" s="102">
        <v>4000</v>
      </c>
      <c r="D125" s="102">
        <v>4000</v>
      </c>
    </row>
    <row r="126" spans="1:4" ht="17" thickTop="1" thickBot="1">
      <c r="A126" s="104">
        <v>121</v>
      </c>
      <c r="B126" s="105" t="s">
        <v>71</v>
      </c>
      <c r="C126" s="102">
        <v>4000</v>
      </c>
      <c r="D126" s="102">
        <v>3000</v>
      </c>
    </row>
    <row r="127" spans="1:4" ht="17" thickTop="1" thickBot="1">
      <c r="A127" s="104">
        <v>122</v>
      </c>
      <c r="B127" s="105" t="s">
        <v>172</v>
      </c>
      <c r="C127" s="102">
        <v>4000</v>
      </c>
      <c r="D127" s="102">
        <v>3000</v>
      </c>
    </row>
    <row r="128" spans="1:4" ht="17" thickTop="1" thickBot="1">
      <c r="A128" s="104">
        <v>123</v>
      </c>
      <c r="B128" s="105" t="s">
        <v>284</v>
      </c>
      <c r="C128" s="102">
        <v>4000</v>
      </c>
      <c r="D128" s="102">
        <v>1500</v>
      </c>
    </row>
    <row r="129" spans="1:4" ht="17" thickTop="1" thickBot="1">
      <c r="A129" s="104">
        <v>124</v>
      </c>
      <c r="B129" s="105" t="s">
        <v>144</v>
      </c>
      <c r="C129" s="102">
        <v>4000</v>
      </c>
      <c r="D129" s="102">
        <v>2750</v>
      </c>
    </row>
    <row r="130" spans="1:4" ht="17" thickTop="1" thickBot="1">
      <c r="A130" s="104">
        <v>125</v>
      </c>
      <c r="B130" s="105" t="s">
        <v>145</v>
      </c>
      <c r="C130" s="102">
        <v>4000</v>
      </c>
      <c r="D130" s="102">
        <v>2900</v>
      </c>
    </row>
    <row r="131" spans="1:4" ht="17" thickTop="1" thickBot="1">
      <c r="A131" s="104">
        <v>126</v>
      </c>
      <c r="B131" s="105" t="s">
        <v>146</v>
      </c>
      <c r="C131" s="102">
        <v>4000</v>
      </c>
      <c r="D131" s="102">
        <v>2000</v>
      </c>
    </row>
    <row r="132" spans="1:4" ht="17" thickTop="1" thickBot="1">
      <c r="A132" s="104">
        <v>127</v>
      </c>
      <c r="B132" s="105" t="s">
        <v>73</v>
      </c>
      <c r="C132" s="102">
        <v>4000</v>
      </c>
      <c r="D132" s="102">
        <v>1600</v>
      </c>
    </row>
    <row r="133" spans="1:4" ht="17" thickTop="1" thickBot="1">
      <c r="A133" s="104">
        <v>128</v>
      </c>
      <c r="B133" s="106" t="s">
        <v>147</v>
      </c>
      <c r="C133" s="102">
        <v>4000</v>
      </c>
      <c r="D133" s="102">
        <v>500</v>
      </c>
    </row>
    <row r="134" spans="1:4" ht="17" thickTop="1" thickBot="1">
      <c r="A134" s="104">
        <v>129</v>
      </c>
      <c r="B134" s="105" t="s">
        <v>148</v>
      </c>
      <c r="C134" s="102">
        <v>4000</v>
      </c>
      <c r="D134" s="102">
        <v>2000</v>
      </c>
    </row>
    <row r="135" spans="1:4" ht="17" thickTop="1" thickBot="1">
      <c r="A135" s="104">
        <v>130</v>
      </c>
      <c r="B135" s="105" t="s">
        <v>149</v>
      </c>
      <c r="C135" s="102">
        <v>4000</v>
      </c>
      <c r="D135" s="102">
        <v>3000</v>
      </c>
    </row>
    <row r="136" spans="1:4" ht="17" thickTop="1" thickBot="1">
      <c r="A136" s="104">
        <v>131</v>
      </c>
      <c r="B136" s="105" t="s">
        <v>150</v>
      </c>
      <c r="C136" s="102">
        <v>4000</v>
      </c>
      <c r="D136" s="102">
        <v>1500</v>
      </c>
    </row>
    <row r="137" spans="1:4" ht="17" thickTop="1" thickBot="1">
      <c r="A137" s="104">
        <v>132</v>
      </c>
      <c r="B137" s="105" t="s">
        <v>151</v>
      </c>
      <c r="C137" s="102">
        <v>4000</v>
      </c>
      <c r="D137" s="102">
        <v>3500</v>
      </c>
    </row>
    <row r="138" spans="1:4" ht="17" thickTop="1" thickBot="1">
      <c r="A138" s="104">
        <v>133</v>
      </c>
      <c r="B138" s="105" t="s">
        <v>152</v>
      </c>
      <c r="C138" s="102">
        <v>4000</v>
      </c>
      <c r="D138" s="102">
        <v>2500</v>
      </c>
    </row>
    <row r="139" spans="1:4" ht="17" thickTop="1" thickBot="1">
      <c r="A139" s="104">
        <v>134</v>
      </c>
      <c r="B139" s="105" t="s">
        <v>101</v>
      </c>
      <c r="C139" s="102">
        <v>4000</v>
      </c>
      <c r="D139" s="102">
        <v>4000</v>
      </c>
    </row>
    <row r="140" spans="1:4" ht="17" thickTop="1" thickBot="1">
      <c r="A140" s="104">
        <v>135</v>
      </c>
      <c r="B140" s="105" t="s">
        <v>153</v>
      </c>
      <c r="C140" s="102">
        <v>4000</v>
      </c>
      <c r="D140" s="102">
        <v>2000</v>
      </c>
    </row>
    <row r="141" spans="1:4" ht="17" thickTop="1" thickBot="1">
      <c r="A141" s="104">
        <v>136</v>
      </c>
      <c r="B141" s="105" t="s">
        <v>65</v>
      </c>
      <c r="C141" s="102">
        <v>4000</v>
      </c>
      <c r="D141" s="102">
        <v>4000</v>
      </c>
    </row>
    <row r="142" spans="1:4" ht="17" thickTop="1" thickBot="1">
      <c r="A142" s="104">
        <v>137</v>
      </c>
      <c r="B142" s="105" t="s">
        <v>154</v>
      </c>
      <c r="C142" s="102">
        <v>4000</v>
      </c>
      <c r="D142" s="102">
        <v>3000</v>
      </c>
    </row>
    <row r="143" spans="1:4" ht="17" thickTop="1" thickBot="1">
      <c r="A143" s="104">
        <v>138</v>
      </c>
      <c r="B143" s="105" t="s">
        <v>155</v>
      </c>
      <c r="C143" s="102">
        <v>4000</v>
      </c>
      <c r="D143" s="102">
        <v>2000</v>
      </c>
    </row>
    <row r="144" spans="1:4" ht="17" thickTop="1" thickBot="1">
      <c r="A144" s="104">
        <v>139</v>
      </c>
      <c r="B144" s="105" t="s">
        <v>156</v>
      </c>
      <c r="C144" s="102">
        <v>4000</v>
      </c>
      <c r="D144" s="102">
        <v>2500</v>
      </c>
    </row>
    <row r="145" spans="1:4" ht="17" thickTop="1" thickBot="1">
      <c r="A145" s="104">
        <v>140</v>
      </c>
      <c r="B145" s="105" t="s">
        <v>157</v>
      </c>
      <c r="C145" s="102">
        <v>4000</v>
      </c>
      <c r="D145" s="102">
        <v>4000</v>
      </c>
    </row>
    <row r="146" spans="1:4" ht="17" thickTop="1" thickBot="1">
      <c r="A146" s="104">
        <v>141</v>
      </c>
      <c r="B146" s="105" t="s">
        <v>158</v>
      </c>
      <c r="C146" s="102">
        <v>4000</v>
      </c>
      <c r="D146" s="102">
        <v>2600</v>
      </c>
    </row>
    <row r="147" spans="1:4" ht="17" thickTop="1" thickBot="1">
      <c r="A147" s="104">
        <v>142</v>
      </c>
      <c r="B147" s="105" t="s">
        <v>159</v>
      </c>
      <c r="C147" s="102">
        <v>4000</v>
      </c>
      <c r="D147" s="102">
        <v>1000</v>
      </c>
    </row>
    <row r="148" spans="1:4" ht="17" thickTop="1" thickBot="1">
      <c r="A148" s="104">
        <v>143</v>
      </c>
      <c r="B148" s="105" t="s">
        <v>160</v>
      </c>
      <c r="C148" s="102">
        <v>4000</v>
      </c>
      <c r="D148" s="102">
        <v>1000</v>
      </c>
    </row>
    <row r="149" spans="1:4" ht="17" thickTop="1" thickBot="1">
      <c r="A149" s="104">
        <v>144</v>
      </c>
      <c r="B149" s="105" t="s">
        <v>161</v>
      </c>
      <c r="C149" s="102">
        <v>4000</v>
      </c>
      <c r="D149" s="102">
        <v>2000</v>
      </c>
    </row>
    <row r="150" spans="1:4" ht="17" thickTop="1" thickBot="1">
      <c r="A150" s="104">
        <v>145</v>
      </c>
      <c r="B150" s="105" t="s">
        <v>162</v>
      </c>
      <c r="C150" s="102">
        <v>4000</v>
      </c>
      <c r="D150" s="102">
        <v>1200</v>
      </c>
    </row>
    <row r="151" spans="1:4" ht="17" thickTop="1" thickBot="1">
      <c r="A151" s="104">
        <v>146</v>
      </c>
      <c r="B151" s="105" t="s">
        <v>163</v>
      </c>
      <c r="C151" s="102">
        <v>4000</v>
      </c>
      <c r="D151" s="102">
        <v>1500</v>
      </c>
    </row>
    <row r="152" spans="1:4" ht="17" thickTop="1" thickBot="1">
      <c r="A152" s="104">
        <v>147</v>
      </c>
      <c r="B152" s="105" t="s">
        <v>170</v>
      </c>
      <c r="C152" s="102">
        <v>3600</v>
      </c>
      <c r="D152" s="102">
        <v>3600</v>
      </c>
    </row>
    <row r="153" spans="1:4" ht="17" thickTop="1" thickBot="1">
      <c r="A153" s="104">
        <v>148</v>
      </c>
      <c r="B153" s="105" t="s">
        <v>164</v>
      </c>
      <c r="C153" s="102">
        <v>4000</v>
      </c>
      <c r="D153" s="102">
        <v>2500</v>
      </c>
    </row>
    <row r="154" spans="1:4" ht="17" thickTop="1" thickBot="1">
      <c r="A154" s="104">
        <v>149</v>
      </c>
      <c r="B154" s="105" t="s">
        <v>165</v>
      </c>
      <c r="C154" s="102">
        <v>4000</v>
      </c>
      <c r="D154" s="102">
        <v>4000</v>
      </c>
    </row>
    <row r="155" spans="1:4" ht="17" thickTop="1" thickBot="1">
      <c r="A155" s="104">
        <v>150</v>
      </c>
      <c r="B155" s="105" t="s">
        <v>166</v>
      </c>
      <c r="C155" s="102">
        <v>3600</v>
      </c>
      <c r="D155" s="102">
        <v>3600</v>
      </c>
    </row>
    <row r="156" spans="1:4" ht="17" thickTop="1" thickBot="1">
      <c r="A156" s="104">
        <v>151</v>
      </c>
      <c r="B156" s="105" t="s">
        <v>167</v>
      </c>
      <c r="C156" s="102">
        <v>4000</v>
      </c>
      <c r="D156" s="102">
        <v>1500</v>
      </c>
    </row>
    <row r="157" spans="1:4" ht="17" thickTop="1" thickBot="1">
      <c r="A157" s="104">
        <v>152</v>
      </c>
      <c r="B157" s="122" t="s">
        <v>310</v>
      </c>
      <c r="C157" s="102">
        <v>4000</v>
      </c>
      <c r="D157" s="102">
        <v>4000</v>
      </c>
    </row>
    <row r="158" spans="1:4" ht="17" thickTop="1" thickBot="1">
      <c r="A158" s="104">
        <v>153</v>
      </c>
      <c r="B158" s="122" t="s">
        <v>311</v>
      </c>
      <c r="C158" s="102">
        <v>4000</v>
      </c>
      <c r="D158" s="102">
        <v>4000</v>
      </c>
    </row>
    <row r="159" spans="1:4" ht="16" thickTop="1">
      <c r="A159" s="104">
        <v>154</v>
      </c>
      <c r="B159" s="122" t="s">
        <v>312</v>
      </c>
      <c r="C159" s="102">
        <v>4000</v>
      </c>
      <c r="D159" s="102">
        <v>3600</v>
      </c>
    </row>
  </sheetData>
  <mergeCells count="6">
    <mergeCell ref="R42:S42"/>
    <mergeCell ref="M2:Q3"/>
    <mergeCell ref="M4:Q4"/>
    <mergeCell ref="C4:G4"/>
    <mergeCell ref="R40:S40"/>
    <mergeCell ref="R41:S41"/>
  </mergeCells>
  <pageMargins left="0.23622047244094491" right="0.23622047244094491" top="0.35433070866141736" bottom="0.35433070866141736" header="0.31496062992125984" footer="0.31496062992125984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  <pageSetUpPr autoPageBreaks="0"/>
  </sheetPr>
  <dimension ref="A1:BO162"/>
  <sheetViews>
    <sheetView topLeftCell="A27" zoomScale="174" zoomScaleNormal="110" workbookViewId="0">
      <pane xSplit="2" topLeftCell="C1" activePane="topRight" state="frozen"/>
      <selection pane="topRight" activeCell="A35" sqref="A35:XFD35"/>
    </sheetView>
  </sheetViews>
  <sheetFormatPr baseColWidth="10" defaultColWidth="11.5" defaultRowHeight="15"/>
  <cols>
    <col min="1" max="1" width="4.83203125" style="227" customWidth="1"/>
    <col min="2" max="2" width="17.5" style="127" customWidth="1"/>
    <col min="3" max="3" width="6.33203125" style="227" customWidth="1"/>
    <col min="4" max="4" width="7.33203125" style="227" customWidth="1"/>
    <col min="5" max="5" width="7.83203125" style="227" customWidth="1"/>
    <col min="6" max="6" width="6.5" style="227" customWidth="1"/>
    <col min="7" max="7" width="1.6640625" style="227" customWidth="1"/>
    <col min="8" max="8" width="6.5" style="227" customWidth="1"/>
    <col min="9" max="9" width="6.6640625" style="227" customWidth="1"/>
    <col min="10" max="10" width="8.83203125" style="227" customWidth="1"/>
    <col min="11" max="11" width="6.6640625" style="227" customWidth="1"/>
    <col min="12" max="12" width="1.6640625" style="227" customWidth="1"/>
    <col min="13" max="13" width="7.5" style="227" customWidth="1"/>
    <col min="14" max="14" width="6.1640625" style="227" customWidth="1"/>
    <col min="15" max="15" width="8.1640625" style="227" customWidth="1"/>
    <col min="16" max="16" width="8" style="227" customWidth="1"/>
    <col min="17" max="17" width="1.83203125" style="219" customWidth="1"/>
    <col min="18" max="18" width="8.5" style="219" customWidth="1"/>
    <col min="19" max="19" width="7" style="219" customWidth="1"/>
    <col min="20" max="20" width="7.1640625" style="219" customWidth="1"/>
    <col min="21" max="21" width="7" style="219" customWidth="1"/>
    <col min="22" max="22" width="7.5" style="219" customWidth="1"/>
    <col min="23" max="23" width="1.6640625" style="219" customWidth="1"/>
    <col min="24" max="24" width="7.5" style="219" customWidth="1"/>
    <col min="25" max="25" width="6.5" style="219" customWidth="1"/>
    <col min="26" max="26" width="6.1640625" style="219" customWidth="1"/>
    <col min="27" max="27" width="7.83203125" style="219" customWidth="1"/>
    <col min="28" max="28" width="6.5" style="219" customWidth="1"/>
    <col min="29" max="29" width="6.83203125" style="219" customWidth="1"/>
    <col min="30" max="30" width="1.6640625" style="219" customWidth="1"/>
    <col min="31" max="31" width="7.6640625" style="219" customWidth="1"/>
    <col min="32" max="32" width="7.33203125" style="219" customWidth="1"/>
    <col min="33" max="33" width="7.5" style="219" customWidth="1"/>
    <col min="34" max="34" width="6.33203125" style="219" customWidth="1"/>
    <col min="35" max="35" width="7.83203125" style="219" customWidth="1"/>
    <col min="36" max="36" width="7.1640625" style="219" customWidth="1"/>
    <col min="37" max="37" width="1.33203125" style="219" customWidth="1"/>
    <col min="38" max="38" width="7.5" style="219" customWidth="1"/>
    <col min="39" max="39" width="6.5" style="219" customWidth="1"/>
    <col min="40" max="40" width="6.6640625" style="219" customWidth="1"/>
    <col min="41" max="41" width="5.6640625" style="219" customWidth="1"/>
    <col min="42" max="42" width="7.1640625" style="219" customWidth="1"/>
    <col min="43" max="43" width="5.83203125" style="219" customWidth="1"/>
    <col min="44" max="44" width="1.6640625" style="219" customWidth="1"/>
    <col min="45" max="45" width="7.33203125" style="219" customWidth="1"/>
    <col min="46" max="46" width="7.1640625" style="219" customWidth="1"/>
    <col min="47" max="47" width="7.33203125" style="219" customWidth="1"/>
    <col min="48" max="50" width="6.6640625" style="219" customWidth="1"/>
    <col min="51" max="51" width="1.6640625" style="219" customWidth="1"/>
    <col min="52" max="52" width="5.6640625" style="219" customWidth="1"/>
    <col min="53" max="57" width="6.6640625" style="219" customWidth="1"/>
    <col min="58" max="58" width="2" style="219" customWidth="1"/>
    <col min="59" max="59" width="5.5" style="219" customWidth="1"/>
    <col min="60" max="64" width="6.6640625" style="219" customWidth="1"/>
    <col min="65" max="65" width="2" style="219" customWidth="1"/>
    <col min="66" max="16384" width="11.5" style="219"/>
  </cols>
  <sheetData>
    <row r="1" spans="1:65" ht="14.25" customHeight="1"/>
    <row r="2" spans="1:65" ht="15" customHeight="1" thickBot="1"/>
    <row r="3" spans="1:65" ht="34.5" customHeight="1" thickBot="1">
      <c r="A3" s="563" t="s">
        <v>285</v>
      </c>
      <c r="B3" s="565" t="s">
        <v>0</v>
      </c>
      <c r="C3" s="567" t="s">
        <v>302</v>
      </c>
      <c r="D3" s="405" t="s">
        <v>301</v>
      </c>
      <c r="E3" s="554"/>
      <c r="F3" s="406"/>
      <c r="G3" s="226"/>
      <c r="H3" s="567" t="s">
        <v>314</v>
      </c>
      <c r="I3" s="405" t="s">
        <v>301</v>
      </c>
      <c r="J3" s="554"/>
      <c r="K3" s="406"/>
      <c r="L3" s="228"/>
      <c r="M3" s="567" t="s">
        <v>328</v>
      </c>
      <c r="N3" s="405" t="s">
        <v>301</v>
      </c>
      <c r="O3" s="554"/>
      <c r="P3" s="406"/>
      <c r="Q3" s="229"/>
      <c r="R3" s="560" t="s">
        <v>331</v>
      </c>
      <c r="S3" s="557" t="s">
        <v>301</v>
      </c>
      <c r="T3" s="558"/>
      <c r="U3" s="558"/>
      <c r="V3" s="559"/>
      <c r="W3" s="229"/>
      <c r="X3" s="567" t="s">
        <v>353</v>
      </c>
      <c r="Y3" s="557" t="s">
        <v>301</v>
      </c>
      <c r="Z3" s="558"/>
      <c r="AA3" s="558"/>
      <c r="AB3" s="558"/>
      <c r="AC3" s="559"/>
      <c r="AD3" s="230"/>
      <c r="AE3" s="573" t="s">
        <v>352</v>
      </c>
      <c r="AF3" s="405" t="s">
        <v>301</v>
      </c>
      <c r="AG3" s="554"/>
      <c r="AH3" s="554"/>
      <c r="AI3" s="554"/>
      <c r="AJ3" s="406"/>
      <c r="AK3" s="230"/>
      <c r="AL3" s="567" t="s">
        <v>354</v>
      </c>
      <c r="AM3" s="557" t="s">
        <v>301</v>
      </c>
      <c r="AN3" s="558"/>
      <c r="AO3" s="558"/>
      <c r="AP3" s="558"/>
      <c r="AQ3" s="559"/>
      <c r="AR3" s="230"/>
      <c r="AS3" s="567" t="s">
        <v>355</v>
      </c>
      <c r="AT3" s="557" t="s">
        <v>301</v>
      </c>
      <c r="AU3" s="558"/>
      <c r="AV3" s="558"/>
      <c r="AW3" s="558"/>
      <c r="AX3" s="559"/>
      <c r="AY3" s="230"/>
      <c r="AZ3" s="567" t="s">
        <v>356</v>
      </c>
      <c r="BA3" s="557" t="s">
        <v>301</v>
      </c>
      <c r="BB3" s="558"/>
      <c r="BC3" s="558"/>
      <c r="BD3" s="558"/>
      <c r="BE3" s="559"/>
      <c r="BF3" s="230"/>
      <c r="BG3" s="567" t="s">
        <v>357</v>
      </c>
      <c r="BH3" s="557" t="s">
        <v>301</v>
      </c>
      <c r="BI3" s="558"/>
      <c r="BJ3" s="558"/>
      <c r="BK3" s="558"/>
      <c r="BL3" s="559"/>
      <c r="BM3" s="230"/>
    </row>
    <row r="4" spans="1:65" customFormat="1" ht="16" thickBot="1">
      <c r="A4" s="564"/>
      <c r="B4" s="566"/>
      <c r="C4" s="568"/>
      <c r="D4" s="305" t="s">
        <v>175</v>
      </c>
      <c r="E4" s="306" t="s">
        <v>329</v>
      </c>
      <c r="F4" s="307" t="s">
        <v>327</v>
      </c>
      <c r="G4" s="308"/>
      <c r="H4" s="569"/>
      <c r="I4" s="305" t="s">
        <v>175</v>
      </c>
      <c r="J4" s="309" t="s">
        <v>329</v>
      </c>
      <c r="K4" s="307" t="s">
        <v>327</v>
      </c>
      <c r="L4" s="310"/>
      <c r="M4" s="569"/>
      <c r="N4" s="305" t="s">
        <v>175</v>
      </c>
      <c r="O4" s="311" t="s">
        <v>329</v>
      </c>
      <c r="P4" s="312" t="s">
        <v>327</v>
      </c>
      <c r="Q4" s="313"/>
      <c r="R4" s="561"/>
      <c r="S4" s="305" t="s">
        <v>333</v>
      </c>
      <c r="T4" s="314" t="s">
        <v>330</v>
      </c>
      <c r="U4" s="311" t="s">
        <v>329</v>
      </c>
      <c r="V4" s="312" t="s">
        <v>327</v>
      </c>
      <c r="W4" s="313"/>
      <c r="X4" s="572"/>
      <c r="Y4" s="305" t="s">
        <v>333</v>
      </c>
      <c r="Z4" s="314" t="s">
        <v>330</v>
      </c>
      <c r="AA4" s="315" t="s">
        <v>358</v>
      </c>
      <c r="AB4" s="311" t="s">
        <v>329</v>
      </c>
      <c r="AC4" s="312" t="s">
        <v>327</v>
      </c>
      <c r="AD4" s="316"/>
      <c r="AE4" s="574"/>
      <c r="AF4" s="317" t="s">
        <v>333</v>
      </c>
      <c r="AG4" s="318" t="s">
        <v>330</v>
      </c>
      <c r="AH4" s="319" t="s">
        <v>358</v>
      </c>
      <c r="AI4" s="320" t="s">
        <v>329</v>
      </c>
      <c r="AJ4" s="321" t="s">
        <v>327</v>
      </c>
      <c r="AK4" s="316"/>
      <c r="AL4" s="572"/>
      <c r="AM4" s="322" t="s">
        <v>333</v>
      </c>
      <c r="AN4" s="305" t="s">
        <v>330</v>
      </c>
      <c r="AO4" s="305" t="s">
        <v>358</v>
      </c>
      <c r="AP4" s="311" t="s">
        <v>329</v>
      </c>
      <c r="AQ4" s="312" t="s">
        <v>327</v>
      </c>
      <c r="AR4" s="316"/>
      <c r="AS4" s="572"/>
      <c r="AT4" s="305" t="s">
        <v>333</v>
      </c>
      <c r="AU4" s="305" t="s">
        <v>330</v>
      </c>
      <c r="AV4" s="305" t="s">
        <v>358</v>
      </c>
      <c r="AW4" s="311" t="s">
        <v>329</v>
      </c>
      <c r="AX4" s="312" t="s">
        <v>327</v>
      </c>
      <c r="AY4" s="316"/>
      <c r="AZ4" s="572"/>
      <c r="BA4" s="305" t="s">
        <v>333</v>
      </c>
      <c r="BB4" s="305" t="s">
        <v>330</v>
      </c>
      <c r="BC4" s="305" t="s">
        <v>358</v>
      </c>
      <c r="BD4" s="311" t="s">
        <v>329</v>
      </c>
      <c r="BE4" s="312" t="s">
        <v>327</v>
      </c>
      <c r="BF4" s="316"/>
      <c r="BG4" s="572"/>
      <c r="BH4" s="305" t="s">
        <v>333</v>
      </c>
      <c r="BI4" s="305" t="s">
        <v>330</v>
      </c>
      <c r="BJ4" s="305" t="s">
        <v>358</v>
      </c>
      <c r="BK4" s="311" t="s">
        <v>329</v>
      </c>
      <c r="BL4" s="312" t="s">
        <v>327</v>
      </c>
      <c r="BM4" s="316"/>
    </row>
    <row r="5" spans="1:65" ht="16" thickBot="1">
      <c r="A5" s="231">
        <v>1</v>
      </c>
      <c r="B5" s="338" t="s">
        <v>85</v>
      </c>
      <c r="C5" s="251">
        <f>SUM(D5:F5)</f>
        <v>416</v>
      </c>
      <c r="D5" s="252">
        <v>0</v>
      </c>
      <c r="E5" s="253">
        <v>406</v>
      </c>
      <c r="F5" s="254">
        <v>10</v>
      </c>
      <c r="G5" s="255"/>
      <c r="H5" s="256">
        <f>SUM(I5:K5)</f>
        <v>94</v>
      </c>
      <c r="I5" s="252">
        <v>0</v>
      </c>
      <c r="J5" s="253">
        <v>84</v>
      </c>
      <c r="K5" s="254">
        <v>10</v>
      </c>
      <c r="L5" s="257"/>
      <c r="M5" s="256">
        <f>SUM(N5:P5)</f>
        <v>73</v>
      </c>
      <c r="N5" s="258">
        <v>0</v>
      </c>
      <c r="O5" s="253">
        <v>63</v>
      </c>
      <c r="P5" s="254">
        <v>10</v>
      </c>
      <c r="Q5" s="259"/>
      <c r="R5" s="279">
        <f>SUM(S5:V5)</f>
        <v>136</v>
      </c>
      <c r="S5" s="258">
        <v>0</v>
      </c>
      <c r="T5" s="260">
        <v>0</v>
      </c>
      <c r="U5" s="253">
        <v>126</v>
      </c>
      <c r="V5" s="254">
        <v>10</v>
      </c>
      <c r="W5" s="259"/>
      <c r="X5" s="256">
        <f>SUM(Y5:AC5)</f>
        <v>162</v>
      </c>
      <c r="Y5" s="258">
        <v>0</v>
      </c>
      <c r="Z5" s="260">
        <v>0</v>
      </c>
      <c r="AA5" s="261">
        <v>5</v>
      </c>
      <c r="AB5" s="253">
        <v>147</v>
      </c>
      <c r="AC5" s="254">
        <v>10</v>
      </c>
      <c r="AD5" s="234"/>
      <c r="AE5" s="256">
        <f t="shared" ref="AE5:AE36" si="0">SUM(AF5:AJ5)</f>
        <v>99</v>
      </c>
      <c r="AF5" s="258">
        <v>0</v>
      </c>
      <c r="AG5" s="260">
        <v>0</v>
      </c>
      <c r="AH5" s="261">
        <v>5</v>
      </c>
      <c r="AI5" s="253">
        <v>84</v>
      </c>
      <c r="AJ5" s="254">
        <v>10</v>
      </c>
      <c r="AK5" s="234"/>
      <c r="AL5" s="256">
        <f>SUM(AM5:AQ5)</f>
        <v>169</v>
      </c>
      <c r="AM5" s="258">
        <v>0</v>
      </c>
      <c r="AN5" s="258">
        <v>0</v>
      </c>
      <c r="AO5" s="258">
        <v>5</v>
      </c>
      <c r="AP5" s="253">
        <v>154</v>
      </c>
      <c r="AQ5" s="254">
        <v>10</v>
      </c>
      <c r="AR5" s="234"/>
      <c r="AS5" s="256">
        <f>SUM(AT5:AX5)</f>
        <v>0</v>
      </c>
      <c r="AT5" s="258"/>
      <c r="AU5" s="258"/>
      <c r="AV5" s="260"/>
      <c r="AW5" s="253"/>
      <c r="AX5" s="254"/>
      <c r="AY5" s="234"/>
      <c r="AZ5" s="256">
        <f>SUM(BA5:BE5)</f>
        <v>0</v>
      </c>
      <c r="BA5" s="258"/>
      <c r="BB5" s="258"/>
      <c r="BC5" s="261"/>
      <c r="BD5" s="253"/>
      <c r="BE5" s="254"/>
      <c r="BF5" s="234"/>
      <c r="BG5" s="256">
        <f>SUM(BH5:BL5)</f>
        <v>0</v>
      </c>
      <c r="BH5" s="258"/>
      <c r="BI5" s="258"/>
      <c r="BJ5" s="261"/>
      <c r="BK5" s="253"/>
      <c r="BL5" s="254"/>
      <c r="BM5" s="234"/>
    </row>
    <row r="6" spans="1:65" ht="17" thickTop="1" thickBot="1">
      <c r="A6" s="235">
        <v>2</v>
      </c>
      <c r="B6" s="339" t="s">
        <v>24</v>
      </c>
      <c r="C6" s="251">
        <f t="shared" ref="C6:C69" si="1">SUM(D6:F6)</f>
        <v>52</v>
      </c>
      <c r="D6" s="262">
        <v>0</v>
      </c>
      <c r="E6" s="253">
        <v>42</v>
      </c>
      <c r="F6" s="254">
        <v>10</v>
      </c>
      <c r="G6" s="255"/>
      <c r="H6" s="263">
        <f t="shared" ref="H6:H69" si="2">SUM(I6:K6)</f>
        <v>129</v>
      </c>
      <c r="I6" s="262">
        <v>0</v>
      </c>
      <c r="J6" s="253">
        <v>119</v>
      </c>
      <c r="K6" s="264">
        <v>10</v>
      </c>
      <c r="L6" s="257"/>
      <c r="M6" s="256">
        <f t="shared" ref="M6:M69" si="3">SUM(N6:P6)</f>
        <v>143</v>
      </c>
      <c r="N6" s="260">
        <v>0</v>
      </c>
      <c r="O6" s="253">
        <v>133</v>
      </c>
      <c r="P6" s="254">
        <v>10</v>
      </c>
      <c r="Q6" s="259"/>
      <c r="R6" s="279">
        <f t="shared" ref="R6:R69" si="4">SUM(S6:V6)</f>
        <v>187</v>
      </c>
      <c r="S6" s="258">
        <v>9</v>
      </c>
      <c r="T6" s="260">
        <v>0</v>
      </c>
      <c r="U6" s="253">
        <v>168</v>
      </c>
      <c r="V6" s="254">
        <v>10</v>
      </c>
      <c r="W6" s="259"/>
      <c r="X6" s="256">
        <f t="shared" ref="X6:X69" si="5">SUM(Y6:AC6)</f>
        <v>260</v>
      </c>
      <c r="Y6" s="258">
        <v>0</v>
      </c>
      <c r="Z6" s="260">
        <v>0</v>
      </c>
      <c r="AA6" s="261">
        <v>5</v>
      </c>
      <c r="AB6" s="253">
        <v>245</v>
      </c>
      <c r="AC6" s="254">
        <v>10</v>
      </c>
      <c r="AD6" s="234"/>
      <c r="AE6" s="256">
        <f t="shared" si="0"/>
        <v>155</v>
      </c>
      <c r="AF6" s="258">
        <v>0</v>
      </c>
      <c r="AG6" s="260">
        <v>0</v>
      </c>
      <c r="AH6" s="261">
        <v>5</v>
      </c>
      <c r="AI6" s="253">
        <v>140</v>
      </c>
      <c r="AJ6" s="254">
        <v>10</v>
      </c>
      <c r="AK6" s="234"/>
      <c r="AL6" s="256">
        <f t="shared" ref="AL6:AL69" si="6">SUM(AM6:AQ6)</f>
        <v>92</v>
      </c>
      <c r="AM6" s="258">
        <v>0</v>
      </c>
      <c r="AN6" s="258">
        <v>0</v>
      </c>
      <c r="AO6" s="258">
        <v>5</v>
      </c>
      <c r="AP6" s="253">
        <v>77</v>
      </c>
      <c r="AQ6" s="254">
        <v>10</v>
      </c>
      <c r="AR6" s="234"/>
      <c r="AS6" s="256">
        <f t="shared" ref="AS6:AS69" si="7">SUM(AT6:AX6)</f>
        <v>0</v>
      </c>
      <c r="AT6" s="258"/>
      <c r="AU6" s="258"/>
      <c r="AV6" s="260"/>
      <c r="AW6" s="253"/>
      <c r="AX6" s="254"/>
      <c r="AY6" s="234"/>
      <c r="AZ6" s="256">
        <f t="shared" ref="AZ6:AZ69" si="8">SUM(BA6:BE6)</f>
        <v>0</v>
      </c>
      <c r="BA6" s="258"/>
      <c r="BB6" s="260"/>
      <c r="BC6" s="261"/>
      <c r="BD6" s="253"/>
      <c r="BE6" s="254"/>
      <c r="BF6" s="234"/>
      <c r="BG6" s="256">
        <f t="shared" ref="BG6:BG69" si="9">SUM(BH6:BL6)</f>
        <v>0</v>
      </c>
      <c r="BH6" s="258"/>
      <c r="BI6" s="260"/>
      <c r="BJ6" s="261"/>
      <c r="BK6" s="253"/>
      <c r="BL6" s="254"/>
      <c r="BM6" s="234"/>
    </row>
    <row r="7" spans="1:65" ht="17" thickTop="1" thickBot="1">
      <c r="A7" s="235">
        <v>3</v>
      </c>
      <c r="B7" s="339" t="s">
        <v>83</v>
      </c>
      <c r="C7" s="251">
        <f t="shared" si="1"/>
        <v>10</v>
      </c>
      <c r="D7" s="262">
        <v>0</v>
      </c>
      <c r="E7" s="253">
        <v>0</v>
      </c>
      <c r="F7" s="254">
        <v>10</v>
      </c>
      <c r="G7" s="255"/>
      <c r="H7" s="263">
        <f t="shared" si="2"/>
        <v>24</v>
      </c>
      <c r="I7" s="262">
        <v>0</v>
      </c>
      <c r="J7" s="253">
        <v>14</v>
      </c>
      <c r="K7" s="264">
        <v>10</v>
      </c>
      <c r="L7" s="257"/>
      <c r="M7" s="256">
        <f t="shared" si="3"/>
        <v>24</v>
      </c>
      <c r="N7" s="260">
        <v>0</v>
      </c>
      <c r="O7" s="253">
        <v>14</v>
      </c>
      <c r="P7" s="254">
        <v>10</v>
      </c>
      <c r="Q7" s="259"/>
      <c r="R7" s="279">
        <f t="shared" si="4"/>
        <v>0</v>
      </c>
      <c r="S7" s="258"/>
      <c r="T7" s="260"/>
      <c r="U7" s="253"/>
      <c r="V7" s="254"/>
      <c r="W7" s="259"/>
      <c r="X7" s="256">
        <f t="shared" si="5"/>
        <v>32</v>
      </c>
      <c r="Y7" s="258">
        <v>0</v>
      </c>
      <c r="Z7" s="260">
        <v>17</v>
      </c>
      <c r="AA7" s="261">
        <v>5</v>
      </c>
      <c r="AB7" s="253">
        <v>0</v>
      </c>
      <c r="AC7" s="254">
        <v>10</v>
      </c>
      <c r="AD7" s="234"/>
      <c r="AE7" s="258"/>
      <c r="AF7" s="258"/>
      <c r="AG7" s="260"/>
      <c r="AH7" s="261"/>
      <c r="AI7" s="253"/>
      <c r="AJ7" s="254"/>
      <c r="AK7" s="234"/>
      <c r="AL7" s="256">
        <f t="shared" si="6"/>
        <v>51</v>
      </c>
      <c r="AM7" s="258">
        <v>0</v>
      </c>
      <c r="AN7" s="258">
        <v>29</v>
      </c>
      <c r="AO7" s="258">
        <v>5</v>
      </c>
      <c r="AP7" s="253">
        <v>7</v>
      </c>
      <c r="AQ7" s="254">
        <v>10</v>
      </c>
      <c r="AR7" s="234"/>
      <c r="AS7" s="256">
        <f t="shared" si="7"/>
        <v>0</v>
      </c>
      <c r="AT7" s="258"/>
      <c r="AU7" s="258"/>
      <c r="AV7" s="260"/>
      <c r="AW7" s="253"/>
      <c r="AX7" s="254"/>
      <c r="AY7" s="234"/>
      <c r="AZ7" s="256">
        <f t="shared" si="8"/>
        <v>0</v>
      </c>
      <c r="BA7" s="258"/>
      <c r="BB7" s="260"/>
      <c r="BC7" s="261"/>
      <c r="BD7" s="253"/>
      <c r="BE7" s="254"/>
      <c r="BF7" s="234"/>
      <c r="BG7" s="256">
        <f t="shared" si="9"/>
        <v>0</v>
      </c>
      <c r="BH7" s="258"/>
      <c r="BI7" s="260"/>
      <c r="BJ7" s="261"/>
      <c r="BK7" s="253"/>
      <c r="BL7" s="254"/>
      <c r="BM7" s="234"/>
    </row>
    <row r="8" spans="1:65" ht="17" thickTop="1" thickBot="1">
      <c r="A8" s="235">
        <v>5</v>
      </c>
      <c r="B8" s="336" t="s">
        <v>82</v>
      </c>
      <c r="C8" s="251">
        <f t="shared" si="1"/>
        <v>17</v>
      </c>
      <c r="D8" s="262">
        <v>0</v>
      </c>
      <c r="E8" s="253">
        <v>7</v>
      </c>
      <c r="F8" s="254">
        <v>10</v>
      </c>
      <c r="G8" s="255"/>
      <c r="H8" s="263">
        <f t="shared" si="2"/>
        <v>24</v>
      </c>
      <c r="I8" s="262">
        <v>0</v>
      </c>
      <c r="J8" s="253">
        <v>14</v>
      </c>
      <c r="K8" s="264">
        <v>10</v>
      </c>
      <c r="L8" s="257"/>
      <c r="M8" s="256">
        <f t="shared" si="3"/>
        <v>17</v>
      </c>
      <c r="N8" s="260">
        <v>0</v>
      </c>
      <c r="O8" s="253">
        <v>7</v>
      </c>
      <c r="P8" s="254">
        <v>10</v>
      </c>
      <c r="Q8" s="259"/>
      <c r="R8" s="279">
        <f t="shared" si="4"/>
        <v>0</v>
      </c>
      <c r="S8" s="258"/>
      <c r="T8" s="260"/>
      <c r="U8" s="253"/>
      <c r="V8" s="254"/>
      <c r="W8" s="259"/>
      <c r="X8" s="256">
        <f t="shared" si="5"/>
        <v>74</v>
      </c>
      <c r="Y8" s="258">
        <v>0</v>
      </c>
      <c r="Z8" s="260">
        <v>52</v>
      </c>
      <c r="AA8" s="261">
        <v>5</v>
      </c>
      <c r="AB8" s="253">
        <v>7</v>
      </c>
      <c r="AC8" s="254">
        <v>10</v>
      </c>
      <c r="AD8" s="234"/>
      <c r="AE8" s="265">
        <f t="shared" si="0"/>
        <v>92</v>
      </c>
      <c r="AF8" s="258">
        <v>0</v>
      </c>
      <c r="AG8" s="260">
        <v>0</v>
      </c>
      <c r="AH8" s="261">
        <v>5</v>
      </c>
      <c r="AI8" s="253">
        <v>77</v>
      </c>
      <c r="AJ8" s="254">
        <v>10</v>
      </c>
      <c r="AK8" s="234"/>
      <c r="AL8" s="256">
        <f t="shared" si="6"/>
        <v>85</v>
      </c>
      <c r="AM8" s="258">
        <v>0</v>
      </c>
      <c r="AN8" s="258">
        <v>0</v>
      </c>
      <c r="AO8" s="258">
        <v>5</v>
      </c>
      <c r="AP8" s="253">
        <v>70</v>
      </c>
      <c r="AQ8" s="254">
        <v>10</v>
      </c>
      <c r="AR8" s="234"/>
      <c r="AS8" s="256">
        <f t="shared" si="7"/>
        <v>0</v>
      </c>
      <c r="AT8" s="258"/>
      <c r="AU8" s="258"/>
      <c r="AV8" s="260"/>
      <c r="AW8" s="253"/>
      <c r="AX8" s="254"/>
      <c r="AY8" s="234"/>
      <c r="AZ8" s="256">
        <f t="shared" si="8"/>
        <v>0</v>
      </c>
      <c r="BA8" s="258"/>
      <c r="BB8" s="260"/>
      <c r="BC8" s="261"/>
      <c r="BD8" s="253"/>
      <c r="BE8" s="254"/>
      <c r="BF8" s="234"/>
      <c r="BG8" s="256">
        <f t="shared" si="9"/>
        <v>0</v>
      </c>
      <c r="BH8" s="258"/>
      <c r="BI8" s="260"/>
      <c r="BJ8" s="261"/>
      <c r="BK8" s="253"/>
      <c r="BL8" s="254"/>
      <c r="BM8" s="234"/>
    </row>
    <row r="9" spans="1:65" ht="17" thickTop="1" thickBot="1">
      <c r="A9" s="235">
        <v>6</v>
      </c>
      <c r="B9" s="339" t="s">
        <v>25</v>
      </c>
      <c r="C9" s="251">
        <f t="shared" si="1"/>
        <v>31</v>
      </c>
      <c r="D9" s="262">
        <v>0</v>
      </c>
      <c r="E9" s="253">
        <v>21</v>
      </c>
      <c r="F9" s="254">
        <v>10</v>
      </c>
      <c r="G9" s="255"/>
      <c r="H9" s="263">
        <f t="shared" si="2"/>
        <v>52</v>
      </c>
      <c r="I9" s="262">
        <v>0</v>
      </c>
      <c r="J9" s="253">
        <v>42</v>
      </c>
      <c r="K9" s="264">
        <v>10</v>
      </c>
      <c r="L9" s="257"/>
      <c r="M9" s="256">
        <f t="shared" si="3"/>
        <v>87</v>
      </c>
      <c r="N9" s="260">
        <v>0</v>
      </c>
      <c r="O9" s="253">
        <v>77</v>
      </c>
      <c r="P9" s="254">
        <v>10</v>
      </c>
      <c r="Q9" s="259"/>
      <c r="R9" s="279">
        <f t="shared" si="4"/>
        <v>266</v>
      </c>
      <c r="S9" s="258">
        <v>200</v>
      </c>
      <c r="T9" s="260">
        <v>0</v>
      </c>
      <c r="U9" s="253">
        <v>56</v>
      </c>
      <c r="V9" s="254">
        <v>10</v>
      </c>
      <c r="W9" s="259"/>
      <c r="X9" s="256">
        <f t="shared" si="5"/>
        <v>206</v>
      </c>
      <c r="Y9" s="258">
        <v>100</v>
      </c>
      <c r="Z9" s="260">
        <v>0</v>
      </c>
      <c r="AA9" s="261">
        <v>5</v>
      </c>
      <c r="AB9" s="253">
        <v>91</v>
      </c>
      <c r="AC9" s="254">
        <v>10</v>
      </c>
      <c r="AD9" s="234"/>
      <c r="AE9" s="256">
        <f t="shared" si="0"/>
        <v>192</v>
      </c>
      <c r="AF9" s="258">
        <v>100</v>
      </c>
      <c r="AG9" s="260">
        <v>0</v>
      </c>
      <c r="AH9" s="261">
        <v>5</v>
      </c>
      <c r="AI9" s="253">
        <v>77</v>
      </c>
      <c r="AJ9" s="254">
        <v>10</v>
      </c>
      <c r="AK9" s="234"/>
      <c r="AL9" s="256">
        <f t="shared" si="6"/>
        <v>92</v>
      </c>
      <c r="AM9" s="258">
        <v>0</v>
      </c>
      <c r="AN9" s="258">
        <v>0</v>
      </c>
      <c r="AO9" s="258">
        <v>5</v>
      </c>
      <c r="AP9" s="253">
        <v>77</v>
      </c>
      <c r="AQ9" s="254">
        <v>10</v>
      </c>
      <c r="AR9" s="234"/>
      <c r="AS9" s="256">
        <f t="shared" si="7"/>
        <v>0</v>
      </c>
      <c r="AT9" s="258"/>
      <c r="AU9" s="258"/>
      <c r="AV9" s="260"/>
      <c r="AW9" s="253"/>
      <c r="AX9" s="254"/>
      <c r="AY9" s="234"/>
      <c r="AZ9" s="256">
        <f t="shared" si="8"/>
        <v>0</v>
      </c>
      <c r="BA9" s="258"/>
      <c r="BB9" s="260"/>
      <c r="BC9" s="261"/>
      <c r="BD9" s="253"/>
      <c r="BE9" s="254"/>
      <c r="BF9" s="234"/>
      <c r="BG9" s="256">
        <f t="shared" si="9"/>
        <v>0</v>
      </c>
      <c r="BH9" s="258"/>
      <c r="BI9" s="260"/>
      <c r="BJ9" s="261"/>
      <c r="BK9" s="253"/>
      <c r="BL9" s="254"/>
      <c r="BM9" s="234"/>
    </row>
    <row r="10" spans="1:65" ht="17" thickTop="1" thickBot="1">
      <c r="A10" s="235">
        <v>7</v>
      </c>
      <c r="B10" s="339" t="s">
        <v>257</v>
      </c>
      <c r="C10" s="251">
        <f t="shared" si="1"/>
        <v>10</v>
      </c>
      <c r="D10" s="262">
        <v>0</v>
      </c>
      <c r="E10" s="253">
        <v>0</v>
      </c>
      <c r="F10" s="254">
        <v>10</v>
      </c>
      <c r="G10" s="255"/>
      <c r="H10" s="263">
        <f t="shared" si="2"/>
        <v>73</v>
      </c>
      <c r="I10" s="262">
        <v>0</v>
      </c>
      <c r="J10" s="253">
        <v>63</v>
      </c>
      <c r="K10" s="264">
        <v>10</v>
      </c>
      <c r="L10" s="257"/>
      <c r="M10" s="256">
        <f t="shared" si="3"/>
        <v>87</v>
      </c>
      <c r="N10" s="260">
        <v>0</v>
      </c>
      <c r="O10" s="253">
        <v>77</v>
      </c>
      <c r="P10" s="254">
        <v>10</v>
      </c>
      <c r="Q10" s="259"/>
      <c r="R10" s="279">
        <f t="shared" si="4"/>
        <v>353</v>
      </c>
      <c r="S10" s="258">
        <v>175</v>
      </c>
      <c r="T10" s="260">
        <v>0</v>
      </c>
      <c r="U10" s="253">
        <v>168</v>
      </c>
      <c r="V10" s="254">
        <v>10</v>
      </c>
      <c r="W10" s="259"/>
      <c r="X10" s="256">
        <f t="shared" si="5"/>
        <v>206</v>
      </c>
      <c r="Y10" s="258">
        <v>100</v>
      </c>
      <c r="Z10" s="260">
        <v>0</v>
      </c>
      <c r="AA10" s="261">
        <v>5</v>
      </c>
      <c r="AB10" s="253">
        <v>91</v>
      </c>
      <c r="AC10" s="254">
        <v>10</v>
      </c>
      <c r="AD10" s="234"/>
      <c r="AE10" s="258"/>
      <c r="AF10" s="258"/>
      <c r="AG10" s="260"/>
      <c r="AH10" s="261"/>
      <c r="AI10" s="253"/>
      <c r="AJ10" s="254"/>
      <c r="AK10" s="234"/>
      <c r="AL10" s="256">
        <f t="shared" si="6"/>
        <v>306</v>
      </c>
      <c r="AM10" s="258">
        <v>75</v>
      </c>
      <c r="AN10" s="258">
        <v>167</v>
      </c>
      <c r="AO10" s="258">
        <v>5</v>
      </c>
      <c r="AP10" s="253">
        <v>49</v>
      </c>
      <c r="AQ10" s="254">
        <v>10</v>
      </c>
      <c r="AR10" s="234"/>
      <c r="AS10" s="256">
        <f t="shared" si="7"/>
        <v>0</v>
      </c>
      <c r="AT10" s="258"/>
      <c r="AU10" s="258"/>
      <c r="AV10" s="260"/>
      <c r="AW10" s="253"/>
      <c r="AX10" s="254"/>
      <c r="AY10" s="234"/>
      <c r="AZ10" s="256">
        <f t="shared" si="8"/>
        <v>0</v>
      </c>
      <c r="BA10" s="258"/>
      <c r="BB10" s="260"/>
      <c r="BC10" s="261"/>
      <c r="BD10" s="253"/>
      <c r="BE10" s="254"/>
      <c r="BF10" s="234"/>
      <c r="BG10" s="256">
        <f t="shared" si="9"/>
        <v>0</v>
      </c>
      <c r="BH10" s="258"/>
      <c r="BI10" s="260"/>
      <c r="BJ10" s="261"/>
      <c r="BK10" s="253"/>
      <c r="BL10" s="254"/>
      <c r="BM10" s="234"/>
    </row>
    <row r="11" spans="1:65" ht="17" thickTop="1" thickBot="1">
      <c r="A11" s="235">
        <v>8</v>
      </c>
      <c r="B11" s="339" t="s">
        <v>105</v>
      </c>
      <c r="C11" s="251">
        <f t="shared" si="1"/>
        <v>24</v>
      </c>
      <c r="D11" s="262">
        <v>0</v>
      </c>
      <c r="E11" s="253">
        <v>14</v>
      </c>
      <c r="F11" s="254">
        <v>10</v>
      </c>
      <c r="G11" s="255"/>
      <c r="H11" s="263">
        <f t="shared" si="2"/>
        <v>38</v>
      </c>
      <c r="I11" s="262">
        <v>0</v>
      </c>
      <c r="J11" s="253">
        <v>28</v>
      </c>
      <c r="K11" s="264">
        <v>10</v>
      </c>
      <c r="L11" s="257"/>
      <c r="M11" s="256">
        <f t="shared" si="3"/>
        <v>45</v>
      </c>
      <c r="N11" s="260">
        <v>0</v>
      </c>
      <c r="O11" s="253">
        <v>35</v>
      </c>
      <c r="P11" s="254">
        <v>10</v>
      </c>
      <c r="Q11" s="259"/>
      <c r="R11" s="279">
        <f t="shared" si="4"/>
        <v>45</v>
      </c>
      <c r="S11" s="260">
        <v>0</v>
      </c>
      <c r="T11" s="260">
        <v>0</v>
      </c>
      <c r="U11" s="253">
        <v>35</v>
      </c>
      <c r="V11" s="254">
        <v>10</v>
      </c>
      <c r="W11" s="259"/>
      <c r="X11" s="256">
        <f t="shared" si="5"/>
        <v>50</v>
      </c>
      <c r="Y11" s="258">
        <v>0</v>
      </c>
      <c r="Z11" s="260">
        <v>0</v>
      </c>
      <c r="AA11" s="261">
        <v>5</v>
      </c>
      <c r="AB11" s="253">
        <v>35</v>
      </c>
      <c r="AC11" s="254">
        <v>10</v>
      </c>
      <c r="AD11" s="234"/>
      <c r="AE11" s="256">
        <f t="shared" si="0"/>
        <v>36</v>
      </c>
      <c r="AF11" s="258">
        <v>0</v>
      </c>
      <c r="AG11" s="260">
        <v>0</v>
      </c>
      <c r="AH11" s="261">
        <v>5</v>
      </c>
      <c r="AI11" s="253">
        <v>21</v>
      </c>
      <c r="AJ11" s="254">
        <v>10</v>
      </c>
      <c r="AK11" s="234"/>
      <c r="AL11" s="256">
        <f t="shared" si="6"/>
        <v>57</v>
      </c>
      <c r="AM11" s="258">
        <v>0</v>
      </c>
      <c r="AN11" s="258">
        <v>0</v>
      </c>
      <c r="AO11" s="258">
        <v>5</v>
      </c>
      <c r="AP11" s="253">
        <v>42</v>
      </c>
      <c r="AQ11" s="254">
        <v>10</v>
      </c>
      <c r="AR11" s="234"/>
      <c r="AS11" s="256">
        <f t="shared" si="7"/>
        <v>0</v>
      </c>
      <c r="AT11" s="258"/>
      <c r="AU11" s="258"/>
      <c r="AV11" s="260"/>
      <c r="AW11" s="253"/>
      <c r="AX11" s="254"/>
      <c r="AY11" s="234"/>
      <c r="AZ11" s="256">
        <f t="shared" si="8"/>
        <v>0</v>
      </c>
      <c r="BA11" s="258"/>
      <c r="BB11" s="260"/>
      <c r="BC11" s="261"/>
      <c r="BD11" s="253"/>
      <c r="BE11" s="254"/>
      <c r="BF11" s="234"/>
      <c r="BG11" s="256">
        <f t="shared" si="9"/>
        <v>0</v>
      </c>
      <c r="BH11" s="258"/>
      <c r="BI11" s="260"/>
      <c r="BJ11" s="261"/>
      <c r="BK11" s="253"/>
      <c r="BL11" s="254"/>
      <c r="BM11" s="234"/>
    </row>
    <row r="12" spans="1:65" ht="17" thickTop="1" thickBot="1">
      <c r="A12" s="235">
        <v>9</v>
      </c>
      <c r="B12" s="339" t="s">
        <v>27</v>
      </c>
      <c r="C12" s="251">
        <f t="shared" si="1"/>
        <v>38</v>
      </c>
      <c r="D12" s="262">
        <v>0</v>
      </c>
      <c r="E12" s="253">
        <v>28</v>
      </c>
      <c r="F12" s="254">
        <v>10</v>
      </c>
      <c r="G12" s="255"/>
      <c r="H12" s="263">
        <f t="shared" si="2"/>
        <v>122</v>
      </c>
      <c r="I12" s="262">
        <v>0</v>
      </c>
      <c r="J12" s="253">
        <v>112</v>
      </c>
      <c r="K12" s="264">
        <v>10</v>
      </c>
      <c r="L12" s="257"/>
      <c r="M12" s="256">
        <f t="shared" si="3"/>
        <v>80</v>
      </c>
      <c r="N12" s="260">
        <v>0</v>
      </c>
      <c r="O12" s="253">
        <v>70</v>
      </c>
      <c r="P12" s="254">
        <v>10</v>
      </c>
      <c r="Q12" s="259"/>
      <c r="R12" s="279">
        <f t="shared" si="4"/>
        <v>108</v>
      </c>
      <c r="S12" s="260">
        <v>0</v>
      </c>
      <c r="T12" s="260">
        <v>0</v>
      </c>
      <c r="U12" s="253">
        <v>98</v>
      </c>
      <c r="V12" s="254">
        <v>10</v>
      </c>
      <c r="W12" s="259"/>
      <c r="X12" s="256">
        <f t="shared" si="5"/>
        <v>127</v>
      </c>
      <c r="Y12" s="258">
        <v>0</v>
      </c>
      <c r="Z12" s="260">
        <v>0</v>
      </c>
      <c r="AA12" s="261">
        <v>5</v>
      </c>
      <c r="AB12" s="253">
        <v>112</v>
      </c>
      <c r="AC12" s="254">
        <v>10</v>
      </c>
      <c r="AD12" s="234"/>
      <c r="AE12" s="266">
        <f t="shared" si="0"/>
        <v>120</v>
      </c>
      <c r="AF12" s="258">
        <v>0</v>
      </c>
      <c r="AG12" s="260">
        <v>0</v>
      </c>
      <c r="AH12" s="261">
        <v>5</v>
      </c>
      <c r="AI12" s="253">
        <v>105</v>
      </c>
      <c r="AJ12" s="254">
        <v>10</v>
      </c>
      <c r="AK12" s="234"/>
      <c r="AL12" s="256">
        <f t="shared" si="6"/>
        <v>120</v>
      </c>
      <c r="AM12" s="258">
        <v>0</v>
      </c>
      <c r="AN12" s="258">
        <v>0</v>
      </c>
      <c r="AO12" s="258">
        <v>5</v>
      </c>
      <c r="AP12" s="253">
        <v>105</v>
      </c>
      <c r="AQ12" s="254">
        <v>10</v>
      </c>
      <c r="AR12" s="234"/>
      <c r="AS12" s="256">
        <f t="shared" si="7"/>
        <v>0</v>
      </c>
      <c r="AT12" s="258"/>
      <c r="AU12" s="258"/>
      <c r="AV12" s="260"/>
      <c r="AW12" s="253"/>
      <c r="AX12" s="254"/>
      <c r="AY12" s="234"/>
      <c r="AZ12" s="256">
        <f t="shared" si="8"/>
        <v>0</v>
      </c>
      <c r="BA12" s="258"/>
      <c r="BB12" s="260"/>
      <c r="BC12" s="261"/>
      <c r="BD12" s="253"/>
      <c r="BE12" s="254"/>
      <c r="BF12" s="234"/>
      <c r="BG12" s="256">
        <f t="shared" si="9"/>
        <v>0</v>
      </c>
      <c r="BH12" s="258"/>
      <c r="BI12" s="260"/>
      <c r="BJ12" s="261"/>
      <c r="BK12" s="253"/>
      <c r="BL12" s="254"/>
      <c r="BM12" s="234"/>
    </row>
    <row r="13" spans="1:65" ht="17" thickTop="1" thickBot="1">
      <c r="A13" s="235">
        <v>10</v>
      </c>
      <c r="B13" s="339" t="s">
        <v>79</v>
      </c>
      <c r="C13" s="251">
        <f t="shared" si="1"/>
        <v>458</v>
      </c>
      <c r="D13" s="262">
        <v>0</v>
      </c>
      <c r="E13" s="253">
        <v>448</v>
      </c>
      <c r="F13" s="254">
        <v>10</v>
      </c>
      <c r="G13" s="255"/>
      <c r="H13" s="263">
        <f t="shared" si="2"/>
        <v>375</v>
      </c>
      <c r="I13" s="267">
        <v>260</v>
      </c>
      <c r="J13" s="253">
        <v>105</v>
      </c>
      <c r="K13" s="264">
        <v>10</v>
      </c>
      <c r="L13" s="257"/>
      <c r="M13" s="256">
        <f t="shared" si="3"/>
        <v>129</v>
      </c>
      <c r="N13" s="260">
        <v>0</v>
      </c>
      <c r="O13" s="253">
        <v>119</v>
      </c>
      <c r="P13" s="254">
        <v>10</v>
      </c>
      <c r="Q13" s="259"/>
      <c r="R13" s="279">
        <f t="shared" si="4"/>
        <v>157</v>
      </c>
      <c r="S13" s="260">
        <v>0</v>
      </c>
      <c r="T13" s="260">
        <v>0</v>
      </c>
      <c r="U13" s="253">
        <v>147</v>
      </c>
      <c r="V13" s="254">
        <v>10</v>
      </c>
      <c r="W13" s="259"/>
      <c r="X13" s="256">
        <f t="shared" si="5"/>
        <v>127</v>
      </c>
      <c r="Y13" s="258">
        <v>0</v>
      </c>
      <c r="Z13" s="260">
        <v>0</v>
      </c>
      <c r="AA13" s="261">
        <v>5</v>
      </c>
      <c r="AB13" s="253">
        <v>112</v>
      </c>
      <c r="AC13" s="254">
        <v>10</v>
      </c>
      <c r="AD13" s="234"/>
      <c r="AE13" s="256">
        <f t="shared" si="0"/>
        <v>134</v>
      </c>
      <c r="AF13" s="258">
        <v>0</v>
      </c>
      <c r="AG13" s="260">
        <v>0</v>
      </c>
      <c r="AH13" s="261">
        <v>5</v>
      </c>
      <c r="AI13" s="253">
        <v>119</v>
      </c>
      <c r="AJ13" s="254">
        <v>10</v>
      </c>
      <c r="AK13" s="234"/>
      <c r="AL13" s="256">
        <f t="shared" si="6"/>
        <v>92</v>
      </c>
      <c r="AM13" s="258">
        <v>0</v>
      </c>
      <c r="AN13" s="258">
        <v>0</v>
      </c>
      <c r="AO13" s="258">
        <v>5</v>
      </c>
      <c r="AP13" s="253">
        <v>77</v>
      </c>
      <c r="AQ13" s="254">
        <v>10</v>
      </c>
      <c r="AR13" s="234"/>
      <c r="AS13" s="256">
        <f t="shared" si="7"/>
        <v>0</v>
      </c>
      <c r="AT13" s="258"/>
      <c r="AU13" s="258"/>
      <c r="AV13" s="260"/>
      <c r="AW13" s="253"/>
      <c r="AX13" s="254"/>
      <c r="AY13" s="234"/>
      <c r="AZ13" s="256">
        <f t="shared" si="8"/>
        <v>0</v>
      </c>
      <c r="BA13" s="258"/>
      <c r="BB13" s="260"/>
      <c r="BC13" s="261"/>
      <c r="BD13" s="253"/>
      <c r="BE13" s="254"/>
      <c r="BF13" s="234"/>
      <c r="BG13" s="256">
        <f t="shared" si="9"/>
        <v>0</v>
      </c>
      <c r="BH13" s="258"/>
      <c r="BI13" s="260"/>
      <c r="BJ13" s="261"/>
      <c r="BK13" s="253"/>
      <c r="BL13" s="254"/>
      <c r="BM13" s="234"/>
    </row>
    <row r="14" spans="1:65" ht="17" thickTop="1" thickBot="1">
      <c r="A14" s="235">
        <v>11</v>
      </c>
      <c r="B14" s="339" t="s">
        <v>282</v>
      </c>
      <c r="C14" s="251">
        <f t="shared" si="1"/>
        <v>236</v>
      </c>
      <c r="D14" s="262">
        <v>184</v>
      </c>
      <c r="E14" s="253">
        <v>42</v>
      </c>
      <c r="F14" s="254">
        <v>10</v>
      </c>
      <c r="G14" s="255"/>
      <c r="H14" s="263">
        <f t="shared" si="2"/>
        <v>52</v>
      </c>
      <c r="I14" s="262">
        <v>0</v>
      </c>
      <c r="J14" s="253">
        <v>42</v>
      </c>
      <c r="K14" s="264">
        <v>10</v>
      </c>
      <c r="L14" s="257"/>
      <c r="M14" s="256">
        <f t="shared" si="3"/>
        <v>66</v>
      </c>
      <c r="N14" s="260">
        <v>0</v>
      </c>
      <c r="O14" s="253">
        <v>56</v>
      </c>
      <c r="P14" s="254">
        <v>10</v>
      </c>
      <c r="Q14" s="259"/>
      <c r="R14" s="279">
        <f t="shared" si="4"/>
        <v>159</v>
      </c>
      <c r="S14" s="258">
        <v>100</v>
      </c>
      <c r="T14" s="260">
        <v>0</v>
      </c>
      <c r="U14" s="253">
        <v>49</v>
      </c>
      <c r="V14" s="254">
        <v>10</v>
      </c>
      <c r="W14" s="259"/>
      <c r="X14" s="256">
        <f t="shared" si="5"/>
        <v>85</v>
      </c>
      <c r="Y14" s="258">
        <v>0</v>
      </c>
      <c r="Z14" s="260">
        <v>0</v>
      </c>
      <c r="AA14" s="261">
        <v>5</v>
      </c>
      <c r="AB14" s="253">
        <v>70</v>
      </c>
      <c r="AC14" s="254">
        <v>10</v>
      </c>
      <c r="AD14" s="234"/>
      <c r="AE14" s="256">
        <f t="shared" si="0"/>
        <v>85</v>
      </c>
      <c r="AF14" s="258">
        <v>0</v>
      </c>
      <c r="AG14" s="260">
        <v>0</v>
      </c>
      <c r="AH14" s="261">
        <v>5</v>
      </c>
      <c r="AI14" s="253">
        <v>70</v>
      </c>
      <c r="AJ14" s="254">
        <v>10</v>
      </c>
      <c r="AK14" s="234"/>
      <c r="AL14" s="256">
        <f t="shared" si="6"/>
        <v>85</v>
      </c>
      <c r="AM14" s="258">
        <v>0</v>
      </c>
      <c r="AN14" s="258">
        <v>0</v>
      </c>
      <c r="AO14" s="258">
        <v>5</v>
      </c>
      <c r="AP14" s="253">
        <v>70</v>
      </c>
      <c r="AQ14" s="254">
        <v>10</v>
      </c>
      <c r="AR14" s="234"/>
      <c r="AS14" s="256">
        <f t="shared" si="7"/>
        <v>0</v>
      </c>
      <c r="AT14" s="258"/>
      <c r="AU14" s="258"/>
      <c r="AV14" s="260"/>
      <c r="AW14" s="253"/>
      <c r="AX14" s="254"/>
      <c r="AY14" s="234"/>
      <c r="AZ14" s="256">
        <f t="shared" si="8"/>
        <v>0</v>
      </c>
      <c r="BA14" s="258"/>
      <c r="BB14" s="260"/>
      <c r="BC14" s="261"/>
      <c r="BD14" s="253"/>
      <c r="BE14" s="254"/>
      <c r="BF14" s="234"/>
      <c r="BG14" s="256">
        <f t="shared" si="9"/>
        <v>0</v>
      </c>
      <c r="BH14" s="258"/>
      <c r="BI14" s="260"/>
      <c r="BJ14" s="261"/>
      <c r="BK14" s="253"/>
      <c r="BL14" s="254"/>
      <c r="BM14" s="234"/>
    </row>
    <row r="15" spans="1:65" ht="17" thickTop="1" thickBot="1">
      <c r="A15" s="238">
        <v>12</v>
      </c>
      <c r="B15" s="340" t="s">
        <v>123</v>
      </c>
      <c r="C15" s="251">
        <f t="shared" si="1"/>
        <v>31</v>
      </c>
      <c r="D15" s="262">
        <v>0</v>
      </c>
      <c r="E15" s="253">
        <v>21</v>
      </c>
      <c r="F15" s="254">
        <v>10</v>
      </c>
      <c r="G15" s="255"/>
      <c r="H15" s="366">
        <f t="shared" si="2"/>
        <v>10</v>
      </c>
      <c r="I15" s="262">
        <v>0</v>
      </c>
      <c r="J15" s="253">
        <v>0</v>
      </c>
      <c r="K15" s="264">
        <v>10</v>
      </c>
      <c r="L15" s="257"/>
      <c r="M15" s="256">
        <f t="shared" si="3"/>
        <v>0</v>
      </c>
      <c r="N15" s="260"/>
      <c r="O15" s="253"/>
      <c r="P15" s="254"/>
      <c r="Q15" s="259"/>
      <c r="R15" s="279">
        <f t="shared" si="4"/>
        <v>0</v>
      </c>
      <c r="S15" s="260"/>
      <c r="T15" s="260"/>
      <c r="U15" s="253"/>
      <c r="V15" s="254"/>
      <c r="W15" s="259"/>
      <c r="X15" s="256">
        <f t="shared" si="5"/>
        <v>0</v>
      </c>
      <c r="Y15" s="258"/>
      <c r="Z15" s="260"/>
      <c r="AA15" s="261"/>
      <c r="AB15" s="253"/>
      <c r="AC15" s="254"/>
      <c r="AD15" s="234"/>
      <c r="AE15" s="258"/>
      <c r="AF15" s="258"/>
      <c r="AG15" s="260"/>
      <c r="AH15" s="261"/>
      <c r="AI15" s="253"/>
      <c r="AJ15" s="254"/>
      <c r="AK15" s="234"/>
      <c r="AL15" s="256">
        <f t="shared" si="6"/>
        <v>359</v>
      </c>
      <c r="AM15" s="258">
        <v>0</v>
      </c>
      <c r="AN15" s="258">
        <v>267</v>
      </c>
      <c r="AO15" s="258">
        <v>5</v>
      </c>
      <c r="AP15" s="253">
        <v>77</v>
      </c>
      <c r="AQ15" s="254">
        <v>10</v>
      </c>
      <c r="AR15" s="234"/>
      <c r="AS15" s="256">
        <f t="shared" si="7"/>
        <v>0</v>
      </c>
      <c r="AT15" s="258"/>
      <c r="AU15" s="258"/>
      <c r="AV15" s="260"/>
      <c r="AW15" s="253"/>
      <c r="AX15" s="254"/>
      <c r="AY15" s="234"/>
      <c r="AZ15" s="256">
        <f t="shared" si="8"/>
        <v>0</v>
      </c>
      <c r="BA15" s="258"/>
      <c r="BB15" s="260"/>
      <c r="BC15" s="261"/>
      <c r="BD15" s="253"/>
      <c r="BE15" s="254"/>
      <c r="BF15" s="234"/>
      <c r="BG15" s="256">
        <f t="shared" si="9"/>
        <v>0</v>
      </c>
      <c r="BH15" s="258"/>
      <c r="BI15" s="260"/>
      <c r="BJ15" s="261"/>
      <c r="BK15" s="253"/>
      <c r="BL15" s="254"/>
      <c r="BM15" s="234"/>
    </row>
    <row r="16" spans="1:65" ht="17" thickTop="1" thickBot="1">
      <c r="A16" s="235">
        <v>13</v>
      </c>
      <c r="B16" s="339" t="s">
        <v>30</v>
      </c>
      <c r="C16" s="251">
        <f t="shared" si="1"/>
        <v>45</v>
      </c>
      <c r="D16" s="262">
        <v>0</v>
      </c>
      <c r="E16" s="253">
        <v>35</v>
      </c>
      <c r="F16" s="254">
        <v>10</v>
      </c>
      <c r="G16" s="255"/>
      <c r="H16" s="263">
        <f t="shared" si="2"/>
        <v>52</v>
      </c>
      <c r="I16" s="262">
        <v>0</v>
      </c>
      <c r="J16" s="253">
        <v>42</v>
      </c>
      <c r="K16" s="264">
        <v>10</v>
      </c>
      <c r="L16" s="257"/>
      <c r="M16" s="256">
        <f t="shared" si="3"/>
        <v>59</v>
      </c>
      <c r="N16" s="260">
        <v>0</v>
      </c>
      <c r="O16" s="253">
        <v>49</v>
      </c>
      <c r="P16" s="254">
        <v>10</v>
      </c>
      <c r="Q16" s="259"/>
      <c r="R16" s="279">
        <f t="shared" si="4"/>
        <v>66</v>
      </c>
      <c r="S16" s="260">
        <v>0</v>
      </c>
      <c r="T16" s="260">
        <v>0</v>
      </c>
      <c r="U16" s="253">
        <v>56</v>
      </c>
      <c r="V16" s="254">
        <v>10</v>
      </c>
      <c r="W16" s="259"/>
      <c r="X16" s="256">
        <f t="shared" si="5"/>
        <v>71</v>
      </c>
      <c r="Y16" s="258">
        <v>0</v>
      </c>
      <c r="Z16" s="260">
        <v>0</v>
      </c>
      <c r="AA16" s="261">
        <v>5</v>
      </c>
      <c r="AB16" s="253">
        <v>56</v>
      </c>
      <c r="AC16" s="254">
        <v>10</v>
      </c>
      <c r="AD16" s="234"/>
      <c r="AE16" s="265">
        <f t="shared" si="0"/>
        <v>64</v>
      </c>
      <c r="AF16" s="258">
        <v>0</v>
      </c>
      <c r="AG16" s="260">
        <v>0</v>
      </c>
      <c r="AH16" s="261">
        <v>5</v>
      </c>
      <c r="AI16" s="253">
        <v>49</v>
      </c>
      <c r="AJ16" s="254">
        <v>10</v>
      </c>
      <c r="AK16" s="234"/>
      <c r="AL16" s="256">
        <f t="shared" si="6"/>
        <v>78</v>
      </c>
      <c r="AM16" s="258">
        <v>0</v>
      </c>
      <c r="AN16" s="258">
        <v>0</v>
      </c>
      <c r="AO16" s="258">
        <v>5</v>
      </c>
      <c r="AP16" s="253">
        <v>63</v>
      </c>
      <c r="AQ16" s="254">
        <v>10</v>
      </c>
      <c r="AR16" s="234"/>
      <c r="AS16" s="256">
        <f t="shared" si="7"/>
        <v>0</v>
      </c>
      <c r="AT16" s="258"/>
      <c r="AU16" s="258"/>
      <c r="AV16" s="260"/>
      <c r="AW16" s="253"/>
      <c r="AX16" s="254"/>
      <c r="AY16" s="234"/>
      <c r="AZ16" s="256">
        <f t="shared" si="8"/>
        <v>0</v>
      </c>
      <c r="BA16" s="258"/>
      <c r="BB16" s="260"/>
      <c r="BC16" s="261"/>
      <c r="BD16" s="253"/>
      <c r="BE16" s="254"/>
      <c r="BF16" s="234"/>
      <c r="BG16" s="256">
        <f t="shared" si="9"/>
        <v>0</v>
      </c>
      <c r="BH16" s="258"/>
      <c r="BI16" s="260"/>
      <c r="BJ16" s="261"/>
      <c r="BK16" s="253"/>
      <c r="BL16" s="254"/>
      <c r="BM16" s="234"/>
    </row>
    <row r="17" spans="1:65" ht="17" thickTop="1" thickBot="1">
      <c r="A17" s="235">
        <v>14</v>
      </c>
      <c r="B17" s="339" t="s">
        <v>31</v>
      </c>
      <c r="C17" s="251">
        <f t="shared" si="1"/>
        <v>59</v>
      </c>
      <c r="D17" s="262">
        <v>0</v>
      </c>
      <c r="E17" s="253">
        <v>49</v>
      </c>
      <c r="F17" s="254">
        <v>10</v>
      </c>
      <c r="G17" s="255"/>
      <c r="H17" s="263">
        <f t="shared" si="2"/>
        <v>52</v>
      </c>
      <c r="I17" s="262">
        <v>0</v>
      </c>
      <c r="J17" s="253">
        <v>42</v>
      </c>
      <c r="K17" s="264">
        <v>10</v>
      </c>
      <c r="L17" s="257"/>
      <c r="M17" s="256">
        <f t="shared" si="3"/>
        <v>73</v>
      </c>
      <c r="N17" s="260">
        <v>0</v>
      </c>
      <c r="O17" s="253">
        <v>63</v>
      </c>
      <c r="P17" s="254">
        <v>10</v>
      </c>
      <c r="Q17" s="259"/>
      <c r="R17" s="279">
        <f t="shared" si="4"/>
        <v>73</v>
      </c>
      <c r="S17" s="260">
        <v>0</v>
      </c>
      <c r="T17" s="260">
        <v>0</v>
      </c>
      <c r="U17" s="253">
        <v>63</v>
      </c>
      <c r="V17" s="254">
        <v>10</v>
      </c>
      <c r="W17" s="259"/>
      <c r="X17" s="256">
        <f t="shared" si="5"/>
        <v>162</v>
      </c>
      <c r="Y17" s="258">
        <v>0</v>
      </c>
      <c r="Z17" s="260">
        <v>0</v>
      </c>
      <c r="AA17" s="261">
        <v>5</v>
      </c>
      <c r="AB17" s="253">
        <v>147</v>
      </c>
      <c r="AC17" s="254">
        <v>10</v>
      </c>
      <c r="AD17" s="234"/>
      <c r="AE17" s="265">
        <f t="shared" si="0"/>
        <v>211</v>
      </c>
      <c r="AF17" s="258">
        <v>0</v>
      </c>
      <c r="AG17" s="260">
        <v>0</v>
      </c>
      <c r="AH17" s="261">
        <v>5</v>
      </c>
      <c r="AI17" s="253">
        <v>196</v>
      </c>
      <c r="AJ17" s="254">
        <v>10</v>
      </c>
      <c r="AK17" s="234"/>
      <c r="AL17" s="256">
        <f t="shared" si="6"/>
        <v>148</v>
      </c>
      <c r="AM17" s="258">
        <v>0</v>
      </c>
      <c r="AN17" s="258">
        <v>0</v>
      </c>
      <c r="AO17" s="258">
        <v>5</v>
      </c>
      <c r="AP17" s="253">
        <v>133</v>
      </c>
      <c r="AQ17" s="254">
        <v>10</v>
      </c>
      <c r="AR17" s="234"/>
      <c r="AS17" s="256">
        <f t="shared" si="7"/>
        <v>0</v>
      </c>
      <c r="AT17" s="258"/>
      <c r="AU17" s="258"/>
      <c r="AV17" s="260"/>
      <c r="AW17" s="253"/>
      <c r="AX17" s="254"/>
      <c r="AY17" s="234"/>
      <c r="AZ17" s="256">
        <f t="shared" si="8"/>
        <v>0</v>
      </c>
      <c r="BA17" s="258"/>
      <c r="BB17" s="260"/>
      <c r="BC17" s="261"/>
      <c r="BD17" s="253"/>
      <c r="BE17" s="254"/>
      <c r="BF17" s="234"/>
      <c r="BG17" s="256">
        <f t="shared" si="9"/>
        <v>0</v>
      </c>
      <c r="BH17" s="258"/>
      <c r="BI17" s="260"/>
      <c r="BJ17" s="261"/>
      <c r="BK17" s="253"/>
      <c r="BL17" s="254"/>
      <c r="BM17" s="234"/>
    </row>
    <row r="18" spans="1:65" ht="17" thickTop="1" thickBot="1">
      <c r="A18" s="235">
        <v>15</v>
      </c>
      <c r="B18" s="339" t="s">
        <v>32</v>
      </c>
      <c r="C18" s="251">
        <f t="shared" si="1"/>
        <v>38</v>
      </c>
      <c r="D18" s="262">
        <v>0</v>
      </c>
      <c r="E18" s="253">
        <v>28</v>
      </c>
      <c r="F18" s="254">
        <v>10</v>
      </c>
      <c r="G18" s="255"/>
      <c r="H18" s="263">
        <f t="shared" si="2"/>
        <v>206</v>
      </c>
      <c r="I18" s="262">
        <v>0</v>
      </c>
      <c r="J18" s="253">
        <v>196</v>
      </c>
      <c r="K18" s="264">
        <v>10</v>
      </c>
      <c r="L18" s="257"/>
      <c r="M18" s="256">
        <f t="shared" si="3"/>
        <v>164</v>
      </c>
      <c r="N18" s="260">
        <v>0</v>
      </c>
      <c r="O18" s="253">
        <v>154</v>
      </c>
      <c r="P18" s="254">
        <v>10</v>
      </c>
      <c r="Q18" s="259"/>
      <c r="R18" s="279">
        <f t="shared" si="4"/>
        <v>143</v>
      </c>
      <c r="S18" s="260">
        <v>0</v>
      </c>
      <c r="T18" s="260">
        <v>0</v>
      </c>
      <c r="U18" s="253">
        <v>133</v>
      </c>
      <c r="V18" s="254">
        <v>10</v>
      </c>
      <c r="W18" s="259"/>
      <c r="X18" s="256">
        <f t="shared" si="5"/>
        <v>162</v>
      </c>
      <c r="Y18" s="258">
        <v>0</v>
      </c>
      <c r="Z18" s="260">
        <v>0</v>
      </c>
      <c r="AA18" s="261">
        <v>5</v>
      </c>
      <c r="AB18" s="253">
        <v>147</v>
      </c>
      <c r="AC18" s="254">
        <v>10</v>
      </c>
      <c r="AD18" s="234"/>
      <c r="AE18" s="256">
        <f t="shared" si="0"/>
        <v>148</v>
      </c>
      <c r="AF18" s="258">
        <v>0</v>
      </c>
      <c r="AG18" s="260">
        <v>0</v>
      </c>
      <c r="AH18" s="261">
        <v>5</v>
      </c>
      <c r="AI18" s="253">
        <v>133</v>
      </c>
      <c r="AJ18" s="254">
        <v>10</v>
      </c>
      <c r="AK18" s="234"/>
      <c r="AL18" s="256">
        <f t="shared" si="6"/>
        <v>155</v>
      </c>
      <c r="AM18" s="258">
        <v>0</v>
      </c>
      <c r="AN18" s="258">
        <v>0</v>
      </c>
      <c r="AO18" s="258">
        <v>5</v>
      </c>
      <c r="AP18" s="253">
        <v>140</v>
      </c>
      <c r="AQ18" s="254">
        <v>10</v>
      </c>
      <c r="AR18" s="234"/>
      <c r="AS18" s="256">
        <f t="shared" si="7"/>
        <v>0</v>
      </c>
      <c r="AT18" s="258"/>
      <c r="AU18" s="258"/>
      <c r="AV18" s="260"/>
      <c r="AW18" s="253"/>
      <c r="AX18" s="254"/>
      <c r="AY18" s="234"/>
      <c r="AZ18" s="256">
        <f t="shared" si="8"/>
        <v>0</v>
      </c>
      <c r="BA18" s="258"/>
      <c r="BB18" s="260"/>
      <c r="BC18" s="261"/>
      <c r="BD18" s="253"/>
      <c r="BE18" s="254"/>
      <c r="BF18" s="234"/>
      <c r="BG18" s="256">
        <f t="shared" si="9"/>
        <v>0</v>
      </c>
      <c r="BH18" s="258"/>
      <c r="BI18" s="260"/>
      <c r="BJ18" s="261"/>
      <c r="BK18" s="253"/>
      <c r="BL18" s="254"/>
      <c r="BM18" s="234"/>
    </row>
    <row r="19" spans="1:65" ht="17" thickTop="1" thickBot="1">
      <c r="A19" s="235">
        <v>16</v>
      </c>
      <c r="B19" s="339" t="s">
        <v>33</v>
      </c>
      <c r="C19" s="251">
        <f t="shared" si="1"/>
        <v>31</v>
      </c>
      <c r="D19" s="262">
        <v>0</v>
      </c>
      <c r="E19" s="253">
        <v>21</v>
      </c>
      <c r="F19" s="254">
        <v>10</v>
      </c>
      <c r="G19" s="255"/>
      <c r="H19" s="263">
        <f t="shared" si="2"/>
        <v>24</v>
      </c>
      <c r="I19" s="262">
        <v>0</v>
      </c>
      <c r="J19" s="253">
        <v>14</v>
      </c>
      <c r="K19" s="264">
        <v>10</v>
      </c>
      <c r="L19" s="257"/>
      <c r="M19" s="256">
        <f t="shared" si="3"/>
        <v>24</v>
      </c>
      <c r="N19" s="260">
        <v>0</v>
      </c>
      <c r="O19" s="253">
        <v>14</v>
      </c>
      <c r="P19" s="254">
        <v>10</v>
      </c>
      <c r="Q19" s="259"/>
      <c r="R19" s="279">
        <f t="shared" si="4"/>
        <v>31</v>
      </c>
      <c r="S19" s="260">
        <v>0</v>
      </c>
      <c r="T19" s="260">
        <v>0</v>
      </c>
      <c r="U19" s="253">
        <v>21</v>
      </c>
      <c r="V19" s="254">
        <v>10</v>
      </c>
      <c r="W19" s="259"/>
      <c r="X19" s="256">
        <f t="shared" si="5"/>
        <v>43</v>
      </c>
      <c r="Y19" s="258">
        <v>0</v>
      </c>
      <c r="Z19" s="260">
        <v>0</v>
      </c>
      <c r="AA19" s="261">
        <v>5</v>
      </c>
      <c r="AB19" s="253">
        <v>28</v>
      </c>
      <c r="AC19" s="254">
        <v>10</v>
      </c>
      <c r="AD19" s="234"/>
      <c r="AE19" s="256">
        <f t="shared" si="0"/>
        <v>43</v>
      </c>
      <c r="AF19" s="258">
        <v>0</v>
      </c>
      <c r="AG19" s="260">
        <v>0</v>
      </c>
      <c r="AH19" s="261">
        <v>5</v>
      </c>
      <c r="AI19" s="253">
        <v>28</v>
      </c>
      <c r="AJ19" s="254">
        <v>10</v>
      </c>
      <c r="AK19" s="234"/>
      <c r="AL19" s="256">
        <f t="shared" si="6"/>
        <v>43</v>
      </c>
      <c r="AM19" s="258">
        <v>0</v>
      </c>
      <c r="AN19" s="258">
        <v>0</v>
      </c>
      <c r="AO19" s="258">
        <v>5</v>
      </c>
      <c r="AP19" s="253">
        <v>28</v>
      </c>
      <c r="AQ19" s="254">
        <v>10</v>
      </c>
      <c r="AR19" s="234"/>
      <c r="AS19" s="256">
        <f t="shared" si="7"/>
        <v>0</v>
      </c>
      <c r="AT19" s="258"/>
      <c r="AU19" s="258"/>
      <c r="AV19" s="260"/>
      <c r="AW19" s="253"/>
      <c r="AX19" s="254"/>
      <c r="AY19" s="234"/>
      <c r="AZ19" s="256">
        <f t="shared" si="8"/>
        <v>0</v>
      </c>
      <c r="BA19" s="258"/>
      <c r="BB19" s="260"/>
      <c r="BC19" s="261"/>
      <c r="BD19" s="253"/>
      <c r="BE19" s="254"/>
      <c r="BF19" s="234"/>
      <c r="BG19" s="256">
        <f t="shared" si="9"/>
        <v>0</v>
      </c>
      <c r="BH19" s="258"/>
      <c r="BI19" s="260"/>
      <c r="BJ19" s="261"/>
      <c r="BK19" s="253"/>
      <c r="BL19" s="254"/>
      <c r="BM19" s="234"/>
    </row>
    <row r="20" spans="1:65" ht="17" thickTop="1" thickBot="1">
      <c r="A20" s="235">
        <v>17</v>
      </c>
      <c r="B20" s="339" t="s">
        <v>34</v>
      </c>
      <c r="C20" s="251">
        <f t="shared" si="1"/>
        <v>31</v>
      </c>
      <c r="D20" s="262">
        <v>0</v>
      </c>
      <c r="E20" s="253">
        <v>21</v>
      </c>
      <c r="F20" s="254">
        <v>10</v>
      </c>
      <c r="G20" s="255"/>
      <c r="H20" s="263">
        <f t="shared" si="2"/>
        <v>52</v>
      </c>
      <c r="I20" s="262">
        <v>0</v>
      </c>
      <c r="J20" s="253">
        <v>42</v>
      </c>
      <c r="K20" s="264">
        <v>10</v>
      </c>
      <c r="L20" s="257"/>
      <c r="M20" s="256">
        <f t="shared" si="3"/>
        <v>38</v>
      </c>
      <c r="N20" s="260">
        <v>0</v>
      </c>
      <c r="O20" s="253">
        <v>28</v>
      </c>
      <c r="P20" s="254">
        <v>10</v>
      </c>
      <c r="Q20" s="259"/>
      <c r="R20" s="279">
        <f t="shared" si="4"/>
        <v>38</v>
      </c>
      <c r="S20" s="260">
        <v>0</v>
      </c>
      <c r="T20" s="260">
        <v>0</v>
      </c>
      <c r="U20" s="253">
        <v>28</v>
      </c>
      <c r="V20" s="254">
        <v>10</v>
      </c>
      <c r="W20" s="259"/>
      <c r="X20" s="256">
        <f t="shared" si="5"/>
        <v>50</v>
      </c>
      <c r="Y20" s="258">
        <v>0</v>
      </c>
      <c r="Z20" s="260">
        <v>0</v>
      </c>
      <c r="AA20" s="261">
        <v>5</v>
      </c>
      <c r="AB20" s="253">
        <v>35</v>
      </c>
      <c r="AC20" s="254">
        <v>10</v>
      </c>
      <c r="AD20" s="234"/>
      <c r="AE20" s="256">
        <f t="shared" si="0"/>
        <v>43</v>
      </c>
      <c r="AF20" s="258">
        <v>0</v>
      </c>
      <c r="AG20" s="260">
        <v>0</v>
      </c>
      <c r="AH20" s="261">
        <v>5</v>
      </c>
      <c r="AI20" s="253">
        <v>28</v>
      </c>
      <c r="AJ20" s="254">
        <v>10</v>
      </c>
      <c r="AK20" s="234"/>
      <c r="AL20" s="256">
        <f t="shared" si="6"/>
        <v>43</v>
      </c>
      <c r="AM20" s="258">
        <v>0</v>
      </c>
      <c r="AN20" s="258">
        <v>0</v>
      </c>
      <c r="AO20" s="258">
        <v>5</v>
      </c>
      <c r="AP20" s="253">
        <v>28</v>
      </c>
      <c r="AQ20" s="254">
        <v>10</v>
      </c>
      <c r="AR20" s="234"/>
      <c r="AS20" s="256">
        <f t="shared" si="7"/>
        <v>0</v>
      </c>
      <c r="AT20" s="258"/>
      <c r="AU20" s="258"/>
      <c r="AV20" s="260"/>
      <c r="AW20" s="253"/>
      <c r="AX20" s="254"/>
      <c r="AY20" s="234"/>
      <c r="AZ20" s="256">
        <f t="shared" si="8"/>
        <v>0</v>
      </c>
      <c r="BA20" s="258"/>
      <c r="BB20" s="260"/>
      <c r="BC20" s="261"/>
      <c r="BD20" s="253"/>
      <c r="BE20" s="254"/>
      <c r="BF20" s="234"/>
      <c r="BG20" s="256">
        <f t="shared" si="9"/>
        <v>0</v>
      </c>
      <c r="BH20" s="258"/>
      <c r="BI20" s="260"/>
      <c r="BJ20" s="261"/>
      <c r="BK20" s="253"/>
      <c r="BL20" s="254"/>
      <c r="BM20" s="234"/>
    </row>
    <row r="21" spans="1:65" ht="17" thickTop="1" thickBot="1">
      <c r="A21" s="235">
        <v>18</v>
      </c>
      <c r="B21" s="339" t="s">
        <v>35</v>
      </c>
      <c r="C21" s="251">
        <f t="shared" si="1"/>
        <v>17</v>
      </c>
      <c r="D21" s="262">
        <v>0</v>
      </c>
      <c r="E21" s="253">
        <v>7</v>
      </c>
      <c r="F21" s="254">
        <v>10</v>
      </c>
      <c r="G21" s="255"/>
      <c r="H21" s="263">
        <f t="shared" si="2"/>
        <v>10</v>
      </c>
      <c r="I21" s="262">
        <v>0</v>
      </c>
      <c r="J21" s="253">
        <v>0</v>
      </c>
      <c r="K21" s="264">
        <v>10</v>
      </c>
      <c r="L21" s="257"/>
      <c r="M21" s="256">
        <f t="shared" si="3"/>
        <v>10</v>
      </c>
      <c r="N21" s="260">
        <v>0</v>
      </c>
      <c r="O21" s="253">
        <v>0</v>
      </c>
      <c r="P21" s="254">
        <v>10</v>
      </c>
      <c r="Q21" s="259"/>
      <c r="R21" s="279">
        <f t="shared" si="4"/>
        <v>17</v>
      </c>
      <c r="S21" s="260">
        <v>0</v>
      </c>
      <c r="T21" s="260">
        <v>0</v>
      </c>
      <c r="U21" s="253">
        <v>7</v>
      </c>
      <c r="V21" s="254">
        <v>10</v>
      </c>
      <c r="W21" s="259"/>
      <c r="X21" s="256">
        <f t="shared" si="5"/>
        <v>15</v>
      </c>
      <c r="Y21" s="258">
        <v>0</v>
      </c>
      <c r="Z21" s="260">
        <v>0</v>
      </c>
      <c r="AA21" s="261">
        <v>5</v>
      </c>
      <c r="AB21" s="253">
        <v>0</v>
      </c>
      <c r="AC21" s="254">
        <v>10</v>
      </c>
      <c r="AD21" s="234"/>
      <c r="AE21" s="256">
        <f t="shared" si="0"/>
        <v>30</v>
      </c>
      <c r="AF21" s="258">
        <v>0</v>
      </c>
      <c r="AG21" s="260">
        <v>15</v>
      </c>
      <c r="AH21" s="261">
        <v>5</v>
      </c>
      <c r="AI21" s="253">
        <v>0</v>
      </c>
      <c r="AJ21" s="254">
        <v>10</v>
      </c>
      <c r="AK21" s="234"/>
      <c r="AL21" s="256">
        <f t="shared" si="6"/>
        <v>15</v>
      </c>
      <c r="AM21" s="258">
        <v>0</v>
      </c>
      <c r="AN21" s="258">
        <v>0</v>
      </c>
      <c r="AO21" s="258">
        <v>5</v>
      </c>
      <c r="AP21" s="253">
        <v>0</v>
      </c>
      <c r="AQ21" s="254">
        <v>10</v>
      </c>
      <c r="AR21" s="234"/>
      <c r="AS21" s="256">
        <f t="shared" si="7"/>
        <v>0</v>
      </c>
      <c r="AT21" s="258"/>
      <c r="AU21" s="258"/>
      <c r="AV21" s="260"/>
      <c r="AW21" s="253"/>
      <c r="AX21" s="254"/>
      <c r="AY21" s="234"/>
      <c r="AZ21" s="256">
        <f t="shared" si="8"/>
        <v>0</v>
      </c>
      <c r="BA21" s="258"/>
      <c r="BB21" s="260"/>
      <c r="BC21" s="261"/>
      <c r="BD21" s="253"/>
      <c r="BE21" s="254"/>
      <c r="BF21" s="234"/>
      <c r="BG21" s="256">
        <f t="shared" si="9"/>
        <v>0</v>
      </c>
      <c r="BH21" s="258"/>
      <c r="BI21" s="260"/>
      <c r="BJ21" s="261"/>
      <c r="BK21" s="253"/>
      <c r="BL21" s="254"/>
      <c r="BM21" s="234"/>
    </row>
    <row r="22" spans="1:65" ht="17" thickTop="1" thickBot="1">
      <c r="A22" s="235">
        <v>19</v>
      </c>
      <c r="B22" s="339" t="s">
        <v>36</v>
      </c>
      <c r="C22" s="251">
        <f t="shared" si="1"/>
        <v>24</v>
      </c>
      <c r="D22" s="262">
        <v>0</v>
      </c>
      <c r="E22" s="253">
        <v>14</v>
      </c>
      <c r="F22" s="254">
        <v>10</v>
      </c>
      <c r="G22" s="255"/>
      <c r="H22" s="263">
        <f t="shared" si="2"/>
        <v>31</v>
      </c>
      <c r="I22" s="262">
        <v>0</v>
      </c>
      <c r="J22" s="253">
        <v>21</v>
      </c>
      <c r="K22" s="264">
        <v>10</v>
      </c>
      <c r="L22" s="257"/>
      <c r="M22" s="256">
        <f t="shared" si="3"/>
        <v>31</v>
      </c>
      <c r="N22" s="260">
        <v>0</v>
      </c>
      <c r="O22" s="253">
        <v>21</v>
      </c>
      <c r="P22" s="254">
        <v>10</v>
      </c>
      <c r="Q22" s="259"/>
      <c r="R22" s="279">
        <f t="shared" si="4"/>
        <v>231</v>
      </c>
      <c r="S22" s="260">
        <v>200</v>
      </c>
      <c r="T22" s="260">
        <v>0</v>
      </c>
      <c r="U22" s="253">
        <v>21</v>
      </c>
      <c r="V22" s="254">
        <v>10</v>
      </c>
      <c r="W22" s="259"/>
      <c r="X22" s="256">
        <f t="shared" si="5"/>
        <v>193</v>
      </c>
      <c r="Y22" s="258">
        <v>150</v>
      </c>
      <c r="Z22" s="260">
        <v>0</v>
      </c>
      <c r="AA22" s="261">
        <v>5</v>
      </c>
      <c r="AB22" s="253">
        <v>28</v>
      </c>
      <c r="AC22" s="254">
        <v>10</v>
      </c>
      <c r="AD22" s="234"/>
      <c r="AE22" s="256">
        <f t="shared" si="0"/>
        <v>164</v>
      </c>
      <c r="AF22" s="258">
        <v>100</v>
      </c>
      <c r="AG22" s="260">
        <v>0</v>
      </c>
      <c r="AH22" s="261">
        <v>5</v>
      </c>
      <c r="AI22" s="253">
        <v>49</v>
      </c>
      <c r="AJ22" s="254">
        <v>10</v>
      </c>
      <c r="AK22" s="234"/>
      <c r="AL22" s="256">
        <f t="shared" si="6"/>
        <v>57</v>
      </c>
      <c r="AM22" s="258">
        <v>0</v>
      </c>
      <c r="AN22" s="258">
        <v>0</v>
      </c>
      <c r="AO22" s="258">
        <v>5</v>
      </c>
      <c r="AP22" s="253">
        <v>42</v>
      </c>
      <c r="AQ22" s="254">
        <v>10</v>
      </c>
      <c r="AR22" s="234"/>
      <c r="AS22" s="256">
        <f t="shared" si="7"/>
        <v>50</v>
      </c>
      <c r="AT22" s="258">
        <v>50</v>
      </c>
      <c r="AU22" s="258"/>
      <c r="AV22" s="260"/>
      <c r="AW22" s="253"/>
      <c r="AX22" s="254"/>
      <c r="AY22" s="234"/>
      <c r="AZ22" s="256">
        <f t="shared" si="8"/>
        <v>0</v>
      </c>
      <c r="BA22" s="258"/>
      <c r="BB22" s="260"/>
      <c r="BC22" s="261"/>
      <c r="BD22" s="253"/>
      <c r="BE22" s="254"/>
      <c r="BF22" s="234"/>
      <c r="BG22" s="256">
        <f t="shared" si="9"/>
        <v>0</v>
      </c>
      <c r="BH22" s="258"/>
      <c r="BI22" s="260"/>
      <c r="BJ22" s="261"/>
      <c r="BK22" s="253"/>
      <c r="BL22" s="254"/>
      <c r="BM22" s="234"/>
    </row>
    <row r="23" spans="1:65" ht="17" thickTop="1" thickBot="1">
      <c r="A23" s="285">
        <v>20</v>
      </c>
      <c r="B23" s="341" t="s">
        <v>363</v>
      </c>
      <c r="C23" s="286">
        <f t="shared" si="1"/>
        <v>160</v>
      </c>
      <c r="D23" s="287">
        <v>150</v>
      </c>
      <c r="E23" s="288">
        <v>0</v>
      </c>
      <c r="F23" s="289">
        <v>10</v>
      </c>
      <c r="G23" s="287"/>
      <c r="H23" s="287">
        <f t="shared" si="2"/>
        <v>0</v>
      </c>
      <c r="I23" s="287"/>
      <c r="J23" s="288"/>
      <c r="K23" s="287"/>
      <c r="L23" s="290"/>
      <c r="M23" s="289">
        <f t="shared" si="3"/>
        <v>0</v>
      </c>
      <c r="N23" s="287"/>
      <c r="O23" s="288"/>
      <c r="P23" s="289"/>
      <c r="Q23" s="291"/>
      <c r="R23" s="288">
        <f t="shared" si="4"/>
        <v>0</v>
      </c>
      <c r="S23" s="287"/>
      <c r="T23" s="287"/>
      <c r="U23" s="288"/>
      <c r="V23" s="289"/>
      <c r="W23" s="291"/>
      <c r="X23" s="289">
        <f t="shared" si="5"/>
        <v>0</v>
      </c>
      <c r="Y23" s="289"/>
      <c r="Z23" s="287"/>
      <c r="AA23" s="288"/>
      <c r="AB23" s="288"/>
      <c r="AC23" s="289"/>
      <c r="AD23" s="291"/>
      <c r="AE23" s="289"/>
      <c r="AF23" s="289"/>
      <c r="AG23" s="287"/>
      <c r="AH23" s="288"/>
      <c r="AI23" s="288"/>
      <c r="AJ23" s="289"/>
      <c r="AK23" s="291"/>
      <c r="AL23" s="289">
        <f t="shared" si="6"/>
        <v>60</v>
      </c>
      <c r="AM23" s="289">
        <v>0</v>
      </c>
      <c r="AN23" s="289">
        <v>45</v>
      </c>
      <c r="AO23" s="289">
        <v>5</v>
      </c>
      <c r="AP23" s="289">
        <v>0</v>
      </c>
      <c r="AQ23" s="289">
        <v>10</v>
      </c>
      <c r="AR23" s="291"/>
      <c r="AS23" s="289">
        <f t="shared" si="7"/>
        <v>60</v>
      </c>
      <c r="AT23" s="289"/>
      <c r="AU23" s="289">
        <v>60</v>
      </c>
      <c r="AV23" s="287"/>
      <c r="AW23" s="288"/>
      <c r="AX23" s="289"/>
      <c r="AY23" s="291"/>
      <c r="AZ23" s="289">
        <f t="shared" si="8"/>
        <v>0</v>
      </c>
      <c r="BA23" s="289"/>
      <c r="BB23" s="287"/>
      <c r="BC23" s="288"/>
      <c r="BD23" s="288"/>
      <c r="BE23" s="289"/>
      <c r="BF23" s="291"/>
      <c r="BG23" s="289">
        <f t="shared" si="9"/>
        <v>0</v>
      </c>
      <c r="BH23" s="258"/>
      <c r="BI23" s="260"/>
      <c r="BJ23" s="261"/>
      <c r="BK23" s="253"/>
      <c r="BL23" s="254"/>
      <c r="BM23" s="234"/>
    </row>
    <row r="24" spans="1:65" ht="17" thickTop="1" thickBot="1">
      <c r="A24" s="238">
        <v>21</v>
      </c>
      <c r="B24" s="340" t="s">
        <v>87</v>
      </c>
      <c r="C24" s="251">
        <f t="shared" si="1"/>
        <v>59</v>
      </c>
      <c r="D24" s="262">
        <v>0</v>
      </c>
      <c r="E24" s="253">
        <v>49</v>
      </c>
      <c r="F24" s="254">
        <v>10</v>
      </c>
      <c r="G24" s="255"/>
      <c r="H24" s="263">
        <f t="shared" si="2"/>
        <v>38</v>
      </c>
      <c r="I24" s="262">
        <v>0</v>
      </c>
      <c r="J24" s="253">
        <v>28</v>
      </c>
      <c r="K24" s="264">
        <v>10</v>
      </c>
      <c r="L24" s="257"/>
      <c r="M24" s="256">
        <f t="shared" si="3"/>
        <v>45</v>
      </c>
      <c r="N24" s="260">
        <v>0</v>
      </c>
      <c r="O24" s="253">
        <v>35</v>
      </c>
      <c r="P24" s="254">
        <v>10</v>
      </c>
      <c r="Q24" s="259"/>
      <c r="R24" s="279">
        <f t="shared" si="4"/>
        <v>59</v>
      </c>
      <c r="S24" s="260">
        <v>0</v>
      </c>
      <c r="T24" s="260">
        <v>0</v>
      </c>
      <c r="U24" s="253">
        <v>49</v>
      </c>
      <c r="V24" s="254">
        <v>10</v>
      </c>
      <c r="W24" s="259"/>
      <c r="X24" s="256">
        <f t="shared" si="5"/>
        <v>43</v>
      </c>
      <c r="Y24" s="258">
        <v>0</v>
      </c>
      <c r="Z24" s="260">
        <v>0</v>
      </c>
      <c r="AA24" s="261">
        <v>5</v>
      </c>
      <c r="AB24" s="253">
        <v>28</v>
      </c>
      <c r="AC24" s="254">
        <v>10</v>
      </c>
      <c r="AD24" s="234"/>
      <c r="AE24" s="256">
        <f t="shared" si="0"/>
        <v>36</v>
      </c>
      <c r="AF24" s="258">
        <v>0</v>
      </c>
      <c r="AG24" s="260">
        <v>0</v>
      </c>
      <c r="AH24" s="261">
        <v>5</v>
      </c>
      <c r="AI24" s="253">
        <v>21</v>
      </c>
      <c r="AJ24" s="254">
        <v>10</v>
      </c>
      <c r="AK24" s="234"/>
      <c r="AL24" s="258">
        <f t="shared" si="6"/>
        <v>57</v>
      </c>
      <c r="AM24" s="258">
        <v>0</v>
      </c>
      <c r="AN24" s="258">
        <v>0</v>
      </c>
      <c r="AO24" s="258">
        <v>5</v>
      </c>
      <c r="AP24" s="253">
        <v>42</v>
      </c>
      <c r="AQ24" s="254">
        <v>10</v>
      </c>
      <c r="AR24" s="234"/>
      <c r="AS24" s="256">
        <f t="shared" si="7"/>
        <v>0</v>
      </c>
      <c r="AT24" s="258"/>
      <c r="AU24" s="258"/>
      <c r="AV24" s="260"/>
      <c r="AW24" s="253"/>
      <c r="AX24" s="254"/>
      <c r="AY24" s="234"/>
      <c r="AZ24" s="256">
        <f t="shared" si="8"/>
        <v>0</v>
      </c>
      <c r="BA24" s="258"/>
      <c r="BB24" s="260"/>
      <c r="BC24" s="261"/>
      <c r="BD24" s="253"/>
      <c r="BE24" s="254"/>
      <c r="BF24" s="234"/>
      <c r="BG24" s="256">
        <f t="shared" si="9"/>
        <v>0</v>
      </c>
      <c r="BH24" s="258"/>
      <c r="BI24" s="260"/>
      <c r="BJ24" s="261"/>
      <c r="BK24" s="253"/>
      <c r="BL24" s="254"/>
      <c r="BM24" s="234"/>
    </row>
    <row r="25" spans="1:65" ht="17" thickTop="1" thickBot="1">
      <c r="A25" s="238">
        <v>22</v>
      </c>
      <c r="B25" s="340" t="s">
        <v>88</v>
      </c>
      <c r="C25" s="251">
        <f t="shared" si="1"/>
        <v>64</v>
      </c>
      <c r="D25" s="262">
        <v>40</v>
      </c>
      <c r="E25" s="253">
        <v>14</v>
      </c>
      <c r="F25" s="254">
        <v>10</v>
      </c>
      <c r="G25" s="255"/>
      <c r="H25" s="263">
        <f t="shared" si="2"/>
        <v>0</v>
      </c>
      <c r="I25" s="262"/>
      <c r="J25" s="253"/>
      <c r="K25" s="264"/>
      <c r="L25" s="257"/>
      <c r="M25" s="256">
        <f t="shared" si="3"/>
        <v>0</v>
      </c>
      <c r="N25" s="260"/>
      <c r="O25" s="253"/>
      <c r="P25" s="254"/>
      <c r="Q25" s="259"/>
      <c r="R25" s="279">
        <f t="shared" si="4"/>
        <v>0</v>
      </c>
      <c r="S25" s="260"/>
      <c r="T25" s="260"/>
      <c r="U25" s="253"/>
      <c r="V25" s="254"/>
      <c r="W25" s="259"/>
      <c r="X25" s="256">
        <f t="shared" si="5"/>
        <v>66</v>
      </c>
      <c r="Y25" s="258">
        <v>0</v>
      </c>
      <c r="Z25" s="260">
        <v>44</v>
      </c>
      <c r="AA25" s="261">
        <v>5</v>
      </c>
      <c r="AB25" s="253">
        <v>7</v>
      </c>
      <c r="AC25" s="254">
        <v>10</v>
      </c>
      <c r="AD25" s="234"/>
      <c r="AE25" s="258"/>
      <c r="AF25" s="258"/>
      <c r="AG25" s="260"/>
      <c r="AH25" s="261"/>
      <c r="AI25" s="253"/>
      <c r="AJ25" s="254"/>
      <c r="AK25" s="234"/>
      <c r="AL25" s="258">
        <f t="shared" si="6"/>
        <v>0</v>
      </c>
      <c r="AM25" s="258"/>
      <c r="AN25" s="258"/>
      <c r="AO25" s="258"/>
      <c r="AP25" s="253"/>
      <c r="AQ25" s="254"/>
      <c r="AR25" s="234"/>
      <c r="AS25" s="256">
        <f>SUM(AT25:AX25)</f>
        <v>1735</v>
      </c>
      <c r="AT25" s="258"/>
      <c r="AU25" s="335">
        <v>1735</v>
      </c>
      <c r="AV25" s="260"/>
      <c r="AW25" s="253"/>
      <c r="AX25" s="254"/>
      <c r="AY25" s="234"/>
      <c r="AZ25" s="256">
        <f t="shared" si="8"/>
        <v>0</v>
      </c>
      <c r="BA25" s="258"/>
      <c r="BB25" s="260"/>
      <c r="BC25" s="261"/>
      <c r="BD25" s="253"/>
      <c r="BE25" s="254"/>
      <c r="BF25" s="234"/>
      <c r="BG25" s="256">
        <f t="shared" si="9"/>
        <v>0</v>
      </c>
      <c r="BH25" s="258"/>
      <c r="BI25" s="260"/>
      <c r="BJ25" s="261"/>
      <c r="BK25" s="253"/>
      <c r="BL25" s="254"/>
      <c r="BM25" s="234"/>
    </row>
    <row r="26" spans="1:65" ht="17" thickTop="1" thickBot="1">
      <c r="A26" s="235">
        <v>24</v>
      </c>
      <c r="B26" s="339" t="s">
        <v>37</v>
      </c>
      <c r="C26" s="251">
        <f t="shared" si="1"/>
        <v>45</v>
      </c>
      <c r="D26" s="262">
        <v>0</v>
      </c>
      <c r="E26" s="253">
        <v>35</v>
      </c>
      <c r="F26" s="254">
        <v>10</v>
      </c>
      <c r="G26" s="255"/>
      <c r="H26" s="263">
        <f t="shared" si="2"/>
        <v>87</v>
      </c>
      <c r="I26" s="262">
        <v>0</v>
      </c>
      <c r="J26" s="253">
        <v>77</v>
      </c>
      <c r="K26" s="264">
        <v>10</v>
      </c>
      <c r="L26" s="257"/>
      <c r="M26" s="256">
        <f t="shared" si="3"/>
        <v>101</v>
      </c>
      <c r="N26" s="260">
        <v>0</v>
      </c>
      <c r="O26" s="253">
        <v>91</v>
      </c>
      <c r="P26" s="254">
        <v>10</v>
      </c>
      <c r="Q26" s="259"/>
      <c r="R26" s="279">
        <f t="shared" si="4"/>
        <v>80</v>
      </c>
      <c r="S26" s="260">
        <v>0</v>
      </c>
      <c r="T26" s="260">
        <v>0</v>
      </c>
      <c r="U26" s="253">
        <v>70</v>
      </c>
      <c r="V26" s="254">
        <v>10</v>
      </c>
      <c r="W26" s="259"/>
      <c r="X26" s="256">
        <f t="shared" si="5"/>
        <v>120</v>
      </c>
      <c r="Y26" s="258">
        <v>0</v>
      </c>
      <c r="Z26" s="260">
        <v>0</v>
      </c>
      <c r="AA26" s="261">
        <v>5</v>
      </c>
      <c r="AB26" s="253">
        <v>105</v>
      </c>
      <c r="AC26" s="254">
        <v>10</v>
      </c>
      <c r="AD26" s="234"/>
      <c r="AE26" s="258"/>
      <c r="AF26" s="258"/>
      <c r="AG26" s="260"/>
      <c r="AH26" s="261"/>
      <c r="AI26" s="253"/>
      <c r="AJ26" s="254"/>
      <c r="AK26" s="234"/>
      <c r="AL26" s="256">
        <f t="shared" si="6"/>
        <v>177</v>
      </c>
      <c r="AM26" s="258">
        <v>0</v>
      </c>
      <c r="AN26" s="258">
        <v>92</v>
      </c>
      <c r="AO26" s="258">
        <v>5</v>
      </c>
      <c r="AP26" s="253">
        <v>70</v>
      </c>
      <c r="AQ26" s="254">
        <v>10</v>
      </c>
      <c r="AR26" s="234"/>
      <c r="AS26" s="256">
        <f t="shared" si="7"/>
        <v>0</v>
      </c>
      <c r="AT26" s="258"/>
      <c r="AU26" s="258"/>
      <c r="AV26" s="260"/>
      <c r="AW26" s="253"/>
      <c r="AX26" s="254"/>
      <c r="AY26" s="234"/>
      <c r="AZ26" s="256">
        <f t="shared" si="8"/>
        <v>0</v>
      </c>
      <c r="BA26" s="258"/>
      <c r="BB26" s="260"/>
      <c r="BC26" s="261"/>
      <c r="BD26" s="253"/>
      <c r="BE26" s="254"/>
      <c r="BF26" s="234"/>
      <c r="BG26" s="256">
        <f t="shared" si="9"/>
        <v>0</v>
      </c>
      <c r="BH26" s="258"/>
      <c r="BI26" s="260"/>
      <c r="BJ26" s="261"/>
      <c r="BK26" s="253"/>
      <c r="BL26" s="254"/>
      <c r="BM26" s="234"/>
    </row>
    <row r="27" spans="1:65" ht="17" thickTop="1" thickBot="1">
      <c r="A27" s="235">
        <v>25</v>
      </c>
      <c r="B27" s="339" t="s">
        <v>38</v>
      </c>
      <c r="C27" s="251">
        <f t="shared" si="1"/>
        <v>24</v>
      </c>
      <c r="D27" s="262">
        <v>0</v>
      </c>
      <c r="E27" s="253">
        <v>14</v>
      </c>
      <c r="F27" s="254">
        <v>10</v>
      </c>
      <c r="G27" s="255"/>
      <c r="H27" s="263">
        <f t="shared" si="2"/>
        <v>24</v>
      </c>
      <c r="I27" s="262">
        <v>0</v>
      </c>
      <c r="J27" s="253">
        <v>14</v>
      </c>
      <c r="K27" s="264">
        <v>10</v>
      </c>
      <c r="L27" s="257"/>
      <c r="M27" s="256">
        <f t="shared" si="3"/>
        <v>24</v>
      </c>
      <c r="N27" s="260">
        <v>0</v>
      </c>
      <c r="O27" s="253">
        <v>14</v>
      </c>
      <c r="P27" s="254">
        <v>10</v>
      </c>
      <c r="Q27" s="259"/>
      <c r="R27" s="279">
        <f t="shared" si="4"/>
        <v>24</v>
      </c>
      <c r="S27" s="260">
        <v>0</v>
      </c>
      <c r="T27" s="260">
        <v>0</v>
      </c>
      <c r="U27" s="253">
        <v>14</v>
      </c>
      <c r="V27" s="254">
        <v>10</v>
      </c>
      <c r="W27" s="259"/>
      <c r="X27" s="256">
        <f t="shared" si="5"/>
        <v>36</v>
      </c>
      <c r="Y27" s="258">
        <v>0</v>
      </c>
      <c r="Z27" s="260">
        <v>0</v>
      </c>
      <c r="AA27" s="261">
        <v>5</v>
      </c>
      <c r="AB27" s="253">
        <v>21</v>
      </c>
      <c r="AC27" s="254">
        <v>10</v>
      </c>
      <c r="AD27" s="234"/>
      <c r="AE27" s="256">
        <f t="shared" si="0"/>
        <v>65</v>
      </c>
      <c r="AF27" s="258">
        <v>0</v>
      </c>
      <c r="AG27" s="260">
        <v>36</v>
      </c>
      <c r="AH27" s="261">
        <v>5</v>
      </c>
      <c r="AI27" s="253">
        <v>14</v>
      </c>
      <c r="AJ27" s="254">
        <v>10</v>
      </c>
      <c r="AK27" s="234"/>
      <c r="AL27" s="256">
        <f t="shared" si="6"/>
        <v>22</v>
      </c>
      <c r="AM27" s="258">
        <v>0</v>
      </c>
      <c r="AN27" s="258">
        <v>0</v>
      </c>
      <c r="AO27" s="258">
        <v>5</v>
      </c>
      <c r="AP27" s="253">
        <v>7</v>
      </c>
      <c r="AQ27" s="254">
        <v>10</v>
      </c>
      <c r="AR27" s="234"/>
      <c r="AS27" s="256">
        <f t="shared" si="7"/>
        <v>0</v>
      </c>
      <c r="AT27" s="258"/>
      <c r="AU27" s="258"/>
      <c r="AV27" s="260"/>
      <c r="AW27" s="253"/>
      <c r="AX27" s="254"/>
      <c r="AY27" s="234"/>
      <c r="AZ27" s="256">
        <f t="shared" si="8"/>
        <v>0</v>
      </c>
      <c r="BA27" s="258"/>
      <c r="BB27" s="260"/>
      <c r="BC27" s="261"/>
      <c r="BD27" s="253"/>
      <c r="BE27" s="254"/>
      <c r="BF27" s="234"/>
      <c r="BG27" s="256">
        <f t="shared" si="9"/>
        <v>0</v>
      </c>
      <c r="BH27" s="258"/>
      <c r="BI27" s="260"/>
      <c r="BJ27" s="261"/>
      <c r="BK27" s="253"/>
      <c r="BL27" s="254"/>
      <c r="BM27" s="234"/>
    </row>
    <row r="28" spans="1:65" ht="17" thickTop="1" thickBot="1">
      <c r="A28" s="235">
        <v>26</v>
      </c>
      <c r="B28" s="339" t="s">
        <v>39</v>
      </c>
      <c r="C28" s="251">
        <f t="shared" si="1"/>
        <v>10</v>
      </c>
      <c r="D28" s="262">
        <v>0</v>
      </c>
      <c r="E28" s="253">
        <v>0</v>
      </c>
      <c r="F28" s="254">
        <v>10</v>
      </c>
      <c r="G28" s="255"/>
      <c r="H28" s="263">
        <f t="shared" si="2"/>
        <v>10</v>
      </c>
      <c r="I28" s="262">
        <v>0</v>
      </c>
      <c r="J28" s="253">
        <v>0</v>
      </c>
      <c r="K28" s="264">
        <v>10</v>
      </c>
      <c r="L28" s="257"/>
      <c r="M28" s="256">
        <f t="shared" si="3"/>
        <v>17</v>
      </c>
      <c r="N28" s="260">
        <v>0</v>
      </c>
      <c r="O28" s="253">
        <v>7</v>
      </c>
      <c r="P28" s="254">
        <v>10</v>
      </c>
      <c r="Q28" s="259"/>
      <c r="R28" s="279">
        <f t="shared" si="4"/>
        <v>31</v>
      </c>
      <c r="S28" s="260">
        <v>0</v>
      </c>
      <c r="T28" s="260">
        <v>0</v>
      </c>
      <c r="U28" s="253">
        <v>21</v>
      </c>
      <c r="V28" s="254">
        <v>10</v>
      </c>
      <c r="W28" s="259"/>
      <c r="X28" s="256">
        <f t="shared" si="5"/>
        <v>36</v>
      </c>
      <c r="Y28" s="258">
        <v>0</v>
      </c>
      <c r="Z28" s="260">
        <v>0</v>
      </c>
      <c r="AA28" s="261">
        <v>5</v>
      </c>
      <c r="AB28" s="253">
        <v>21</v>
      </c>
      <c r="AC28" s="254">
        <v>10</v>
      </c>
      <c r="AD28" s="234"/>
      <c r="AE28" s="256">
        <f t="shared" si="0"/>
        <v>36</v>
      </c>
      <c r="AF28" s="258">
        <v>0</v>
      </c>
      <c r="AG28" s="260">
        <v>0</v>
      </c>
      <c r="AH28" s="261">
        <v>5</v>
      </c>
      <c r="AI28" s="253">
        <v>21</v>
      </c>
      <c r="AJ28" s="254">
        <v>10</v>
      </c>
      <c r="AK28" s="234"/>
      <c r="AL28" s="256">
        <f t="shared" si="6"/>
        <v>22</v>
      </c>
      <c r="AM28" s="258">
        <v>0</v>
      </c>
      <c r="AN28" s="258">
        <v>0</v>
      </c>
      <c r="AO28" s="258">
        <v>5</v>
      </c>
      <c r="AP28" s="253">
        <v>7</v>
      </c>
      <c r="AQ28" s="254">
        <v>10</v>
      </c>
      <c r="AR28" s="234"/>
      <c r="AS28" s="256">
        <f t="shared" si="7"/>
        <v>0</v>
      </c>
      <c r="AT28" s="258"/>
      <c r="AU28" s="258"/>
      <c r="AV28" s="260"/>
      <c r="AW28" s="253"/>
      <c r="AX28" s="254"/>
      <c r="AY28" s="234"/>
      <c r="AZ28" s="256">
        <f t="shared" si="8"/>
        <v>0</v>
      </c>
      <c r="BA28" s="258"/>
      <c r="BB28" s="260"/>
      <c r="BC28" s="261"/>
      <c r="BD28" s="253"/>
      <c r="BE28" s="254"/>
      <c r="BF28" s="234"/>
      <c r="BG28" s="256">
        <f t="shared" si="9"/>
        <v>0</v>
      </c>
      <c r="BH28" s="258"/>
      <c r="BI28" s="260"/>
      <c r="BJ28" s="261"/>
      <c r="BK28" s="253"/>
      <c r="BL28" s="254"/>
      <c r="BM28" s="234"/>
    </row>
    <row r="29" spans="1:65" ht="17" thickTop="1" thickBot="1">
      <c r="A29" s="235">
        <v>27</v>
      </c>
      <c r="B29" s="339" t="s">
        <v>40</v>
      </c>
      <c r="C29" s="251">
        <f t="shared" si="1"/>
        <v>24</v>
      </c>
      <c r="D29" s="262">
        <v>0</v>
      </c>
      <c r="E29" s="253">
        <v>14</v>
      </c>
      <c r="F29" s="254">
        <v>10</v>
      </c>
      <c r="G29" s="255"/>
      <c r="H29" s="263">
        <f t="shared" si="2"/>
        <v>45</v>
      </c>
      <c r="I29" s="262">
        <v>0</v>
      </c>
      <c r="J29" s="253">
        <v>35</v>
      </c>
      <c r="K29" s="264">
        <v>10</v>
      </c>
      <c r="L29" s="257"/>
      <c r="M29" s="256">
        <f t="shared" si="3"/>
        <v>31</v>
      </c>
      <c r="N29" s="260">
        <v>0</v>
      </c>
      <c r="O29" s="253">
        <v>21</v>
      </c>
      <c r="P29" s="254">
        <v>10</v>
      </c>
      <c r="Q29" s="259"/>
      <c r="R29" s="279">
        <f t="shared" si="4"/>
        <v>38</v>
      </c>
      <c r="S29" s="260">
        <v>0</v>
      </c>
      <c r="T29" s="260">
        <v>0</v>
      </c>
      <c r="U29" s="253">
        <v>28</v>
      </c>
      <c r="V29" s="254">
        <v>10</v>
      </c>
      <c r="W29" s="259"/>
      <c r="X29" s="256">
        <f t="shared" si="5"/>
        <v>43</v>
      </c>
      <c r="Y29" s="258">
        <v>0</v>
      </c>
      <c r="Z29" s="260">
        <v>0</v>
      </c>
      <c r="AA29" s="261">
        <v>5</v>
      </c>
      <c r="AB29" s="253">
        <v>28</v>
      </c>
      <c r="AC29" s="254">
        <v>10</v>
      </c>
      <c r="AD29" s="234"/>
      <c r="AE29" s="256">
        <f t="shared" si="0"/>
        <v>43</v>
      </c>
      <c r="AF29" s="258">
        <v>0</v>
      </c>
      <c r="AG29" s="260">
        <v>0</v>
      </c>
      <c r="AH29" s="261">
        <v>5</v>
      </c>
      <c r="AI29" s="253">
        <v>28</v>
      </c>
      <c r="AJ29" s="254">
        <v>10</v>
      </c>
      <c r="AK29" s="234"/>
      <c r="AL29" s="256">
        <f t="shared" si="6"/>
        <v>43</v>
      </c>
      <c r="AM29" s="258">
        <v>0</v>
      </c>
      <c r="AN29" s="258">
        <v>0</v>
      </c>
      <c r="AO29" s="258">
        <v>5</v>
      </c>
      <c r="AP29" s="253">
        <v>28</v>
      </c>
      <c r="AQ29" s="254">
        <v>10</v>
      </c>
      <c r="AR29" s="234"/>
      <c r="AS29" s="256">
        <f t="shared" si="7"/>
        <v>0</v>
      </c>
      <c r="AT29" s="258"/>
      <c r="AU29" s="258"/>
      <c r="AV29" s="260"/>
      <c r="AW29" s="253"/>
      <c r="AX29" s="254"/>
      <c r="AY29" s="234"/>
      <c r="AZ29" s="256">
        <f t="shared" si="8"/>
        <v>0</v>
      </c>
      <c r="BA29" s="258"/>
      <c r="BB29" s="260"/>
      <c r="BC29" s="261"/>
      <c r="BD29" s="253"/>
      <c r="BE29" s="254"/>
      <c r="BF29" s="234"/>
      <c r="BG29" s="256">
        <f t="shared" si="9"/>
        <v>0</v>
      </c>
      <c r="BH29" s="258"/>
      <c r="BI29" s="260"/>
      <c r="BJ29" s="261"/>
      <c r="BK29" s="253"/>
      <c r="BL29" s="254"/>
      <c r="BM29" s="234"/>
    </row>
    <row r="30" spans="1:65" ht="19.5" customHeight="1" thickTop="1" thickBot="1">
      <c r="A30" s="238">
        <v>28</v>
      </c>
      <c r="B30" s="340" t="s">
        <v>89</v>
      </c>
      <c r="C30" s="251">
        <f t="shared" si="1"/>
        <v>2184</v>
      </c>
      <c r="D30" s="262">
        <v>2160</v>
      </c>
      <c r="E30" s="253">
        <v>14</v>
      </c>
      <c r="F30" s="254">
        <v>10</v>
      </c>
      <c r="G30" s="255"/>
      <c r="H30" s="263">
        <f t="shared" si="2"/>
        <v>28</v>
      </c>
      <c r="I30" s="262">
        <v>0</v>
      </c>
      <c r="J30" s="253">
        <v>18</v>
      </c>
      <c r="K30" s="264">
        <v>10</v>
      </c>
      <c r="L30" s="257"/>
      <c r="M30" s="256">
        <f t="shared" si="3"/>
        <v>59</v>
      </c>
      <c r="N30" s="260">
        <v>0</v>
      </c>
      <c r="O30" s="253">
        <v>49</v>
      </c>
      <c r="P30" s="254">
        <v>10</v>
      </c>
      <c r="Q30" s="259"/>
      <c r="R30" s="279">
        <f t="shared" si="4"/>
        <v>52</v>
      </c>
      <c r="S30" s="260">
        <v>0</v>
      </c>
      <c r="T30" s="260">
        <v>0</v>
      </c>
      <c r="U30" s="253">
        <v>42</v>
      </c>
      <c r="V30" s="254">
        <v>10</v>
      </c>
      <c r="W30" s="259"/>
      <c r="X30" s="256">
        <f t="shared" si="5"/>
        <v>64</v>
      </c>
      <c r="Y30" s="258">
        <v>0</v>
      </c>
      <c r="Z30" s="260">
        <v>0</v>
      </c>
      <c r="AA30" s="261">
        <v>5</v>
      </c>
      <c r="AB30" s="253">
        <v>49</v>
      </c>
      <c r="AC30" s="254">
        <v>10</v>
      </c>
      <c r="AD30" s="234"/>
      <c r="AE30" s="256">
        <f t="shared" si="0"/>
        <v>64</v>
      </c>
      <c r="AF30" s="258">
        <v>0</v>
      </c>
      <c r="AG30" s="260">
        <v>0</v>
      </c>
      <c r="AH30" s="261">
        <v>5</v>
      </c>
      <c r="AI30" s="253">
        <v>49</v>
      </c>
      <c r="AJ30" s="254">
        <v>10</v>
      </c>
      <c r="AK30" s="234"/>
      <c r="AL30" s="258">
        <f t="shared" si="6"/>
        <v>64</v>
      </c>
      <c r="AM30" s="258">
        <v>0</v>
      </c>
      <c r="AN30" s="258">
        <v>0</v>
      </c>
      <c r="AO30" s="258">
        <v>5</v>
      </c>
      <c r="AP30" s="253">
        <v>49</v>
      </c>
      <c r="AQ30" s="254">
        <v>10</v>
      </c>
      <c r="AR30" s="234"/>
      <c r="AS30" s="256">
        <f t="shared" si="7"/>
        <v>0</v>
      </c>
      <c r="AT30" s="258"/>
      <c r="AU30" s="258"/>
      <c r="AV30" s="260"/>
      <c r="AW30" s="253"/>
      <c r="AX30" s="254"/>
      <c r="AY30" s="234"/>
      <c r="AZ30" s="256">
        <f t="shared" si="8"/>
        <v>0</v>
      </c>
      <c r="BA30" s="258"/>
      <c r="BB30" s="260"/>
      <c r="BC30" s="261"/>
      <c r="BD30" s="253"/>
      <c r="BE30" s="254"/>
      <c r="BF30" s="234"/>
      <c r="BG30" s="256">
        <f t="shared" si="9"/>
        <v>0</v>
      </c>
      <c r="BH30" s="258"/>
      <c r="BI30" s="260"/>
      <c r="BJ30" s="261"/>
      <c r="BK30" s="253"/>
      <c r="BL30" s="254"/>
      <c r="BM30" s="234"/>
    </row>
    <row r="31" spans="1:65" ht="17" thickTop="1" thickBot="1">
      <c r="A31" s="235">
        <v>29</v>
      </c>
      <c r="B31" s="339" t="s">
        <v>41</v>
      </c>
      <c r="C31" s="251">
        <f t="shared" si="1"/>
        <v>59</v>
      </c>
      <c r="D31" s="262">
        <v>0</v>
      </c>
      <c r="E31" s="253">
        <v>49</v>
      </c>
      <c r="F31" s="254">
        <v>10</v>
      </c>
      <c r="G31" s="255"/>
      <c r="H31" s="263">
        <f t="shared" si="2"/>
        <v>87</v>
      </c>
      <c r="I31" s="262">
        <v>0</v>
      </c>
      <c r="J31" s="253">
        <v>77</v>
      </c>
      <c r="K31" s="264">
        <v>10</v>
      </c>
      <c r="L31" s="257"/>
      <c r="M31" s="256">
        <f t="shared" si="3"/>
        <v>80</v>
      </c>
      <c r="N31" s="260">
        <v>0</v>
      </c>
      <c r="O31" s="253">
        <v>70</v>
      </c>
      <c r="P31" s="254">
        <v>10</v>
      </c>
      <c r="Q31" s="259"/>
      <c r="R31" s="279">
        <f t="shared" si="4"/>
        <v>87</v>
      </c>
      <c r="S31" s="260">
        <v>0</v>
      </c>
      <c r="T31" s="260">
        <v>0</v>
      </c>
      <c r="U31" s="253">
        <v>77</v>
      </c>
      <c r="V31" s="254">
        <v>10</v>
      </c>
      <c r="W31" s="259"/>
      <c r="X31" s="256">
        <f t="shared" si="5"/>
        <v>106</v>
      </c>
      <c r="Y31" s="258">
        <v>0</v>
      </c>
      <c r="Z31" s="260">
        <v>0</v>
      </c>
      <c r="AA31" s="261">
        <v>5</v>
      </c>
      <c r="AB31" s="253">
        <v>91</v>
      </c>
      <c r="AC31" s="254">
        <v>10</v>
      </c>
      <c r="AD31" s="234"/>
      <c r="AE31" s="256">
        <f t="shared" si="0"/>
        <v>113</v>
      </c>
      <c r="AF31" s="258">
        <v>0</v>
      </c>
      <c r="AG31" s="260">
        <v>0</v>
      </c>
      <c r="AH31" s="261">
        <v>5</v>
      </c>
      <c r="AI31" s="253">
        <v>98</v>
      </c>
      <c r="AJ31" s="254">
        <v>10</v>
      </c>
      <c r="AK31" s="234"/>
      <c r="AL31" s="256">
        <f t="shared" si="6"/>
        <v>106</v>
      </c>
      <c r="AM31" s="258">
        <v>0</v>
      </c>
      <c r="AN31" s="258">
        <v>0</v>
      </c>
      <c r="AO31" s="258">
        <v>5</v>
      </c>
      <c r="AP31" s="253">
        <v>91</v>
      </c>
      <c r="AQ31" s="254">
        <v>10</v>
      </c>
      <c r="AR31" s="234"/>
      <c r="AS31" s="256">
        <f t="shared" si="7"/>
        <v>0</v>
      </c>
      <c r="AT31" s="258"/>
      <c r="AU31" s="258"/>
      <c r="AV31" s="260"/>
      <c r="AW31" s="253"/>
      <c r="AX31" s="254"/>
      <c r="AY31" s="234"/>
      <c r="AZ31" s="256">
        <f t="shared" si="8"/>
        <v>0</v>
      </c>
      <c r="BA31" s="258"/>
      <c r="BB31" s="260"/>
      <c r="BC31" s="261"/>
      <c r="BD31" s="253"/>
      <c r="BE31" s="254"/>
      <c r="BF31" s="234"/>
      <c r="BG31" s="256">
        <f t="shared" si="9"/>
        <v>0</v>
      </c>
      <c r="BH31" s="258"/>
      <c r="BI31" s="260"/>
      <c r="BJ31" s="261"/>
      <c r="BK31" s="253"/>
      <c r="BL31" s="254"/>
      <c r="BM31" s="234"/>
    </row>
    <row r="32" spans="1:65" ht="17" thickTop="1" thickBot="1">
      <c r="A32" s="235">
        <v>30</v>
      </c>
      <c r="B32" s="339" t="s">
        <v>42</v>
      </c>
      <c r="C32" s="251">
        <f t="shared" si="1"/>
        <v>31</v>
      </c>
      <c r="D32" s="262">
        <v>0</v>
      </c>
      <c r="E32" s="253">
        <v>21</v>
      </c>
      <c r="F32" s="254">
        <v>10</v>
      </c>
      <c r="G32" s="255"/>
      <c r="H32" s="263">
        <f t="shared" si="2"/>
        <v>66</v>
      </c>
      <c r="I32" s="262">
        <v>0</v>
      </c>
      <c r="J32" s="253">
        <v>56</v>
      </c>
      <c r="K32" s="264">
        <v>10</v>
      </c>
      <c r="L32" s="257"/>
      <c r="M32" s="256">
        <f t="shared" si="3"/>
        <v>80</v>
      </c>
      <c r="N32" s="260">
        <v>0</v>
      </c>
      <c r="O32" s="253">
        <v>70</v>
      </c>
      <c r="P32" s="254">
        <v>10</v>
      </c>
      <c r="Q32" s="259"/>
      <c r="R32" s="279">
        <f t="shared" si="4"/>
        <v>59</v>
      </c>
      <c r="S32" s="260">
        <v>0</v>
      </c>
      <c r="T32" s="260">
        <v>0</v>
      </c>
      <c r="U32" s="253">
        <v>49</v>
      </c>
      <c r="V32" s="254">
        <v>10</v>
      </c>
      <c r="W32" s="259"/>
      <c r="X32" s="256">
        <f t="shared" si="5"/>
        <v>57</v>
      </c>
      <c r="Y32" s="258">
        <v>0</v>
      </c>
      <c r="Z32" s="260">
        <v>0</v>
      </c>
      <c r="AA32" s="261">
        <v>5</v>
      </c>
      <c r="AB32" s="253">
        <v>42</v>
      </c>
      <c r="AC32" s="254">
        <v>10</v>
      </c>
      <c r="AD32" s="234"/>
      <c r="AE32" s="256">
        <f t="shared" si="0"/>
        <v>71</v>
      </c>
      <c r="AF32" s="258">
        <v>0</v>
      </c>
      <c r="AG32" s="260">
        <v>0</v>
      </c>
      <c r="AH32" s="261">
        <v>5</v>
      </c>
      <c r="AI32" s="253">
        <v>56</v>
      </c>
      <c r="AJ32" s="254">
        <v>10</v>
      </c>
      <c r="AK32" s="234"/>
      <c r="AL32" s="256">
        <f t="shared" si="6"/>
        <v>64</v>
      </c>
      <c r="AM32" s="258">
        <v>0</v>
      </c>
      <c r="AN32" s="258">
        <v>0</v>
      </c>
      <c r="AO32" s="258">
        <v>5</v>
      </c>
      <c r="AP32" s="253">
        <v>49</v>
      </c>
      <c r="AQ32" s="254">
        <v>10</v>
      </c>
      <c r="AR32" s="234"/>
      <c r="AS32" s="256">
        <f t="shared" si="7"/>
        <v>0</v>
      </c>
      <c r="AT32" s="258"/>
      <c r="AU32" s="258"/>
      <c r="AV32" s="260"/>
      <c r="AW32" s="253"/>
      <c r="AX32" s="254"/>
      <c r="AY32" s="234"/>
      <c r="AZ32" s="256">
        <f t="shared" si="8"/>
        <v>0</v>
      </c>
      <c r="BA32" s="258"/>
      <c r="BB32" s="260"/>
      <c r="BC32" s="261"/>
      <c r="BD32" s="253"/>
      <c r="BE32" s="254"/>
      <c r="BF32" s="234"/>
      <c r="BG32" s="256">
        <f t="shared" si="9"/>
        <v>0</v>
      </c>
      <c r="BH32" s="258"/>
      <c r="BI32" s="260"/>
      <c r="BJ32" s="261"/>
      <c r="BK32" s="253"/>
      <c r="BL32" s="254"/>
      <c r="BM32" s="234"/>
    </row>
    <row r="33" spans="1:65" ht="17" thickTop="1" thickBot="1">
      <c r="A33" s="235">
        <v>31</v>
      </c>
      <c r="B33" s="339" t="s">
        <v>43</v>
      </c>
      <c r="C33" s="251">
        <f t="shared" si="1"/>
        <v>59</v>
      </c>
      <c r="D33" s="262">
        <v>0</v>
      </c>
      <c r="E33" s="253">
        <v>49</v>
      </c>
      <c r="F33" s="254">
        <v>10</v>
      </c>
      <c r="G33" s="255"/>
      <c r="H33" s="263">
        <f t="shared" si="2"/>
        <v>66</v>
      </c>
      <c r="I33" s="262">
        <v>0</v>
      </c>
      <c r="J33" s="253">
        <v>56</v>
      </c>
      <c r="K33" s="264">
        <v>10</v>
      </c>
      <c r="L33" s="257"/>
      <c r="M33" s="256">
        <f t="shared" si="3"/>
        <v>73</v>
      </c>
      <c r="N33" s="260">
        <v>0</v>
      </c>
      <c r="O33" s="253">
        <v>63</v>
      </c>
      <c r="P33" s="254">
        <v>10</v>
      </c>
      <c r="Q33" s="259"/>
      <c r="R33" s="279">
        <f t="shared" si="4"/>
        <v>87</v>
      </c>
      <c r="S33" s="260">
        <v>0</v>
      </c>
      <c r="T33" s="260">
        <v>0</v>
      </c>
      <c r="U33" s="253">
        <v>77</v>
      </c>
      <c r="V33" s="254">
        <v>10</v>
      </c>
      <c r="W33" s="259"/>
      <c r="X33" s="256">
        <f t="shared" si="5"/>
        <v>106</v>
      </c>
      <c r="Y33" s="258">
        <v>0</v>
      </c>
      <c r="Z33" s="260">
        <v>0</v>
      </c>
      <c r="AA33" s="261">
        <v>5</v>
      </c>
      <c r="AB33" s="253">
        <v>91</v>
      </c>
      <c r="AC33" s="254">
        <v>10</v>
      </c>
      <c r="AD33" s="234"/>
      <c r="AE33" s="256">
        <f t="shared" si="0"/>
        <v>71</v>
      </c>
      <c r="AF33" s="258">
        <v>0</v>
      </c>
      <c r="AG33" s="260">
        <v>0</v>
      </c>
      <c r="AH33" s="261">
        <v>5</v>
      </c>
      <c r="AI33" s="253">
        <v>56</v>
      </c>
      <c r="AJ33" s="254">
        <v>10</v>
      </c>
      <c r="AK33" s="234"/>
      <c r="AL33" s="256">
        <f t="shared" si="6"/>
        <v>64</v>
      </c>
      <c r="AM33" s="258">
        <v>0</v>
      </c>
      <c r="AN33" s="258">
        <v>0</v>
      </c>
      <c r="AO33" s="258">
        <v>5</v>
      </c>
      <c r="AP33" s="253">
        <v>49</v>
      </c>
      <c r="AQ33" s="254">
        <v>10</v>
      </c>
      <c r="AR33" s="234"/>
      <c r="AS33" s="256">
        <f t="shared" si="7"/>
        <v>0</v>
      </c>
      <c r="AT33" s="258"/>
      <c r="AU33" s="258"/>
      <c r="AV33" s="260"/>
      <c r="AW33" s="253"/>
      <c r="AX33" s="254"/>
      <c r="AY33" s="234"/>
      <c r="AZ33" s="256">
        <f t="shared" si="8"/>
        <v>0</v>
      </c>
      <c r="BA33" s="258"/>
      <c r="BB33" s="260"/>
      <c r="BC33" s="261"/>
      <c r="BD33" s="253"/>
      <c r="BE33" s="254"/>
      <c r="BF33" s="234"/>
      <c r="BG33" s="256">
        <f t="shared" si="9"/>
        <v>0</v>
      </c>
      <c r="BH33" s="258"/>
      <c r="BI33" s="260"/>
      <c r="BJ33" s="261"/>
      <c r="BK33" s="253"/>
      <c r="BL33" s="254"/>
      <c r="BM33" s="234"/>
    </row>
    <row r="34" spans="1:65" ht="17" thickTop="1" thickBot="1">
      <c r="A34" s="238">
        <v>32</v>
      </c>
      <c r="B34" s="340" t="s">
        <v>90</v>
      </c>
      <c r="C34" s="251">
        <f t="shared" si="1"/>
        <v>31</v>
      </c>
      <c r="D34" s="262">
        <v>0</v>
      </c>
      <c r="E34" s="253">
        <v>21</v>
      </c>
      <c r="F34" s="254">
        <v>10</v>
      </c>
      <c r="G34" s="255"/>
      <c r="H34" s="263">
        <f t="shared" si="2"/>
        <v>10</v>
      </c>
      <c r="I34" s="262">
        <v>0</v>
      </c>
      <c r="J34" s="253">
        <v>0</v>
      </c>
      <c r="K34" s="264">
        <v>10</v>
      </c>
      <c r="L34" s="257"/>
      <c r="M34" s="256">
        <f t="shared" si="3"/>
        <v>10</v>
      </c>
      <c r="N34" s="260">
        <v>0</v>
      </c>
      <c r="O34" s="253">
        <v>0</v>
      </c>
      <c r="P34" s="254">
        <v>10</v>
      </c>
      <c r="Q34" s="259"/>
      <c r="R34" s="279">
        <f t="shared" si="4"/>
        <v>10</v>
      </c>
      <c r="S34" s="260">
        <v>0</v>
      </c>
      <c r="T34" s="260">
        <v>0</v>
      </c>
      <c r="U34" s="253">
        <v>0</v>
      </c>
      <c r="V34" s="254">
        <v>10</v>
      </c>
      <c r="W34" s="259"/>
      <c r="X34" s="256">
        <f t="shared" si="5"/>
        <v>43</v>
      </c>
      <c r="Y34" s="258">
        <v>0</v>
      </c>
      <c r="Z34" s="260">
        <v>0</v>
      </c>
      <c r="AA34" s="261">
        <v>5</v>
      </c>
      <c r="AB34" s="253">
        <v>28</v>
      </c>
      <c r="AC34" s="254">
        <v>10</v>
      </c>
      <c r="AD34" s="234"/>
      <c r="AE34" s="256">
        <f t="shared" si="0"/>
        <v>57</v>
      </c>
      <c r="AF34" s="258">
        <v>0</v>
      </c>
      <c r="AG34" s="260">
        <v>0</v>
      </c>
      <c r="AH34" s="261">
        <v>5</v>
      </c>
      <c r="AI34" s="253">
        <v>42</v>
      </c>
      <c r="AJ34" s="254">
        <v>10</v>
      </c>
      <c r="AK34" s="234"/>
      <c r="AL34" s="256">
        <f t="shared" si="6"/>
        <v>22</v>
      </c>
      <c r="AM34" s="258">
        <v>0</v>
      </c>
      <c r="AN34" s="258">
        <v>0</v>
      </c>
      <c r="AO34" s="258">
        <v>5</v>
      </c>
      <c r="AP34" s="253">
        <v>7</v>
      </c>
      <c r="AQ34" s="254">
        <v>10</v>
      </c>
      <c r="AR34" s="234"/>
      <c r="AS34" s="256">
        <f t="shared" si="7"/>
        <v>0</v>
      </c>
      <c r="AT34" s="258"/>
      <c r="AU34" s="258"/>
      <c r="AV34" s="260"/>
      <c r="AW34" s="253"/>
      <c r="AX34" s="254"/>
      <c r="AY34" s="234"/>
      <c r="AZ34" s="256">
        <f t="shared" si="8"/>
        <v>0</v>
      </c>
      <c r="BA34" s="258"/>
      <c r="BB34" s="260"/>
      <c r="BC34" s="261"/>
      <c r="BD34" s="253"/>
      <c r="BE34" s="254"/>
      <c r="BF34" s="234"/>
      <c r="BG34" s="256">
        <f t="shared" si="9"/>
        <v>0</v>
      </c>
      <c r="BH34" s="258"/>
      <c r="BI34" s="260"/>
      <c r="BJ34" s="261"/>
      <c r="BK34" s="253"/>
      <c r="BL34" s="254"/>
      <c r="BM34" s="234"/>
    </row>
    <row r="35" spans="1:65" ht="17" thickTop="1" thickBot="1">
      <c r="A35" s="238" t="s">
        <v>583</v>
      </c>
      <c r="B35" s="340" t="s">
        <v>91</v>
      </c>
      <c r="C35" s="251">
        <f t="shared" si="1"/>
        <v>0</v>
      </c>
      <c r="D35" s="262"/>
      <c r="E35" s="253"/>
      <c r="F35" s="254"/>
      <c r="G35" s="255"/>
      <c r="H35" s="263">
        <f t="shared" si="2"/>
        <v>0</v>
      </c>
      <c r="I35" s="262"/>
      <c r="J35" s="253"/>
      <c r="K35" s="264"/>
      <c r="L35" s="257"/>
      <c r="M35" s="258">
        <f t="shared" si="3"/>
        <v>405</v>
      </c>
      <c r="N35" s="260">
        <v>381</v>
      </c>
      <c r="O35" s="253">
        <v>14</v>
      </c>
      <c r="P35" s="254">
        <v>10</v>
      </c>
      <c r="Q35" s="259"/>
      <c r="R35" s="279">
        <f t="shared" si="4"/>
        <v>80</v>
      </c>
      <c r="S35" s="260">
        <v>0</v>
      </c>
      <c r="T35" s="260">
        <v>0</v>
      </c>
      <c r="U35" s="253">
        <v>70</v>
      </c>
      <c r="V35" s="254">
        <v>10</v>
      </c>
      <c r="W35" s="259"/>
      <c r="X35" s="256">
        <f t="shared" si="5"/>
        <v>0</v>
      </c>
      <c r="Y35" s="258"/>
      <c r="Z35" s="260"/>
      <c r="AA35" s="261"/>
      <c r="AB35" s="253"/>
      <c r="AC35" s="254"/>
      <c r="AD35" s="234"/>
      <c r="AE35" s="258"/>
      <c r="AF35" s="258"/>
      <c r="AG35" s="260"/>
      <c r="AH35" s="261"/>
      <c r="AI35" s="253"/>
      <c r="AJ35" s="254"/>
      <c r="AK35" s="234"/>
      <c r="AL35" s="258">
        <f t="shared" si="6"/>
        <v>164</v>
      </c>
      <c r="AM35" s="258">
        <v>0</v>
      </c>
      <c r="AN35" s="258">
        <v>135</v>
      </c>
      <c r="AO35" s="258">
        <v>5</v>
      </c>
      <c r="AP35" s="253">
        <v>14</v>
      </c>
      <c r="AQ35" s="254">
        <v>10</v>
      </c>
      <c r="AR35" s="234"/>
      <c r="AS35" s="256">
        <f t="shared" si="7"/>
        <v>0</v>
      </c>
      <c r="AT35" s="258"/>
      <c r="AU35" s="258"/>
      <c r="AV35" s="260"/>
      <c r="AW35" s="253"/>
      <c r="AX35" s="254"/>
      <c r="AY35" s="234"/>
      <c r="AZ35" s="256">
        <f t="shared" si="8"/>
        <v>0</v>
      </c>
      <c r="BA35" s="258"/>
      <c r="BB35" s="260"/>
      <c r="BC35" s="261"/>
      <c r="BD35" s="253"/>
      <c r="BE35" s="254"/>
      <c r="BF35" s="234"/>
      <c r="BG35" s="256">
        <f t="shared" si="9"/>
        <v>0</v>
      </c>
      <c r="BH35" s="258"/>
      <c r="BI35" s="260"/>
      <c r="BJ35" s="261"/>
      <c r="BK35" s="253"/>
      <c r="BL35" s="254"/>
      <c r="BM35" s="234"/>
    </row>
    <row r="36" spans="1:65" ht="17" thickTop="1" thickBot="1">
      <c r="A36" s="235">
        <v>34</v>
      </c>
      <c r="B36" s="339" t="s">
        <v>124</v>
      </c>
      <c r="C36" s="251">
        <f t="shared" si="1"/>
        <v>24</v>
      </c>
      <c r="D36" s="262">
        <v>0</v>
      </c>
      <c r="E36" s="253">
        <v>14</v>
      </c>
      <c r="F36" s="254">
        <v>10</v>
      </c>
      <c r="G36" s="255"/>
      <c r="H36" s="263">
        <f t="shared" si="2"/>
        <v>17</v>
      </c>
      <c r="I36" s="262">
        <v>0</v>
      </c>
      <c r="J36" s="253">
        <v>7</v>
      </c>
      <c r="K36" s="264">
        <v>10</v>
      </c>
      <c r="L36" s="257"/>
      <c r="M36" s="256">
        <f t="shared" si="3"/>
        <v>38</v>
      </c>
      <c r="N36" s="260">
        <v>0</v>
      </c>
      <c r="O36" s="253">
        <v>28</v>
      </c>
      <c r="P36" s="254">
        <v>10</v>
      </c>
      <c r="Q36" s="259"/>
      <c r="R36" s="279">
        <f t="shared" si="4"/>
        <v>24</v>
      </c>
      <c r="S36" s="260">
        <v>0</v>
      </c>
      <c r="T36" s="260">
        <v>0</v>
      </c>
      <c r="U36" s="253">
        <v>14</v>
      </c>
      <c r="V36" s="254">
        <v>10</v>
      </c>
      <c r="W36" s="259"/>
      <c r="X36" s="256">
        <f t="shared" si="5"/>
        <v>0</v>
      </c>
      <c r="Y36" s="258"/>
      <c r="Z36" s="260"/>
      <c r="AA36" s="261"/>
      <c r="AB36" s="253"/>
      <c r="AC36" s="254"/>
      <c r="AD36" s="234"/>
      <c r="AE36" s="265">
        <f t="shared" si="0"/>
        <v>72</v>
      </c>
      <c r="AF36" s="258">
        <v>0</v>
      </c>
      <c r="AG36" s="260">
        <v>29</v>
      </c>
      <c r="AH36" s="261">
        <v>5</v>
      </c>
      <c r="AI36" s="253">
        <v>28</v>
      </c>
      <c r="AJ36" s="254">
        <v>10</v>
      </c>
      <c r="AK36" s="234"/>
      <c r="AL36" s="256">
        <f t="shared" si="6"/>
        <v>37</v>
      </c>
      <c r="AM36" s="258">
        <v>0</v>
      </c>
      <c r="AN36" s="258">
        <v>0</v>
      </c>
      <c r="AO36" s="258">
        <v>5</v>
      </c>
      <c r="AP36" s="253">
        <v>22</v>
      </c>
      <c r="AQ36" s="254">
        <v>10</v>
      </c>
      <c r="AR36" s="234"/>
      <c r="AS36" s="256">
        <f t="shared" si="7"/>
        <v>0</v>
      </c>
      <c r="AT36" s="258"/>
      <c r="AU36" s="258"/>
      <c r="AV36" s="260"/>
      <c r="AW36" s="253"/>
      <c r="AX36" s="254"/>
      <c r="AY36" s="234"/>
      <c r="AZ36" s="256">
        <f t="shared" si="8"/>
        <v>0</v>
      </c>
      <c r="BA36" s="258"/>
      <c r="BB36" s="260"/>
      <c r="BC36" s="261"/>
      <c r="BD36" s="253"/>
      <c r="BE36" s="254"/>
      <c r="BF36" s="234"/>
      <c r="BG36" s="256">
        <f t="shared" si="9"/>
        <v>0</v>
      </c>
      <c r="BH36" s="258"/>
      <c r="BI36" s="260"/>
      <c r="BJ36" s="261"/>
      <c r="BK36" s="253"/>
      <c r="BL36" s="254"/>
      <c r="BM36" s="234"/>
    </row>
    <row r="37" spans="1:65" ht="17" thickTop="1" thickBot="1">
      <c r="A37" s="238">
        <v>35</v>
      </c>
      <c r="B37" s="340" t="s">
        <v>44</v>
      </c>
      <c r="C37" s="251">
        <f t="shared" si="1"/>
        <v>0</v>
      </c>
      <c r="D37" s="262"/>
      <c r="E37" s="253"/>
      <c r="F37" s="254"/>
      <c r="G37" s="255"/>
      <c r="H37" s="366">
        <f t="shared" si="2"/>
        <v>237</v>
      </c>
      <c r="I37" s="262">
        <v>213</v>
      </c>
      <c r="J37" s="253">
        <v>14</v>
      </c>
      <c r="K37" s="264">
        <v>10</v>
      </c>
      <c r="L37" s="257"/>
      <c r="M37" s="256">
        <f t="shared" si="3"/>
        <v>10</v>
      </c>
      <c r="N37" s="260">
        <v>0</v>
      </c>
      <c r="O37" s="253">
        <v>0</v>
      </c>
      <c r="P37" s="254">
        <v>10</v>
      </c>
      <c r="Q37" s="259"/>
      <c r="R37" s="279">
        <f t="shared" si="4"/>
        <v>0</v>
      </c>
      <c r="S37" s="260"/>
      <c r="T37" s="260"/>
      <c r="U37" s="253"/>
      <c r="V37" s="254"/>
      <c r="W37" s="259"/>
      <c r="X37" s="256">
        <f t="shared" si="5"/>
        <v>0</v>
      </c>
      <c r="Y37" s="258"/>
      <c r="Z37" s="260"/>
      <c r="AA37" s="261"/>
      <c r="AB37" s="253"/>
      <c r="AC37" s="254"/>
      <c r="AD37" s="234"/>
      <c r="AE37" s="258"/>
      <c r="AF37" s="258"/>
      <c r="AG37" s="260"/>
      <c r="AH37" s="261"/>
      <c r="AI37" s="253"/>
      <c r="AJ37" s="254"/>
      <c r="AK37" s="234"/>
      <c r="AL37" s="258"/>
      <c r="AM37" s="258"/>
      <c r="AN37" s="258"/>
      <c r="AO37" s="258"/>
      <c r="AP37" s="253"/>
      <c r="AQ37" s="254"/>
      <c r="AR37" s="234"/>
      <c r="AS37" s="256">
        <f t="shared" si="7"/>
        <v>69</v>
      </c>
      <c r="AT37" s="258"/>
      <c r="AU37" s="258">
        <v>69</v>
      </c>
      <c r="AV37" s="260"/>
      <c r="AW37" s="253"/>
      <c r="AX37" s="254"/>
      <c r="AY37" s="234"/>
      <c r="AZ37" s="256">
        <f t="shared" si="8"/>
        <v>0</v>
      </c>
      <c r="BA37" s="258"/>
      <c r="BB37" s="260"/>
      <c r="BC37" s="261"/>
      <c r="BD37" s="253"/>
      <c r="BE37" s="254"/>
      <c r="BF37" s="234"/>
      <c r="BG37" s="256">
        <f t="shared" si="9"/>
        <v>0</v>
      </c>
      <c r="BH37" s="258"/>
      <c r="BI37" s="260"/>
      <c r="BJ37" s="261"/>
      <c r="BK37" s="253"/>
      <c r="BL37" s="254"/>
      <c r="BM37" s="234"/>
    </row>
    <row r="38" spans="1:65" ht="17" thickTop="1" thickBot="1">
      <c r="A38" s="235">
        <v>36</v>
      </c>
      <c r="B38" s="339" t="s">
        <v>45</v>
      </c>
      <c r="C38" s="251">
        <f t="shared" si="1"/>
        <v>10</v>
      </c>
      <c r="D38" s="262">
        <v>0</v>
      </c>
      <c r="E38" s="253">
        <v>0</v>
      </c>
      <c r="F38" s="254">
        <v>10</v>
      </c>
      <c r="G38" s="255"/>
      <c r="H38" s="366">
        <f t="shared" si="2"/>
        <v>31</v>
      </c>
      <c r="I38" s="262">
        <v>0</v>
      </c>
      <c r="J38" s="253">
        <v>21</v>
      </c>
      <c r="K38" s="264">
        <v>10</v>
      </c>
      <c r="L38" s="257"/>
      <c r="M38" s="256">
        <f t="shared" si="3"/>
        <v>31</v>
      </c>
      <c r="N38" s="260">
        <v>0</v>
      </c>
      <c r="O38" s="253">
        <v>21</v>
      </c>
      <c r="P38" s="254">
        <v>10</v>
      </c>
      <c r="Q38" s="259"/>
      <c r="R38" s="279">
        <f t="shared" si="4"/>
        <v>17</v>
      </c>
      <c r="S38" s="260">
        <v>0</v>
      </c>
      <c r="T38" s="260">
        <v>0</v>
      </c>
      <c r="U38" s="253">
        <v>7</v>
      </c>
      <c r="V38" s="254">
        <v>10</v>
      </c>
      <c r="W38" s="259"/>
      <c r="X38" s="256">
        <f t="shared" si="5"/>
        <v>15</v>
      </c>
      <c r="Y38" s="258">
        <v>0</v>
      </c>
      <c r="Z38" s="260">
        <v>0</v>
      </c>
      <c r="AA38" s="261">
        <v>5</v>
      </c>
      <c r="AB38" s="253">
        <v>0</v>
      </c>
      <c r="AC38" s="254">
        <v>10</v>
      </c>
      <c r="AD38" s="234"/>
      <c r="AE38" s="256">
        <f t="shared" ref="AE38:AE68" si="10">SUM(AF38:AJ38)</f>
        <v>22</v>
      </c>
      <c r="AF38" s="258">
        <v>0</v>
      </c>
      <c r="AG38" s="260">
        <v>0</v>
      </c>
      <c r="AH38" s="261">
        <v>5</v>
      </c>
      <c r="AI38" s="253">
        <v>7</v>
      </c>
      <c r="AJ38" s="254">
        <v>10</v>
      </c>
      <c r="AK38" s="234"/>
      <c r="AL38" s="256">
        <f t="shared" si="6"/>
        <v>22</v>
      </c>
      <c r="AM38" s="258">
        <v>0</v>
      </c>
      <c r="AN38" s="258">
        <v>0</v>
      </c>
      <c r="AO38" s="258">
        <v>5</v>
      </c>
      <c r="AP38" s="253">
        <v>7</v>
      </c>
      <c r="AQ38" s="254">
        <v>10</v>
      </c>
      <c r="AR38" s="234"/>
      <c r="AS38" s="256">
        <f t="shared" si="7"/>
        <v>0</v>
      </c>
      <c r="AT38" s="258"/>
      <c r="AU38" s="258"/>
      <c r="AV38" s="260"/>
      <c r="AW38" s="253"/>
      <c r="AX38" s="254"/>
      <c r="AY38" s="234"/>
      <c r="AZ38" s="256">
        <f t="shared" si="8"/>
        <v>0</v>
      </c>
      <c r="BA38" s="258"/>
      <c r="BB38" s="260"/>
      <c r="BC38" s="261"/>
      <c r="BD38" s="253"/>
      <c r="BE38" s="254"/>
      <c r="BF38" s="234"/>
      <c r="BG38" s="256">
        <f t="shared" si="9"/>
        <v>0</v>
      </c>
      <c r="BH38" s="258"/>
      <c r="BI38" s="260"/>
      <c r="BJ38" s="261"/>
      <c r="BK38" s="253"/>
      <c r="BL38" s="254"/>
      <c r="BM38" s="234"/>
    </row>
    <row r="39" spans="1:65" ht="17" thickTop="1" thickBot="1">
      <c r="A39" s="235">
        <v>37</v>
      </c>
      <c r="B39" s="339" t="s">
        <v>46</v>
      </c>
      <c r="C39" s="251">
        <f t="shared" si="1"/>
        <v>10</v>
      </c>
      <c r="D39" s="262">
        <v>0</v>
      </c>
      <c r="E39" s="253">
        <v>0</v>
      </c>
      <c r="F39" s="254">
        <v>10</v>
      </c>
      <c r="G39" s="255"/>
      <c r="H39" s="263">
        <f t="shared" si="2"/>
        <v>31</v>
      </c>
      <c r="I39" s="262">
        <v>0</v>
      </c>
      <c r="J39" s="253">
        <v>21</v>
      </c>
      <c r="K39" s="264">
        <v>10</v>
      </c>
      <c r="L39" s="257"/>
      <c r="M39" s="256">
        <f t="shared" si="3"/>
        <v>24</v>
      </c>
      <c r="N39" s="260">
        <v>0</v>
      </c>
      <c r="O39" s="253">
        <v>14</v>
      </c>
      <c r="P39" s="254">
        <v>10</v>
      </c>
      <c r="Q39" s="259"/>
      <c r="R39" s="279">
        <f t="shared" si="4"/>
        <v>24</v>
      </c>
      <c r="S39" s="260">
        <v>0</v>
      </c>
      <c r="T39" s="260">
        <v>0</v>
      </c>
      <c r="U39" s="253">
        <v>14</v>
      </c>
      <c r="V39" s="254">
        <v>10</v>
      </c>
      <c r="W39" s="259"/>
      <c r="X39" s="256">
        <f t="shared" si="5"/>
        <v>22</v>
      </c>
      <c r="Y39" s="258">
        <v>0</v>
      </c>
      <c r="Z39" s="260">
        <v>0</v>
      </c>
      <c r="AA39" s="261">
        <v>5</v>
      </c>
      <c r="AB39" s="253">
        <v>7</v>
      </c>
      <c r="AC39" s="254">
        <v>10</v>
      </c>
      <c r="AD39" s="234"/>
      <c r="AE39" s="265">
        <f t="shared" si="10"/>
        <v>22</v>
      </c>
      <c r="AF39" s="258">
        <v>0</v>
      </c>
      <c r="AG39" s="260">
        <v>0</v>
      </c>
      <c r="AH39" s="261">
        <v>5</v>
      </c>
      <c r="AI39" s="253">
        <v>7</v>
      </c>
      <c r="AJ39" s="254">
        <v>10</v>
      </c>
      <c r="AK39" s="234"/>
      <c r="AL39" s="256">
        <f t="shared" si="6"/>
        <v>22</v>
      </c>
      <c r="AM39" s="258">
        <v>0</v>
      </c>
      <c r="AN39" s="258">
        <v>0</v>
      </c>
      <c r="AO39" s="258">
        <v>5</v>
      </c>
      <c r="AP39" s="253">
        <v>7</v>
      </c>
      <c r="AQ39" s="254">
        <v>10</v>
      </c>
      <c r="AR39" s="234"/>
      <c r="AS39" s="256">
        <f t="shared" si="7"/>
        <v>0</v>
      </c>
      <c r="AT39" s="258"/>
      <c r="AU39" s="258"/>
      <c r="AV39" s="260"/>
      <c r="AW39" s="253"/>
      <c r="AX39" s="254"/>
      <c r="AY39" s="234"/>
      <c r="AZ39" s="256">
        <f t="shared" si="8"/>
        <v>0</v>
      </c>
      <c r="BA39" s="258"/>
      <c r="BB39" s="260"/>
      <c r="BC39" s="261"/>
      <c r="BD39" s="253"/>
      <c r="BE39" s="254"/>
      <c r="BF39" s="234"/>
      <c r="BG39" s="256">
        <f t="shared" si="9"/>
        <v>0</v>
      </c>
      <c r="BH39" s="258"/>
      <c r="BI39" s="260"/>
      <c r="BJ39" s="261"/>
      <c r="BK39" s="253"/>
      <c r="BL39" s="254"/>
      <c r="BM39" s="234"/>
    </row>
    <row r="40" spans="1:65" ht="17" thickTop="1" thickBot="1">
      <c r="A40" s="238">
        <v>38</v>
      </c>
      <c r="B40" s="340" t="s">
        <v>92</v>
      </c>
      <c r="C40" s="251">
        <f t="shared" si="1"/>
        <v>38</v>
      </c>
      <c r="D40" s="262">
        <v>0</v>
      </c>
      <c r="E40" s="253">
        <v>28</v>
      </c>
      <c r="F40" s="254">
        <v>10</v>
      </c>
      <c r="G40" s="255"/>
      <c r="H40" s="263">
        <f t="shared" si="2"/>
        <v>126</v>
      </c>
      <c r="I40" s="262">
        <v>74</v>
      </c>
      <c r="J40" s="253">
        <v>42</v>
      </c>
      <c r="K40" s="264">
        <v>10</v>
      </c>
      <c r="L40" s="257"/>
      <c r="M40" s="256">
        <f t="shared" si="3"/>
        <v>0</v>
      </c>
      <c r="N40" s="260"/>
      <c r="O40" s="253"/>
      <c r="P40" s="254"/>
      <c r="Q40" s="259"/>
      <c r="R40" s="279">
        <f t="shared" si="4"/>
        <v>76</v>
      </c>
      <c r="S40" s="260">
        <v>0</v>
      </c>
      <c r="T40" s="260">
        <v>52</v>
      </c>
      <c r="U40" s="253">
        <v>14</v>
      </c>
      <c r="V40" s="254">
        <v>10</v>
      </c>
      <c r="W40" s="259"/>
      <c r="X40" s="256">
        <f t="shared" si="5"/>
        <v>22</v>
      </c>
      <c r="Y40" s="258">
        <v>0</v>
      </c>
      <c r="Z40" s="260">
        <v>0</v>
      </c>
      <c r="AA40" s="261">
        <v>5</v>
      </c>
      <c r="AB40" s="253">
        <v>7</v>
      </c>
      <c r="AC40" s="254">
        <v>10</v>
      </c>
      <c r="AD40" s="234"/>
      <c r="AE40" s="256">
        <f t="shared" si="10"/>
        <v>15</v>
      </c>
      <c r="AF40" s="258">
        <v>0</v>
      </c>
      <c r="AG40" s="260">
        <v>0</v>
      </c>
      <c r="AH40" s="261">
        <v>5</v>
      </c>
      <c r="AI40" s="253">
        <v>0</v>
      </c>
      <c r="AJ40" s="254">
        <v>10</v>
      </c>
      <c r="AK40" s="234"/>
      <c r="AL40" s="256">
        <f t="shared" si="6"/>
        <v>15</v>
      </c>
      <c r="AM40" s="258">
        <v>0</v>
      </c>
      <c r="AN40" s="258">
        <v>0</v>
      </c>
      <c r="AO40" s="258">
        <v>5</v>
      </c>
      <c r="AP40" s="253">
        <v>0</v>
      </c>
      <c r="AQ40" s="254">
        <v>10</v>
      </c>
      <c r="AR40" s="234"/>
      <c r="AS40" s="256">
        <f t="shared" si="7"/>
        <v>0</v>
      </c>
      <c r="AT40" s="258"/>
      <c r="AU40" s="258"/>
      <c r="AV40" s="260"/>
      <c r="AW40" s="253"/>
      <c r="AX40" s="254"/>
      <c r="AY40" s="234"/>
      <c r="AZ40" s="256">
        <f t="shared" si="8"/>
        <v>0</v>
      </c>
      <c r="BA40" s="258"/>
      <c r="BB40" s="260"/>
      <c r="BC40" s="261"/>
      <c r="BD40" s="253"/>
      <c r="BE40" s="254"/>
      <c r="BF40" s="234"/>
      <c r="BG40" s="256">
        <f t="shared" si="9"/>
        <v>0</v>
      </c>
      <c r="BH40" s="258"/>
      <c r="BI40" s="260"/>
      <c r="BJ40" s="261"/>
      <c r="BK40" s="253"/>
      <c r="BL40" s="254"/>
      <c r="BM40" s="234"/>
    </row>
    <row r="41" spans="1:65" ht="17" thickTop="1" thickBot="1">
      <c r="A41" s="235">
        <v>39</v>
      </c>
      <c r="B41" s="339" t="s">
        <v>109</v>
      </c>
      <c r="C41" s="251">
        <f t="shared" si="1"/>
        <v>31</v>
      </c>
      <c r="D41" s="262">
        <v>0</v>
      </c>
      <c r="E41" s="253">
        <v>21</v>
      </c>
      <c r="F41" s="254">
        <v>10</v>
      </c>
      <c r="G41" s="255"/>
      <c r="H41" s="263">
        <f t="shared" si="2"/>
        <v>45</v>
      </c>
      <c r="I41" s="262">
        <v>0</v>
      </c>
      <c r="J41" s="253">
        <v>35</v>
      </c>
      <c r="K41" s="264">
        <v>10</v>
      </c>
      <c r="L41" s="257"/>
      <c r="M41" s="256">
        <f t="shared" si="3"/>
        <v>38</v>
      </c>
      <c r="N41" s="260">
        <v>0</v>
      </c>
      <c r="O41" s="253">
        <v>28</v>
      </c>
      <c r="P41" s="254">
        <v>10</v>
      </c>
      <c r="Q41" s="259"/>
      <c r="R41" s="279">
        <f t="shared" si="4"/>
        <v>66</v>
      </c>
      <c r="S41" s="260">
        <v>0</v>
      </c>
      <c r="T41" s="260">
        <v>0</v>
      </c>
      <c r="U41" s="253">
        <v>56</v>
      </c>
      <c r="V41" s="254">
        <v>10</v>
      </c>
      <c r="W41" s="259"/>
      <c r="X41" s="256">
        <f t="shared" si="5"/>
        <v>64</v>
      </c>
      <c r="Y41" s="258">
        <v>0</v>
      </c>
      <c r="Z41" s="260">
        <v>0</v>
      </c>
      <c r="AA41" s="261">
        <v>5</v>
      </c>
      <c r="AB41" s="253">
        <v>49</v>
      </c>
      <c r="AC41" s="254">
        <v>10</v>
      </c>
      <c r="AD41" s="234"/>
      <c r="AE41" s="258">
        <f t="shared" si="10"/>
        <v>57</v>
      </c>
      <c r="AF41" s="258">
        <v>0</v>
      </c>
      <c r="AG41" s="260">
        <v>0</v>
      </c>
      <c r="AH41" s="261">
        <v>5</v>
      </c>
      <c r="AI41" s="253">
        <v>42</v>
      </c>
      <c r="AJ41" s="254">
        <v>10</v>
      </c>
      <c r="AK41" s="234"/>
      <c r="AL41" s="256">
        <f t="shared" si="6"/>
        <v>64</v>
      </c>
      <c r="AM41" s="258">
        <v>0</v>
      </c>
      <c r="AN41" s="258">
        <v>0</v>
      </c>
      <c r="AO41" s="258">
        <v>5</v>
      </c>
      <c r="AP41" s="253">
        <v>49</v>
      </c>
      <c r="AQ41" s="254">
        <v>10</v>
      </c>
      <c r="AR41" s="234"/>
      <c r="AS41" s="256">
        <f t="shared" si="7"/>
        <v>0</v>
      </c>
      <c r="AT41" s="258"/>
      <c r="AU41" s="258"/>
      <c r="AV41" s="260"/>
      <c r="AW41" s="253"/>
      <c r="AX41" s="254"/>
      <c r="AY41" s="234"/>
      <c r="AZ41" s="256">
        <f t="shared" si="8"/>
        <v>0</v>
      </c>
      <c r="BA41" s="258"/>
      <c r="BB41" s="260"/>
      <c r="BC41" s="261"/>
      <c r="BD41" s="253"/>
      <c r="BE41" s="254"/>
      <c r="BF41" s="234"/>
      <c r="BG41" s="256">
        <f t="shared" si="9"/>
        <v>0</v>
      </c>
      <c r="BH41" s="258"/>
      <c r="BI41" s="260"/>
      <c r="BJ41" s="261"/>
      <c r="BK41" s="253"/>
      <c r="BL41" s="254"/>
      <c r="BM41" s="234"/>
    </row>
    <row r="42" spans="1:65" ht="17" thickTop="1" thickBot="1">
      <c r="A42" s="235">
        <v>40</v>
      </c>
      <c r="B42" s="339" t="s">
        <v>80</v>
      </c>
      <c r="C42" s="251">
        <f t="shared" si="1"/>
        <v>59</v>
      </c>
      <c r="D42" s="262">
        <v>0</v>
      </c>
      <c r="E42" s="253">
        <v>49</v>
      </c>
      <c r="F42" s="254">
        <v>10</v>
      </c>
      <c r="G42" s="255"/>
      <c r="H42" s="263">
        <f t="shared" si="2"/>
        <v>66</v>
      </c>
      <c r="I42" s="262">
        <v>0</v>
      </c>
      <c r="J42" s="253">
        <v>56</v>
      </c>
      <c r="K42" s="264">
        <v>10</v>
      </c>
      <c r="L42" s="257"/>
      <c r="M42" s="256">
        <f t="shared" si="3"/>
        <v>101</v>
      </c>
      <c r="N42" s="260">
        <v>0</v>
      </c>
      <c r="O42" s="253">
        <v>91</v>
      </c>
      <c r="P42" s="254">
        <v>10</v>
      </c>
      <c r="Q42" s="259"/>
      <c r="R42" s="279">
        <f t="shared" si="4"/>
        <v>115</v>
      </c>
      <c r="S42" s="260">
        <v>0</v>
      </c>
      <c r="T42" s="260">
        <v>0</v>
      </c>
      <c r="U42" s="253">
        <v>105</v>
      </c>
      <c r="V42" s="254">
        <v>10</v>
      </c>
      <c r="W42" s="259"/>
      <c r="X42" s="256">
        <f t="shared" si="5"/>
        <v>239</v>
      </c>
      <c r="Y42" s="258">
        <v>0</v>
      </c>
      <c r="Z42" s="260">
        <v>0</v>
      </c>
      <c r="AA42" s="261">
        <v>5</v>
      </c>
      <c r="AB42" s="253">
        <v>224</v>
      </c>
      <c r="AC42" s="254">
        <v>10</v>
      </c>
      <c r="AD42" s="234"/>
      <c r="AE42" s="256">
        <f t="shared" si="10"/>
        <v>106</v>
      </c>
      <c r="AF42" s="258">
        <v>0</v>
      </c>
      <c r="AG42" s="260">
        <v>0</v>
      </c>
      <c r="AH42" s="261">
        <v>5</v>
      </c>
      <c r="AI42" s="253">
        <v>91</v>
      </c>
      <c r="AJ42" s="254">
        <v>10</v>
      </c>
      <c r="AK42" s="234"/>
      <c r="AL42" s="256">
        <f t="shared" si="6"/>
        <v>127</v>
      </c>
      <c r="AM42" s="258">
        <v>0</v>
      </c>
      <c r="AN42" s="258">
        <v>0</v>
      </c>
      <c r="AO42" s="258">
        <v>5</v>
      </c>
      <c r="AP42" s="253">
        <v>112</v>
      </c>
      <c r="AQ42" s="254">
        <v>10</v>
      </c>
      <c r="AR42" s="234"/>
      <c r="AS42" s="256">
        <f t="shared" si="7"/>
        <v>0</v>
      </c>
      <c r="AT42" s="258"/>
      <c r="AU42" s="258"/>
      <c r="AV42" s="260"/>
      <c r="AW42" s="253"/>
      <c r="AX42" s="254"/>
      <c r="AY42" s="234"/>
      <c r="AZ42" s="256">
        <f t="shared" si="8"/>
        <v>0</v>
      </c>
      <c r="BA42" s="258"/>
      <c r="BB42" s="260"/>
      <c r="BC42" s="261"/>
      <c r="BD42" s="253"/>
      <c r="BE42" s="254"/>
      <c r="BF42" s="234"/>
      <c r="BG42" s="256">
        <f t="shared" si="9"/>
        <v>0</v>
      </c>
      <c r="BH42" s="258"/>
      <c r="BI42" s="260"/>
      <c r="BJ42" s="261"/>
      <c r="BK42" s="253"/>
      <c r="BL42" s="254"/>
      <c r="BM42" s="234"/>
    </row>
    <row r="43" spans="1:65" ht="17" thickTop="1" thickBot="1">
      <c r="A43" s="235">
        <v>41</v>
      </c>
      <c r="B43" s="339" t="s">
        <v>93</v>
      </c>
      <c r="C43" s="251">
        <f t="shared" si="1"/>
        <v>31</v>
      </c>
      <c r="D43" s="262">
        <v>0</v>
      </c>
      <c r="E43" s="253">
        <v>21</v>
      </c>
      <c r="F43" s="254">
        <v>10</v>
      </c>
      <c r="G43" s="255"/>
      <c r="H43" s="263">
        <f t="shared" si="2"/>
        <v>59</v>
      </c>
      <c r="I43" s="262">
        <v>0</v>
      </c>
      <c r="J43" s="253">
        <v>49</v>
      </c>
      <c r="K43" s="264">
        <v>10</v>
      </c>
      <c r="L43" s="257"/>
      <c r="M43" s="256">
        <f t="shared" si="3"/>
        <v>59</v>
      </c>
      <c r="N43" s="260">
        <v>0</v>
      </c>
      <c r="O43" s="253">
        <v>49</v>
      </c>
      <c r="P43" s="254">
        <v>10</v>
      </c>
      <c r="Q43" s="259"/>
      <c r="R43" s="279">
        <f t="shared" si="4"/>
        <v>266</v>
      </c>
      <c r="S43" s="260">
        <v>200</v>
      </c>
      <c r="T43" s="260">
        <v>0</v>
      </c>
      <c r="U43" s="253">
        <v>56</v>
      </c>
      <c r="V43" s="254">
        <v>10</v>
      </c>
      <c r="W43" s="259"/>
      <c r="X43" s="256">
        <f t="shared" si="5"/>
        <v>285</v>
      </c>
      <c r="Y43" s="258">
        <v>200</v>
      </c>
      <c r="Z43" s="260">
        <v>0</v>
      </c>
      <c r="AA43" s="261">
        <v>5</v>
      </c>
      <c r="AB43" s="253">
        <v>70</v>
      </c>
      <c r="AC43" s="254">
        <v>10</v>
      </c>
      <c r="AD43" s="234"/>
      <c r="AE43" s="256">
        <f t="shared" si="10"/>
        <v>242</v>
      </c>
      <c r="AF43" s="258">
        <v>150</v>
      </c>
      <c r="AG43" s="260">
        <v>0</v>
      </c>
      <c r="AH43" s="261">
        <v>5</v>
      </c>
      <c r="AI43" s="253">
        <v>77</v>
      </c>
      <c r="AJ43" s="254">
        <v>10</v>
      </c>
      <c r="AK43" s="234"/>
      <c r="AL43" s="256">
        <f t="shared" si="6"/>
        <v>228</v>
      </c>
      <c r="AM43" s="258">
        <v>150</v>
      </c>
      <c r="AN43" s="258">
        <v>0</v>
      </c>
      <c r="AO43" s="258">
        <v>5</v>
      </c>
      <c r="AP43" s="253">
        <v>63</v>
      </c>
      <c r="AQ43" s="254">
        <v>10</v>
      </c>
      <c r="AR43" s="234"/>
      <c r="AS43" s="256">
        <f t="shared" si="7"/>
        <v>0</v>
      </c>
      <c r="AT43" s="258"/>
      <c r="AU43" s="258"/>
      <c r="AV43" s="260"/>
      <c r="AW43" s="253"/>
      <c r="AX43" s="254"/>
      <c r="AY43" s="234"/>
      <c r="AZ43" s="256">
        <f t="shared" si="8"/>
        <v>0</v>
      </c>
      <c r="BA43" s="258"/>
      <c r="BB43" s="260"/>
      <c r="BC43" s="261"/>
      <c r="BD43" s="253"/>
      <c r="BE43" s="254"/>
      <c r="BF43" s="234"/>
      <c r="BG43" s="256">
        <f t="shared" si="9"/>
        <v>0</v>
      </c>
      <c r="BH43" s="258"/>
      <c r="BI43" s="260"/>
      <c r="BJ43" s="261"/>
      <c r="BK43" s="253"/>
      <c r="BL43" s="254"/>
      <c r="BM43" s="234"/>
    </row>
    <row r="44" spans="1:65" ht="17" thickTop="1" thickBot="1">
      <c r="A44" s="235">
        <v>42</v>
      </c>
      <c r="B44" s="339" t="s">
        <v>47</v>
      </c>
      <c r="C44" s="251">
        <f t="shared" si="1"/>
        <v>52</v>
      </c>
      <c r="D44" s="262">
        <v>0</v>
      </c>
      <c r="E44" s="253">
        <v>42</v>
      </c>
      <c r="F44" s="254">
        <v>10</v>
      </c>
      <c r="G44" s="255"/>
      <c r="H44" s="263">
        <f t="shared" si="2"/>
        <v>101</v>
      </c>
      <c r="I44" s="262">
        <v>0</v>
      </c>
      <c r="J44" s="253">
        <v>91</v>
      </c>
      <c r="K44" s="264">
        <v>10</v>
      </c>
      <c r="L44" s="257"/>
      <c r="M44" s="256">
        <f t="shared" si="3"/>
        <v>150</v>
      </c>
      <c r="N44" s="260">
        <v>0</v>
      </c>
      <c r="O44" s="253">
        <v>140</v>
      </c>
      <c r="P44" s="254">
        <v>10</v>
      </c>
      <c r="Q44" s="259"/>
      <c r="R44" s="279">
        <f t="shared" si="4"/>
        <v>80</v>
      </c>
      <c r="S44" s="260">
        <v>0</v>
      </c>
      <c r="T44" s="260">
        <v>0</v>
      </c>
      <c r="U44" s="253">
        <v>70</v>
      </c>
      <c r="V44" s="254">
        <v>10</v>
      </c>
      <c r="W44" s="259"/>
      <c r="X44" s="256">
        <f t="shared" si="5"/>
        <v>71</v>
      </c>
      <c r="Y44" s="258">
        <v>0</v>
      </c>
      <c r="Z44" s="260">
        <v>0</v>
      </c>
      <c r="AA44" s="261">
        <v>5</v>
      </c>
      <c r="AB44" s="253">
        <v>56</v>
      </c>
      <c r="AC44" s="254">
        <v>10</v>
      </c>
      <c r="AD44" s="234"/>
      <c r="AE44" s="265">
        <f t="shared" si="10"/>
        <v>155</v>
      </c>
      <c r="AF44" s="258">
        <v>0</v>
      </c>
      <c r="AG44" s="260">
        <v>0</v>
      </c>
      <c r="AH44" s="261">
        <v>5</v>
      </c>
      <c r="AI44" s="253">
        <v>140</v>
      </c>
      <c r="AJ44" s="254">
        <v>10</v>
      </c>
      <c r="AK44" s="234"/>
      <c r="AL44" s="256">
        <f t="shared" si="6"/>
        <v>134</v>
      </c>
      <c r="AM44" s="258">
        <v>0</v>
      </c>
      <c r="AN44" s="258">
        <v>0</v>
      </c>
      <c r="AO44" s="258">
        <v>5</v>
      </c>
      <c r="AP44" s="253">
        <v>119</v>
      </c>
      <c r="AQ44" s="254">
        <v>10</v>
      </c>
      <c r="AR44" s="234"/>
      <c r="AS44" s="256">
        <f t="shared" si="7"/>
        <v>0</v>
      </c>
      <c r="AT44" s="258"/>
      <c r="AU44" s="258"/>
      <c r="AV44" s="260"/>
      <c r="AW44" s="253"/>
      <c r="AX44" s="254"/>
      <c r="AY44" s="234"/>
      <c r="AZ44" s="256">
        <f t="shared" si="8"/>
        <v>0</v>
      </c>
      <c r="BA44" s="258"/>
      <c r="BB44" s="260"/>
      <c r="BC44" s="261"/>
      <c r="BD44" s="253"/>
      <c r="BE44" s="254"/>
      <c r="BF44" s="234"/>
      <c r="BG44" s="256">
        <f t="shared" si="9"/>
        <v>0</v>
      </c>
      <c r="BH44" s="258"/>
      <c r="BI44" s="260"/>
      <c r="BJ44" s="261"/>
      <c r="BK44" s="253"/>
      <c r="BL44" s="254"/>
      <c r="BM44" s="234"/>
    </row>
    <row r="45" spans="1:65" ht="17" thickTop="1" thickBot="1">
      <c r="A45" s="235">
        <v>43</v>
      </c>
      <c r="B45" s="339" t="s">
        <v>48</v>
      </c>
      <c r="C45" s="251">
        <f t="shared" si="1"/>
        <v>52</v>
      </c>
      <c r="D45" s="262">
        <v>0</v>
      </c>
      <c r="E45" s="253">
        <v>42</v>
      </c>
      <c r="F45" s="254">
        <v>10</v>
      </c>
      <c r="G45" s="255"/>
      <c r="H45" s="263">
        <f t="shared" si="2"/>
        <v>59</v>
      </c>
      <c r="I45" s="262">
        <v>0</v>
      </c>
      <c r="J45" s="253">
        <v>49</v>
      </c>
      <c r="K45" s="264">
        <v>10</v>
      </c>
      <c r="L45" s="257"/>
      <c r="M45" s="256">
        <f t="shared" si="3"/>
        <v>73</v>
      </c>
      <c r="N45" s="260">
        <v>0</v>
      </c>
      <c r="O45" s="253">
        <v>63</v>
      </c>
      <c r="P45" s="254">
        <v>10</v>
      </c>
      <c r="Q45" s="259"/>
      <c r="R45" s="279">
        <f t="shared" si="4"/>
        <v>129</v>
      </c>
      <c r="S45" s="260">
        <v>0</v>
      </c>
      <c r="T45" s="260">
        <v>0</v>
      </c>
      <c r="U45" s="253">
        <v>119</v>
      </c>
      <c r="V45" s="254">
        <v>10</v>
      </c>
      <c r="W45" s="259"/>
      <c r="X45" s="256">
        <f t="shared" si="5"/>
        <v>106</v>
      </c>
      <c r="Y45" s="258">
        <v>0</v>
      </c>
      <c r="Z45" s="260">
        <v>0</v>
      </c>
      <c r="AA45" s="261">
        <v>5</v>
      </c>
      <c r="AB45" s="253">
        <v>91</v>
      </c>
      <c r="AC45" s="254">
        <v>10</v>
      </c>
      <c r="AD45" s="234"/>
      <c r="AE45" s="256">
        <f t="shared" si="10"/>
        <v>120</v>
      </c>
      <c r="AF45" s="258">
        <v>0</v>
      </c>
      <c r="AG45" s="260">
        <v>0</v>
      </c>
      <c r="AH45" s="261">
        <v>5</v>
      </c>
      <c r="AI45" s="253">
        <v>105</v>
      </c>
      <c r="AJ45" s="254">
        <v>10</v>
      </c>
      <c r="AK45" s="234"/>
      <c r="AL45" s="256">
        <f t="shared" si="6"/>
        <v>99</v>
      </c>
      <c r="AM45" s="258">
        <v>0</v>
      </c>
      <c r="AN45" s="258">
        <v>0</v>
      </c>
      <c r="AO45" s="258">
        <v>5</v>
      </c>
      <c r="AP45" s="253">
        <v>84</v>
      </c>
      <c r="AQ45" s="254">
        <v>10</v>
      </c>
      <c r="AR45" s="234"/>
      <c r="AS45" s="256">
        <f t="shared" si="7"/>
        <v>0</v>
      </c>
      <c r="AT45" s="258"/>
      <c r="AU45" s="258"/>
      <c r="AV45" s="260"/>
      <c r="AW45" s="253"/>
      <c r="AX45" s="254"/>
      <c r="AY45" s="234"/>
      <c r="AZ45" s="256">
        <f t="shared" si="8"/>
        <v>0</v>
      </c>
      <c r="BA45" s="258"/>
      <c r="BB45" s="260"/>
      <c r="BC45" s="261"/>
      <c r="BD45" s="253"/>
      <c r="BE45" s="254"/>
      <c r="BF45" s="234"/>
      <c r="BG45" s="256">
        <f t="shared" si="9"/>
        <v>0</v>
      </c>
      <c r="BH45" s="258"/>
      <c r="BI45" s="260"/>
      <c r="BJ45" s="261"/>
      <c r="BK45" s="253"/>
      <c r="BL45" s="254"/>
      <c r="BM45" s="234"/>
    </row>
    <row r="46" spans="1:65" ht="17" thickTop="1" thickBot="1">
      <c r="A46" s="235">
        <v>44</v>
      </c>
      <c r="B46" s="339" t="s">
        <v>49</v>
      </c>
      <c r="C46" s="251">
        <f t="shared" si="1"/>
        <v>38</v>
      </c>
      <c r="D46" s="262">
        <v>0</v>
      </c>
      <c r="E46" s="253">
        <v>28</v>
      </c>
      <c r="F46" s="254">
        <v>10</v>
      </c>
      <c r="G46" s="255"/>
      <c r="H46" s="263">
        <f t="shared" si="2"/>
        <v>24</v>
      </c>
      <c r="I46" s="262">
        <v>0</v>
      </c>
      <c r="J46" s="253">
        <v>14</v>
      </c>
      <c r="K46" s="264">
        <v>10</v>
      </c>
      <c r="L46" s="257"/>
      <c r="M46" s="256">
        <f t="shared" si="3"/>
        <v>17</v>
      </c>
      <c r="N46" s="260">
        <v>0</v>
      </c>
      <c r="O46" s="253">
        <v>7</v>
      </c>
      <c r="P46" s="254">
        <v>10</v>
      </c>
      <c r="Q46" s="259"/>
      <c r="R46" s="279">
        <f t="shared" si="4"/>
        <v>24</v>
      </c>
      <c r="S46" s="260">
        <v>0</v>
      </c>
      <c r="T46" s="260">
        <v>0</v>
      </c>
      <c r="U46" s="253">
        <v>14</v>
      </c>
      <c r="V46" s="254">
        <v>10</v>
      </c>
      <c r="W46" s="259"/>
      <c r="X46" s="256">
        <f t="shared" si="5"/>
        <v>36</v>
      </c>
      <c r="Y46" s="258">
        <v>0</v>
      </c>
      <c r="Z46" s="260">
        <v>0</v>
      </c>
      <c r="AA46" s="261">
        <v>5</v>
      </c>
      <c r="AB46" s="253">
        <v>21</v>
      </c>
      <c r="AC46" s="254">
        <v>10</v>
      </c>
      <c r="AD46" s="234"/>
      <c r="AE46" s="256">
        <f t="shared" si="10"/>
        <v>36</v>
      </c>
      <c r="AF46" s="258">
        <v>0</v>
      </c>
      <c r="AG46" s="260">
        <v>0</v>
      </c>
      <c r="AH46" s="261">
        <v>5</v>
      </c>
      <c r="AI46" s="253">
        <v>21</v>
      </c>
      <c r="AJ46" s="254">
        <v>10</v>
      </c>
      <c r="AK46" s="234"/>
      <c r="AL46" s="256">
        <f t="shared" si="6"/>
        <v>29</v>
      </c>
      <c r="AM46" s="258">
        <v>0</v>
      </c>
      <c r="AN46" s="258">
        <v>0</v>
      </c>
      <c r="AO46" s="258">
        <v>5</v>
      </c>
      <c r="AP46" s="253">
        <v>14</v>
      </c>
      <c r="AQ46" s="254">
        <v>10</v>
      </c>
      <c r="AR46" s="234"/>
      <c r="AS46" s="256">
        <f t="shared" si="7"/>
        <v>0</v>
      </c>
      <c r="AT46" s="258"/>
      <c r="AU46" s="258"/>
      <c r="AV46" s="260"/>
      <c r="AW46" s="253"/>
      <c r="AX46" s="254"/>
      <c r="AY46" s="234"/>
      <c r="AZ46" s="256">
        <f t="shared" si="8"/>
        <v>0</v>
      </c>
      <c r="BA46" s="258"/>
      <c r="BB46" s="260"/>
      <c r="BC46" s="261"/>
      <c r="BD46" s="253"/>
      <c r="BE46" s="254"/>
      <c r="BF46" s="234"/>
      <c r="BG46" s="256">
        <f t="shared" si="9"/>
        <v>0</v>
      </c>
      <c r="BH46" s="258"/>
      <c r="BI46" s="260"/>
      <c r="BJ46" s="261"/>
      <c r="BK46" s="253"/>
      <c r="BL46" s="254"/>
      <c r="BM46" s="234"/>
    </row>
    <row r="47" spans="1:65" ht="17" thickTop="1" thickBot="1">
      <c r="A47" s="235">
        <v>45</v>
      </c>
      <c r="B47" s="339" t="s">
        <v>50</v>
      </c>
      <c r="C47" s="251">
        <f t="shared" si="1"/>
        <v>52</v>
      </c>
      <c r="D47" s="262">
        <v>0</v>
      </c>
      <c r="E47" s="253">
        <v>42</v>
      </c>
      <c r="F47" s="254">
        <v>10</v>
      </c>
      <c r="G47" s="255"/>
      <c r="H47" s="263">
        <f t="shared" si="2"/>
        <v>38</v>
      </c>
      <c r="I47" s="262">
        <v>0</v>
      </c>
      <c r="J47" s="253">
        <v>28</v>
      </c>
      <c r="K47" s="264">
        <v>10</v>
      </c>
      <c r="L47" s="257"/>
      <c r="M47" s="256">
        <f t="shared" si="3"/>
        <v>45</v>
      </c>
      <c r="N47" s="260">
        <v>0</v>
      </c>
      <c r="O47" s="253">
        <v>35</v>
      </c>
      <c r="P47" s="254">
        <v>10</v>
      </c>
      <c r="Q47" s="259"/>
      <c r="R47" s="279">
        <f t="shared" si="4"/>
        <v>369</v>
      </c>
      <c r="S47" s="260">
        <v>275</v>
      </c>
      <c r="T47" s="260">
        <v>0</v>
      </c>
      <c r="U47" s="253">
        <v>84</v>
      </c>
      <c r="V47" s="254">
        <v>10</v>
      </c>
      <c r="W47" s="259"/>
      <c r="X47" s="256">
        <f t="shared" si="5"/>
        <v>193</v>
      </c>
      <c r="Y47" s="258">
        <v>150</v>
      </c>
      <c r="Z47" s="260">
        <v>0</v>
      </c>
      <c r="AA47" s="261">
        <v>5</v>
      </c>
      <c r="AB47" s="253">
        <v>28</v>
      </c>
      <c r="AC47" s="254">
        <v>10</v>
      </c>
      <c r="AD47" s="234"/>
      <c r="AE47" s="256">
        <f t="shared" si="10"/>
        <v>71</v>
      </c>
      <c r="AF47" s="258">
        <v>0</v>
      </c>
      <c r="AG47" s="260">
        <v>0</v>
      </c>
      <c r="AH47" s="261">
        <v>5</v>
      </c>
      <c r="AI47" s="253">
        <v>56</v>
      </c>
      <c r="AJ47" s="254">
        <v>10</v>
      </c>
      <c r="AK47" s="234"/>
      <c r="AL47" s="352">
        <f t="shared" si="6"/>
        <v>246</v>
      </c>
      <c r="AM47" s="352">
        <v>175</v>
      </c>
      <c r="AN47" s="352">
        <v>0</v>
      </c>
      <c r="AO47" s="352">
        <v>5</v>
      </c>
      <c r="AP47" s="353">
        <v>56</v>
      </c>
      <c r="AQ47" s="352">
        <v>10</v>
      </c>
      <c r="AR47" s="234"/>
      <c r="AS47" s="256">
        <f t="shared" si="7"/>
        <v>0</v>
      </c>
      <c r="AT47" s="258"/>
      <c r="AU47" s="258"/>
      <c r="AV47" s="260"/>
      <c r="AW47" s="253"/>
      <c r="AX47" s="254"/>
      <c r="AY47" s="234"/>
      <c r="AZ47" s="256">
        <f t="shared" si="8"/>
        <v>0</v>
      </c>
      <c r="BA47" s="258"/>
      <c r="BB47" s="260"/>
      <c r="BC47" s="261"/>
      <c r="BD47" s="253"/>
      <c r="BE47" s="254"/>
      <c r="BF47" s="234"/>
      <c r="BG47" s="256">
        <f t="shared" si="9"/>
        <v>0</v>
      </c>
      <c r="BH47" s="258"/>
      <c r="BI47" s="260"/>
      <c r="BJ47" s="261"/>
      <c r="BK47" s="253"/>
      <c r="BL47" s="254"/>
      <c r="BM47" s="234"/>
    </row>
    <row r="48" spans="1:65" ht="17" thickTop="1" thickBot="1">
      <c r="A48" s="235">
        <v>46</v>
      </c>
      <c r="B48" s="339" t="s">
        <v>278</v>
      </c>
      <c r="C48" s="251">
        <f t="shared" si="1"/>
        <v>52</v>
      </c>
      <c r="D48" s="262">
        <v>0</v>
      </c>
      <c r="E48" s="253">
        <v>42</v>
      </c>
      <c r="F48" s="254">
        <v>10</v>
      </c>
      <c r="G48" s="255"/>
      <c r="H48" s="263">
        <f t="shared" si="2"/>
        <v>45</v>
      </c>
      <c r="I48" s="262">
        <v>0</v>
      </c>
      <c r="J48" s="253">
        <v>35</v>
      </c>
      <c r="K48" s="264">
        <v>10</v>
      </c>
      <c r="L48" s="257"/>
      <c r="M48" s="256">
        <f t="shared" si="3"/>
        <v>87</v>
      </c>
      <c r="N48" s="260">
        <v>0</v>
      </c>
      <c r="O48" s="253">
        <v>77</v>
      </c>
      <c r="P48" s="254">
        <v>10</v>
      </c>
      <c r="Q48" s="259"/>
      <c r="R48" s="279">
        <f t="shared" si="4"/>
        <v>94</v>
      </c>
      <c r="S48" s="260">
        <v>0</v>
      </c>
      <c r="T48" s="260">
        <v>0</v>
      </c>
      <c r="U48" s="253">
        <v>84</v>
      </c>
      <c r="V48" s="254">
        <v>10</v>
      </c>
      <c r="W48" s="259"/>
      <c r="X48" s="256">
        <f t="shared" si="5"/>
        <v>106</v>
      </c>
      <c r="Y48" s="258">
        <v>0</v>
      </c>
      <c r="Z48" s="260">
        <v>0</v>
      </c>
      <c r="AA48" s="261">
        <v>5</v>
      </c>
      <c r="AB48" s="253">
        <v>91</v>
      </c>
      <c r="AC48" s="254">
        <v>10</v>
      </c>
      <c r="AD48" s="234"/>
      <c r="AE48" s="256">
        <f t="shared" si="10"/>
        <v>106</v>
      </c>
      <c r="AF48" s="258">
        <v>0</v>
      </c>
      <c r="AG48" s="260">
        <v>0</v>
      </c>
      <c r="AH48" s="261">
        <v>5</v>
      </c>
      <c r="AI48" s="253">
        <v>91</v>
      </c>
      <c r="AJ48" s="254">
        <v>10</v>
      </c>
      <c r="AK48" s="234"/>
      <c r="AL48" s="256">
        <f t="shared" si="6"/>
        <v>85</v>
      </c>
      <c r="AM48" s="258">
        <v>0</v>
      </c>
      <c r="AN48" s="258">
        <v>0</v>
      </c>
      <c r="AO48" s="258">
        <v>5</v>
      </c>
      <c r="AP48" s="253">
        <v>70</v>
      </c>
      <c r="AQ48" s="254">
        <v>10</v>
      </c>
      <c r="AR48" s="234"/>
      <c r="AS48" s="256">
        <f t="shared" si="7"/>
        <v>0</v>
      </c>
      <c r="AT48" s="258"/>
      <c r="AU48" s="258"/>
      <c r="AV48" s="260"/>
      <c r="AW48" s="253"/>
      <c r="AX48" s="254"/>
      <c r="AY48" s="234"/>
      <c r="AZ48" s="256">
        <f t="shared" si="8"/>
        <v>0</v>
      </c>
      <c r="BA48" s="258"/>
      <c r="BB48" s="260"/>
      <c r="BC48" s="261"/>
      <c r="BD48" s="253"/>
      <c r="BE48" s="254"/>
      <c r="BF48" s="234"/>
      <c r="BG48" s="256">
        <f t="shared" si="9"/>
        <v>0</v>
      </c>
      <c r="BH48" s="258"/>
      <c r="BI48" s="260"/>
      <c r="BJ48" s="261"/>
      <c r="BK48" s="253"/>
      <c r="BL48" s="254"/>
      <c r="BM48" s="234"/>
    </row>
    <row r="49" spans="1:65" ht="17" thickTop="1" thickBot="1">
      <c r="A49" s="235">
        <v>47</v>
      </c>
      <c r="B49" s="339" t="s">
        <v>125</v>
      </c>
      <c r="C49" s="251">
        <f t="shared" si="1"/>
        <v>45</v>
      </c>
      <c r="D49" s="262">
        <v>0</v>
      </c>
      <c r="E49" s="253">
        <v>35</v>
      </c>
      <c r="F49" s="254">
        <v>10</v>
      </c>
      <c r="G49" s="255"/>
      <c r="H49" s="366">
        <f t="shared" si="2"/>
        <v>0</v>
      </c>
      <c r="I49" s="262"/>
      <c r="J49" s="253"/>
      <c r="K49" s="264"/>
      <c r="L49" s="257"/>
      <c r="M49" s="256">
        <f t="shared" si="3"/>
        <v>142</v>
      </c>
      <c r="N49" s="267">
        <v>76</v>
      </c>
      <c r="O49" s="253">
        <v>56</v>
      </c>
      <c r="P49" s="254">
        <v>10</v>
      </c>
      <c r="Q49" s="259"/>
      <c r="R49" s="279">
        <f t="shared" si="4"/>
        <v>287</v>
      </c>
      <c r="S49" s="260">
        <v>200</v>
      </c>
      <c r="T49" s="260">
        <v>0</v>
      </c>
      <c r="U49" s="253">
        <v>77</v>
      </c>
      <c r="V49" s="254">
        <v>10</v>
      </c>
      <c r="W49" s="259"/>
      <c r="X49" s="256">
        <f t="shared" si="5"/>
        <v>0</v>
      </c>
      <c r="Y49" s="258"/>
      <c r="Z49" s="260"/>
      <c r="AA49" s="261"/>
      <c r="AB49" s="253"/>
      <c r="AC49" s="254"/>
      <c r="AD49" s="234"/>
      <c r="AE49" s="258"/>
      <c r="AF49" s="258"/>
      <c r="AG49" s="260"/>
      <c r="AH49" s="261"/>
      <c r="AI49" s="253"/>
      <c r="AJ49" s="254"/>
      <c r="AK49" s="234"/>
      <c r="AL49" s="256">
        <f t="shared" si="6"/>
        <v>402</v>
      </c>
      <c r="AM49" s="258">
        <v>150</v>
      </c>
      <c r="AN49" s="258">
        <v>177</v>
      </c>
      <c r="AO49" s="258">
        <v>5</v>
      </c>
      <c r="AP49" s="253">
        <v>70</v>
      </c>
      <c r="AQ49" s="254"/>
      <c r="AR49" s="234"/>
      <c r="AS49" s="256">
        <f t="shared" si="7"/>
        <v>10</v>
      </c>
      <c r="AT49" s="258"/>
      <c r="AU49" s="258">
        <v>10</v>
      </c>
      <c r="AV49" s="260"/>
      <c r="AW49" s="253"/>
      <c r="AX49" s="254"/>
      <c r="AY49" s="234"/>
      <c r="AZ49" s="256">
        <f t="shared" si="8"/>
        <v>0</v>
      </c>
      <c r="BA49" s="258"/>
      <c r="BB49" s="260"/>
      <c r="BC49" s="261"/>
      <c r="BD49" s="253"/>
      <c r="BE49" s="254"/>
      <c r="BF49" s="234"/>
      <c r="BG49" s="256">
        <f t="shared" si="9"/>
        <v>0</v>
      </c>
      <c r="BH49" s="258"/>
      <c r="BI49" s="260"/>
      <c r="BJ49" s="261"/>
      <c r="BK49" s="253"/>
      <c r="BL49" s="254"/>
      <c r="BM49" s="234"/>
    </row>
    <row r="50" spans="1:65" ht="17" thickTop="1" thickBot="1">
      <c r="A50" s="238">
        <v>48</v>
      </c>
      <c r="B50" s="340" t="s">
        <v>51</v>
      </c>
      <c r="C50" s="251">
        <f t="shared" si="1"/>
        <v>24</v>
      </c>
      <c r="D50" s="262">
        <v>0</v>
      </c>
      <c r="E50" s="253">
        <v>14</v>
      </c>
      <c r="F50" s="254">
        <v>10</v>
      </c>
      <c r="G50" s="255"/>
      <c r="H50" s="263">
        <f t="shared" si="2"/>
        <v>52</v>
      </c>
      <c r="I50" s="262">
        <v>0</v>
      </c>
      <c r="J50" s="253">
        <v>42</v>
      </c>
      <c r="K50" s="264">
        <v>10</v>
      </c>
      <c r="L50" s="257"/>
      <c r="M50" s="256">
        <f t="shared" si="3"/>
        <v>38</v>
      </c>
      <c r="N50" s="260">
        <v>0</v>
      </c>
      <c r="O50" s="253">
        <v>28</v>
      </c>
      <c r="P50" s="254">
        <v>10</v>
      </c>
      <c r="Q50" s="259"/>
      <c r="R50" s="279">
        <f t="shared" si="4"/>
        <v>66</v>
      </c>
      <c r="S50" s="260">
        <v>0</v>
      </c>
      <c r="T50" s="260">
        <v>0</v>
      </c>
      <c r="U50" s="253">
        <v>56</v>
      </c>
      <c r="V50" s="254">
        <v>10</v>
      </c>
      <c r="W50" s="259"/>
      <c r="X50" s="256">
        <f t="shared" si="5"/>
        <v>57</v>
      </c>
      <c r="Y50" s="258">
        <v>0</v>
      </c>
      <c r="Z50" s="260">
        <v>0</v>
      </c>
      <c r="AA50" s="261">
        <v>5</v>
      </c>
      <c r="AB50" s="253">
        <v>42</v>
      </c>
      <c r="AC50" s="254">
        <v>10</v>
      </c>
      <c r="AD50" s="234"/>
      <c r="AE50" s="256">
        <f t="shared" si="10"/>
        <v>29</v>
      </c>
      <c r="AF50" s="258">
        <v>0</v>
      </c>
      <c r="AG50" s="260">
        <v>0</v>
      </c>
      <c r="AH50" s="261">
        <v>5</v>
      </c>
      <c r="AI50" s="253">
        <v>14</v>
      </c>
      <c r="AJ50" s="254">
        <v>10</v>
      </c>
      <c r="AK50" s="234"/>
      <c r="AL50" s="256">
        <f t="shared" si="6"/>
        <v>57</v>
      </c>
      <c r="AM50" s="258">
        <v>0</v>
      </c>
      <c r="AN50" s="258">
        <v>0</v>
      </c>
      <c r="AO50" s="258">
        <v>5</v>
      </c>
      <c r="AP50" s="253">
        <v>42</v>
      </c>
      <c r="AQ50" s="254">
        <v>10</v>
      </c>
      <c r="AR50" s="234"/>
      <c r="AS50" s="256">
        <f t="shared" si="7"/>
        <v>0</v>
      </c>
      <c r="AT50" s="258"/>
      <c r="AU50" s="258"/>
      <c r="AV50" s="260"/>
      <c r="AW50" s="253"/>
      <c r="AX50" s="254"/>
      <c r="AY50" s="234"/>
      <c r="AZ50" s="256">
        <f t="shared" si="8"/>
        <v>0</v>
      </c>
      <c r="BA50" s="258"/>
      <c r="BB50" s="260"/>
      <c r="BC50" s="261"/>
      <c r="BD50" s="253"/>
      <c r="BE50" s="254"/>
      <c r="BF50" s="234"/>
      <c r="BG50" s="256">
        <f t="shared" si="9"/>
        <v>0</v>
      </c>
      <c r="BH50" s="258"/>
      <c r="BI50" s="260"/>
      <c r="BJ50" s="261"/>
      <c r="BK50" s="253"/>
      <c r="BL50" s="254"/>
      <c r="BM50" s="234"/>
    </row>
    <row r="51" spans="1:65" ht="17" thickTop="1" thickBot="1">
      <c r="A51" s="235">
        <v>49</v>
      </c>
      <c r="B51" s="339" t="s">
        <v>52</v>
      </c>
      <c r="C51" s="251">
        <f t="shared" si="1"/>
        <v>31</v>
      </c>
      <c r="D51" s="262">
        <v>0</v>
      </c>
      <c r="E51" s="253">
        <v>21</v>
      </c>
      <c r="F51" s="254">
        <v>10</v>
      </c>
      <c r="G51" s="255"/>
      <c r="H51" s="263">
        <f t="shared" si="2"/>
        <v>45</v>
      </c>
      <c r="I51" s="262">
        <v>0</v>
      </c>
      <c r="J51" s="253">
        <v>35</v>
      </c>
      <c r="K51" s="264">
        <v>10</v>
      </c>
      <c r="L51" s="257"/>
      <c r="M51" s="256">
        <f t="shared" si="3"/>
        <v>52</v>
      </c>
      <c r="N51" s="260">
        <v>0</v>
      </c>
      <c r="O51" s="253">
        <v>42</v>
      </c>
      <c r="P51" s="254">
        <v>10</v>
      </c>
      <c r="Q51" s="259"/>
      <c r="R51" s="279">
        <f t="shared" si="4"/>
        <v>38</v>
      </c>
      <c r="S51" s="260">
        <v>0</v>
      </c>
      <c r="T51" s="260">
        <v>0</v>
      </c>
      <c r="U51" s="253">
        <v>28</v>
      </c>
      <c r="V51" s="254">
        <v>10</v>
      </c>
      <c r="W51" s="259"/>
      <c r="X51" s="256">
        <f t="shared" si="5"/>
        <v>50</v>
      </c>
      <c r="Y51" s="258">
        <v>0</v>
      </c>
      <c r="Z51" s="260">
        <v>0</v>
      </c>
      <c r="AA51" s="261">
        <v>5</v>
      </c>
      <c r="AB51" s="253">
        <v>35</v>
      </c>
      <c r="AC51" s="254">
        <v>10</v>
      </c>
      <c r="AD51" s="234"/>
      <c r="AE51" s="256">
        <f t="shared" si="10"/>
        <v>43</v>
      </c>
      <c r="AF51" s="258">
        <v>0</v>
      </c>
      <c r="AG51" s="260">
        <v>0</v>
      </c>
      <c r="AH51" s="261">
        <v>5</v>
      </c>
      <c r="AI51" s="253">
        <v>28</v>
      </c>
      <c r="AJ51" s="254">
        <v>10</v>
      </c>
      <c r="AK51" s="234"/>
      <c r="AL51" s="256">
        <f t="shared" si="6"/>
        <v>64</v>
      </c>
      <c r="AM51" s="258">
        <v>0</v>
      </c>
      <c r="AN51" s="258">
        <v>0</v>
      </c>
      <c r="AO51" s="258">
        <v>5</v>
      </c>
      <c r="AP51" s="253">
        <v>49</v>
      </c>
      <c r="AQ51" s="254">
        <v>10</v>
      </c>
      <c r="AR51" s="234"/>
      <c r="AS51" s="256">
        <f t="shared" si="7"/>
        <v>0</v>
      </c>
      <c r="AT51" s="258"/>
      <c r="AU51" s="258"/>
      <c r="AV51" s="260"/>
      <c r="AW51" s="253"/>
      <c r="AX51" s="254"/>
      <c r="AY51" s="234"/>
      <c r="AZ51" s="256">
        <f t="shared" si="8"/>
        <v>0</v>
      </c>
      <c r="BA51" s="258"/>
      <c r="BB51" s="260"/>
      <c r="BC51" s="261"/>
      <c r="BD51" s="253"/>
      <c r="BE51" s="254"/>
      <c r="BF51" s="234"/>
      <c r="BG51" s="256">
        <f t="shared" si="9"/>
        <v>0</v>
      </c>
      <c r="BH51" s="258"/>
      <c r="BI51" s="260"/>
      <c r="BJ51" s="261"/>
      <c r="BK51" s="253"/>
      <c r="BL51" s="254"/>
      <c r="BM51" s="234"/>
    </row>
    <row r="52" spans="1:65" ht="17" thickTop="1" thickBot="1">
      <c r="A52" s="235">
        <v>50</v>
      </c>
      <c r="B52" s="339" t="s">
        <v>53</v>
      </c>
      <c r="C52" s="251">
        <f t="shared" si="1"/>
        <v>31</v>
      </c>
      <c r="D52" s="262">
        <v>0</v>
      </c>
      <c r="E52" s="253">
        <v>21</v>
      </c>
      <c r="F52" s="254">
        <v>10</v>
      </c>
      <c r="G52" s="255"/>
      <c r="H52" s="263">
        <f t="shared" si="2"/>
        <v>45</v>
      </c>
      <c r="I52" s="262">
        <v>0</v>
      </c>
      <c r="J52" s="253">
        <v>35</v>
      </c>
      <c r="K52" s="264">
        <v>10</v>
      </c>
      <c r="L52" s="257"/>
      <c r="M52" s="256">
        <f t="shared" si="3"/>
        <v>38</v>
      </c>
      <c r="N52" s="260">
        <v>0</v>
      </c>
      <c r="O52" s="253">
        <v>28</v>
      </c>
      <c r="P52" s="254">
        <v>10</v>
      </c>
      <c r="Q52" s="259"/>
      <c r="R52" s="279">
        <f t="shared" si="4"/>
        <v>0</v>
      </c>
      <c r="S52" s="260"/>
      <c r="T52" s="260"/>
      <c r="U52" s="253"/>
      <c r="V52" s="254"/>
      <c r="W52" s="259"/>
      <c r="X52" s="256">
        <f t="shared" si="5"/>
        <v>88</v>
      </c>
      <c r="Y52" s="258">
        <v>0</v>
      </c>
      <c r="Z52" s="260">
        <v>38</v>
      </c>
      <c r="AA52" s="261">
        <v>5</v>
      </c>
      <c r="AB52" s="253">
        <v>35</v>
      </c>
      <c r="AC52" s="254">
        <v>10</v>
      </c>
      <c r="AD52" s="234"/>
      <c r="AE52" s="258"/>
      <c r="AF52" s="258"/>
      <c r="AG52" s="260"/>
      <c r="AH52" s="261"/>
      <c r="AI52" s="253"/>
      <c r="AJ52" s="254"/>
      <c r="AK52" s="234"/>
      <c r="AL52" s="256">
        <f t="shared" si="6"/>
        <v>65</v>
      </c>
      <c r="AM52" s="258">
        <v>0</v>
      </c>
      <c r="AN52" s="258">
        <v>50</v>
      </c>
      <c r="AO52" s="258">
        <v>5</v>
      </c>
      <c r="AP52" s="253">
        <v>0</v>
      </c>
      <c r="AQ52" s="254">
        <v>10</v>
      </c>
      <c r="AR52" s="234"/>
      <c r="AS52" s="256">
        <f t="shared" si="7"/>
        <v>0</v>
      </c>
      <c r="AT52" s="258"/>
      <c r="AU52" s="258"/>
      <c r="AV52" s="260"/>
      <c r="AW52" s="253"/>
      <c r="AX52" s="254"/>
      <c r="AY52" s="234"/>
      <c r="AZ52" s="256">
        <f t="shared" si="8"/>
        <v>0</v>
      </c>
      <c r="BA52" s="258"/>
      <c r="BB52" s="260"/>
      <c r="BC52" s="261"/>
      <c r="BD52" s="253"/>
      <c r="BE52" s="254"/>
      <c r="BF52" s="234"/>
      <c r="BG52" s="256">
        <f t="shared" si="9"/>
        <v>0</v>
      </c>
      <c r="BH52" s="258"/>
      <c r="BI52" s="260"/>
      <c r="BJ52" s="261"/>
      <c r="BK52" s="253"/>
      <c r="BL52" s="254"/>
      <c r="BM52" s="234"/>
    </row>
    <row r="53" spans="1:65" ht="17" thickTop="1" thickBot="1">
      <c r="A53" s="235">
        <v>51</v>
      </c>
      <c r="B53" s="339" t="s">
        <v>54</v>
      </c>
      <c r="C53" s="251">
        <f t="shared" si="1"/>
        <v>73</v>
      </c>
      <c r="D53" s="262">
        <v>0</v>
      </c>
      <c r="E53" s="253">
        <v>63</v>
      </c>
      <c r="F53" s="254">
        <v>10</v>
      </c>
      <c r="G53" s="255"/>
      <c r="H53" s="263">
        <f t="shared" si="2"/>
        <v>185</v>
      </c>
      <c r="I53" s="262">
        <v>0</v>
      </c>
      <c r="J53" s="253">
        <v>175</v>
      </c>
      <c r="K53" s="264">
        <v>10</v>
      </c>
      <c r="L53" s="257"/>
      <c r="M53" s="256">
        <f t="shared" si="3"/>
        <v>129</v>
      </c>
      <c r="N53" s="260">
        <v>0</v>
      </c>
      <c r="O53" s="253">
        <v>119</v>
      </c>
      <c r="P53" s="254">
        <v>10</v>
      </c>
      <c r="Q53" s="259"/>
      <c r="R53" s="279">
        <f t="shared" si="4"/>
        <v>101</v>
      </c>
      <c r="S53" s="260">
        <v>0</v>
      </c>
      <c r="T53" s="260">
        <v>0</v>
      </c>
      <c r="U53" s="253">
        <v>91</v>
      </c>
      <c r="V53" s="254">
        <v>10</v>
      </c>
      <c r="W53" s="259"/>
      <c r="X53" s="256">
        <f t="shared" si="5"/>
        <v>57</v>
      </c>
      <c r="Y53" s="258">
        <v>0</v>
      </c>
      <c r="Z53" s="260">
        <v>0</v>
      </c>
      <c r="AA53" s="261">
        <v>5</v>
      </c>
      <c r="AB53" s="253">
        <v>42</v>
      </c>
      <c r="AC53" s="254">
        <v>10</v>
      </c>
      <c r="AD53" s="234"/>
      <c r="AE53" s="265">
        <f t="shared" si="10"/>
        <v>43</v>
      </c>
      <c r="AF53" s="258">
        <v>0</v>
      </c>
      <c r="AG53" s="260">
        <v>0</v>
      </c>
      <c r="AH53" s="261">
        <v>5</v>
      </c>
      <c r="AI53" s="253">
        <v>28</v>
      </c>
      <c r="AJ53" s="254">
        <v>10</v>
      </c>
      <c r="AK53" s="234"/>
      <c r="AL53" s="256">
        <f t="shared" si="6"/>
        <v>99</v>
      </c>
      <c r="AM53" s="258">
        <v>0</v>
      </c>
      <c r="AN53" s="258">
        <v>0</v>
      </c>
      <c r="AO53" s="258">
        <v>5</v>
      </c>
      <c r="AP53" s="253">
        <v>84</v>
      </c>
      <c r="AQ53" s="254">
        <v>10</v>
      </c>
      <c r="AR53" s="234"/>
      <c r="AS53" s="256">
        <f t="shared" si="7"/>
        <v>0</v>
      </c>
      <c r="AT53" s="258"/>
      <c r="AU53" s="258"/>
      <c r="AV53" s="260"/>
      <c r="AW53" s="253"/>
      <c r="AX53" s="254"/>
      <c r="AY53" s="234"/>
      <c r="AZ53" s="256">
        <f t="shared" si="8"/>
        <v>0</v>
      </c>
      <c r="BA53" s="258"/>
      <c r="BB53" s="260"/>
      <c r="BC53" s="261"/>
      <c r="BD53" s="253"/>
      <c r="BE53" s="254"/>
      <c r="BF53" s="234"/>
      <c r="BG53" s="256">
        <f t="shared" si="9"/>
        <v>0</v>
      </c>
      <c r="BH53" s="258"/>
      <c r="BI53" s="260"/>
      <c r="BJ53" s="261"/>
      <c r="BK53" s="253"/>
      <c r="BL53" s="254"/>
      <c r="BM53" s="234"/>
    </row>
    <row r="54" spans="1:65" ht="17" thickTop="1" thickBot="1">
      <c r="A54" s="235">
        <v>52</v>
      </c>
      <c r="B54" s="339" t="s">
        <v>94</v>
      </c>
      <c r="C54" s="251">
        <f t="shared" si="1"/>
        <v>45</v>
      </c>
      <c r="D54" s="262">
        <v>0</v>
      </c>
      <c r="E54" s="253">
        <v>35</v>
      </c>
      <c r="F54" s="254">
        <v>10</v>
      </c>
      <c r="G54" s="255"/>
      <c r="H54" s="263">
        <f t="shared" si="2"/>
        <v>66</v>
      </c>
      <c r="I54" s="262">
        <v>0</v>
      </c>
      <c r="J54" s="253">
        <v>56</v>
      </c>
      <c r="K54" s="264">
        <v>10</v>
      </c>
      <c r="L54" s="257"/>
      <c r="M54" s="256">
        <f t="shared" si="3"/>
        <v>66</v>
      </c>
      <c r="N54" s="260">
        <v>0</v>
      </c>
      <c r="O54" s="253">
        <v>56</v>
      </c>
      <c r="P54" s="254">
        <v>10</v>
      </c>
      <c r="Q54" s="259"/>
      <c r="R54" s="279">
        <f t="shared" si="4"/>
        <v>80</v>
      </c>
      <c r="S54" s="260">
        <v>0</v>
      </c>
      <c r="T54" s="260">
        <v>0</v>
      </c>
      <c r="U54" s="253">
        <v>70</v>
      </c>
      <c r="V54" s="254">
        <v>10</v>
      </c>
      <c r="W54" s="259"/>
      <c r="X54" s="256">
        <f t="shared" si="5"/>
        <v>85</v>
      </c>
      <c r="Y54" s="258">
        <v>0</v>
      </c>
      <c r="Z54" s="260">
        <v>0</v>
      </c>
      <c r="AA54" s="261">
        <v>5</v>
      </c>
      <c r="AB54" s="253">
        <v>70</v>
      </c>
      <c r="AC54" s="254">
        <v>10</v>
      </c>
      <c r="AD54" s="234"/>
      <c r="AE54" s="265">
        <f t="shared" si="10"/>
        <v>99</v>
      </c>
      <c r="AF54" s="258">
        <v>0</v>
      </c>
      <c r="AG54" s="260">
        <v>0</v>
      </c>
      <c r="AH54" s="261">
        <v>5</v>
      </c>
      <c r="AI54" s="253">
        <v>84</v>
      </c>
      <c r="AJ54" s="254">
        <v>10</v>
      </c>
      <c r="AK54" s="234"/>
      <c r="AL54" s="256">
        <f t="shared" si="6"/>
        <v>92</v>
      </c>
      <c r="AM54" s="258">
        <v>0</v>
      </c>
      <c r="AN54" s="258">
        <v>0</v>
      </c>
      <c r="AO54" s="258">
        <v>5</v>
      </c>
      <c r="AP54" s="253">
        <v>77</v>
      </c>
      <c r="AQ54" s="254">
        <v>10</v>
      </c>
      <c r="AR54" s="234"/>
      <c r="AS54" s="256">
        <f t="shared" si="7"/>
        <v>0</v>
      </c>
      <c r="AT54" s="258"/>
      <c r="AU54" s="258"/>
      <c r="AV54" s="260"/>
      <c r="AW54" s="253"/>
      <c r="AX54" s="254"/>
      <c r="AY54" s="234"/>
      <c r="AZ54" s="256">
        <f t="shared" si="8"/>
        <v>0</v>
      </c>
      <c r="BA54" s="258"/>
      <c r="BB54" s="260"/>
      <c r="BC54" s="261"/>
      <c r="BD54" s="253"/>
      <c r="BE54" s="254"/>
      <c r="BF54" s="234"/>
      <c r="BG54" s="256">
        <f t="shared" si="9"/>
        <v>0</v>
      </c>
      <c r="BH54" s="258"/>
      <c r="BI54" s="260"/>
      <c r="BJ54" s="261"/>
      <c r="BK54" s="253"/>
      <c r="BL54" s="254"/>
      <c r="BM54" s="234"/>
    </row>
    <row r="55" spans="1:65" ht="17" thickTop="1" thickBot="1">
      <c r="A55" s="238">
        <v>53</v>
      </c>
      <c r="B55" s="340" t="s">
        <v>95</v>
      </c>
      <c r="C55" s="251">
        <f t="shared" si="1"/>
        <v>0</v>
      </c>
      <c r="D55" s="262"/>
      <c r="E55" s="253"/>
      <c r="F55" s="254"/>
      <c r="G55" s="255"/>
      <c r="H55" s="263">
        <f t="shared" si="2"/>
        <v>0</v>
      </c>
      <c r="I55" s="262"/>
      <c r="J55" s="253"/>
      <c r="K55" s="264"/>
      <c r="L55" s="257"/>
      <c r="M55" s="256">
        <f t="shared" si="3"/>
        <v>0</v>
      </c>
      <c r="N55" s="260"/>
      <c r="O55" s="253"/>
      <c r="P55" s="254"/>
      <c r="Q55" s="259"/>
      <c r="R55" s="279">
        <f t="shared" si="4"/>
        <v>0</v>
      </c>
      <c r="S55" s="260"/>
      <c r="T55" s="260"/>
      <c r="U55" s="253"/>
      <c r="V55" s="254"/>
      <c r="W55" s="259"/>
      <c r="X55" s="256">
        <f t="shared" si="5"/>
        <v>0</v>
      </c>
      <c r="Y55" s="258"/>
      <c r="Z55" s="260"/>
      <c r="AA55" s="261"/>
      <c r="AB55" s="253"/>
      <c r="AC55" s="254"/>
      <c r="AD55" s="234"/>
      <c r="AE55" s="258"/>
      <c r="AF55" s="258"/>
      <c r="AG55" s="260"/>
      <c r="AH55" s="261"/>
      <c r="AI55" s="253"/>
      <c r="AJ55" s="254"/>
      <c r="AK55" s="234"/>
      <c r="AL55" s="256">
        <f t="shared" si="6"/>
        <v>0</v>
      </c>
      <c r="AM55" s="258"/>
      <c r="AN55" s="258"/>
      <c r="AO55" s="258"/>
      <c r="AP55" s="253"/>
      <c r="AQ55" s="254"/>
      <c r="AR55" s="234"/>
      <c r="AS55" s="256">
        <f t="shared" si="7"/>
        <v>241</v>
      </c>
      <c r="AT55" s="258"/>
      <c r="AU55" s="258">
        <v>241</v>
      </c>
      <c r="AV55" s="260"/>
      <c r="AW55" s="253"/>
      <c r="AX55" s="254"/>
      <c r="AY55" s="234"/>
      <c r="AZ55" s="256">
        <f t="shared" si="8"/>
        <v>0</v>
      </c>
      <c r="BA55" s="258"/>
      <c r="BB55" s="260"/>
      <c r="BC55" s="261"/>
      <c r="BD55" s="253"/>
      <c r="BE55" s="254"/>
      <c r="BF55" s="234"/>
      <c r="BG55" s="256">
        <f t="shared" si="9"/>
        <v>0</v>
      </c>
      <c r="BH55" s="258"/>
      <c r="BI55" s="260"/>
      <c r="BJ55" s="261"/>
      <c r="BK55" s="253"/>
      <c r="BL55" s="254"/>
      <c r="BM55" s="234"/>
    </row>
    <row r="56" spans="1:65" ht="17" thickTop="1" thickBot="1">
      <c r="A56" s="238">
        <v>54</v>
      </c>
      <c r="B56" s="340" t="s">
        <v>96</v>
      </c>
      <c r="C56" s="251">
        <f t="shared" si="1"/>
        <v>10</v>
      </c>
      <c r="D56" s="262">
        <v>0</v>
      </c>
      <c r="E56" s="253">
        <v>0</v>
      </c>
      <c r="F56" s="254">
        <v>10</v>
      </c>
      <c r="G56" s="255"/>
      <c r="H56" s="263">
        <f t="shared" si="2"/>
        <v>24</v>
      </c>
      <c r="I56" s="262">
        <v>0</v>
      </c>
      <c r="J56" s="253">
        <v>14</v>
      </c>
      <c r="K56" s="264">
        <v>10</v>
      </c>
      <c r="L56" s="257"/>
      <c r="M56" s="256">
        <f t="shared" si="3"/>
        <v>10</v>
      </c>
      <c r="N56" s="260">
        <v>0</v>
      </c>
      <c r="O56" s="253">
        <v>0</v>
      </c>
      <c r="P56" s="254">
        <v>10</v>
      </c>
      <c r="Q56" s="259"/>
      <c r="R56" s="279">
        <f t="shared" si="4"/>
        <v>10</v>
      </c>
      <c r="S56" s="260">
        <v>0</v>
      </c>
      <c r="T56" s="260">
        <v>0</v>
      </c>
      <c r="U56" s="253">
        <v>0</v>
      </c>
      <c r="V56" s="254">
        <v>10</v>
      </c>
      <c r="W56" s="259"/>
      <c r="X56" s="256">
        <f t="shared" si="5"/>
        <v>0</v>
      </c>
      <c r="Y56" s="258"/>
      <c r="Z56" s="260"/>
      <c r="AA56" s="261"/>
      <c r="AB56" s="253"/>
      <c r="AC56" s="254"/>
      <c r="AD56" s="234"/>
      <c r="AE56" s="265">
        <f t="shared" si="10"/>
        <v>30</v>
      </c>
      <c r="AF56" s="258">
        <v>0</v>
      </c>
      <c r="AG56" s="260">
        <v>15</v>
      </c>
      <c r="AH56" s="261">
        <v>5</v>
      </c>
      <c r="AI56" s="253">
        <v>0</v>
      </c>
      <c r="AJ56" s="254">
        <v>10</v>
      </c>
      <c r="AK56" s="234"/>
      <c r="AL56" s="256">
        <f t="shared" si="6"/>
        <v>22</v>
      </c>
      <c r="AM56" s="258">
        <v>0</v>
      </c>
      <c r="AN56" s="258">
        <v>0</v>
      </c>
      <c r="AO56" s="258">
        <v>5</v>
      </c>
      <c r="AP56" s="253">
        <v>7</v>
      </c>
      <c r="AQ56" s="254">
        <v>10</v>
      </c>
      <c r="AR56" s="234"/>
      <c r="AS56" s="256">
        <f t="shared" si="7"/>
        <v>0</v>
      </c>
      <c r="AT56" s="258"/>
      <c r="AU56" s="258"/>
      <c r="AV56" s="260"/>
      <c r="AW56" s="253"/>
      <c r="AX56" s="254"/>
      <c r="AY56" s="234"/>
      <c r="AZ56" s="256">
        <f t="shared" si="8"/>
        <v>0</v>
      </c>
      <c r="BA56" s="258"/>
      <c r="BB56" s="260"/>
      <c r="BC56" s="261"/>
      <c r="BD56" s="253"/>
      <c r="BE56" s="254"/>
      <c r="BF56" s="234"/>
      <c r="BG56" s="256">
        <f t="shared" si="9"/>
        <v>0</v>
      </c>
      <c r="BH56" s="258"/>
      <c r="BI56" s="260"/>
      <c r="BJ56" s="261"/>
      <c r="BK56" s="253"/>
      <c r="BL56" s="254"/>
      <c r="BM56" s="234"/>
    </row>
    <row r="57" spans="1:65" ht="17" thickTop="1" thickBot="1">
      <c r="A57" s="235">
        <v>55</v>
      </c>
      <c r="B57" s="339" t="s">
        <v>126</v>
      </c>
      <c r="C57" s="251">
        <f t="shared" si="1"/>
        <v>17</v>
      </c>
      <c r="D57" s="262">
        <v>0</v>
      </c>
      <c r="E57" s="253">
        <v>7</v>
      </c>
      <c r="F57" s="254">
        <v>10</v>
      </c>
      <c r="G57" s="255"/>
      <c r="H57" s="263"/>
      <c r="I57" s="262"/>
      <c r="J57" s="253"/>
      <c r="K57" s="264"/>
      <c r="L57" s="257"/>
      <c r="M57" s="256">
        <f t="shared" si="3"/>
        <v>48</v>
      </c>
      <c r="N57" s="267">
        <v>17</v>
      </c>
      <c r="O57" s="253">
        <v>21</v>
      </c>
      <c r="P57" s="254">
        <v>10</v>
      </c>
      <c r="Q57" s="259"/>
      <c r="R57" s="279">
        <f t="shared" si="4"/>
        <v>59</v>
      </c>
      <c r="S57" s="260">
        <v>0</v>
      </c>
      <c r="T57" s="260">
        <v>0</v>
      </c>
      <c r="U57" s="253">
        <v>49</v>
      </c>
      <c r="V57" s="254">
        <v>10</v>
      </c>
      <c r="W57" s="259"/>
      <c r="X57" s="256">
        <f t="shared" si="5"/>
        <v>71</v>
      </c>
      <c r="Y57" s="258">
        <v>0</v>
      </c>
      <c r="Z57" s="260">
        <v>0</v>
      </c>
      <c r="AA57" s="261">
        <v>5</v>
      </c>
      <c r="AB57" s="253">
        <v>56</v>
      </c>
      <c r="AC57" s="254">
        <v>10</v>
      </c>
      <c r="AD57" s="234"/>
      <c r="AE57" s="258"/>
      <c r="AF57" s="258"/>
      <c r="AG57" s="260"/>
      <c r="AH57" s="261"/>
      <c r="AI57" s="253"/>
      <c r="AJ57" s="254"/>
      <c r="AK57" s="234"/>
      <c r="AL57" s="256">
        <f t="shared" si="6"/>
        <v>142</v>
      </c>
      <c r="AM57" s="258">
        <v>0</v>
      </c>
      <c r="AN57" s="258">
        <v>57</v>
      </c>
      <c r="AO57" s="258">
        <v>5</v>
      </c>
      <c r="AP57" s="253">
        <v>70</v>
      </c>
      <c r="AQ57" s="254">
        <v>10</v>
      </c>
      <c r="AR57" s="234"/>
      <c r="AS57" s="256">
        <f t="shared" si="7"/>
        <v>0</v>
      </c>
      <c r="AT57" s="258"/>
      <c r="AU57" s="258"/>
      <c r="AV57" s="260"/>
      <c r="AW57" s="253"/>
      <c r="AX57" s="254"/>
      <c r="AY57" s="234"/>
      <c r="AZ57" s="256">
        <f t="shared" si="8"/>
        <v>0</v>
      </c>
      <c r="BA57" s="258"/>
      <c r="BB57" s="260"/>
      <c r="BC57" s="261"/>
      <c r="BD57" s="253"/>
      <c r="BE57" s="254"/>
      <c r="BF57" s="234"/>
      <c r="BG57" s="256">
        <f t="shared" si="9"/>
        <v>0</v>
      </c>
      <c r="BH57" s="258"/>
      <c r="BI57" s="260"/>
      <c r="BJ57" s="261"/>
      <c r="BK57" s="253"/>
      <c r="BL57" s="254"/>
      <c r="BM57" s="234"/>
    </row>
    <row r="58" spans="1:65" ht="17" thickTop="1" thickBot="1">
      <c r="A58" s="235">
        <v>56</v>
      </c>
      <c r="B58" s="339" t="s">
        <v>55</v>
      </c>
      <c r="C58" s="251">
        <f t="shared" si="1"/>
        <v>52</v>
      </c>
      <c r="D58" s="262">
        <v>0</v>
      </c>
      <c r="E58" s="253">
        <v>42</v>
      </c>
      <c r="F58" s="254">
        <v>10</v>
      </c>
      <c r="G58" s="255"/>
      <c r="H58" s="263">
        <f t="shared" si="2"/>
        <v>115</v>
      </c>
      <c r="I58" s="262">
        <v>0</v>
      </c>
      <c r="J58" s="253">
        <v>105</v>
      </c>
      <c r="K58" s="264">
        <v>10</v>
      </c>
      <c r="L58" s="257"/>
      <c r="M58" s="256">
        <f t="shared" si="3"/>
        <v>59</v>
      </c>
      <c r="N58" s="260">
        <v>0</v>
      </c>
      <c r="O58" s="253">
        <v>49</v>
      </c>
      <c r="P58" s="254">
        <v>10</v>
      </c>
      <c r="Q58" s="259"/>
      <c r="R58" s="279">
        <f t="shared" si="4"/>
        <v>66</v>
      </c>
      <c r="S58" s="260">
        <v>0</v>
      </c>
      <c r="T58" s="260">
        <v>0</v>
      </c>
      <c r="U58" s="253">
        <v>56</v>
      </c>
      <c r="V58" s="254">
        <v>10</v>
      </c>
      <c r="W58" s="259"/>
      <c r="X58" s="256">
        <f t="shared" si="5"/>
        <v>64</v>
      </c>
      <c r="Y58" s="258">
        <v>0</v>
      </c>
      <c r="Z58" s="260">
        <v>0</v>
      </c>
      <c r="AA58" s="261">
        <v>5</v>
      </c>
      <c r="AB58" s="253">
        <v>49</v>
      </c>
      <c r="AC58" s="254">
        <v>10</v>
      </c>
      <c r="AD58" s="234"/>
      <c r="AE58" s="258"/>
      <c r="AF58" s="258"/>
      <c r="AG58" s="260"/>
      <c r="AH58" s="261"/>
      <c r="AI58" s="253"/>
      <c r="AJ58" s="254"/>
      <c r="AK58" s="234"/>
      <c r="AL58" s="256">
        <f t="shared" si="6"/>
        <v>128</v>
      </c>
      <c r="AM58" s="258">
        <v>0</v>
      </c>
      <c r="AN58" s="258">
        <v>71</v>
      </c>
      <c r="AO58" s="258">
        <v>5</v>
      </c>
      <c r="AP58" s="253">
        <v>42</v>
      </c>
      <c r="AQ58" s="254">
        <v>10</v>
      </c>
      <c r="AR58" s="234"/>
      <c r="AS58" s="256">
        <f t="shared" si="7"/>
        <v>0</v>
      </c>
      <c r="AT58" s="258"/>
      <c r="AU58" s="258"/>
      <c r="AV58" s="260"/>
      <c r="AW58" s="253"/>
      <c r="AX58" s="254"/>
      <c r="AY58" s="234"/>
      <c r="AZ58" s="256">
        <f t="shared" si="8"/>
        <v>0</v>
      </c>
      <c r="BA58" s="258"/>
      <c r="BB58" s="260"/>
      <c r="BC58" s="261"/>
      <c r="BD58" s="253"/>
      <c r="BE58" s="254"/>
      <c r="BF58" s="234"/>
      <c r="BG58" s="256">
        <f t="shared" si="9"/>
        <v>0</v>
      </c>
      <c r="BH58" s="258"/>
      <c r="BI58" s="260"/>
      <c r="BJ58" s="261"/>
      <c r="BK58" s="253"/>
      <c r="BL58" s="254"/>
      <c r="BM58" s="234"/>
    </row>
    <row r="59" spans="1:65" ht="17" thickTop="1" thickBot="1">
      <c r="A59" s="235">
        <v>57</v>
      </c>
      <c r="B59" s="339" t="s">
        <v>56</v>
      </c>
      <c r="C59" s="251">
        <f t="shared" si="1"/>
        <v>17</v>
      </c>
      <c r="D59" s="262">
        <v>0</v>
      </c>
      <c r="E59" s="253">
        <v>7</v>
      </c>
      <c r="F59" s="254">
        <v>10</v>
      </c>
      <c r="G59" s="255"/>
      <c r="H59" s="263">
        <f t="shared" si="2"/>
        <v>31</v>
      </c>
      <c r="I59" s="262">
        <v>0</v>
      </c>
      <c r="J59" s="253">
        <v>21</v>
      </c>
      <c r="K59" s="264">
        <v>10</v>
      </c>
      <c r="L59" s="257"/>
      <c r="M59" s="256">
        <f t="shared" si="3"/>
        <v>17</v>
      </c>
      <c r="N59" s="260">
        <v>0</v>
      </c>
      <c r="O59" s="253">
        <v>7</v>
      </c>
      <c r="P59" s="254">
        <v>10</v>
      </c>
      <c r="Q59" s="259"/>
      <c r="R59" s="279">
        <f t="shared" si="4"/>
        <v>0</v>
      </c>
      <c r="S59" s="260"/>
      <c r="T59" s="260"/>
      <c r="U59" s="253"/>
      <c r="V59" s="254"/>
      <c r="W59" s="259"/>
      <c r="X59" s="256">
        <f t="shared" si="5"/>
        <v>53</v>
      </c>
      <c r="Y59" s="258">
        <v>0</v>
      </c>
      <c r="Z59" s="260">
        <v>24</v>
      </c>
      <c r="AA59" s="261">
        <v>5</v>
      </c>
      <c r="AB59" s="253">
        <v>14</v>
      </c>
      <c r="AC59" s="254">
        <v>10</v>
      </c>
      <c r="AD59" s="234"/>
      <c r="AE59" s="265">
        <f t="shared" si="10"/>
        <v>57</v>
      </c>
      <c r="AF59" s="258">
        <v>0</v>
      </c>
      <c r="AG59" s="260">
        <v>0</v>
      </c>
      <c r="AH59" s="261">
        <v>5</v>
      </c>
      <c r="AI59" s="253">
        <v>42</v>
      </c>
      <c r="AJ59" s="254">
        <v>10</v>
      </c>
      <c r="AK59" s="234"/>
      <c r="AL59" s="256">
        <f t="shared" si="6"/>
        <v>29</v>
      </c>
      <c r="AM59" s="258">
        <v>0</v>
      </c>
      <c r="AN59" s="258">
        <v>0</v>
      </c>
      <c r="AO59" s="258">
        <v>5</v>
      </c>
      <c r="AP59" s="253">
        <v>14</v>
      </c>
      <c r="AQ59" s="254">
        <v>10</v>
      </c>
      <c r="AR59" s="234"/>
      <c r="AS59" s="256">
        <f t="shared" si="7"/>
        <v>0</v>
      </c>
      <c r="AT59" s="258"/>
      <c r="AU59" s="258"/>
      <c r="AV59" s="260"/>
      <c r="AW59" s="253"/>
      <c r="AX59" s="254"/>
      <c r="AY59" s="234"/>
      <c r="AZ59" s="256">
        <f t="shared" si="8"/>
        <v>0</v>
      </c>
      <c r="BA59" s="258"/>
      <c r="BB59" s="260"/>
      <c r="BC59" s="261"/>
      <c r="BD59" s="253"/>
      <c r="BE59" s="254"/>
      <c r="BF59" s="234"/>
      <c r="BG59" s="256">
        <f t="shared" si="9"/>
        <v>0</v>
      </c>
      <c r="BH59" s="258"/>
      <c r="BI59" s="260"/>
      <c r="BJ59" s="261"/>
      <c r="BK59" s="253"/>
      <c r="BL59" s="254"/>
      <c r="BM59" s="234"/>
    </row>
    <row r="60" spans="1:65" ht="17" thickTop="1" thickBot="1">
      <c r="A60" s="235">
        <v>58</v>
      </c>
      <c r="B60" s="339" t="s">
        <v>57</v>
      </c>
      <c r="C60" s="251">
        <f t="shared" si="1"/>
        <v>38</v>
      </c>
      <c r="D60" s="262">
        <v>0</v>
      </c>
      <c r="E60" s="253">
        <v>28</v>
      </c>
      <c r="F60" s="254">
        <v>10</v>
      </c>
      <c r="G60" s="255"/>
      <c r="H60" s="263">
        <f t="shared" si="2"/>
        <v>45</v>
      </c>
      <c r="I60" s="262">
        <v>0</v>
      </c>
      <c r="J60" s="253">
        <v>35</v>
      </c>
      <c r="K60" s="264">
        <v>10</v>
      </c>
      <c r="L60" s="257"/>
      <c r="M60" s="256">
        <f t="shared" si="3"/>
        <v>45</v>
      </c>
      <c r="N60" s="260">
        <v>0</v>
      </c>
      <c r="O60" s="253">
        <v>35</v>
      </c>
      <c r="P60" s="254">
        <v>10</v>
      </c>
      <c r="Q60" s="259"/>
      <c r="R60" s="279">
        <f t="shared" si="4"/>
        <v>38</v>
      </c>
      <c r="S60" s="260">
        <v>0</v>
      </c>
      <c r="T60" s="260">
        <v>0</v>
      </c>
      <c r="U60" s="253">
        <v>28</v>
      </c>
      <c r="V60" s="254">
        <v>10</v>
      </c>
      <c r="W60" s="259"/>
      <c r="X60" s="256">
        <f t="shared" si="5"/>
        <v>43</v>
      </c>
      <c r="Y60" s="258">
        <v>0</v>
      </c>
      <c r="Z60" s="260">
        <v>0</v>
      </c>
      <c r="AA60" s="261">
        <v>5</v>
      </c>
      <c r="AB60" s="253">
        <v>28</v>
      </c>
      <c r="AC60" s="254">
        <v>10</v>
      </c>
      <c r="AD60" s="234"/>
      <c r="AE60" s="258"/>
      <c r="AF60" s="258"/>
      <c r="AG60" s="260"/>
      <c r="AH60" s="261"/>
      <c r="AI60" s="253"/>
      <c r="AJ60" s="254"/>
      <c r="AK60" s="234"/>
      <c r="AL60" s="256">
        <f t="shared" si="6"/>
        <v>121</v>
      </c>
      <c r="AM60" s="258">
        <v>0</v>
      </c>
      <c r="AN60" s="258">
        <v>57</v>
      </c>
      <c r="AO60" s="258">
        <v>5</v>
      </c>
      <c r="AP60" s="253">
        <v>49</v>
      </c>
      <c r="AQ60" s="254">
        <v>10</v>
      </c>
      <c r="AR60" s="234"/>
      <c r="AS60" s="256">
        <f t="shared" si="7"/>
        <v>0</v>
      </c>
      <c r="AT60" s="258"/>
      <c r="AU60" s="258"/>
      <c r="AV60" s="260"/>
      <c r="AW60" s="253"/>
      <c r="AX60" s="254"/>
      <c r="AY60" s="234"/>
      <c r="AZ60" s="256">
        <f t="shared" si="8"/>
        <v>0</v>
      </c>
      <c r="BA60" s="258"/>
      <c r="BB60" s="260"/>
      <c r="BC60" s="261"/>
      <c r="BD60" s="253"/>
      <c r="BE60" s="254"/>
      <c r="BF60" s="234"/>
      <c r="BG60" s="256">
        <f t="shared" si="9"/>
        <v>0</v>
      </c>
      <c r="BH60" s="258"/>
      <c r="BI60" s="260"/>
      <c r="BJ60" s="261"/>
      <c r="BK60" s="253"/>
      <c r="BL60" s="254"/>
      <c r="BM60" s="234"/>
    </row>
    <row r="61" spans="1:65" ht="17" thickTop="1" thickBot="1">
      <c r="A61" s="235">
        <v>59</v>
      </c>
      <c r="B61" s="339" t="s">
        <v>108</v>
      </c>
      <c r="C61" s="251">
        <f t="shared" si="1"/>
        <v>22</v>
      </c>
      <c r="D61" s="262">
        <v>12</v>
      </c>
      <c r="E61" s="253">
        <v>0</v>
      </c>
      <c r="F61" s="254">
        <v>10</v>
      </c>
      <c r="G61" s="255"/>
      <c r="H61" s="263">
        <f t="shared" si="2"/>
        <v>10</v>
      </c>
      <c r="I61" s="262">
        <v>0</v>
      </c>
      <c r="J61" s="253">
        <v>0</v>
      </c>
      <c r="K61" s="264">
        <v>10</v>
      </c>
      <c r="L61" s="257"/>
      <c r="M61" s="256">
        <f t="shared" si="3"/>
        <v>0</v>
      </c>
      <c r="N61" s="260"/>
      <c r="O61" s="253"/>
      <c r="P61" s="254"/>
      <c r="Q61" s="259"/>
      <c r="R61" s="279">
        <f t="shared" si="4"/>
        <v>0</v>
      </c>
      <c r="S61" s="260"/>
      <c r="T61" s="260"/>
      <c r="U61" s="253"/>
      <c r="V61" s="254"/>
      <c r="W61" s="259"/>
      <c r="X61" s="256">
        <f t="shared" si="5"/>
        <v>0</v>
      </c>
      <c r="Y61" s="258"/>
      <c r="Z61" s="260"/>
      <c r="AA61" s="261"/>
      <c r="AB61" s="253"/>
      <c r="AC61" s="254"/>
      <c r="AD61" s="234"/>
      <c r="AE61" s="258"/>
      <c r="AF61" s="258"/>
      <c r="AG61" s="260"/>
      <c r="AH61" s="261"/>
      <c r="AI61" s="253"/>
      <c r="AJ61" s="254"/>
      <c r="AK61" s="234"/>
      <c r="AL61" s="256">
        <f t="shared" si="6"/>
        <v>75</v>
      </c>
      <c r="AM61" s="258">
        <v>0</v>
      </c>
      <c r="AN61" s="258">
        <v>60</v>
      </c>
      <c r="AO61" s="258">
        <v>5</v>
      </c>
      <c r="AP61" s="253">
        <v>0</v>
      </c>
      <c r="AQ61" s="254">
        <v>10</v>
      </c>
      <c r="AR61" s="234"/>
      <c r="AS61" s="256">
        <f t="shared" si="7"/>
        <v>0</v>
      </c>
      <c r="AT61" s="258"/>
      <c r="AU61" s="258"/>
      <c r="AV61" s="260"/>
      <c r="AW61" s="253"/>
      <c r="AX61" s="254"/>
      <c r="AY61" s="234"/>
      <c r="AZ61" s="256">
        <f t="shared" si="8"/>
        <v>0</v>
      </c>
      <c r="BA61" s="258"/>
      <c r="BB61" s="260"/>
      <c r="BC61" s="261"/>
      <c r="BD61" s="253"/>
      <c r="BE61" s="254"/>
      <c r="BF61" s="234"/>
      <c r="BG61" s="256">
        <f t="shared" si="9"/>
        <v>0</v>
      </c>
      <c r="BH61" s="258"/>
      <c r="BI61" s="260"/>
      <c r="BJ61" s="261"/>
      <c r="BK61" s="253"/>
      <c r="BL61" s="254"/>
      <c r="BM61" s="234"/>
    </row>
    <row r="62" spans="1:65" ht="17" thickTop="1" thickBot="1">
      <c r="A62" s="238">
        <v>60</v>
      </c>
      <c r="B62" s="340" t="s">
        <v>127</v>
      </c>
      <c r="C62" s="251">
        <f t="shared" si="1"/>
        <v>202</v>
      </c>
      <c r="D62" s="262">
        <v>192</v>
      </c>
      <c r="E62" s="253">
        <v>0</v>
      </c>
      <c r="F62" s="254">
        <v>10</v>
      </c>
      <c r="G62" s="255"/>
      <c r="H62" s="263">
        <f t="shared" si="2"/>
        <v>10</v>
      </c>
      <c r="I62" s="262">
        <v>0</v>
      </c>
      <c r="J62" s="253">
        <v>0</v>
      </c>
      <c r="K62" s="264">
        <v>10</v>
      </c>
      <c r="L62" s="257"/>
      <c r="M62" s="256">
        <f t="shared" si="3"/>
        <v>24</v>
      </c>
      <c r="N62" s="260">
        <v>0</v>
      </c>
      <c r="O62" s="253">
        <v>14</v>
      </c>
      <c r="P62" s="254">
        <v>10</v>
      </c>
      <c r="Q62" s="259"/>
      <c r="R62" s="279">
        <f t="shared" si="4"/>
        <v>217</v>
      </c>
      <c r="S62" s="260">
        <v>200</v>
      </c>
      <c r="T62" s="260">
        <v>0</v>
      </c>
      <c r="U62" s="253">
        <v>7</v>
      </c>
      <c r="V62" s="254">
        <v>10</v>
      </c>
      <c r="W62" s="259"/>
      <c r="X62" s="256">
        <f t="shared" si="5"/>
        <v>172</v>
      </c>
      <c r="Y62" s="258">
        <v>150</v>
      </c>
      <c r="Z62" s="260">
        <v>0</v>
      </c>
      <c r="AA62" s="261">
        <v>5</v>
      </c>
      <c r="AB62" s="253">
        <v>7</v>
      </c>
      <c r="AC62" s="254">
        <v>10</v>
      </c>
      <c r="AD62" s="234"/>
      <c r="AE62" s="258"/>
      <c r="AF62" s="258"/>
      <c r="AG62" s="260"/>
      <c r="AH62" s="261"/>
      <c r="AI62" s="253"/>
      <c r="AJ62" s="254"/>
      <c r="AK62" s="234"/>
      <c r="AL62" s="256">
        <f t="shared" si="6"/>
        <v>208</v>
      </c>
      <c r="AM62" s="258">
        <v>150</v>
      </c>
      <c r="AN62" s="258">
        <v>22</v>
      </c>
      <c r="AO62" s="258">
        <v>5</v>
      </c>
      <c r="AP62" s="253">
        <v>21</v>
      </c>
      <c r="AQ62" s="254">
        <v>10</v>
      </c>
      <c r="AR62" s="234"/>
      <c r="AS62" s="256">
        <f t="shared" si="7"/>
        <v>0</v>
      </c>
      <c r="AT62" s="258"/>
      <c r="AU62" s="258"/>
      <c r="AV62" s="260"/>
      <c r="AW62" s="253"/>
      <c r="AX62" s="254"/>
      <c r="AY62" s="234"/>
      <c r="AZ62" s="256">
        <f t="shared" si="8"/>
        <v>0</v>
      </c>
      <c r="BA62" s="258"/>
      <c r="BB62" s="260"/>
      <c r="BC62" s="261"/>
      <c r="BD62" s="253"/>
      <c r="BE62" s="254"/>
      <c r="BF62" s="234"/>
      <c r="BG62" s="256">
        <f t="shared" si="9"/>
        <v>0</v>
      </c>
      <c r="BH62" s="258"/>
      <c r="BI62" s="260"/>
      <c r="BJ62" s="261"/>
      <c r="BK62" s="253"/>
      <c r="BL62" s="254"/>
      <c r="BM62" s="234"/>
    </row>
    <row r="63" spans="1:65" ht="17" thickTop="1" thickBot="1">
      <c r="A63" s="235">
        <v>61</v>
      </c>
      <c r="B63" s="339" t="s">
        <v>106</v>
      </c>
      <c r="C63" s="251">
        <f t="shared" si="1"/>
        <v>38</v>
      </c>
      <c r="D63" s="262">
        <v>0</v>
      </c>
      <c r="E63" s="253">
        <v>28</v>
      </c>
      <c r="F63" s="254">
        <v>10</v>
      </c>
      <c r="G63" s="255"/>
      <c r="H63" s="263">
        <f t="shared" si="2"/>
        <v>10</v>
      </c>
      <c r="I63" s="262">
        <v>0</v>
      </c>
      <c r="J63" s="253">
        <v>0</v>
      </c>
      <c r="K63" s="264">
        <v>10</v>
      </c>
      <c r="L63" s="257"/>
      <c r="M63" s="256">
        <f t="shared" si="3"/>
        <v>24</v>
      </c>
      <c r="N63" s="260">
        <v>0</v>
      </c>
      <c r="O63" s="253">
        <v>14</v>
      </c>
      <c r="P63" s="254">
        <v>10</v>
      </c>
      <c r="Q63" s="259"/>
      <c r="R63" s="279">
        <f t="shared" si="4"/>
        <v>17</v>
      </c>
      <c r="S63" s="260">
        <v>0</v>
      </c>
      <c r="T63" s="260">
        <v>0</v>
      </c>
      <c r="U63" s="253">
        <v>7</v>
      </c>
      <c r="V63" s="254">
        <v>10</v>
      </c>
      <c r="W63" s="259"/>
      <c r="X63" s="256">
        <f t="shared" si="5"/>
        <v>43</v>
      </c>
      <c r="Y63" s="258">
        <v>0</v>
      </c>
      <c r="Z63" s="260">
        <v>0</v>
      </c>
      <c r="AA63" s="261">
        <v>5</v>
      </c>
      <c r="AB63" s="253">
        <v>28</v>
      </c>
      <c r="AC63" s="254">
        <v>10</v>
      </c>
      <c r="AD63" s="234"/>
      <c r="AE63" s="256">
        <f t="shared" si="10"/>
        <v>106</v>
      </c>
      <c r="AF63" s="258">
        <v>0</v>
      </c>
      <c r="AG63" s="260">
        <v>0</v>
      </c>
      <c r="AH63" s="261">
        <v>5</v>
      </c>
      <c r="AI63" s="253">
        <v>91</v>
      </c>
      <c r="AJ63" s="254">
        <v>10</v>
      </c>
      <c r="AK63" s="234"/>
      <c r="AL63" s="256">
        <f t="shared" si="6"/>
        <v>169</v>
      </c>
      <c r="AM63" s="258">
        <v>0</v>
      </c>
      <c r="AN63" s="258">
        <v>0</v>
      </c>
      <c r="AO63" s="258">
        <v>5</v>
      </c>
      <c r="AP63" s="253">
        <v>154</v>
      </c>
      <c r="AQ63" s="254">
        <v>10</v>
      </c>
      <c r="AR63" s="234"/>
      <c r="AS63" s="256">
        <f t="shared" si="7"/>
        <v>0</v>
      </c>
      <c r="AT63" s="258"/>
      <c r="AU63" s="258"/>
      <c r="AV63" s="260"/>
      <c r="AW63" s="253"/>
      <c r="AX63" s="254"/>
      <c r="AY63" s="234"/>
      <c r="AZ63" s="256">
        <f t="shared" si="8"/>
        <v>0</v>
      </c>
      <c r="BA63" s="258"/>
      <c r="BB63" s="260"/>
      <c r="BC63" s="261"/>
      <c r="BD63" s="253"/>
      <c r="BE63" s="254"/>
      <c r="BF63" s="234"/>
      <c r="BG63" s="256">
        <f t="shared" si="9"/>
        <v>0</v>
      </c>
      <c r="BH63" s="258"/>
      <c r="BI63" s="260"/>
      <c r="BJ63" s="261"/>
      <c r="BK63" s="253"/>
      <c r="BL63" s="254"/>
      <c r="BM63" s="234"/>
    </row>
    <row r="64" spans="1:65" ht="17" thickTop="1" thickBot="1">
      <c r="A64" s="238">
        <v>62</v>
      </c>
      <c r="B64" s="340" t="s">
        <v>58</v>
      </c>
      <c r="C64" s="251">
        <f t="shared" si="1"/>
        <v>38</v>
      </c>
      <c r="D64" s="262">
        <v>0</v>
      </c>
      <c r="E64" s="253">
        <v>28</v>
      </c>
      <c r="F64" s="254">
        <v>10</v>
      </c>
      <c r="G64" s="255"/>
      <c r="H64" s="263">
        <f t="shared" si="2"/>
        <v>115</v>
      </c>
      <c r="I64" s="262">
        <v>0</v>
      </c>
      <c r="J64" s="253">
        <v>105</v>
      </c>
      <c r="K64" s="264">
        <v>10</v>
      </c>
      <c r="L64" s="257"/>
      <c r="M64" s="256">
        <f t="shared" si="3"/>
        <v>150</v>
      </c>
      <c r="N64" s="260">
        <v>0</v>
      </c>
      <c r="O64" s="253">
        <v>140</v>
      </c>
      <c r="P64" s="254">
        <v>10</v>
      </c>
      <c r="Q64" s="259"/>
      <c r="R64" s="279">
        <f t="shared" si="4"/>
        <v>185</v>
      </c>
      <c r="S64" s="260">
        <v>0</v>
      </c>
      <c r="T64" s="260">
        <v>0</v>
      </c>
      <c r="U64" s="253">
        <v>175</v>
      </c>
      <c r="V64" s="254">
        <v>10</v>
      </c>
      <c r="W64" s="259"/>
      <c r="X64" s="256">
        <f t="shared" si="5"/>
        <v>176</v>
      </c>
      <c r="Y64" s="258">
        <v>0</v>
      </c>
      <c r="Z64" s="260">
        <v>0</v>
      </c>
      <c r="AA64" s="261">
        <v>5</v>
      </c>
      <c r="AB64" s="253">
        <v>161</v>
      </c>
      <c r="AC64" s="254">
        <v>10</v>
      </c>
      <c r="AD64" s="234"/>
      <c r="AE64" s="256">
        <f t="shared" si="10"/>
        <v>337</v>
      </c>
      <c r="AF64" s="258">
        <v>0</v>
      </c>
      <c r="AG64" s="260">
        <v>0</v>
      </c>
      <c r="AH64" s="261">
        <v>5</v>
      </c>
      <c r="AI64" s="253">
        <v>322</v>
      </c>
      <c r="AJ64" s="254">
        <v>10</v>
      </c>
      <c r="AK64" s="234"/>
      <c r="AL64" s="256">
        <f t="shared" si="6"/>
        <v>155</v>
      </c>
      <c r="AM64" s="258">
        <v>0</v>
      </c>
      <c r="AN64" s="258">
        <v>0</v>
      </c>
      <c r="AO64" s="258">
        <v>5</v>
      </c>
      <c r="AP64" s="253">
        <v>140</v>
      </c>
      <c r="AQ64" s="254">
        <v>10</v>
      </c>
      <c r="AR64" s="234"/>
      <c r="AS64" s="256">
        <f t="shared" si="7"/>
        <v>0</v>
      </c>
      <c r="AT64" s="258"/>
      <c r="AU64" s="258"/>
      <c r="AV64" s="260"/>
      <c r="AW64" s="253"/>
      <c r="AX64" s="254"/>
      <c r="AY64" s="234"/>
      <c r="AZ64" s="256">
        <f t="shared" si="8"/>
        <v>0</v>
      </c>
      <c r="BA64" s="258"/>
      <c r="BB64" s="260"/>
      <c r="BC64" s="261"/>
      <c r="BD64" s="253"/>
      <c r="BE64" s="254"/>
      <c r="BF64" s="234"/>
      <c r="BG64" s="256">
        <f t="shared" si="9"/>
        <v>0</v>
      </c>
      <c r="BH64" s="258"/>
      <c r="BI64" s="260"/>
      <c r="BJ64" s="261"/>
      <c r="BK64" s="253"/>
      <c r="BL64" s="254"/>
      <c r="BM64" s="234"/>
    </row>
    <row r="65" spans="1:65" ht="17" thickTop="1" thickBot="1">
      <c r="A65" s="235">
        <v>63</v>
      </c>
      <c r="B65" s="339" t="s">
        <v>97</v>
      </c>
      <c r="C65" s="251">
        <f t="shared" si="1"/>
        <v>45</v>
      </c>
      <c r="D65" s="262">
        <v>0</v>
      </c>
      <c r="E65" s="253">
        <v>35</v>
      </c>
      <c r="F65" s="254">
        <v>10</v>
      </c>
      <c r="G65" s="255"/>
      <c r="H65" s="263">
        <f t="shared" si="2"/>
        <v>10</v>
      </c>
      <c r="I65" s="262">
        <v>0</v>
      </c>
      <c r="J65" s="253">
        <v>0</v>
      </c>
      <c r="K65" s="264">
        <v>10</v>
      </c>
      <c r="L65" s="257"/>
      <c r="M65" s="256">
        <f t="shared" si="3"/>
        <v>108</v>
      </c>
      <c r="N65" s="260">
        <v>0</v>
      </c>
      <c r="O65" s="253">
        <v>98</v>
      </c>
      <c r="P65" s="254">
        <v>10</v>
      </c>
      <c r="Q65" s="259"/>
      <c r="R65" s="279">
        <f t="shared" si="4"/>
        <v>104</v>
      </c>
      <c r="S65" s="260">
        <v>0</v>
      </c>
      <c r="T65" s="260">
        <v>94</v>
      </c>
      <c r="U65" s="253">
        <v>0</v>
      </c>
      <c r="V65" s="254">
        <v>10</v>
      </c>
      <c r="W65" s="259"/>
      <c r="X65" s="256">
        <f t="shared" si="5"/>
        <v>22</v>
      </c>
      <c r="Y65" s="258">
        <v>0</v>
      </c>
      <c r="Z65" s="260">
        <v>0</v>
      </c>
      <c r="AA65" s="261">
        <v>5</v>
      </c>
      <c r="AB65" s="253">
        <v>7</v>
      </c>
      <c r="AC65" s="254">
        <v>10</v>
      </c>
      <c r="AD65" s="234"/>
      <c r="AE65" s="256">
        <f t="shared" si="10"/>
        <v>37</v>
      </c>
      <c r="AF65" s="258">
        <v>0</v>
      </c>
      <c r="AG65" s="260">
        <v>22</v>
      </c>
      <c r="AH65" s="261">
        <v>5</v>
      </c>
      <c r="AI65" s="253">
        <v>0</v>
      </c>
      <c r="AJ65" s="254">
        <v>10</v>
      </c>
      <c r="AK65" s="234"/>
      <c r="AL65" s="256">
        <f t="shared" si="6"/>
        <v>22</v>
      </c>
      <c r="AM65" s="258">
        <v>0</v>
      </c>
      <c r="AN65" s="258">
        <v>0</v>
      </c>
      <c r="AO65" s="258">
        <v>5</v>
      </c>
      <c r="AP65" s="253">
        <v>7</v>
      </c>
      <c r="AQ65" s="254">
        <v>10</v>
      </c>
      <c r="AR65" s="234"/>
      <c r="AS65" s="256">
        <f t="shared" si="7"/>
        <v>0</v>
      </c>
      <c r="AT65" s="258"/>
      <c r="AU65" s="258"/>
      <c r="AV65" s="260"/>
      <c r="AW65" s="253"/>
      <c r="AX65" s="254"/>
      <c r="AY65" s="234"/>
      <c r="AZ65" s="256">
        <f t="shared" si="8"/>
        <v>0</v>
      </c>
      <c r="BA65" s="258"/>
      <c r="BB65" s="260"/>
      <c r="BC65" s="261"/>
      <c r="BD65" s="253"/>
      <c r="BE65" s="254"/>
      <c r="BF65" s="234"/>
      <c r="BG65" s="256">
        <f t="shared" si="9"/>
        <v>0</v>
      </c>
      <c r="BH65" s="258"/>
      <c r="BI65" s="260"/>
      <c r="BJ65" s="261"/>
      <c r="BK65" s="253"/>
      <c r="BL65" s="254"/>
      <c r="BM65" s="234"/>
    </row>
    <row r="66" spans="1:65" ht="17" thickTop="1" thickBot="1">
      <c r="A66" s="235">
        <v>64</v>
      </c>
      <c r="B66" s="339" t="s">
        <v>219</v>
      </c>
      <c r="C66" s="251">
        <f t="shared" si="1"/>
        <v>38</v>
      </c>
      <c r="D66" s="262">
        <v>0</v>
      </c>
      <c r="E66" s="253">
        <v>28</v>
      </c>
      <c r="F66" s="254">
        <v>10</v>
      </c>
      <c r="G66" s="255"/>
      <c r="H66" s="366">
        <f t="shared" si="2"/>
        <v>59</v>
      </c>
      <c r="I66" s="262">
        <v>0</v>
      </c>
      <c r="J66" s="253">
        <v>49</v>
      </c>
      <c r="K66" s="264">
        <v>10</v>
      </c>
      <c r="L66" s="257"/>
      <c r="M66" s="256">
        <f t="shared" ref="M66" si="11">SUM(N66:P66)</f>
        <v>31</v>
      </c>
      <c r="N66" s="260">
        <v>0</v>
      </c>
      <c r="O66" s="253">
        <v>21</v>
      </c>
      <c r="P66" s="254">
        <v>10</v>
      </c>
      <c r="Q66" s="259"/>
      <c r="R66" s="279">
        <f t="shared" si="4"/>
        <v>45</v>
      </c>
      <c r="S66" s="260">
        <v>0</v>
      </c>
      <c r="T66" s="260">
        <v>0</v>
      </c>
      <c r="U66" s="253">
        <v>35</v>
      </c>
      <c r="V66" s="254">
        <v>10</v>
      </c>
      <c r="W66" s="259"/>
      <c r="X66" s="256">
        <f t="shared" si="5"/>
        <v>88</v>
      </c>
      <c r="Y66" s="258">
        <v>0</v>
      </c>
      <c r="Z66" s="260">
        <v>45</v>
      </c>
      <c r="AA66" s="261">
        <v>5</v>
      </c>
      <c r="AB66" s="253">
        <v>28</v>
      </c>
      <c r="AC66" s="254">
        <v>10</v>
      </c>
      <c r="AD66" s="234"/>
      <c r="AE66" s="258"/>
      <c r="AF66" s="258"/>
      <c r="AG66" s="260"/>
      <c r="AH66" s="261"/>
      <c r="AI66" s="253"/>
      <c r="AJ66" s="254"/>
      <c r="AK66" s="234"/>
      <c r="AL66" s="256">
        <f t="shared" si="6"/>
        <v>0</v>
      </c>
      <c r="AM66" s="258"/>
      <c r="AN66" s="258"/>
      <c r="AO66" s="258"/>
      <c r="AP66" s="253"/>
      <c r="AQ66" s="254"/>
      <c r="AR66" s="234"/>
      <c r="AS66" s="256">
        <f t="shared" si="7"/>
        <v>93</v>
      </c>
      <c r="AT66" s="258"/>
      <c r="AU66" s="258">
        <v>93</v>
      </c>
      <c r="AV66" s="260"/>
      <c r="AW66" s="253"/>
      <c r="AX66" s="254"/>
      <c r="AY66" s="234"/>
      <c r="AZ66" s="256">
        <f t="shared" si="8"/>
        <v>0</v>
      </c>
      <c r="BA66" s="258"/>
      <c r="BB66" s="260"/>
      <c r="BC66" s="261"/>
      <c r="BD66" s="253"/>
      <c r="BE66" s="254"/>
      <c r="BF66" s="234"/>
      <c r="BG66" s="256">
        <f t="shared" si="9"/>
        <v>0</v>
      </c>
      <c r="BH66" s="258"/>
      <c r="BI66" s="260"/>
      <c r="BJ66" s="261"/>
      <c r="BK66" s="253"/>
      <c r="BL66" s="254"/>
      <c r="BM66" s="234"/>
    </row>
    <row r="67" spans="1:65" ht="17" thickTop="1" thickBot="1">
      <c r="A67" s="235">
        <v>65</v>
      </c>
      <c r="B67" s="339" t="s">
        <v>249</v>
      </c>
      <c r="C67" s="251">
        <f t="shared" si="1"/>
        <v>45</v>
      </c>
      <c r="D67" s="262">
        <v>0</v>
      </c>
      <c r="E67" s="253">
        <v>35</v>
      </c>
      <c r="F67" s="254">
        <v>10</v>
      </c>
      <c r="G67" s="255"/>
      <c r="H67" s="263">
        <f t="shared" si="2"/>
        <v>45</v>
      </c>
      <c r="I67" s="262">
        <v>0</v>
      </c>
      <c r="J67" s="253">
        <v>35</v>
      </c>
      <c r="K67" s="264">
        <v>10</v>
      </c>
      <c r="L67" s="257"/>
      <c r="M67" s="256">
        <f t="shared" si="3"/>
        <v>52</v>
      </c>
      <c r="N67" s="260">
        <v>0</v>
      </c>
      <c r="O67" s="253">
        <v>42</v>
      </c>
      <c r="P67" s="254">
        <v>10</v>
      </c>
      <c r="Q67" s="259"/>
      <c r="R67" s="279">
        <f t="shared" si="4"/>
        <v>52</v>
      </c>
      <c r="S67" s="260">
        <v>0</v>
      </c>
      <c r="T67" s="260">
        <v>0</v>
      </c>
      <c r="U67" s="253">
        <v>42</v>
      </c>
      <c r="V67" s="254">
        <v>10</v>
      </c>
      <c r="W67" s="259"/>
      <c r="X67" s="256">
        <f t="shared" si="5"/>
        <v>71</v>
      </c>
      <c r="Y67" s="258">
        <v>0</v>
      </c>
      <c r="Z67" s="260">
        <v>0</v>
      </c>
      <c r="AA67" s="261">
        <v>5</v>
      </c>
      <c r="AB67" s="253">
        <v>56</v>
      </c>
      <c r="AC67" s="254">
        <v>10</v>
      </c>
      <c r="AD67" s="234"/>
      <c r="AE67" s="256">
        <f t="shared" si="10"/>
        <v>85</v>
      </c>
      <c r="AF67" s="258">
        <v>0</v>
      </c>
      <c r="AG67" s="260">
        <v>0</v>
      </c>
      <c r="AH67" s="261">
        <v>5</v>
      </c>
      <c r="AI67" s="253">
        <v>70</v>
      </c>
      <c r="AJ67" s="254">
        <v>10</v>
      </c>
      <c r="AK67" s="234"/>
      <c r="AL67" s="258">
        <f t="shared" si="6"/>
        <v>50</v>
      </c>
      <c r="AM67" s="258">
        <v>0</v>
      </c>
      <c r="AN67" s="258">
        <v>0</v>
      </c>
      <c r="AO67" s="258">
        <v>5</v>
      </c>
      <c r="AP67" s="253">
        <v>35</v>
      </c>
      <c r="AQ67" s="254">
        <v>10</v>
      </c>
      <c r="AR67" s="234"/>
      <c r="AS67" s="256">
        <f t="shared" si="7"/>
        <v>0</v>
      </c>
      <c r="AT67" s="258"/>
      <c r="AU67" s="258"/>
      <c r="AV67" s="260"/>
      <c r="AW67" s="253"/>
      <c r="AX67" s="254"/>
      <c r="AY67" s="234"/>
      <c r="AZ67" s="256">
        <f t="shared" si="8"/>
        <v>0</v>
      </c>
      <c r="BA67" s="258"/>
      <c r="BB67" s="260"/>
      <c r="BC67" s="261"/>
      <c r="BD67" s="253"/>
      <c r="BE67" s="254"/>
      <c r="BF67" s="234"/>
      <c r="BG67" s="256">
        <f t="shared" si="9"/>
        <v>0</v>
      </c>
      <c r="BH67" s="258"/>
      <c r="BI67" s="260"/>
      <c r="BJ67" s="261"/>
      <c r="BK67" s="253"/>
      <c r="BL67" s="254"/>
      <c r="BM67" s="234"/>
    </row>
    <row r="68" spans="1:65" ht="17" thickTop="1" thickBot="1">
      <c r="A68" s="235">
        <v>66</v>
      </c>
      <c r="B68" s="339" t="s">
        <v>258</v>
      </c>
      <c r="C68" s="251">
        <f t="shared" si="1"/>
        <v>31</v>
      </c>
      <c r="D68" s="262">
        <v>0</v>
      </c>
      <c r="E68" s="253">
        <v>21</v>
      </c>
      <c r="F68" s="254">
        <v>10</v>
      </c>
      <c r="G68" s="255"/>
      <c r="H68" s="263">
        <f t="shared" si="2"/>
        <v>59</v>
      </c>
      <c r="I68" s="262">
        <v>0</v>
      </c>
      <c r="J68" s="253">
        <v>49</v>
      </c>
      <c r="K68" s="264">
        <v>10</v>
      </c>
      <c r="L68" s="257"/>
      <c r="M68" s="256">
        <f t="shared" si="3"/>
        <v>59</v>
      </c>
      <c r="N68" s="260">
        <v>0</v>
      </c>
      <c r="O68" s="253">
        <v>49</v>
      </c>
      <c r="P68" s="254">
        <v>10</v>
      </c>
      <c r="Q68" s="259"/>
      <c r="R68" s="279">
        <f t="shared" si="4"/>
        <v>52</v>
      </c>
      <c r="S68" s="260">
        <v>0</v>
      </c>
      <c r="T68" s="260">
        <v>0</v>
      </c>
      <c r="U68" s="253">
        <v>42</v>
      </c>
      <c r="V68" s="254">
        <v>10</v>
      </c>
      <c r="W68" s="259"/>
      <c r="X68" s="256">
        <f t="shared" si="5"/>
        <v>78</v>
      </c>
      <c r="Y68" s="258">
        <v>0</v>
      </c>
      <c r="Z68" s="260">
        <v>0</v>
      </c>
      <c r="AA68" s="261">
        <v>5</v>
      </c>
      <c r="AB68" s="253">
        <v>63</v>
      </c>
      <c r="AC68" s="254">
        <v>10</v>
      </c>
      <c r="AD68" s="234"/>
      <c r="AE68" s="256">
        <f t="shared" si="10"/>
        <v>85</v>
      </c>
      <c r="AF68" s="258">
        <v>0</v>
      </c>
      <c r="AG68" s="260">
        <v>0</v>
      </c>
      <c r="AH68" s="261">
        <v>5</v>
      </c>
      <c r="AI68" s="253">
        <v>70</v>
      </c>
      <c r="AJ68" s="254">
        <v>10</v>
      </c>
      <c r="AK68" s="234"/>
      <c r="AL68" s="258">
        <f t="shared" si="6"/>
        <v>50</v>
      </c>
      <c r="AM68" s="258">
        <v>0</v>
      </c>
      <c r="AN68" s="258">
        <v>0</v>
      </c>
      <c r="AO68" s="258">
        <v>5</v>
      </c>
      <c r="AP68" s="253">
        <v>35</v>
      </c>
      <c r="AQ68" s="254">
        <v>10</v>
      </c>
      <c r="AR68" s="234"/>
      <c r="AS68" s="256">
        <f t="shared" si="7"/>
        <v>0</v>
      </c>
      <c r="AT68" s="258"/>
      <c r="AU68" s="258"/>
      <c r="AV68" s="260"/>
      <c r="AW68" s="253"/>
      <c r="AX68" s="254"/>
      <c r="AY68" s="234"/>
      <c r="AZ68" s="256">
        <f t="shared" si="8"/>
        <v>0</v>
      </c>
      <c r="BA68" s="258"/>
      <c r="BB68" s="260"/>
      <c r="BC68" s="261"/>
      <c r="BD68" s="253"/>
      <c r="BE68" s="254"/>
      <c r="BF68" s="234"/>
      <c r="BG68" s="256">
        <f t="shared" si="9"/>
        <v>0</v>
      </c>
      <c r="BH68" s="258"/>
      <c r="BI68" s="260"/>
      <c r="BJ68" s="261"/>
      <c r="BK68" s="253"/>
      <c r="BL68" s="254"/>
      <c r="BM68" s="234"/>
    </row>
    <row r="69" spans="1:65" ht="17" thickTop="1" thickBot="1">
      <c r="A69" s="235">
        <v>68</v>
      </c>
      <c r="B69" s="339" t="s">
        <v>60</v>
      </c>
      <c r="C69" s="251">
        <f t="shared" si="1"/>
        <v>17</v>
      </c>
      <c r="D69" s="262">
        <v>0</v>
      </c>
      <c r="E69" s="253">
        <v>7</v>
      </c>
      <c r="F69" s="254">
        <v>10</v>
      </c>
      <c r="G69" s="255"/>
      <c r="H69" s="263">
        <f t="shared" si="2"/>
        <v>31</v>
      </c>
      <c r="I69" s="262">
        <v>0</v>
      </c>
      <c r="J69" s="253">
        <v>21</v>
      </c>
      <c r="K69" s="264">
        <v>10</v>
      </c>
      <c r="L69" s="257"/>
      <c r="M69" s="256">
        <f t="shared" si="3"/>
        <v>45</v>
      </c>
      <c r="N69" s="260">
        <v>0</v>
      </c>
      <c r="O69" s="253">
        <v>35</v>
      </c>
      <c r="P69" s="254">
        <v>10</v>
      </c>
      <c r="Q69" s="259"/>
      <c r="R69" s="279">
        <f t="shared" si="4"/>
        <v>31</v>
      </c>
      <c r="S69" s="260">
        <v>0</v>
      </c>
      <c r="T69" s="260">
        <v>0</v>
      </c>
      <c r="U69" s="253">
        <v>21</v>
      </c>
      <c r="V69" s="254">
        <v>10</v>
      </c>
      <c r="W69" s="259"/>
      <c r="X69" s="256">
        <f t="shared" si="5"/>
        <v>50</v>
      </c>
      <c r="Y69" s="258">
        <v>0</v>
      </c>
      <c r="Z69" s="260">
        <v>0</v>
      </c>
      <c r="AA69" s="261">
        <v>5</v>
      </c>
      <c r="AB69" s="253">
        <v>35</v>
      </c>
      <c r="AC69" s="254">
        <v>10</v>
      </c>
      <c r="AD69" s="234"/>
      <c r="AE69" s="256">
        <f t="shared" ref="AE69:AE101" si="12">SUM(AF69:AJ69)</f>
        <v>36</v>
      </c>
      <c r="AF69" s="258">
        <v>0</v>
      </c>
      <c r="AG69" s="260">
        <v>0</v>
      </c>
      <c r="AH69" s="261">
        <v>5</v>
      </c>
      <c r="AI69" s="253">
        <v>21</v>
      </c>
      <c r="AJ69" s="254">
        <v>10</v>
      </c>
      <c r="AK69" s="234"/>
      <c r="AL69" s="258">
        <f t="shared" si="6"/>
        <v>50</v>
      </c>
      <c r="AM69" s="258">
        <v>0</v>
      </c>
      <c r="AN69" s="258">
        <v>0</v>
      </c>
      <c r="AO69" s="258">
        <v>5</v>
      </c>
      <c r="AP69" s="253">
        <v>35</v>
      </c>
      <c r="AQ69" s="254">
        <v>10</v>
      </c>
      <c r="AR69" s="234"/>
      <c r="AS69" s="256">
        <f t="shared" si="7"/>
        <v>0</v>
      </c>
      <c r="AT69" s="258"/>
      <c r="AU69" s="258"/>
      <c r="AV69" s="260"/>
      <c r="AW69" s="253"/>
      <c r="AX69" s="254"/>
      <c r="AY69" s="234"/>
      <c r="AZ69" s="256">
        <f t="shared" si="8"/>
        <v>0</v>
      </c>
      <c r="BA69" s="258"/>
      <c r="BB69" s="260"/>
      <c r="BC69" s="261"/>
      <c r="BD69" s="253"/>
      <c r="BE69" s="254"/>
      <c r="BF69" s="234"/>
      <c r="BG69" s="256">
        <f t="shared" si="9"/>
        <v>0</v>
      </c>
      <c r="BH69" s="258"/>
      <c r="BI69" s="260"/>
      <c r="BJ69" s="261"/>
      <c r="BK69" s="253"/>
      <c r="BL69" s="254"/>
      <c r="BM69" s="234"/>
    </row>
    <row r="70" spans="1:65" ht="17" thickTop="1" thickBot="1">
      <c r="A70" s="235">
        <v>69</v>
      </c>
      <c r="B70" s="339" t="s">
        <v>99</v>
      </c>
      <c r="C70" s="251">
        <f t="shared" ref="C70:C134" si="13">SUM(D70:F70)</f>
        <v>31</v>
      </c>
      <c r="D70" s="262">
        <v>0</v>
      </c>
      <c r="E70" s="253">
        <v>21</v>
      </c>
      <c r="F70" s="254">
        <v>10</v>
      </c>
      <c r="G70" s="255"/>
      <c r="H70" s="263">
        <f t="shared" ref="H70:H134" si="14">SUM(I70:K70)</f>
        <v>38</v>
      </c>
      <c r="I70" s="262">
        <v>0</v>
      </c>
      <c r="J70" s="253">
        <v>28</v>
      </c>
      <c r="K70" s="264">
        <v>10</v>
      </c>
      <c r="L70" s="257"/>
      <c r="M70" s="256">
        <f t="shared" ref="M70:M133" si="15">SUM(N70:P70)</f>
        <v>38</v>
      </c>
      <c r="N70" s="260">
        <v>0</v>
      </c>
      <c r="O70" s="253">
        <v>28</v>
      </c>
      <c r="P70" s="254">
        <v>10</v>
      </c>
      <c r="Q70" s="259"/>
      <c r="R70" s="279">
        <f t="shared" ref="R70:R133" si="16">SUM(S70:V70)</f>
        <v>45</v>
      </c>
      <c r="S70" s="260">
        <v>0</v>
      </c>
      <c r="T70" s="260">
        <v>0</v>
      </c>
      <c r="U70" s="253">
        <v>35</v>
      </c>
      <c r="V70" s="254">
        <v>10</v>
      </c>
      <c r="W70" s="259"/>
      <c r="X70" s="256">
        <f t="shared" ref="X70:X134" si="17">SUM(Y70:AC70)</f>
        <v>0</v>
      </c>
      <c r="Y70" s="258"/>
      <c r="Z70" s="260"/>
      <c r="AA70" s="261"/>
      <c r="AB70" s="253"/>
      <c r="AC70" s="254"/>
      <c r="AD70" s="234"/>
      <c r="AE70" s="258"/>
      <c r="AF70" s="258"/>
      <c r="AG70" s="260"/>
      <c r="AH70" s="261"/>
      <c r="AI70" s="253"/>
      <c r="AJ70" s="254"/>
      <c r="AK70" s="234"/>
      <c r="AL70" s="258">
        <f t="shared" ref="AL70:AL133" si="18">SUM(AM70:AQ70)</f>
        <v>150</v>
      </c>
      <c r="AM70" s="258">
        <v>0</v>
      </c>
      <c r="AN70" s="258">
        <v>93</v>
      </c>
      <c r="AO70" s="258">
        <v>5</v>
      </c>
      <c r="AP70" s="253">
        <v>42</v>
      </c>
      <c r="AQ70" s="254">
        <v>10</v>
      </c>
      <c r="AR70" s="234"/>
      <c r="AS70" s="256">
        <f t="shared" ref="AS70:AS133" si="19">SUM(AT70:AX70)</f>
        <v>0</v>
      </c>
      <c r="AT70" s="258"/>
      <c r="AU70" s="258"/>
      <c r="AV70" s="260"/>
      <c r="AW70" s="253"/>
      <c r="AX70" s="254"/>
      <c r="AY70" s="234"/>
      <c r="AZ70" s="256">
        <f t="shared" ref="AZ70:AZ133" si="20">SUM(BA70:BE70)</f>
        <v>0</v>
      </c>
      <c r="BA70" s="258"/>
      <c r="BB70" s="260"/>
      <c r="BC70" s="261"/>
      <c r="BD70" s="253"/>
      <c r="BE70" s="254"/>
      <c r="BF70" s="234"/>
      <c r="BG70" s="256">
        <f t="shared" ref="BG70:BG133" si="21">SUM(BH70:BL70)</f>
        <v>0</v>
      </c>
      <c r="BH70" s="258"/>
      <c r="BI70" s="260"/>
      <c r="BJ70" s="261"/>
      <c r="BK70" s="253"/>
      <c r="BL70" s="254"/>
      <c r="BM70" s="234"/>
    </row>
    <row r="71" spans="1:65" ht="17" thickTop="1" thickBot="1">
      <c r="A71" s="235">
        <v>70</v>
      </c>
      <c r="B71" s="339" t="s">
        <v>61</v>
      </c>
      <c r="C71" s="251">
        <f t="shared" si="13"/>
        <v>10</v>
      </c>
      <c r="D71" s="262">
        <v>0</v>
      </c>
      <c r="E71" s="253">
        <v>0</v>
      </c>
      <c r="F71" s="254">
        <v>10</v>
      </c>
      <c r="G71" s="255"/>
      <c r="H71" s="263">
        <f t="shared" si="14"/>
        <v>0</v>
      </c>
      <c r="I71" s="262"/>
      <c r="J71" s="253"/>
      <c r="K71" s="264"/>
      <c r="L71" s="257"/>
      <c r="M71" s="256">
        <f>SUM(N71:P71)</f>
        <v>90</v>
      </c>
      <c r="N71" s="267">
        <v>38</v>
      </c>
      <c r="O71" s="253">
        <v>42</v>
      </c>
      <c r="P71" s="254">
        <v>10</v>
      </c>
      <c r="Q71" s="259"/>
      <c r="R71" s="279">
        <f t="shared" si="16"/>
        <v>0</v>
      </c>
      <c r="S71" s="260"/>
      <c r="T71" s="260"/>
      <c r="U71" s="253"/>
      <c r="V71" s="254"/>
      <c r="W71" s="259"/>
      <c r="X71" s="256">
        <f t="shared" si="17"/>
        <v>0</v>
      </c>
      <c r="Y71" s="258"/>
      <c r="Z71" s="260"/>
      <c r="AA71" s="261"/>
      <c r="AB71" s="253"/>
      <c r="AC71" s="254"/>
      <c r="AD71" s="234"/>
      <c r="AE71" s="258"/>
      <c r="AF71" s="258"/>
      <c r="AG71" s="260"/>
      <c r="AH71" s="261"/>
      <c r="AI71" s="253"/>
      <c r="AJ71" s="254"/>
      <c r="AK71" s="234"/>
      <c r="AL71" s="258">
        <f t="shared" si="18"/>
        <v>244</v>
      </c>
      <c r="AM71" s="258">
        <v>0</v>
      </c>
      <c r="AN71" s="258">
        <v>201</v>
      </c>
      <c r="AO71" s="258">
        <v>5</v>
      </c>
      <c r="AP71" s="253">
        <v>28</v>
      </c>
      <c r="AQ71" s="254">
        <v>10</v>
      </c>
      <c r="AR71" s="234"/>
      <c r="AS71" s="256">
        <f t="shared" si="19"/>
        <v>0</v>
      </c>
      <c r="AT71" s="258"/>
      <c r="AU71" s="258"/>
      <c r="AV71" s="260"/>
      <c r="AW71" s="253"/>
      <c r="AX71" s="254"/>
      <c r="AY71" s="234"/>
      <c r="AZ71" s="256">
        <f t="shared" si="20"/>
        <v>0</v>
      </c>
      <c r="BA71" s="258"/>
      <c r="BB71" s="260"/>
      <c r="BC71" s="261"/>
      <c r="BD71" s="253"/>
      <c r="BE71" s="254"/>
      <c r="BF71" s="234"/>
      <c r="BG71" s="256">
        <f t="shared" si="21"/>
        <v>0</v>
      </c>
      <c r="BH71" s="258"/>
      <c r="BI71" s="260"/>
      <c r="BJ71" s="261"/>
      <c r="BK71" s="253"/>
      <c r="BL71" s="254"/>
      <c r="BM71" s="234"/>
    </row>
    <row r="72" spans="1:65" ht="17" thickTop="1" thickBot="1">
      <c r="A72" s="235">
        <v>72</v>
      </c>
      <c r="B72" s="339" t="s">
        <v>62</v>
      </c>
      <c r="C72" s="251">
        <f t="shared" si="13"/>
        <v>59</v>
      </c>
      <c r="D72" s="262">
        <v>0</v>
      </c>
      <c r="E72" s="253">
        <v>49</v>
      </c>
      <c r="F72" s="254">
        <v>10</v>
      </c>
      <c r="G72" s="255"/>
      <c r="H72" s="263">
        <f t="shared" si="14"/>
        <v>73</v>
      </c>
      <c r="I72" s="262">
        <v>0</v>
      </c>
      <c r="J72" s="253">
        <v>63</v>
      </c>
      <c r="K72" s="264">
        <v>10</v>
      </c>
      <c r="L72" s="257"/>
      <c r="M72" s="256">
        <f t="shared" si="15"/>
        <v>87</v>
      </c>
      <c r="N72" s="260">
        <v>0</v>
      </c>
      <c r="O72" s="253">
        <v>77</v>
      </c>
      <c r="P72" s="254">
        <v>10</v>
      </c>
      <c r="Q72" s="259"/>
      <c r="R72" s="279">
        <f t="shared" si="16"/>
        <v>52</v>
      </c>
      <c r="S72" s="260">
        <v>0</v>
      </c>
      <c r="T72" s="260">
        <v>0</v>
      </c>
      <c r="U72" s="253">
        <v>42</v>
      </c>
      <c r="V72" s="254">
        <v>10</v>
      </c>
      <c r="W72" s="259"/>
      <c r="X72" s="256">
        <f t="shared" si="17"/>
        <v>85</v>
      </c>
      <c r="Y72" s="258">
        <v>0</v>
      </c>
      <c r="Z72" s="260">
        <v>0</v>
      </c>
      <c r="AA72" s="261">
        <v>5</v>
      </c>
      <c r="AB72" s="253">
        <v>70</v>
      </c>
      <c r="AC72" s="254">
        <v>10</v>
      </c>
      <c r="AD72" s="234"/>
      <c r="AE72" s="256">
        <f t="shared" si="12"/>
        <v>71</v>
      </c>
      <c r="AF72" s="258">
        <v>0</v>
      </c>
      <c r="AG72" s="260">
        <v>0</v>
      </c>
      <c r="AH72" s="261">
        <v>5</v>
      </c>
      <c r="AI72" s="253">
        <v>56</v>
      </c>
      <c r="AJ72" s="254">
        <v>10</v>
      </c>
      <c r="AK72" s="234"/>
      <c r="AL72" s="256">
        <f t="shared" si="18"/>
        <v>71</v>
      </c>
      <c r="AM72" s="258">
        <v>0</v>
      </c>
      <c r="AN72" s="258">
        <v>0</v>
      </c>
      <c r="AO72" s="258">
        <v>5</v>
      </c>
      <c r="AP72" s="253">
        <v>56</v>
      </c>
      <c r="AQ72" s="254">
        <v>10</v>
      </c>
      <c r="AR72" s="234"/>
      <c r="AS72" s="256">
        <f t="shared" si="19"/>
        <v>0</v>
      </c>
      <c r="AT72" s="258"/>
      <c r="AU72" s="258"/>
      <c r="AV72" s="260"/>
      <c r="AW72" s="253"/>
      <c r="AX72" s="254"/>
      <c r="AY72" s="234"/>
      <c r="AZ72" s="256">
        <f t="shared" si="20"/>
        <v>0</v>
      </c>
      <c r="BA72" s="258"/>
      <c r="BB72" s="260"/>
      <c r="BC72" s="261"/>
      <c r="BD72" s="253"/>
      <c r="BE72" s="254"/>
      <c r="BF72" s="234"/>
      <c r="BG72" s="256">
        <f t="shared" si="21"/>
        <v>0</v>
      </c>
      <c r="BH72" s="258"/>
      <c r="BI72" s="260"/>
      <c r="BJ72" s="261"/>
      <c r="BK72" s="253"/>
      <c r="BL72" s="254"/>
      <c r="BM72" s="234"/>
    </row>
    <row r="73" spans="1:65" ht="17" thickTop="1" thickBot="1">
      <c r="A73" s="235">
        <v>73</v>
      </c>
      <c r="B73" s="339" t="s">
        <v>63</v>
      </c>
      <c r="C73" s="251">
        <f t="shared" si="13"/>
        <v>17</v>
      </c>
      <c r="D73" s="262">
        <v>0</v>
      </c>
      <c r="E73" s="253">
        <v>7</v>
      </c>
      <c r="F73" s="254">
        <v>10</v>
      </c>
      <c r="G73" s="255"/>
      <c r="H73" s="263">
        <f t="shared" si="14"/>
        <v>45</v>
      </c>
      <c r="I73" s="262">
        <v>0</v>
      </c>
      <c r="J73" s="253">
        <v>35</v>
      </c>
      <c r="K73" s="264">
        <v>10</v>
      </c>
      <c r="L73" s="257"/>
      <c r="M73" s="256">
        <f t="shared" si="15"/>
        <v>45</v>
      </c>
      <c r="N73" s="260">
        <v>0</v>
      </c>
      <c r="O73" s="253">
        <v>35</v>
      </c>
      <c r="P73" s="254">
        <v>10</v>
      </c>
      <c r="Q73" s="259"/>
      <c r="R73" s="279">
        <f t="shared" si="16"/>
        <v>45</v>
      </c>
      <c r="S73" s="260">
        <v>0</v>
      </c>
      <c r="T73" s="260">
        <v>0</v>
      </c>
      <c r="U73" s="253">
        <v>35</v>
      </c>
      <c r="V73" s="254">
        <v>10</v>
      </c>
      <c r="W73" s="259"/>
      <c r="X73" s="256">
        <f t="shared" si="17"/>
        <v>50</v>
      </c>
      <c r="Y73" s="258">
        <v>0</v>
      </c>
      <c r="Z73" s="260">
        <v>0</v>
      </c>
      <c r="AA73" s="261">
        <v>5</v>
      </c>
      <c r="AB73" s="253">
        <v>35</v>
      </c>
      <c r="AC73" s="254">
        <v>10</v>
      </c>
      <c r="AD73" s="234"/>
      <c r="AE73" s="256">
        <f t="shared" si="12"/>
        <v>71</v>
      </c>
      <c r="AF73" s="258">
        <v>0</v>
      </c>
      <c r="AG73" s="260">
        <v>0</v>
      </c>
      <c r="AH73" s="261">
        <v>5</v>
      </c>
      <c r="AI73" s="253">
        <v>56</v>
      </c>
      <c r="AJ73" s="254">
        <v>10</v>
      </c>
      <c r="AK73" s="234"/>
      <c r="AL73" s="258">
        <f t="shared" si="18"/>
        <v>64</v>
      </c>
      <c r="AM73" s="258">
        <v>0</v>
      </c>
      <c r="AN73" s="258">
        <v>0</v>
      </c>
      <c r="AO73" s="258">
        <v>5</v>
      </c>
      <c r="AP73" s="253">
        <v>49</v>
      </c>
      <c r="AQ73" s="254">
        <v>10</v>
      </c>
      <c r="AR73" s="234"/>
      <c r="AS73" s="256">
        <f t="shared" si="19"/>
        <v>0</v>
      </c>
      <c r="AT73" s="258"/>
      <c r="AU73" s="258"/>
      <c r="AV73" s="260"/>
      <c r="AW73" s="253"/>
      <c r="AX73" s="254"/>
      <c r="AY73" s="234"/>
      <c r="AZ73" s="256">
        <f t="shared" si="20"/>
        <v>0</v>
      </c>
      <c r="BA73" s="258"/>
      <c r="BB73" s="260"/>
      <c r="BC73" s="261"/>
      <c r="BD73" s="253"/>
      <c r="BE73" s="254"/>
      <c r="BF73" s="234"/>
      <c r="BG73" s="256">
        <f t="shared" si="21"/>
        <v>0</v>
      </c>
      <c r="BH73" s="258"/>
      <c r="BI73" s="260"/>
      <c r="BJ73" s="261"/>
      <c r="BK73" s="253"/>
      <c r="BL73" s="254"/>
      <c r="BM73" s="234"/>
    </row>
    <row r="74" spans="1:65" ht="17" thickTop="1" thickBot="1">
      <c r="A74" s="238">
        <v>74</v>
      </c>
      <c r="B74" s="342" t="s">
        <v>171</v>
      </c>
      <c r="C74" s="251">
        <f t="shared" si="13"/>
        <v>24</v>
      </c>
      <c r="D74" s="262">
        <v>0</v>
      </c>
      <c r="E74" s="253">
        <v>14</v>
      </c>
      <c r="F74" s="254">
        <v>10</v>
      </c>
      <c r="G74" s="255"/>
      <c r="H74" s="263">
        <f t="shared" si="14"/>
        <v>24</v>
      </c>
      <c r="I74" s="262">
        <v>0</v>
      </c>
      <c r="J74" s="253">
        <v>14</v>
      </c>
      <c r="K74" s="264">
        <v>10</v>
      </c>
      <c r="L74" s="257"/>
      <c r="M74" s="256">
        <f t="shared" si="15"/>
        <v>17</v>
      </c>
      <c r="N74" s="260">
        <v>0</v>
      </c>
      <c r="O74" s="253">
        <v>7</v>
      </c>
      <c r="P74" s="254">
        <v>10</v>
      </c>
      <c r="Q74" s="259"/>
      <c r="R74" s="279">
        <f t="shared" si="16"/>
        <v>31</v>
      </c>
      <c r="S74" s="260">
        <v>0</v>
      </c>
      <c r="T74" s="260">
        <v>0</v>
      </c>
      <c r="U74" s="253">
        <v>21</v>
      </c>
      <c r="V74" s="254">
        <v>10</v>
      </c>
      <c r="W74" s="259"/>
      <c r="X74" s="256">
        <f t="shared" si="17"/>
        <v>64</v>
      </c>
      <c r="Y74" s="258">
        <v>0</v>
      </c>
      <c r="Z74" s="260">
        <v>0</v>
      </c>
      <c r="AA74" s="261">
        <v>5</v>
      </c>
      <c r="AB74" s="253">
        <v>49</v>
      </c>
      <c r="AC74" s="254">
        <v>10</v>
      </c>
      <c r="AD74" s="234"/>
      <c r="AE74" s="265">
        <f t="shared" si="12"/>
        <v>50</v>
      </c>
      <c r="AF74" s="258">
        <v>0</v>
      </c>
      <c r="AG74" s="260">
        <v>0</v>
      </c>
      <c r="AH74" s="261">
        <v>5</v>
      </c>
      <c r="AI74" s="253">
        <v>35</v>
      </c>
      <c r="AJ74" s="254">
        <v>10</v>
      </c>
      <c r="AK74" s="234"/>
      <c r="AL74" s="258">
        <f t="shared" si="18"/>
        <v>43</v>
      </c>
      <c r="AM74" s="258">
        <v>0</v>
      </c>
      <c r="AN74" s="258">
        <v>0</v>
      </c>
      <c r="AO74" s="258">
        <v>5</v>
      </c>
      <c r="AP74" s="253">
        <v>28</v>
      </c>
      <c r="AQ74" s="254">
        <v>10</v>
      </c>
      <c r="AR74" s="234"/>
      <c r="AS74" s="256">
        <f t="shared" si="19"/>
        <v>0</v>
      </c>
      <c r="AT74" s="258"/>
      <c r="AU74" s="258"/>
      <c r="AV74" s="260"/>
      <c r="AW74" s="253"/>
      <c r="AX74" s="254"/>
      <c r="AY74" s="234"/>
      <c r="AZ74" s="256">
        <f t="shared" si="20"/>
        <v>0</v>
      </c>
      <c r="BA74" s="258"/>
      <c r="BB74" s="260"/>
      <c r="BC74" s="261"/>
      <c r="BD74" s="253"/>
      <c r="BE74" s="254"/>
      <c r="BF74" s="234"/>
      <c r="BG74" s="256">
        <f t="shared" si="21"/>
        <v>0</v>
      </c>
      <c r="BH74" s="258"/>
      <c r="BI74" s="260"/>
      <c r="BJ74" s="261"/>
      <c r="BK74" s="253"/>
      <c r="BL74" s="254"/>
      <c r="BM74" s="234"/>
    </row>
    <row r="75" spans="1:65" ht="17" thickTop="1" thickBot="1">
      <c r="A75" s="235">
        <v>75</v>
      </c>
      <c r="B75" s="339" t="s">
        <v>64</v>
      </c>
      <c r="C75" s="251">
        <f t="shared" si="13"/>
        <v>24</v>
      </c>
      <c r="D75" s="262">
        <v>0</v>
      </c>
      <c r="E75" s="253">
        <v>14</v>
      </c>
      <c r="F75" s="254">
        <v>10</v>
      </c>
      <c r="G75" s="255"/>
      <c r="H75" s="263">
        <f t="shared" si="14"/>
        <v>45</v>
      </c>
      <c r="I75" s="262">
        <v>0</v>
      </c>
      <c r="J75" s="253">
        <v>35</v>
      </c>
      <c r="K75" s="264">
        <v>10</v>
      </c>
      <c r="L75" s="257"/>
      <c r="M75" s="256">
        <f t="shared" si="15"/>
        <v>31</v>
      </c>
      <c r="N75" s="260">
        <v>0</v>
      </c>
      <c r="O75" s="253">
        <v>21</v>
      </c>
      <c r="P75" s="254">
        <v>10</v>
      </c>
      <c r="Q75" s="259"/>
      <c r="R75" s="279">
        <f t="shared" si="16"/>
        <v>52</v>
      </c>
      <c r="S75" s="260">
        <v>0</v>
      </c>
      <c r="T75" s="260">
        <v>0</v>
      </c>
      <c r="U75" s="253">
        <v>42</v>
      </c>
      <c r="V75" s="254">
        <v>10</v>
      </c>
      <c r="W75" s="259"/>
      <c r="X75" s="256">
        <f t="shared" si="17"/>
        <v>36</v>
      </c>
      <c r="Y75" s="258">
        <v>0</v>
      </c>
      <c r="Z75" s="260">
        <v>0</v>
      </c>
      <c r="AA75" s="261">
        <v>5</v>
      </c>
      <c r="AB75" s="253">
        <v>21</v>
      </c>
      <c r="AC75" s="254">
        <v>10</v>
      </c>
      <c r="AD75" s="234"/>
      <c r="AE75" s="265">
        <f t="shared" si="12"/>
        <v>36</v>
      </c>
      <c r="AF75" s="258">
        <v>0</v>
      </c>
      <c r="AG75" s="260">
        <v>0</v>
      </c>
      <c r="AH75" s="261">
        <v>5</v>
      </c>
      <c r="AI75" s="253">
        <v>21</v>
      </c>
      <c r="AJ75" s="254">
        <v>10</v>
      </c>
      <c r="AK75" s="234"/>
      <c r="AL75" s="258">
        <f t="shared" si="18"/>
        <v>43</v>
      </c>
      <c r="AM75" s="258">
        <v>0</v>
      </c>
      <c r="AN75" s="258">
        <v>0</v>
      </c>
      <c r="AO75" s="258">
        <v>5</v>
      </c>
      <c r="AP75" s="253">
        <v>28</v>
      </c>
      <c r="AQ75" s="254">
        <v>10</v>
      </c>
      <c r="AR75" s="234"/>
      <c r="AS75" s="256">
        <f t="shared" si="19"/>
        <v>0</v>
      </c>
      <c r="AT75" s="258"/>
      <c r="AU75" s="258"/>
      <c r="AV75" s="260"/>
      <c r="AW75" s="253"/>
      <c r="AX75" s="254"/>
      <c r="AY75" s="234"/>
      <c r="AZ75" s="256">
        <f t="shared" si="20"/>
        <v>0</v>
      </c>
      <c r="BA75" s="258"/>
      <c r="BB75" s="260"/>
      <c r="BC75" s="261"/>
      <c r="BD75" s="253"/>
      <c r="BE75" s="254"/>
      <c r="BF75" s="234"/>
      <c r="BG75" s="256">
        <f t="shared" si="21"/>
        <v>0</v>
      </c>
      <c r="BH75" s="258"/>
      <c r="BI75" s="260"/>
      <c r="BJ75" s="261"/>
      <c r="BK75" s="253"/>
      <c r="BL75" s="254"/>
      <c r="BM75" s="234"/>
    </row>
    <row r="76" spans="1:65" ht="17" thickTop="1" thickBot="1">
      <c r="A76" s="235">
        <v>76</v>
      </c>
      <c r="B76" s="339" t="s">
        <v>259</v>
      </c>
      <c r="C76" s="251">
        <f t="shared" si="13"/>
        <v>24</v>
      </c>
      <c r="D76" s="262">
        <v>0</v>
      </c>
      <c r="E76" s="253">
        <v>14</v>
      </c>
      <c r="F76" s="254">
        <v>10</v>
      </c>
      <c r="G76" s="255"/>
      <c r="H76" s="263">
        <f t="shared" si="14"/>
        <v>41</v>
      </c>
      <c r="I76" s="262">
        <v>0</v>
      </c>
      <c r="J76" s="253">
        <v>31</v>
      </c>
      <c r="K76" s="264">
        <v>10</v>
      </c>
      <c r="L76" s="257"/>
      <c r="M76" s="256">
        <f t="shared" si="15"/>
        <v>101</v>
      </c>
      <c r="N76" s="260">
        <v>0</v>
      </c>
      <c r="O76" s="253">
        <v>91</v>
      </c>
      <c r="P76" s="254">
        <v>10</v>
      </c>
      <c r="Q76" s="259"/>
      <c r="R76" s="279">
        <f t="shared" si="16"/>
        <v>101</v>
      </c>
      <c r="S76" s="260">
        <v>0</v>
      </c>
      <c r="T76" s="260">
        <v>0</v>
      </c>
      <c r="U76" s="253">
        <v>91</v>
      </c>
      <c r="V76" s="254">
        <v>10</v>
      </c>
      <c r="W76" s="259"/>
      <c r="X76" s="256">
        <f t="shared" si="17"/>
        <v>127</v>
      </c>
      <c r="Y76" s="258">
        <v>0</v>
      </c>
      <c r="Z76" s="260">
        <v>0</v>
      </c>
      <c r="AA76" s="261">
        <v>5</v>
      </c>
      <c r="AB76" s="253">
        <v>112</v>
      </c>
      <c r="AC76" s="254">
        <v>10</v>
      </c>
      <c r="AD76" s="234"/>
      <c r="AE76" s="256">
        <f t="shared" si="12"/>
        <v>113</v>
      </c>
      <c r="AF76" s="258">
        <v>0</v>
      </c>
      <c r="AG76" s="260">
        <v>0</v>
      </c>
      <c r="AH76" s="261">
        <v>5</v>
      </c>
      <c r="AI76" s="253">
        <v>98</v>
      </c>
      <c r="AJ76" s="254">
        <v>10</v>
      </c>
      <c r="AK76" s="234"/>
      <c r="AL76" s="256">
        <f t="shared" si="18"/>
        <v>113</v>
      </c>
      <c r="AM76" s="258">
        <v>0</v>
      </c>
      <c r="AN76" s="258">
        <v>0</v>
      </c>
      <c r="AO76" s="258">
        <v>5</v>
      </c>
      <c r="AP76" s="253">
        <v>98</v>
      </c>
      <c r="AQ76" s="254">
        <v>10</v>
      </c>
      <c r="AR76" s="234"/>
      <c r="AS76" s="256">
        <f t="shared" si="19"/>
        <v>0</v>
      </c>
      <c r="AT76" s="258"/>
      <c r="AU76" s="258"/>
      <c r="AV76" s="260"/>
      <c r="AW76" s="253"/>
      <c r="AX76" s="254"/>
      <c r="AY76" s="234"/>
      <c r="AZ76" s="256">
        <f t="shared" si="20"/>
        <v>0</v>
      </c>
      <c r="BA76" s="258"/>
      <c r="BB76" s="260"/>
      <c r="BC76" s="261"/>
      <c r="BD76" s="253"/>
      <c r="BE76" s="254"/>
      <c r="BF76" s="234"/>
      <c r="BG76" s="256">
        <f t="shared" si="21"/>
        <v>0</v>
      </c>
      <c r="BH76" s="258"/>
      <c r="BI76" s="260"/>
      <c r="BJ76" s="261"/>
      <c r="BK76" s="253"/>
      <c r="BL76" s="254"/>
      <c r="BM76" s="234"/>
    </row>
    <row r="77" spans="1:65" ht="17" thickTop="1" thickBot="1">
      <c r="A77" s="238">
        <v>77</v>
      </c>
      <c r="B77" s="342" t="s">
        <v>102</v>
      </c>
      <c r="C77" s="251">
        <f t="shared" si="13"/>
        <v>73</v>
      </c>
      <c r="D77" s="262">
        <v>0</v>
      </c>
      <c r="E77" s="253">
        <v>63</v>
      </c>
      <c r="F77" s="254">
        <v>10</v>
      </c>
      <c r="G77" s="255"/>
      <c r="H77" s="263">
        <f t="shared" si="14"/>
        <v>24</v>
      </c>
      <c r="I77" s="262">
        <v>0</v>
      </c>
      <c r="J77" s="253">
        <v>14</v>
      </c>
      <c r="K77" s="264">
        <v>10</v>
      </c>
      <c r="L77" s="257"/>
      <c r="M77" s="256">
        <f t="shared" si="15"/>
        <v>0</v>
      </c>
      <c r="N77" s="260"/>
      <c r="O77" s="253"/>
      <c r="P77" s="254"/>
      <c r="Q77" s="259"/>
      <c r="R77" s="279">
        <f t="shared" si="16"/>
        <v>0</v>
      </c>
      <c r="S77" s="260"/>
      <c r="T77" s="260"/>
      <c r="U77" s="253"/>
      <c r="V77" s="254"/>
      <c r="W77" s="259"/>
      <c r="X77" s="256">
        <f t="shared" si="17"/>
        <v>0</v>
      </c>
      <c r="Y77" s="258"/>
      <c r="Z77" s="260"/>
      <c r="AA77" s="261"/>
      <c r="AB77" s="253"/>
      <c r="AC77" s="254">
        <v>0</v>
      </c>
      <c r="AD77" s="234"/>
      <c r="AE77" s="256">
        <f t="shared" si="12"/>
        <v>120</v>
      </c>
      <c r="AF77" s="258">
        <v>0</v>
      </c>
      <c r="AG77" s="260">
        <v>84</v>
      </c>
      <c r="AH77" s="261">
        <v>5</v>
      </c>
      <c r="AI77" s="253">
        <v>21</v>
      </c>
      <c r="AJ77" s="254">
        <v>10</v>
      </c>
      <c r="AK77" s="234"/>
      <c r="AL77" s="256">
        <f t="shared" si="18"/>
        <v>29</v>
      </c>
      <c r="AM77" s="258">
        <v>0</v>
      </c>
      <c r="AN77" s="258">
        <v>0</v>
      </c>
      <c r="AO77" s="258">
        <v>5</v>
      </c>
      <c r="AP77" s="253">
        <v>14</v>
      </c>
      <c r="AQ77" s="254">
        <v>10</v>
      </c>
      <c r="AR77" s="234"/>
      <c r="AS77" s="256">
        <f t="shared" si="19"/>
        <v>0</v>
      </c>
      <c r="AT77" s="258"/>
      <c r="AU77" s="258"/>
      <c r="AV77" s="260"/>
      <c r="AW77" s="253"/>
      <c r="AX77" s="254"/>
      <c r="AY77" s="234"/>
      <c r="AZ77" s="256">
        <f t="shared" si="20"/>
        <v>0</v>
      </c>
      <c r="BA77" s="258"/>
      <c r="BB77" s="260"/>
      <c r="BC77" s="261"/>
      <c r="BD77" s="253"/>
      <c r="BE77" s="254"/>
      <c r="BF77" s="234"/>
      <c r="BG77" s="256">
        <f t="shared" si="21"/>
        <v>0</v>
      </c>
      <c r="BH77" s="258"/>
      <c r="BI77" s="260"/>
      <c r="BJ77" s="261"/>
      <c r="BK77" s="253"/>
      <c r="BL77" s="254"/>
      <c r="BM77" s="234"/>
    </row>
    <row r="78" spans="1:65" ht="17" thickTop="1" thickBot="1">
      <c r="A78" s="238">
        <v>78</v>
      </c>
      <c r="B78" s="340" t="s">
        <v>103</v>
      </c>
      <c r="C78" s="251">
        <f t="shared" si="13"/>
        <v>45</v>
      </c>
      <c r="D78" s="262">
        <v>0</v>
      </c>
      <c r="E78" s="253">
        <v>35</v>
      </c>
      <c r="F78" s="254">
        <v>10</v>
      </c>
      <c r="G78" s="255"/>
      <c r="H78" s="263">
        <f t="shared" si="14"/>
        <v>38</v>
      </c>
      <c r="I78" s="262">
        <v>0</v>
      </c>
      <c r="J78" s="253">
        <v>28</v>
      </c>
      <c r="K78" s="264">
        <v>10</v>
      </c>
      <c r="L78" s="257"/>
      <c r="M78" s="256">
        <f t="shared" si="15"/>
        <v>38</v>
      </c>
      <c r="N78" s="260">
        <v>0</v>
      </c>
      <c r="O78" s="253">
        <v>28</v>
      </c>
      <c r="P78" s="254">
        <v>10</v>
      </c>
      <c r="Q78" s="259"/>
      <c r="R78" s="279">
        <f t="shared" si="16"/>
        <v>73</v>
      </c>
      <c r="S78" s="260">
        <v>0</v>
      </c>
      <c r="T78" s="260">
        <v>0</v>
      </c>
      <c r="U78" s="253">
        <v>63</v>
      </c>
      <c r="V78" s="254">
        <v>10</v>
      </c>
      <c r="W78" s="259"/>
      <c r="X78" s="256">
        <f t="shared" si="17"/>
        <v>120</v>
      </c>
      <c r="Y78" s="258">
        <v>0</v>
      </c>
      <c r="Z78" s="260">
        <v>0</v>
      </c>
      <c r="AA78" s="261">
        <v>5</v>
      </c>
      <c r="AB78" s="253">
        <v>105</v>
      </c>
      <c r="AC78" s="254">
        <v>10</v>
      </c>
      <c r="AD78" s="234"/>
      <c r="AE78" s="265">
        <f t="shared" si="12"/>
        <v>219</v>
      </c>
      <c r="AF78" s="258">
        <v>0</v>
      </c>
      <c r="AG78" s="260">
        <v>120</v>
      </c>
      <c r="AH78" s="261">
        <v>5</v>
      </c>
      <c r="AI78" s="253">
        <v>84</v>
      </c>
      <c r="AJ78" s="254">
        <v>10</v>
      </c>
      <c r="AK78" s="234"/>
      <c r="AL78" s="256">
        <f t="shared" si="18"/>
        <v>85</v>
      </c>
      <c r="AM78" s="258">
        <v>0</v>
      </c>
      <c r="AN78" s="258">
        <v>0</v>
      </c>
      <c r="AO78" s="258">
        <v>5</v>
      </c>
      <c r="AP78" s="253">
        <v>70</v>
      </c>
      <c r="AQ78" s="254">
        <v>10</v>
      </c>
      <c r="AR78" s="234"/>
      <c r="AS78" s="256">
        <f t="shared" si="19"/>
        <v>0</v>
      </c>
      <c r="AT78" s="258"/>
      <c r="AU78" s="258"/>
      <c r="AV78" s="260"/>
      <c r="AW78" s="253"/>
      <c r="AX78" s="254"/>
      <c r="AY78" s="234"/>
      <c r="AZ78" s="256">
        <f t="shared" si="20"/>
        <v>0</v>
      </c>
      <c r="BA78" s="258"/>
      <c r="BB78" s="260"/>
      <c r="BC78" s="261"/>
      <c r="BD78" s="253"/>
      <c r="BE78" s="254"/>
      <c r="BF78" s="234"/>
      <c r="BG78" s="256">
        <f t="shared" si="21"/>
        <v>0</v>
      </c>
      <c r="BH78" s="258"/>
      <c r="BI78" s="260"/>
      <c r="BJ78" s="261"/>
      <c r="BK78" s="253"/>
      <c r="BL78" s="254"/>
      <c r="BM78" s="234"/>
    </row>
    <row r="79" spans="1:65" ht="17" thickTop="1" thickBot="1">
      <c r="A79" s="235">
        <v>79</v>
      </c>
      <c r="B79" s="339" t="s">
        <v>250</v>
      </c>
      <c r="C79" s="251">
        <f t="shared" si="13"/>
        <v>66</v>
      </c>
      <c r="D79" s="262">
        <v>0</v>
      </c>
      <c r="E79" s="253">
        <v>56</v>
      </c>
      <c r="F79" s="254">
        <v>10</v>
      </c>
      <c r="G79" s="255"/>
      <c r="H79" s="263">
        <f t="shared" si="14"/>
        <v>45</v>
      </c>
      <c r="I79" s="262">
        <v>0</v>
      </c>
      <c r="J79" s="253">
        <v>35</v>
      </c>
      <c r="K79" s="264">
        <v>10</v>
      </c>
      <c r="L79" s="257"/>
      <c r="M79" s="256">
        <f t="shared" si="15"/>
        <v>45</v>
      </c>
      <c r="N79" s="260">
        <v>0</v>
      </c>
      <c r="O79" s="253">
        <v>35</v>
      </c>
      <c r="P79" s="254">
        <v>10</v>
      </c>
      <c r="Q79" s="259"/>
      <c r="R79" s="279">
        <f t="shared" si="16"/>
        <v>59</v>
      </c>
      <c r="S79" s="260">
        <v>0</v>
      </c>
      <c r="T79" s="260">
        <v>0</v>
      </c>
      <c r="U79" s="253">
        <v>49</v>
      </c>
      <c r="V79" s="254">
        <v>10</v>
      </c>
      <c r="W79" s="259"/>
      <c r="X79" s="256">
        <f t="shared" si="17"/>
        <v>155</v>
      </c>
      <c r="Y79" s="258">
        <v>0</v>
      </c>
      <c r="Z79" s="260">
        <v>0</v>
      </c>
      <c r="AA79" s="261">
        <v>5</v>
      </c>
      <c r="AB79" s="268">
        <v>140</v>
      </c>
      <c r="AC79" s="254">
        <v>10</v>
      </c>
      <c r="AD79" s="234"/>
      <c r="AE79" s="258">
        <f t="shared" si="12"/>
        <v>155</v>
      </c>
      <c r="AF79" s="258">
        <v>0</v>
      </c>
      <c r="AG79" s="260">
        <v>0</v>
      </c>
      <c r="AH79" s="261">
        <v>5</v>
      </c>
      <c r="AI79" s="253">
        <v>140</v>
      </c>
      <c r="AJ79" s="254">
        <v>10</v>
      </c>
      <c r="AK79" s="234"/>
      <c r="AL79" s="256">
        <f t="shared" si="18"/>
        <v>352</v>
      </c>
      <c r="AM79" s="258">
        <v>0</v>
      </c>
      <c r="AN79" s="258">
        <v>155</v>
      </c>
      <c r="AO79" s="258">
        <v>5</v>
      </c>
      <c r="AP79" s="253">
        <v>182</v>
      </c>
      <c r="AQ79" s="254">
        <v>10</v>
      </c>
      <c r="AR79" s="234"/>
      <c r="AS79" s="256">
        <f t="shared" si="19"/>
        <v>0</v>
      </c>
      <c r="AT79" s="258"/>
      <c r="AU79" s="258"/>
      <c r="AV79" s="260"/>
      <c r="AW79" s="253"/>
      <c r="AX79" s="254"/>
      <c r="AY79" s="234"/>
      <c r="AZ79" s="256">
        <f t="shared" si="20"/>
        <v>0</v>
      </c>
      <c r="BA79" s="258"/>
      <c r="BB79" s="260"/>
      <c r="BC79" s="261"/>
      <c r="BD79" s="253"/>
      <c r="BE79" s="254"/>
      <c r="BF79" s="234"/>
      <c r="BG79" s="256">
        <f t="shared" si="21"/>
        <v>0</v>
      </c>
      <c r="BH79" s="258"/>
      <c r="BI79" s="260"/>
      <c r="BJ79" s="261"/>
      <c r="BK79" s="253"/>
      <c r="BL79" s="254"/>
      <c r="BM79" s="234"/>
    </row>
    <row r="80" spans="1:65" ht="17" thickTop="1" thickBot="1">
      <c r="A80" s="235">
        <v>80</v>
      </c>
      <c r="B80" s="339" t="s">
        <v>66</v>
      </c>
      <c r="C80" s="251">
        <f t="shared" si="13"/>
        <v>0</v>
      </c>
      <c r="D80" s="262"/>
      <c r="E80" s="253"/>
      <c r="F80" s="254"/>
      <c r="G80" s="255"/>
      <c r="H80" s="263">
        <f t="shared" si="14"/>
        <v>24</v>
      </c>
      <c r="I80" s="262">
        <v>0</v>
      </c>
      <c r="J80" s="253">
        <v>14</v>
      </c>
      <c r="K80" s="264">
        <v>10</v>
      </c>
      <c r="L80" s="257"/>
      <c r="M80" s="256">
        <f t="shared" si="15"/>
        <v>24</v>
      </c>
      <c r="N80" s="260">
        <v>0</v>
      </c>
      <c r="O80" s="253">
        <v>14</v>
      </c>
      <c r="P80" s="254">
        <v>10</v>
      </c>
      <c r="Q80" s="259"/>
      <c r="R80" s="279">
        <f t="shared" si="16"/>
        <v>24</v>
      </c>
      <c r="S80" s="260">
        <v>0</v>
      </c>
      <c r="T80" s="260">
        <v>0</v>
      </c>
      <c r="U80" s="253">
        <v>14</v>
      </c>
      <c r="V80" s="254">
        <v>10</v>
      </c>
      <c r="W80" s="259"/>
      <c r="X80" s="256">
        <f t="shared" si="17"/>
        <v>22</v>
      </c>
      <c r="Y80" s="258">
        <v>0</v>
      </c>
      <c r="Z80" s="260">
        <v>0</v>
      </c>
      <c r="AA80" s="261">
        <v>5</v>
      </c>
      <c r="AB80" s="268">
        <v>7</v>
      </c>
      <c r="AC80" s="254">
        <v>10</v>
      </c>
      <c r="AD80" s="234"/>
      <c r="AE80" s="258"/>
      <c r="AF80" s="258"/>
      <c r="AG80" s="260"/>
      <c r="AH80" s="261"/>
      <c r="AI80" s="253"/>
      <c r="AJ80" s="254"/>
      <c r="AK80" s="234"/>
      <c r="AL80" s="256">
        <f t="shared" si="18"/>
        <v>0</v>
      </c>
      <c r="AM80" s="258"/>
      <c r="AN80" s="258"/>
      <c r="AO80" s="258">
        <v>0</v>
      </c>
      <c r="AP80" s="253"/>
      <c r="AQ80" s="254">
        <v>0</v>
      </c>
      <c r="AR80" s="234"/>
      <c r="AS80" s="256">
        <f t="shared" si="19"/>
        <v>65</v>
      </c>
      <c r="AT80" s="258"/>
      <c r="AU80" s="258">
        <v>65</v>
      </c>
      <c r="AV80" s="260"/>
      <c r="AW80" s="253"/>
      <c r="AX80" s="254"/>
      <c r="AY80" s="234"/>
      <c r="AZ80" s="256">
        <f t="shared" si="20"/>
        <v>0</v>
      </c>
      <c r="BA80" s="258"/>
      <c r="BB80" s="260"/>
      <c r="BC80" s="261"/>
      <c r="BD80" s="253"/>
      <c r="BE80" s="254"/>
      <c r="BF80" s="234"/>
      <c r="BG80" s="256">
        <f t="shared" si="21"/>
        <v>0</v>
      </c>
      <c r="BH80" s="258"/>
      <c r="BI80" s="260"/>
      <c r="BJ80" s="261"/>
      <c r="BK80" s="253"/>
      <c r="BL80" s="254"/>
      <c r="BM80" s="234"/>
    </row>
    <row r="81" spans="1:65" ht="17" thickTop="1" thickBot="1">
      <c r="A81" s="235">
        <v>82</v>
      </c>
      <c r="B81" s="336" t="s">
        <v>104</v>
      </c>
      <c r="C81" s="251">
        <f t="shared" si="13"/>
        <v>74</v>
      </c>
      <c r="D81" s="262">
        <v>0</v>
      </c>
      <c r="E81" s="253">
        <v>64</v>
      </c>
      <c r="F81" s="254">
        <v>10</v>
      </c>
      <c r="G81" s="255"/>
      <c r="H81" s="263">
        <f t="shared" si="14"/>
        <v>0</v>
      </c>
      <c r="I81" s="262"/>
      <c r="J81" s="253"/>
      <c r="K81" s="264"/>
      <c r="L81" s="257"/>
      <c r="M81" s="256">
        <f t="shared" si="15"/>
        <v>0</v>
      </c>
      <c r="N81" s="260"/>
      <c r="O81" s="253"/>
      <c r="P81" s="254"/>
      <c r="Q81" s="259"/>
      <c r="R81" s="279">
        <f t="shared" si="16"/>
        <v>0</v>
      </c>
      <c r="S81" s="260"/>
      <c r="T81" s="260"/>
      <c r="U81" s="253"/>
      <c r="V81" s="254"/>
      <c r="W81" s="259"/>
      <c r="X81" s="256">
        <f t="shared" si="17"/>
        <v>0</v>
      </c>
      <c r="Y81" s="258"/>
      <c r="Z81" s="260"/>
      <c r="AA81" s="261"/>
      <c r="AB81" s="268"/>
      <c r="AC81" s="254"/>
      <c r="AD81" s="234"/>
      <c r="AE81" s="256">
        <f t="shared" si="12"/>
        <v>351</v>
      </c>
      <c r="AF81" s="258">
        <v>0</v>
      </c>
      <c r="AG81" s="260">
        <v>266</v>
      </c>
      <c r="AH81" s="261">
        <v>5</v>
      </c>
      <c r="AI81" s="253">
        <v>70</v>
      </c>
      <c r="AJ81" s="254">
        <v>10</v>
      </c>
      <c r="AK81" s="234"/>
      <c r="AL81" s="256">
        <f t="shared" si="18"/>
        <v>0</v>
      </c>
      <c r="AM81" s="258"/>
      <c r="AN81" s="258"/>
      <c r="AO81" s="258"/>
      <c r="AP81" s="253"/>
      <c r="AQ81" s="254"/>
      <c r="AR81" s="234"/>
      <c r="AS81" s="256">
        <f t="shared" si="19"/>
        <v>22</v>
      </c>
      <c r="AT81" s="258"/>
      <c r="AU81" s="258">
        <v>22</v>
      </c>
      <c r="AV81" s="260"/>
      <c r="AW81" s="253"/>
      <c r="AX81" s="254"/>
      <c r="AY81" s="234"/>
      <c r="AZ81" s="256">
        <f t="shared" si="20"/>
        <v>0</v>
      </c>
      <c r="BA81" s="258"/>
      <c r="BB81" s="260"/>
      <c r="BC81" s="261"/>
      <c r="BD81" s="253"/>
      <c r="BE81" s="254"/>
      <c r="BF81" s="234"/>
      <c r="BG81" s="256">
        <f t="shared" si="21"/>
        <v>0</v>
      </c>
      <c r="BH81" s="258"/>
      <c r="BI81" s="260"/>
      <c r="BJ81" s="261"/>
      <c r="BK81" s="253"/>
      <c r="BL81" s="254"/>
      <c r="BM81" s="234"/>
    </row>
    <row r="82" spans="1:65" ht="17" thickTop="1" thickBot="1">
      <c r="A82" s="235">
        <v>84</v>
      </c>
      <c r="B82" s="339" t="s">
        <v>107</v>
      </c>
      <c r="C82" s="251">
        <f t="shared" si="13"/>
        <v>24</v>
      </c>
      <c r="D82" s="262">
        <v>0</v>
      </c>
      <c r="E82" s="253">
        <v>14</v>
      </c>
      <c r="F82" s="254">
        <v>10</v>
      </c>
      <c r="G82" s="255"/>
      <c r="H82" s="263">
        <f t="shared" si="14"/>
        <v>17</v>
      </c>
      <c r="I82" s="262">
        <v>0</v>
      </c>
      <c r="J82" s="253">
        <v>7</v>
      </c>
      <c r="K82" s="264">
        <v>10</v>
      </c>
      <c r="L82" s="257"/>
      <c r="M82" s="256">
        <f t="shared" si="15"/>
        <v>38</v>
      </c>
      <c r="N82" s="260">
        <v>0</v>
      </c>
      <c r="O82" s="253">
        <v>28</v>
      </c>
      <c r="P82" s="254">
        <v>10</v>
      </c>
      <c r="Q82" s="259"/>
      <c r="R82" s="279">
        <f t="shared" si="16"/>
        <v>52</v>
      </c>
      <c r="S82" s="260">
        <v>0</v>
      </c>
      <c r="T82" s="260">
        <v>0</v>
      </c>
      <c r="U82" s="253">
        <v>42</v>
      </c>
      <c r="V82" s="254">
        <v>10</v>
      </c>
      <c r="W82" s="259"/>
      <c r="X82" s="256">
        <f t="shared" si="17"/>
        <v>78</v>
      </c>
      <c r="Y82" s="258">
        <v>0</v>
      </c>
      <c r="Z82" s="260">
        <v>0</v>
      </c>
      <c r="AA82" s="261">
        <v>5</v>
      </c>
      <c r="AB82" s="268">
        <v>63</v>
      </c>
      <c r="AC82" s="254">
        <v>10</v>
      </c>
      <c r="AD82" s="234"/>
      <c r="AE82" s="256">
        <f t="shared" si="12"/>
        <v>127</v>
      </c>
      <c r="AF82" s="258">
        <v>0</v>
      </c>
      <c r="AG82" s="260">
        <v>0</v>
      </c>
      <c r="AH82" s="261">
        <v>5</v>
      </c>
      <c r="AI82" s="253">
        <v>112</v>
      </c>
      <c r="AJ82" s="254">
        <v>10</v>
      </c>
      <c r="AK82" s="234"/>
      <c r="AL82" s="256">
        <f t="shared" si="18"/>
        <v>64</v>
      </c>
      <c r="AM82" s="258">
        <v>0</v>
      </c>
      <c r="AN82" s="258">
        <v>0</v>
      </c>
      <c r="AO82" s="258">
        <v>5</v>
      </c>
      <c r="AP82" s="253">
        <v>49</v>
      </c>
      <c r="AQ82" s="254">
        <v>10</v>
      </c>
      <c r="AR82" s="234"/>
      <c r="AS82" s="256">
        <f t="shared" si="19"/>
        <v>0</v>
      </c>
      <c r="AT82" s="258"/>
      <c r="AU82" s="258"/>
      <c r="AV82" s="260"/>
      <c r="AW82" s="253"/>
      <c r="AX82" s="254"/>
      <c r="AY82" s="234"/>
      <c r="AZ82" s="256">
        <f t="shared" si="20"/>
        <v>0</v>
      </c>
      <c r="BA82" s="258"/>
      <c r="BB82" s="260"/>
      <c r="BC82" s="261"/>
      <c r="BD82" s="253"/>
      <c r="BE82" s="254"/>
      <c r="BF82" s="234"/>
      <c r="BG82" s="256">
        <f t="shared" si="21"/>
        <v>0</v>
      </c>
      <c r="BH82" s="258"/>
      <c r="BI82" s="260"/>
      <c r="BJ82" s="261"/>
      <c r="BK82" s="253"/>
      <c r="BL82" s="254"/>
      <c r="BM82" s="234"/>
    </row>
    <row r="83" spans="1:65" ht="17" thickTop="1" thickBot="1">
      <c r="A83" s="235">
        <v>85</v>
      </c>
      <c r="B83" s="339" t="s">
        <v>76</v>
      </c>
      <c r="C83" s="251">
        <f t="shared" si="13"/>
        <v>24</v>
      </c>
      <c r="D83" s="262">
        <v>0</v>
      </c>
      <c r="E83" s="253">
        <v>14</v>
      </c>
      <c r="F83" s="254">
        <v>10</v>
      </c>
      <c r="G83" s="255"/>
      <c r="H83" s="263">
        <f t="shared" si="14"/>
        <v>31</v>
      </c>
      <c r="I83" s="262">
        <v>0</v>
      </c>
      <c r="J83" s="253">
        <v>21</v>
      </c>
      <c r="K83" s="264">
        <v>10</v>
      </c>
      <c r="L83" s="257"/>
      <c r="M83" s="256">
        <f t="shared" si="15"/>
        <v>45</v>
      </c>
      <c r="N83" s="260">
        <v>0</v>
      </c>
      <c r="O83" s="253">
        <v>35</v>
      </c>
      <c r="P83" s="254">
        <v>10</v>
      </c>
      <c r="Q83" s="259"/>
      <c r="R83" s="279">
        <f t="shared" si="16"/>
        <v>45</v>
      </c>
      <c r="S83" s="260">
        <v>0</v>
      </c>
      <c r="T83" s="260">
        <v>0</v>
      </c>
      <c r="U83" s="253">
        <v>35</v>
      </c>
      <c r="V83" s="254">
        <v>10</v>
      </c>
      <c r="W83" s="259"/>
      <c r="X83" s="256">
        <f t="shared" si="17"/>
        <v>71</v>
      </c>
      <c r="Y83" s="258">
        <v>0</v>
      </c>
      <c r="Z83" s="260">
        <v>0</v>
      </c>
      <c r="AA83" s="261">
        <v>5</v>
      </c>
      <c r="AB83" s="268">
        <v>56</v>
      </c>
      <c r="AC83" s="254">
        <v>10</v>
      </c>
      <c r="AD83" s="234"/>
      <c r="AE83" s="265">
        <f t="shared" si="12"/>
        <v>85</v>
      </c>
      <c r="AF83" s="258">
        <v>0</v>
      </c>
      <c r="AG83" s="260">
        <v>0</v>
      </c>
      <c r="AH83" s="261">
        <v>5</v>
      </c>
      <c r="AI83" s="253">
        <v>70</v>
      </c>
      <c r="AJ83" s="254">
        <v>10</v>
      </c>
      <c r="AK83" s="234"/>
      <c r="AL83" s="256">
        <f t="shared" si="18"/>
        <v>50</v>
      </c>
      <c r="AM83" s="258">
        <v>0</v>
      </c>
      <c r="AN83" s="258">
        <v>0</v>
      </c>
      <c r="AO83" s="258">
        <v>5</v>
      </c>
      <c r="AP83" s="253">
        <v>35</v>
      </c>
      <c r="AQ83" s="254">
        <v>10</v>
      </c>
      <c r="AR83" s="234"/>
      <c r="AS83" s="256">
        <f t="shared" si="19"/>
        <v>0</v>
      </c>
      <c r="AT83" s="258"/>
      <c r="AU83" s="258"/>
      <c r="AV83" s="260"/>
      <c r="AW83" s="253"/>
      <c r="AX83" s="254"/>
      <c r="AY83" s="234"/>
      <c r="AZ83" s="256">
        <f t="shared" si="20"/>
        <v>0</v>
      </c>
      <c r="BA83" s="258"/>
      <c r="BB83" s="260"/>
      <c r="BC83" s="261"/>
      <c r="BD83" s="253"/>
      <c r="BE83" s="254"/>
      <c r="BF83" s="234"/>
      <c r="BG83" s="256">
        <f t="shared" si="21"/>
        <v>0</v>
      </c>
      <c r="BH83" s="258"/>
      <c r="BI83" s="260"/>
      <c r="BJ83" s="261"/>
      <c r="BK83" s="253"/>
      <c r="BL83" s="254"/>
      <c r="BM83" s="234"/>
    </row>
    <row r="84" spans="1:65" ht="17" thickTop="1" thickBot="1">
      <c r="A84" s="235">
        <v>86</v>
      </c>
      <c r="B84" s="339" t="s">
        <v>77</v>
      </c>
      <c r="C84" s="251">
        <f t="shared" si="13"/>
        <v>55</v>
      </c>
      <c r="D84" s="262">
        <v>38</v>
      </c>
      <c r="E84" s="253">
        <v>7</v>
      </c>
      <c r="F84" s="254">
        <v>10</v>
      </c>
      <c r="G84" s="255"/>
      <c r="H84" s="263">
        <f t="shared" si="14"/>
        <v>94</v>
      </c>
      <c r="I84" s="262">
        <v>0</v>
      </c>
      <c r="J84" s="253">
        <v>84</v>
      </c>
      <c r="K84" s="264">
        <v>10</v>
      </c>
      <c r="L84" s="257"/>
      <c r="M84" s="256">
        <f t="shared" si="15"/>
        <v>17</v>
      </c>
      <c r="N84" s="260">
        <v>0</v>
      </c>
      <c r="O84" s="253">
        <v>7</v>
      </c>
      <c r="P84" s="254">
        <v>10</v>
      </c>
      <c r="Q84" s="259"/>
      <c r="R84" s="279">
        <f t="shared" si="16"/>
        <v>94</v>
      </c>
      <c r="S84" s="260">
        <v>0</v>
      </c>
      <c r="T84" s="260">
        <v>0</v>
      </c>
      <c r="U84" s="253">
        <v>84</v>
      </c>
      <c r="V84" s="254">
        <v>10</v>
      </c>
      <c r="W84" s="259"/>
      <c r="X84" s="256">
        <f t="shared" si="17"/>
        <v>92</v>
      </c>
      <c r="Y84" s="258">
        <v>0</v>
      </c>
      <c r="Z84" s="260">
        <v>0</v>
      </c>
      <c r="AA84" s="261">
        <v>5</v>
      </c>
      <c r="AB84" s="268">
        <v>77</v>
      </c>
      <c r="AC84" s="254">
        <v>10</v>
      </c>
      <c r="AD84" s="234"/>
      <c r="AE84" s="256">
        <f t="shared" si="12"/>
        <v>64</v>
      </c>
      <c r="AF84" s="258">
        <v>0</v>
      </c>
      <c r="AG84" s="260">
        <v>0</v>
      </c>
      <c r="AH84" s="261">
        <v>5</v>
      </c>
      <c r="AI84" s="253">
        <v>49</v>
      </c>
      <c r="AJ84" s="254">
        <v>10</v>
      </c>
      <c r="AK84" s="234"/>
      <c r="AL84" s="258">
        <f t="shared" si="18"/>
        <v>36</v>
      </c>
      <c r="AM84" s="258">
        <v>0</v>
      </c>
      <c r="AN84" s="258">
        <v>0</v>
      </c>
      <c r="AO84" s="258">
        <v>5</v>
      </c>
      <c r="AP84" s="253">
        <v>21</v>
      </c>
      <c r="AQ84" s="254">
        <v>10</v>
      </c>
      <c r="AR84" s="234"/>
      <c r="AS84" s="256">
        <f t="shared" si="19"/>
        <v>0</v>
      </c>
      <c r="AT84" s="258"/>
      <c r="AU84" s="258"/>
      <c r="AV84" s="260"/>
      <c r="AW84" s="253"/>
      <c r="AX84" s="254"/>
      <c r="AY84" s="234"/>
      <c r="AZ84" s="256">
        <f t="shared" si="20"/>
        <v>0</v>
      </c>
      <c r="BA84" s="258"/>
      <c r="BB84" s="260"/>
      <c r="BC84" s="261"/>
      <c r="BD84" s="253"/>
      <c r="BE84" s="254"/>
      <c r="BF84" s="234"/>
      <c r="BG84" s="256">
        <f t="shared" si="21"/>
        <v>0</v>
      </c>
      <c r="BH84" s="258"/>
      <c r="BI84" s="260"/>
      <c r="BJ84" s="261"/>
      <c r="BK84" s="253"/>
      <c r="BL84" s="254"/>
      <c r="BM84" s="234"/>
    </row>
    <row r="85" spans="1:65" ht="17" thickTop="1" thickBot="1">
      <c r="A85" s="235">
        <v>87</v>
      </c>
      <c r="B85" s="339" t="s">
        <v>78</v>
      </c>
      <c r="C85" s="251">
        <f t="shared" si="13"/>
        <v>45</v>
      </c>
      <c r="D85" s="262">
        <v>0</v>
      </c>
      <c r="E85" s="253">
        <v>35</v>
      </c>
      <c r="F85" s="254">
        <v>10</v>
      </c>
      <c r="G85" s="255"/>
      <c r="H85" s="263">
        <f t="shared" si="14"/>
        <v>45</v>
      </c>
      <c r="I85" s="262">
        <v>0</v>
      </c>
      <c r="J85" s="253">
        <v>35</v>
      </c>
      <c r="K85" s="264">
        <v>10</v>
      </c>
      <c r="L85" s="257"/>
      <c r="M85" s="256">
        <f t="shared" si="15"/>
        <v>31</v>
      </c>
      <c r="N85" s="260">
        <v>0</v>
      </c>
      <c r="O85" s="253">
        <v>21</v>
      </c>
      <c r="P85" s="254">
        <v>10</v>
      </c>
      <c r="Q85" s="259"/>
      <c r="R85" s="279">
        <f t="shared" si="16"/>
        <v>24</v>
      </c>
      <c r="S85" s="260">
        <v>0</v>
      </c>
      <c r="T85" s="260">
        <v>0</v>
      </c>
      <c r="U85" s="253">
        <v>14</v>
      </c>
      <c r="V85" s="254">
        <v>10</v>
      </c>
      <c r="W85" s="259"/>
      <c r="X85" s="256">
        <f t="shared" si="17"/>
        <v>29</v>
      </c>
      <c r="Y85" s="258">
        <v>0</v>
      </c>
      <c r="Z85" s="260">
        <v>0</v>
      </c>
      <c r="AA85" s="261">
        <v>5</v>
      </c>
      <c r="AB85" s="268">
        <v>14</v>
      </c>
      <c r="AC85" s="254">
        <v>10</v>
      </c>
      <c r="AD85" s="234"/>
      <c r="AE85" s="265">
        <f t="shared" si="12"/>
        <v>22</v>
      </c>
      <c r="AF85" s="258">
        <v>0</v>
      </c>
      <c r="AG85" s="260">
        <v>0</v>
      </c>
      <c r="AH85" s="261">
        <v>5</v>
      </c>
      <c r="AI85" s="253">
        <v>7</v>
      </c>
      <c r="AJ85" s="254">
        <v>10</v>
      </c>
      <c r="AK85" s="234"/>
      <c r="AL85" s="256">
        <f t="shared" si="18"/>
        <v>36</v>
      </c>
      <c r="AM85" s="258">
        <v>0</v>
      </c>
      <c r="AN85" s="258">
        <v>0</v>
      </c>
      <c r="AO85" s="258">
        <v>5</v>
      </c>
      <c r="AP85" s="253">
        <v>21</v>
      </c>
      <c r="AQ85" s="254">
        <v>10</v>
      </c>
      <c r="AR85" s="234"/>
      <c r="AS85" s="256">
        <f t="shared" si="19"/>
        <v>0</v>
      </c>
      <c r="AT85" s="258"/>
      <c r="AU85" s="258"/>
      <c r="AV85" s="260"/>
      <c r="AW85" s="253"/>
      <c r="AX85" s="254"/>
      <c r="AY85" s="234"/>
      <c r="AZ85" s="256">
        <f t="shared" si="20"/>
        <v>0</v>
      </c>
      <c r="BA85" s="258"/>
      <c r="BB85" s="260"/>
      <c r="BC85" s="261"/>
      <c r="BD85" s="253"/>
      <c r="BE85" s="254"/>
      <c r="BF85" s="234"/>
      <c r="BG85" s="256">
        <f t="shared" si="21"/>
        <v>0</v>
      </c>
      <c r="BH85" s="258"/>
      <c r="BI85" s="260"/>
      <c r="BJ85" s="261"/>
      <c r="BK85" s="253"/>
      <c r="BL85" s="254"/>
      <c r="BM85" s="234"/>
    </row>
    <row r="86" spans="1:65" ht="17" thickTop="1" thickBot="1">
      <c r="A86" s="235">
        <v>88</v>
      </c>
      <c r="B86" s="339" t="s">
        <v>26</v>
      </c>
      <c r="C86" s="251">
        <f t="shared" si="13"/>
        <v>31</v>
      </c>
      <c r="D86" s="262">
        <v>0</v>
      </c>
      <c r="E86" s="253">
        <v>21</v>
      </c>
      <c r="F86" s="254">
        <v>10</v>
      </c>
      <c r="G86" s="255"/>
      <c r="H86" s="263">
        <f t="shared" si="14"/>
        <v>45</v>
      </c>
      <c r="I86" s="262">
        <v>0</v>
      </c>
      <c r="J86" s="253">
        <v>35</v>
      </c>
      <c r="K86" s="264">
        <v>10</v>
      </c>
      <c r="L86" s="257"/>
      <c r="M86" s="256">
        <f t="shared" si="15"/>
        <v>94</v>
      </c>
      <c r="N86" s="260">
        <v>0</v>
      </c>
      <c r="O86" s="253">
        <v>84</v>
      </c>
      <c r="P86" s="254">
        <v>10</v>
      </c>
      <c r="Q86" s="259"/>
      <c r="R86" s="279">
        <f t="shared" si="16"/>
        <v>80</v>
      </c>
      <c r="S86" s="260">
        <v>0</v>
      </c>
      <c r="T86" s="260">
        <v>0</v>
      </c>
      <c r="U86" s="253">
        <v>70</v>
      </c>
      <c r="V86" s="254">
        <v>10</v>
      </c>
      <c r="W86" s="259"/>
      <c r="X86" s="256">
        <f t="shared" si="17"/>
        <v>57</v>
      </c>
      <c r="Y86" s="258">
        <v>0</v>
      </c>
      <c r="Z86" s="260">
        <v>0</v>
      </c>
      <c r="AA86" s="261">
        <v>5</v>
      </c>
      <c r="AB86" s="268">
        <v>42</v>
      </c>
      <c r="AC86" s="254">
        <v>10</v>
      </c>
      <c r="AD86" s="234"/>
      <c r="AE86" s="258"/>
      <c r="AF86" s="258"/>
      <c r="AG86" s="260"/>
      <c r="AH86" s="261"/>
      <c r="AI86" s="253"/>
      <c r="AJ86" s="254"/>
      <c r="AK86" s="234"/>
      <c r="AL86" s="256">
        <f t="shared" si="18"/>
        <v>30</v>
      </c>
      <c r="AM86" s="258">
        <v>0</v>
      </c>
      <c r="AN86" s="258">
        <v>15</v>
      </c>
      <c r="AO86" s="258">
        <v>5</v>
      </c>
      <c r="AP86" s="253">
        <v>0</v>
      </c>
      <c r="AQ86" s="254">
        <v>10</v>
      </c>
      <c r="AR86" s="234"/>
      <c r="AS86" s="256">
        <f t="shared" si="19"/>
        <v>0</v>
      </c>
      <c r="AT86" s="258"/>
      <c r="AU86" s="258"/>
      <c r="AV86" s="260"/>
      <c r="AW86" s="253"/>
      <c r="AX86" s="254"/>
      <c r="AY86" s="234"/>
      <c r="AZ86" s="256">
        <f t="shared" si="20"/>
        <v>0</v>
      </c>
      <c r="BA86" s="258"/>
      <c r="BB86" s="260"/>
      <c r="BC86" s="261"/>
      <c r="BD86" s="253"/>
      <c r="BE86" s="254"/>
      <c r="BF86" s="234"/>
      <c r="BG86" s="256">
        <f t="shared" si="21"/>
        <v>0</v>
      </c>
      <c r="BH86" s="258"/>
      <c r="BI86" s="260"/>
      <c r="BJ86" s="261"/>
      <c r="BK86" s="253"/>
      <c r="BL86" s="254"/>
      <c r="BM86" s="234"/>
    </row>
    <row r="87" spans="1:65" ht="17" thickTop="1" thickBot="1">
      <c r="A87" s="235">
        <v>89</v>
      </c>
      <c r="B87" s="339" t="s">
        <v>218</v>
      </c>
      <c r="C87" s="251">
        <f t="shared" si="13"/>
        <v>10</v>
      </c>
      <c r="D87" s="262">
        <v>0</v>
      </c>
      <c r="E87" s="253">
        <v>0</v>
      </c>
      <c r="F87" s="254">
        <v>10</v>
      </c>
      <c r="G87" s="255"/>
      <c r="H87" s="263">
        <f t="shared" si="14"/>
        <v>10</v>
      </c>
      <c r="I87" s="262">
        <v>0</v>
      </c>
      <c r="J87" s="253">
        <v>0</v>
      </c>
      <c r="K87" s="264">
        <v>10</v>
      </c>
      <c r="L87" s="257"/>
      <c r="M87" s="256">
        <f t="shared" si="15"/>
        <v>0</v>
      </c>
      <c r="N87" s="260"/>
      <c r="O87" s="253"/>
      <c r="P87" s="254"/>
      <c r="Q87" s="259"/>
      <c r="R87" s="279">
        <f t="shared" si="16"/>
        <v>0</v>
      </c>
      <c r="S87" s="260"/>
      <c r="T87" s="260"/>
      <c r="U87" s="253"/>
      <c r="V87" s="254"/>
      <c r="W87" s="259"/>
      <c r="X87" s="256">
        <f t="shared" si="17"/>
        <v>182</v>
      </c>
      <c r="Y87" s="258">
        <v>0</v>
      </c>
      <c r="Z87" s="260">
        <v>69</v>
      </c>
      <c r="AA87" s="261">
        <v>5</v>
      </c>
      <c r="AB87" s="268">
        <v>98</v>
      </c>
      <c r="AC87" s="254">
        <v>10</v>
      </c>
      <c r="AD87" s="234"/>
      <c r="AE87" s="258"/>
      <c r="AF87" s="258"/>
      <c r="AG87" s="260"/>
      <c r="AH87" s="261"/>
      <c r="AI87" s="253"/>
      <c r="AJ87" s="254"/>
      <c r="AK87" s="234"/>
      <c r="AL87" s="258">
        <f t="shared" si="18"/>
        <v>170</v>
      </c>
      <c r="AM87" s="258">
        <v>0</v>
      </c>
      <c r="AN87" s="258">
        <v>64</v>
      </c>
      <c r="AO87" s="258">
        <v>5</v>
      </c>
      <c r="AP87" s="253">
        <v>91</v>
      </c>
      <c r="AQ87" s="254">
        <v>10</v>
      </c>
      <c r="AR87" s="234"/>
      <c r="AS87" s="256">
        <f t="shared" si="19"/>
        <v>0</v>
      </c>
      <c r="AT87" s="258"/>
      <c r="AU87" s="258"/>
      <c r="AV87" s="260"/>
      <c r="AW87" s="253"/>
      <c r="AX87" s="254"/>
      <c r="AY87" s="234"/>
      <c r="AZ87" s="256">
        <f t="shared" si="20"/>
        <v>0</v>
      </c>
      <c r="BA87" s="258"/>
      <c r="BB87" s="260"/>
      <c r="BC87" s="261"/>
      <c r="BD87" s="253"/>
      <c r="BE87" s="254"/>
      <c r="BF87" s="234"/>
      <c r="BG87" s="256">
        <f t="shared" si="21"/>
        <v>0</v>
      </c>
      <c r="BH87" s="258"/>
      <c r="BI87" s="260"/>
      <c r="BJ87" s="261"/>
      <c r="BK87" s="253"/>
      <c r="BL87" s="254"/>
      <c r="BM87" s="234"/>
    </row>
    <row r="88" spans="1:65" ht="17" thickTop="1" thickBot="1">
      <c r="A88" s="235">
        <v>91</v>
      </c>
      <c r="B88" s="339" t="s">
        <v>29</v>
      </c>
      <c r="C88" s="251">
        <f t="shared" si="13"/>
        <v>45</v>
      </c>
      <c r="D88" s="262">
        <v>0</v>
      </c>
      <c r="E88" s="253">
        <v>35</v>
      </c>
      <c r="F88" s="254">
        <v>10</v>
      </c>
      <c r="G88" s="255"/>
      <c r="H88" s="263">
        <f t="shared" si="14"/>
        <v>80</v>
      </c>
      <c r="I88" s="262">
        <v>0</v>
      </c>
      <c r="J88" s="253">
        <v>70</v>
      </c>
      <c r="K88" s="264">
        <v>10</v>
      </c>
      <c r="L88" s="257"/>
      <c r="M88" s="256">
        <f t="shared" si="15"/>
        <v>101</v>
      </c>
      <c r="N88" s="260">
        <v>0</v>
      </c>
      <c r="O88" s="253">
        <v>91</v>
      </c>
      <c r="P88" s="254">
        <v>10</v>
      </c>
      <c r="Q88" s="259"/>
      <c r="R88" s="279">
        <f t="shared" si="16"/>
        <v>129</v>
      </c>
      <c r="S88" s="260">
        <v>0</v>
      </c>
      <c r="T88" s="260">
        <v>0</v>
      </c>
      <c r="U88" s="253">
        <v>119</v>
      </c>
      <c r="V88" s="254">
        <v>10</v>
      </c>
      <c r="W88" s="259"/>
      <c r="X88" s="256">
        <f t="shared" si="17"/>
        <v>155</v>
      </c>
      <c r="Y88" s="258">
        <v>0</v>
      </c>
      <c r="Z88" s="260">
        <v>0</v>
      </c>
      <c r="AA88" s="261">
        <v>5</v>
      </c>
      <c r="AB88" s="268">
        <v>140</v>
      </c>
      <c r="AC88" s="254">
        <v>10</v>
      </c>
      <c r="AD88" s="234"/>
      <c r="AE88" s="258"/>
      <c r="AF88" s="258"/>
      <c r="AG88" s="260"/>
      <c r="AH88" s="261"/>
      <c r="AI88" s="253"/>
      <c r="AJ88" s="254"/>
      <c r="AK88" s="234"/>
      <c r="AL88" s="256">
        <f t="shared" si="18"/>
        <v>324</v>
      </c>
      <c r="AM88" s="258">
        <v>0</v>
      </c>
      <c r="AN88" s="258">
        <v>176</v>
      </c>
      <c r="AO88" s="258">
        <v>5</v>
      </c>
      <c r="AP88" s="253">
        <v>133</v>
      </c>
      <c r="AQ88" s="254">
        <v>10</v>
      </c>
      <c r="AR88" s="234"/>
      <c r="AS88" s="256">
        <f t="shared" si="19"/>
        <v>0</v>
      </c>
      <c r="AT88" s="258"/>
      <c r="AU88" s="258"/>
      <c r="AV88" s="260"/>
      <c r="AW88" s="253"/>
      <c r="AX88" s="254"/>
      <c r="AY88" s="234"/>
      <c r="AZ88" s="256">
        <f t="shared" si="20"/>
        <v>0</v>
      </c>
      <c r="BA88" s="258"/>
      <c r="BB88" s="260"/>
      <c r="BC88" s="261"/>
      <c r="BD88" s="253"/>
      <c r="BE88" s="254"/>
      <c r="BF88" s="234"/>
      <c r="BG88" s="256">
        <f t="shared" si="21"/>
        <v>0</v>
      </c>
      <c r="BH88" s="258"/>
      <c r="BI88" s="260"/>
      <c r="BJ88" s="261"/>
      <c r="BK88" s="253"/>
      <c r="BL88" s="254"/>
      <c r="BM88" s="234"/>
    </row>
    <row r="89" spans="1:65" ht="17" thickTop="1" thickBot="1">
      <c r="A89" s="235">
        <v>92</v>
      </c>
      <c r="B89" s="339" t="s">
        <v>128</v>
      </c>
      <c r="C89" s="251">
        <f t="shared" si="13"/>
        <v>0</v>
      </c>
      <c r="D89" s="262"/>
      <c r="E89" s="253"/>
      <c r="F89" s="254"/>
      <c r="G89" s="255"/>
      <c r="H89" s="263">
        <f t="shared" si="14"/>
        <v>0</v>
      </c>
      <c r="I89" s="262"/>
      <c r="J89" s="253"/>
      <c r="K89" s="264"/>
      <c r="L89" s="257"/>
      <c r="M89" s="256">
        <f t="shared" si="15"/>
        <v>0</v>
      </c>
      <c r="N89" s="260"/>
      <c r="O89" s="253"/>
      <c r="P89" s="254"/>
      <c r="Q89" s="259"/>
      <c r="R89" s="279">
        <f t="shared" si="16"/>
        <v>0</v>
      </c>
      <c r="S89" s="260"/>
      <c r="T89" s="260"/>
      <c r="U89" s="253"/>
      <c r="V89" s="254"/>
      <c r="W89" s="259"/>
      <c r="X89" s="256">
        <f t="shared" si="17"/>
        <v>0</v>
      </c>
      <c r="Y89" s="258"/>
      <c r="Z89" s="260"/>
      <c r="AA89" s="261"/>
      <c r="AB89" s="268"/>
      <c r="AC89" s="254"/>
      <c r="AD89" s="234"/>
      <c r="AE89" s="258"/>
      <c r="AF89" s="258"/>
      <c r="AG89" s="260"/>
      <c r="AH89" s="261"/>
      <c r="AI89" s="253"/>
      <c r="AJ89" s="254"/>
      <c r="AK89" s="234"/>
      <c r="AL89" s="258"/>
      <c r="AM89" s="258"/>
      <c r="AN89" s="258"/>
      <c r="AO89" s="258"/>
      <c r="AP89" s="253"/>
      <c r="AQ89" s="254"/>
      <c r="AR89" s="234"/>
      <c r="AS89" s="256">
        <f t="shared" si="19"/>
        <v>45</v>
      </c>
      <c r="AT89" s="258"/>
      <c r="AU89" s="258">
        <v>45</v>
      </c>
      <c r="AV89" s="260"/>
      <c r="AW89" s="253"/>
      <c r="AX89" s="254"/>
      <c r="AY89" s="234"/>
      <c r="AZ89" s="256">
        <f t="shared" si="20"/>
        <v>0</v>
      </c>
      <c r="BA89" s="258"/>
      <c r="BB89" s="260"/>
      <c r="BC89" s="261"/>
      <c r="BD89" s="253"/>
      <c r="BE89" s="254"/>
      <c r="BF89" s="234"/>
      <c r="BG89" s="256">
        <f t="shared" si="21"/>
        <v>0</v>
      </c>
      <c r="BH89" s="258"/>
      <c r="BI89" s="260"/>
      <c r="BJ89" s="261"/>
      <c r="BK89" s="253"/>
      <c r="BL89" s="254"/>
      <c r="BM89" s="234"/>
    </row>
    <row r="90" spans="1:65" ht="17" thickTop="1" thickBot="1">
      <c r="A90" s="235">
        <v>93</v>
      </c>
      <c r="B90" s="339" t="s">
        <v>332</v>
      </c>
      <c r="C90" s="251">
        <f t="shared" si="13"/>
        <v>0</v>
      </c>
      <c r="D90" s="262"/>
      <c r="E90" s="253"/>
      <c r="F90" s="254"/>
      <c r="G90" s="255"/>
      <c r="H90" s="263">
        <f t="shared" si="14"/>
        <v>0</v>
      </c>
      <c r="I90" s="262"/>
      <c r="J90" s="253"/>
      <c r="K90" s="264"/>
      <c r="L90" s="257"/>
      <c r="M90" s="256">
        <f t="shared" si="15"/>
        <v>0</v>
      </c>
      <c r="N90" s="269"/>
      <c r="O90" s="253"/>
      <c r="P90" s="254"/>
      <c r="Q90" s="259"/>
      <c r="R90" s="279">
        <f t="shared" si="16"/>
        <v>0</v>
      </c>
      <c r="S90" s="258"/>
      <c r="T90" s="269"/>
      <c r="U90" s="253"/>
      <c r="V90" s="254"/>
      <c r="W90" s="259"/>
      <c r="X90" s="256">
        <f t="shared" si="17"/>
        <v>0</v>
      </c>
      <c r="Y90" s="258"/>
      <c r="Z90" s="269"/>
      <c r="AA90" s="261"/>
      <c r="AB90" s="270"/>
      <c r="AC90" s="254"/>
      <c r="AD90" s="234"/>
      <c r="AE90" s="256"/>
      <c r="AF90" s="260"/>
      <c r="AG90" s="269"/>
      <c r="AH90" s="271"/>
      <c r="AI90" s="272"/>
      <c r="AJ90" s="254"/>
      <c r="AK90" s="234"/>
      <c r="AL90" s="256">
        <f t="shared" si="18"/>
        <v>0</v>
      </c>
      <c r="AM90" s="258">
        <v>0</v>
      </c>
      <c r="AN90" s="258">
        <v>0</v>
      </c>
      <c r="AO90" s="258">
        <v>0</v>
      </c>
      <c r="AP90" s="253">
        <v>0</v>
      </c>
      <c r="AQ90" s="254">
        <v>0</v>
      </c>
      <c r="AR90" s="234"/>
      <c r="AS90" s="256">
        <f t="shared" si="19"/>
        <v>0</v>
      </c>
      <c r="AT90" s="258"/>
      <c r="AU90" s="258"/>
      <c r="AV90" s="269"/>
      <c r="AW90" s="253"/>
      <c r="AX90" s="254"/>
      <c r="AY90" s="234"/>
      <c r="AZ90" s="256">
        <f t="shared" si="20"/>
        <v>0</v>
      </c>
      <c r="BA90" s="258"/>
      <c r="BB90" s="269"/>
      <c r="BC90" s="261"/>
      <c r="BD90" s="253"/>
      <c r="BE90" s="254"/>
      <c r="BF90" s="234"/>
      <c r="BG90" s="256">
        <f t="shared" si="21"/>
        <v>0</v>
      </c>
      <c r="BH90" s="260"/>
      <c r="BI90" s="260"/>
      <c r="BJ90" s="260"/>
      <c r="BK90" s="253"/>
      <c r="BL90" s="254"/>
      <c r="BM90" s="234"/>
    </row>
    <row r="91" spans="1:65" ht="17" thickTop="1" thickBot="1">
      <c r="A91" s="235">
        <v>94</v>
      </c>
      <c r="B91" s="343" t="s">
        <v>298</v>
      </c>
      <c r="C91" s="251">
        <f t="shared" si="13"/>
        <v>31</v>
      </c>
      <c r="D91" s="262">
        <v>0</v>
      </c>
      <c r="E91" s="253">
        <v>21</v>
      </c>
      <c r="F91" s="254">
        <v>10</v>
      </c>
      <c r="G91" s="255"/>
      <c r="H91" s="263">
        <f t="shared" si="14"/>
        <v>45</v>
      </c>
      <c r="I91" s="262">
        <v>0</v>
      </c>
      <c r="J91" s="253">
        <v>35</v>
      </c>
      <c r="K91" s="264">
        <v>10</v>
      </c>
      <c r="L91" s="257"/>
      <c r="M91" s="256">
        <f t="shared" si="15"/>
        <v>80</v>
      </c>
      <c r="N91" s="260">
        <v>0</v>
      </c>
      <c r="O91" s="253">
        <v>70</v>
      </c>
      <c r="P91" s="254">
        <v>10</v>
      </c>
      <c r="Q91" s="259"/>
      <c r="R91" s="279">
        <f t="shared" si="16"/>
        <v>59</v>
      </c>
      <c r="S91" s="260">
        <v>0</v>
      </c>
      <c r="T91" s="260">
        <v>0</v>
      </c>
      <c r="U91" s="253">
        <v>49</v>
      </c>
      <c r="V91" s="254">
        <v>10</v>
      </c>
      <c r="W91" s="259"/>
      <c r="X91" s="256">
        <f t="shared" si="17"/>
        <v>78</v>
      </c>
      <c r="Y91" s="258">
        <v>0</v>
      </c>
      <c r="Z91" s="260">
        <v>0</v>
      </c>
      <c r="AA91" s="261">
        <v>5</v>
      </c>
      <c r="AB91" s="268">
        <v>63</v>
      </c>
      <c r="AC91" s="254">
        <v>10</v>
      </c>
      <c r="AD91" s="234"/>
      <c r="AE91" s="256">
        <f t="shared" si="12"/>
        <v>149</v>
      </c>
      <c r="AF91" s="258">
        <v>0</v>
      </c>
      <c r="AG91" s="260">
        <v>78</v>
      </c>
      <c r="AH91" s="261">
        <v>5</v>
      </c>
      <c r="AI91" s="253">
        <v>56</v>
      </c>
      <c r="AJ91" s="254">
        <v>10</v>
      </c>
      <c r="AK91" s="234"/>
      <c r="AL91" s="256">
        <f t="shared" si="18"/>
        <v>92</v>
      </c>
      <c r="AM91" s="258">
        <v>0</v>
      </c>
      <c r="AN91" s="258">
        <v>0</v>
      </c>
      <c r="AO91" s="258">
        <v>5</v>
      </c>
      <c r="AP91" s="253">
        <v>77</v>
      </c>
      <c r="AQ91" s="254">
        <v>10</v>
      </c>
      <c r="AR91" s="234"/>
      <c r="AS91" s="256">
        <f t="shared" si="19"/>
        <v>0</v>
      </c>
      <c r="AT91" s="258"/>
      <c r="AU91" s="258"/>
      <c r="AV91" s="260"/>
      <c r="AW91" s="253"/>
      <c r="AX91" s="254"/>
      <c r="AY91" s="234"/>
      <c r="AZ91" s="256">
        <f t="shared" si="20"/>
        <v>0</v>
      </c>
      <c r="BA91" s="258"/>
      <c r="BB91" s="260"/>
      <c r="BC91" s="261"/>
      <c r="BD91" s="253"/>
      <c r="BE91" s="254"/>
      <c r="BF91" s="234"/>
      <c r="BG91" s="256">
        <f t="shared" si="21"/>
        <v>0</v>
      </c>
      <c r="BH91" s="258"/>
      <c r="BI91" s="260"/>
      <c r="BJ91" s="261"/>
      <c r="BK91" s="253"/>
      <c r="BL91" s="254"/>
      <c r="BM91" s="234"/>
    </row>
    <row r="92" spans="1:65" ht="17" thickTop="1" thickBot="1">
      <c r="A92" s="241">
        <v>95</v>
      </c>
      <c r="B92" s="344" t="s">
        <v>129</v>
      </c>
      <c r="C92" s="251">
        <f t="shared" si="13"/>
        <v>24</v>
      </c>
      <c r="D92" s="273"/>
      <c r="E92" s="253">
        <v>14</v>
      </c>
      <c r="F92" s="254">
        <v>10</v>
      </c>
      <c r="G92" s="255"/>
      <c r="H92" s="263">
        <f t="shared" si="14"/>
        <v>800</v>
      </c>
      <c r="I92" s="262">
        <v>792</v>
      </c>
      <c r="J92" s="253">
        <v>-2</v>
      </c>
      <c r="K92" s="264">
        <v>10</v>
      </c>
      <c r="L92" s="257"/>
      <c r="M92" s="256">
        <f t="shared" si="15"/>
        <v>54</v>
      </c>
      <c r="N92" s="267">
        <v>2</v>
      </c>
      <c r="O92" s="253">
        <v>42</v>
      </c>
      <c r="P92" s="254">
        <v>10</v>
      </c>
      <c r="Q92" s="259"/>
      <c r="R92" s="279">
        <f t="shared" si="16"/>
        <v>287</v>
      </c>
      <c r="S92" s="260">
        <v>200</v>
      </c>
      <c r="T92" s="260">
        <v>0</v>
      </c>
      <c r="U92" s="253">
        <v>77</v>
      </c>
      <c r="V92" s="254">
        <v>10</v>
      </c>
      <c r="W92" s="259"/>
      <c r="X92" s="256">
        <f t="shared" si="17"/>
        <v>284</v>
      </c>
      <c r="Y92" s="258">
        <v>150</v>
      </c>
      <c r="Z92" s="260">
        <v>0</v>
      </c>
      <c r="AA92" s="261">
        <v>5</v>
      </c>
      <c r="AB92" s="268">
        <v>119</v>
      </c>
      <c r="AC92" s="254">
        <v>10</v>
      </c>
      <c r="AD92" s="234"/>
      <c r="AE92" s="258"/>
      <c r="AF92" s="258"/>
      <c r="AG92" s="260"/>
      <c r="AH92" s="261"/>
      <c r="AI92" s="253"/>
      <c r="AJ92" s="254"/>
      <c r="AK92" s="234"/>
      <c r="AL92" s="258">
        <f t="shared" si="18"/>
        <v>284</v>
      </c>
      <c r="AM92" s="258">
        <v>100</v>
      </c>
      <c r="AN92" s="258">
        <v>120</v>
      </c>
      <c r="AO92" s="258">
        <v>5</v>
      </c>
      <c r="AP92" s="253">
        <v>49</v>
      </c>
      <c r="AQ92" s="254">
        <v>10</v>
      </c>
      <c r="AR92" s="234"/>
      <c r="AS92" s="256">
        <f t="shared" si="19"/>
        <v>0</v>
      </c>
      <c r="AT92" s="258"/>
      <c r="AU92" s="258"/>
      <c r="AV92" s="260"/>
      <c r="AW92" s="253"/>
      <c r="AX92" s="254"/>
      <c r="AY92" s="234"/>
      <c r="AZ92" s="256">
        <f t="shared" si="20"/>
        <v>0</v>
      </c>
      <c r="BA92" s="258"/>
      <c r="BB92" s="260"/>
      <c r="BC92" s="261"/>
      <c r="BD92" s="253"/>
      <c r="BE92" s="254"/>
      <c r="BF92" s="234"/>
      <c r="BG92" s="256">
        <f t="shared" si="21"/>
        <v>0</v>
      </c>
      <c r="BH92" s="258"/>
      <c r="BI92" s="260"/>
      <c r="BJ92" s="261"/>
      <c r="BK92" s="253"/>
      <c r="BL92" s="254"/>
      <c r="BM92" s="234"/>
    </row>
    <row r="93" spans="1:65" ht="17" thickTop="1" thickBot="1">
      <c r="A93" s="242">
        <v>96</v>
      </c>
      <c r="B93" s="345" t="s">
        <v>68</v>
      </c>
      <c r="C93" s="251">
        <f t="shared" si="13"/>
        <v>31</v>
      </c>
      <c r="D93" s="262">
        <v>0</v>
      </c>
      <c r="E93" s="253">
        <v>21</v>
      </c>
      <c r="F93" s="254">
        <v>10</v>
      </c>
      <c r="G93" s="255"/>
      <c r="H93" s="263">
        <f t="shared" si="14"/>
        <v>10</v>
      </c>
      <c r="I93" s="262">
        <v>0</v>
      </c>
      <c r="J93" s="253">
        <v>0</v>
      </c>
      <c r="K93" s="264">
        <v>10</v>
      </c>
      <c r="L93" s="257"/>
      <c r="M93" s="256">
        <f t="shared" si="15"/>
        <v>24</v>
      </c>
      <c r="N93" s="260">
        <v>0</v>
      </c>
      <c r="O93" s="253">
        <v>14</v>
      </c>
      <c r="P93" s="254">
        <v>10</v>
      </c>
      <c r="Q93" s="259"/>
      <c r="R93" s="279">
        <f t="shared" si="16"/>
        <v>24</v>
      </c>
      <c r="S93" s="260">
        <v>0</v>
      </c>
      <c r="T93" s="260">
        <v>0</v>
      </c>
      <c r="U93" s="253">
        <v>14</v>
      </c>
      <c r="V93" s="254">
        <v>10</v>
      </c>
      <c r="W93" s="259"/>
      <c r="X93" s="256">
        <f t="shared" si="17"/>
        <v>113</v>
      </c>
      <c r="Y93" s="258">
        <v>0</v>
      </c>
      <c r="Z93" s="260">
        <v>0</v>
      </c>
      <c r="AA93" s="261">
        <v>5</v>
      </c>
      <c r="AB93" s="268">
        <v>98</v>
      </c>
      <c r="AC93" s="254">
        <v>10</v>
      </c>
      <c r="AD93" s="234"/>
      <c r="AE93" s="256">
        <f t="shared" si="12"/>
        <v>247</v>
      </c>
      <c r="AF93" s="258">
        <v>0</v>
      </c>
      <c r="AG93" s="260">
        <v>113</v>
      </c>
      <c r="AH93" s="261">
        <v>5</v>
      </c>
      <c r="AI93" s="253">
        <v>119</v>
      </c>
      <c r="AJ93" s="254">
        <v>10</v>
      </c>
      <c r="AK93" s="234"/>
      <c r="AL93" s="258"/>
      <c r="AM93" s="258"/>
      <c r="AN93" s="258"/>
      <c r="AO93" s="258"/>
      <c r="AP93" s="253"/>
      <c r="AQ93" s="254"/>
      <c r="AR93" s="234"/>
      <c r="AS93" s="256">
        <f t="shared" si="19"/>
        <v>127</v>
      </c>
      <c r="AT93" s="258"/>
      <c r="AU93" s="258">
        <v>127</v>
      </c>
      <c r="AV93" s="260"/>
      <c r="AW93" s="253"/>
      <c r="AX93" s="254"/>
      <c r="AY93" s="234"/>
      <c r="AZ93" s="256">
        <f t="shared" si="20"/>
        <v>0</v>
      </c>
      <c r="BA93" s="258"/>
      <c r="BB93" s="260"/>
      <c r="BC93" s="261"/>
      <c r="BD93" s="253"/>
      <c r="BE93" s="254"/>
      <c r="BF93" s="234"/>
      <c r="BG93" s="256">
        <f t="shared" si="21"/>
        <v>0</v>
      </c>
      <c r="BH93" s="258"/>
      <c r="BI93" s="260"/>
      <c r="BJ93" s="261"/>
      <c r="BK93" s="253"/>
      <c r="BL93" s="254"/>
      <c r="BM93" s="234"/>
    </row>
    <row r="94" spans="1:65" ht="17" thickTop="1" thickBot="1">
      <c r="A94" s="241">
        <v>97</v>
      </c>
      <c r="B94" s="344" t="s">
        <v>130</v>
      </c>
      <c r="C94" s="251">
        <f t="shared" si="13"/>
        <v>17</v>
      </c>
      <c r="D94" s="262">
        <v>0</v>
      </c>
      <c r="E94" s="253">
        <v>7</v>
      </c>
      <c r="F94" s="254">
        <v>10</v>
      </c>
      <c r="G94" s="255"/>
      <c r="H94" s="263">
        <f t="shared" si="14"/>
        <v>38</v>
      </c>
      <c r="I94" s="262">
        <v>0</v>
      </c>
      <c r="J94" s="253">
        <v>28</v>
      </c>
      <c r="K94" s="264">
        <v>10</v>
      </c>
      <c r="L94" s="257"/>
      <c r="M94" s="256">
        <f t="shared" si="15"/>
        <v>38</v>
      </c>
      <c r="N94" s="260">
        <v>0</v>
      </c>
      <c r="O94" s="253">
        <v>28</v>
      </c>
      <c r="P94" s="254">
        <v>10</v>
      </c>
      <c r="Q94" s="259"/>
      <c r="R94" s="279">
        <f t="shared" si="16"/>
        <v>45</v>
      </c>
      <c r="S94" s="260">
        <v>0</v>
      </c>
      <c r="T94" s="260">
        <v>0</v>
      </c>
      <c r="U94" s="253">
        <v>35</v>
      </c>
      <c r="V94" s="254">
        <v>10</v>
      </c>
      <c r="W94" s="259"/>
      <c r="X94" s="256">
        <f t="shared" si="17"/>
        <v>169</v>
      </c>
      <c r="Y94" s="258">
        <v>0</v>
      </c>
      <c r="Z94" s="260">
        <v>0</v>
      </c>
      <c r="AA94" s="261">
        <v>5</v>
      </c>
      <c r="AB94" s="268">
        <v>154</v>
      </c>
      <c r="AC94" s="254">
        <v>10</v>
      </c>
      <c r="AD94" s="234"/>
      <c r="AE94" s="265">
        <f t="shared" si="12"/>
        <v>85</v>
      </c>
      <c r="AF94" s="258">
        <v>0</v>
      </c>
      <c r="AG94" s="260">
        <v>0</v>
      </c>
      <c r="AH94" s="261">
        <v>5</v>
      </c>
      <c r="AI94" s="253">
        <v>70</v>
      </c>
      <c r="AJ94" s="254">
        <v>10</v>
      </c>
      <c r="AK94" s="234"/>
      <c r="AL94" s="256">
        <f t="shared" si="18"/>
        <v>50</v>
      </c>
      <c r="AM94" s="258">
        <v>0</v>
      </c>
      <c r="AN94" s="258">
        <v>0</v>
      </c>
      <c r="AO94" s="258">
        <v>5</v>
      </c>
      <c r="AP94" s="253">
        <v>35</v>
      </c>
      <c r="AQ94" s="254">
        <v>10</v>
      </c>
      <c r="AR94" s="234"/>
      <c r="AS94" s="256">
        <f t="shared" si="19"/>
        <v>0</v>
      </c>
      <c r="AT94" s="258"/>
      <c r="AU94" s="258"/>
      <c r="AV94" s="260"/>
      <c r="AW94" s="253"/>
      <c r="AX94" s="254"/>
      <c r="AY94" s="234"/>
      <c r="AZ94" s="256">
        <f t="shared" si="20"/>
        <v>0</v>
      </c>
      <c r="BA94" s="258"/>
      <c r="BB94" s="260"/>
      <c r="BC94" s="261"/>
      <c r="BD94" s="253"/>
      <c r="BE94" s="254"/>
      <c r="BF94" s="234"/>
      <c r="BG94" s="256">
        <f t="shared" si="21"/>
        <v>0</v>
      </c>
      <c r="BH94" s="258"/>
      <c r="BI94" s="260"/>
      <c r="BJ94" s="261"/>
      <c r="BK94" s="253"/>
      <c r="BL94" s="254"/>
      <c r="BM94" s="234"/>
    </row>
    <row r="95" spans="1:65" ht="17" thickTop="1" thickBot="1">
      <c r="A95" s="241">
        <v>98</v>
      </c>
      <c r="B95" s="344" t="s">
        <v>131</v>
      </c>
      <c r="C95" s="251">
        <f t="shared" si="13"/>
        <v>38</v>
      </c>
      <c r="D95" s="262">
        <v>0</v>
      </c>
      <c r="E95" s="253">
        <v>28</v>
      </c>
      <c r="F95" s="254">
        <v>10</v>
      </c>
      <c r="G95" s="255"/>
      <c r="H95" s="263">
        <f t="shared" si="14"/>
        <v>45</v>
      </c>
      <c r="I95" s="262">
        <v>0</v>
      </c>
      <c r="J95" s="253">
        <v>35</v>
      </c>
      <c r="K95" s="264">
        <v>10</v>
      </c>
      <c r="L95" s="257"/>
      <c r="M95" s="256">
        <f t="shared" si="15"/>
        <v>24</v>
      </c>
      <c r="N95" s="260">
        <v>0</v>
      </c>
      <c r="O95" s="253">
        <v>14</v>
      </c>
      <c r="P95" s="254">
        <v>10</v>
      </c>
      <c r="Q95" s="259"/>
      <c r="R95" s="279">
        <f t="shared" si="16"/>
        <v>252</v>
      </c>
      <c r="S95" s="258">
        <v>200</v>
      </c>
      <c r="T95" s="260">
        <v>0</v>
      </c>
      <c r="U95" s="253">
        <v>42</v>
      </c>
      <c r="V95" s="254">
        <v>10</v>
      </c>
      <c r="W95" s="259"/>
      <c r="X95" s="256">
        <f t="shared" si="17"/>
        <v>0</v>
      </c>
      <c r="Y95" s="258"/>
      <c r="Z95" s="260"/>
      <c r="AA95" s="261"/>
      <c r="AB95" s="268"/>
      <c r="AC95" s="254"/>
      <c r="AD95" s="234"/>
      <c r="AE95" s="258"/>
      <c r="AF95" s="258"/>
      <c r="AG95" s="260"/>
      <c r="AH95" s="261"/>
      <c r="AI95" s="253"/>
      <c r="AJ95" s="254"/>
      <c r="AK95" s="234"/>
      <c r="AL95" s="256">
        <f t="shared" si="18"/>
        <v>329</v>
      </c>
      <c r="AM95" s="258">
        <v>200</v>
      </c>
      <c r="AN95" s="258">
        <v>86</v>
      </c>
      <c r="AO95" s="258">
        <v>5</v>
      </c>
      <c r="AP95" s="253">
        <v>28</v>
      </c>
      <c r="AQ95" s="254">
        <v>10</v>
      </c>
      <c r="AR95" s="234"/>
      <c r="AS95" s="256">
        <f t="shared" si="19"/>
        <v>0</v>
      </c>
      <c r="AT95" s="258"/>
      <c r="AU95" s="258"/>
      <c r="AV95" s="260"/>
      <c r="AW95" s="253"/>
      <c r="AX95" s="254"/>
      <c r="AY95" s="234"/>
      <c r="AZ95" s="256">
        <f t="shared" si="20"/>
        <v>0</v>
      </c>
      <c r="BA95" s="258"/>
      <c r="BB95" s="260"/>
      <c r="BC95" s="261"/>
      <c r="BD95" s="253"/>
      <c r="BE95" s="254"/>
      <c r="BF95" s="234"/>
      <c r="BG95" s="256">
        <f t="shared" si="21"/>
        <v>0</v>
      </c>
      <c r="BH95" s="258"/>
      <c r="BI95" s="260"/>
      <c r="BJ95" s="261"/>
      <c r="BK95" s="253"/>
      <c r="BL95" s="254"/>
      <c r="BM95" s="234"/>
    </row>
    <row r="96" spans="1:65" ht="17" thickTop="1" thickBot="1">
      <c r="A96" s="242">
        <v>99</v>
      </c>
      <c r="B96" s="337" t="s">
        <v>69</v>
      </c>
      <c r="C96" s="251">
        <f t="shared" si="13"/>
        <v>17</v>
      </c>
      <c r="D96" s="262">
        <v>0</v>
      </c>
      <c r="E96" s="253">
        <v>7</v>
      </c>
      <c r="F96" s="254">
        <v>10</v>
      </c>
      <c r="G96" s="255"/>
      <c r="H96" s="263">
        <f t="shared" si="14"/>
        <v>17</v>
      </c>
      <c r="I96" s="262">
        <v>0</v>
      </c>
      <c r="J96" s="253">
        <v>7</v>
      </c>
      <c r="K96" s="264">
        <v>10</v>
      </c>
      <c r="L96" s="257"/>
      <c r="M96" s="256">
        <f t="shared" si="15"/>
        <v>0</v>
      </c>
      <c r="N96" s="260"/>
      <c r="O96" s="253"/>
      <c r="P96" s="254"/>
      <c r="Q96" s="259"/>
      <c r="R96" s="279">
        <f t="shared" si="16"/>
        <v>20</v>
      </c>
      <c r="S96" s="258">
        <v>0</v>
      </c>
      <c r="T96" s="260">
        <v>10</v>
      </c>
      <c r="U96" s="253">
        <v>0</v>
      </c>
      <c r="V96" s="254">
        <v>10</v>
      </c>
      <c r="W96" s="259"/>
      <c r="X96" s="256">
        <f t="shared" si="17"/>
        <v>15</v>
      </c>
      <c r="Y96" s="260">
        <v>0</v>
      </c>
      <c r="Z96" s="260">
        <v>0</v>
      </c>
      <c r="AA96" s="261">
        <v>5</v>
      </c>
      <c r="AB96" s="268">
        <v>0</v>
      </c>
      <c r="AC96" s="254">
        <v>10</v>
      </c>
      <c r="AD96" s="234"/>
      <c r="AE96" s="256">
        <f t="shared" si="12"/>
        <v>15</v>
      </c>
      <c r="AF96" s="258">
        <v>0</v>
      </c>
      <c r="AG96" s="260">
        <v>0</v>
      </c>
      <c r="AH96" s="261">
        <v>5</v>
      </c>
      <c r="AI96" s="253">
        <v>0</v>
      </c>
      <c r="AJ96" s="254">
        <v>10</v>
      </c>
      <c r="AK96" s="234"/>
      <c r="AL96" s="256">
        <f t="shared" si="18"/>
        <v>15</v>
      </c>
      <c r="AM96" s="258">
        <v>0</v>
      </c>
      <c r="AN96" s="258">
        <v>0</v>
      </c>
      <c r="AO96" s="258">
        <v>5</v>
      </c>
      <c r="AP96" s="253">
        <v>0</v>
      </c>
      <c r="AQ96" s="254">
        <v>10</v>
      </c>
      <c r="AR96" s="234"/>
      <c r="AS96" s="256">
        <f t="shared" si="19"/>
        <v>0</v>
      </c>
      <c r="AT96" s="258"/>
      <c r="AU96" s="258"/>
      <c r="AV96" s="260"/>
      <c r="AW96" s="253"/>
      <c r="AX96" s="254"/>
      <c r="AY96" s="234"/>
      <c r="AZ96" s="256">
        <f t="shared" si="20"/>
        <v>0</v>
      </c>
      <c r="BA96" s="258"/>
      <c r="BB96" s="260"/>
      <c r="BC96" s="261"/>
      <c r="BD96" s="253"/>
      <c r="BE96" s="254"/>
      <c r="BF96" s="234"/>
      <c r="BG96" s="256">
        <f t="shared" si="21"/>
        <v>0</v>
      </c>
      <c r="BH96" s="258"/>
      <c r="BI96" s="260"/>
      <c r="BJ96" s="261"/>
      <c r="BK96" s="253"/>
      <c r="BL96" s="254"/>
      <c r="BM96" s="234"/>
    </row>
    <row r="97" spans="1:65" ht="17" thickTop="1" thickBot="1">
      <c r="A97" s="241">
        <v>100</v>
      </c>
      <c r="B97" s="344" t="s">
        <v>132</v>
      </c>
      <c r="C97" s="251">
        <f t="shared" si="13"/>
        <v>0</v>
      </c>
      <c r="D97" s="262"/>
      <c r="E97" s="253"/>
      <c r="F97" s="254"/>
      <c r="G97" s="255"/>
      <c r="H97" s="263">
        <f t="shared" si="14"/>
        <v>55</v>
      </c>
      <c r="I97" s="262">
        <v>24</v>
      </c>
      <c r="J97" s="253">
        <v>21</v>
      </c>
      <c r="K97" s="264">
        <v>10</v>
      </c>
      <c r="L97" s="257"/>
      <c r="M97" s="256">
        <f t="shared" si="15"/>
        <v>0</v>
      </c>
      <c r="N97" s="260"/>
      <c r="O97" s="253"/>
      <c r="P97" s="254"/>
      <c r="Q97" s="259"/>
      <c r="R97" s="279">
        <f t="shared" si="16"/>
        <v>0</v>
      </c>
      <c r="S97" s="258"/>
      <c r="T97" s="260"/>
      <c r="U97" s="253"/>
      <c r="V97" s="254"/>
      <c r="W97" s="259"/>
      <c r="X97" s="256">
        <f t="shared" si="17"/>
        <v>112</v>
      </c>
      <c r="Y97" s="258">
        <v>0</v>
      </c>
      <c r="Z97" s="260">
        <v>76</v>
      </c>
      <c r="AA97" s="261">
        <v>5</v>
      </c>
      <c r="AB97" s="268">
        <v>21</v>
      </c>
      <c r="AC97" s="254">
        <v>10</v>
      </c>
      <c r="AD97" s="234"/>
      <c r="AE97" s="258"/>
      <c r="AF97" s="258"/>
      <c r="AG97" s="260"/>
      <c r="AH97" s="261"/>
      <c r="AI97" s="253"/>
      <c r="AJ97" s="254"/>
      <c r="AK97" s="234"/>
      <c r="AL97" s="258"/>
      <c r="AM97" s="258"/>
      <c r="AN97" s="258"/>
      <c r="AO97" s="258"/>
      <c r="AP97" s="253"/>
      <c r="AQ97" s="254"/>
      <c r="AR97" s="234"/>
      <c r="AS97" s="256">
        <f t="shared" si="19"/>
        <v>93</v>
      </c>
      <c r="AT97" s="258"/>
      <c r="AU97" s="258">
        <v>93</v>
      </c>
      <c r="AV97" s="260"/>
      <c r="AW97" s="253"/>
      <c r="AX97" s="254"/>
      <c r="AY97" s="234"/>
      <c r="AZ97" s="256">
        <f t="shared" si="20"/>
        <v>0</v>
      </c>
      <c r="BA97" s="258"/>
      <c r="BB97" s="260"/>
      <c r="BC97" s="261"/>
      <c r="BD97" s="253"/>
      <c r="BE97" s="254"/>
      <c r="BF97" s="234"/>
      <c r="BG97" s="256">
        <f t="shared" si="21"/>
        <v>0</v>
      </c>
      <c r="BH97" s="258"/>
      <c r="BI97" s="260"/>
      <c r="BJ97" s="261"/>
      <c r="BK97" s="253"/>
      <c r="BL97" s="254"/>
      <c r="BM97" s="234"/>
    </row>
    <row r="98" spans="1:65" ht="17" thickTop="1" thickBot="1">
      <c r="A98" s="238">
        <v>102</v>
      </c>
      <c r="B98" s="340" t="s">
        <v>133</v>
      </c>
      <c r="C98" s="251">
        <f t="shared" si="13"/>
        <v>17</v>
      </c>
      <c r="D98" s="262">
        <v>0</v>
      </c>
      <c r="E98" s="253">
        <v>7</v>
      </c>
      <c r="F98" s="254">
        <v>10</v>
      </c>
      <c r="G98" s="255"/>
      <c r="H98" s="263">
        <f t="shared" si="14"/>
        <v>10</v>
      </c>
      <c r="I98" s="262">
        <v>0</v>
      </c>
      <c r="J98" s="253">
        <v>0</v>
      </c>
      <c r="K98" s="264">
        <v>10</v>
      </c>
      <c r="L98" s="257"/>
      <c r="M98" s="256">
        <f t="shared" si="15"/>
        <v>17</v>
      </c>
      <c r="N98" s="260">
        <v>0</v>
      </c>
      <c r="O98" s="253">
        <v>7</v>
      </c>
      <c r="P98" s="254">
        <v>10</v>
      </c>
      <c r="Q98" s="259"/>
      <c r="R98" s="279">
        <f t="shared" si="16"/>
        <v>174</v>
      </c>
      <c r="S98" s="258">
        <v>150</v>
      </c>
      <c r="T98" s="260">
        <v>0</v>
      </c>
      <c r="U98" s="253">
        <v>14</v>
      </c>
      <c r="V98" s="254">
        <v>10</v>
      </c>
      <c r="W98" s="259"/>
      <c r="X98" s="256">
        <f t="shared" si="17"/>
        <v>200</v>
      </c>
      <c r="Y98" s="258">
        <v>150</v>
      </c>
      <c r="Z98" s="260">
        <v>0</v>
      </c>
      <c r="AA98" s="261">
        <v>5</v>
      </c>
      <c r="AB98" s="268">
        <v>35</v>
      </c>
      <c r="AC98" s="254">
        <v>10</v>
      </c>
      <c r="AD98" s="234"/>
      <c r="AE98" s="265">
        <f t="shared" si="12"/>
        <v>122</v>
      </c>
      <c r="AF98" s="258">
        <v>100</v>
      </c>
      <c r="AG98" s="260">
        <v>0</v>
      </c>
      <c r="AH98" s="261">
        <v>5</v>
      </c>
      <c r="AI98" s="253">
        <v>7</v>
      </c>
      <c r="AJ98" s="254">
        <v>10</v>
      </c>
      <c r="AK98" s="234"/>
      <c r="AL98" s="256">
        <f t="shared" si="18"/>
        <v>136</v>
      </c>
      <c r="AM98" s="258">
        <v>100</v>
      </c>
      <c r="AN98" s="258">
        <v>0</v>
      </c>
      <c r="AO98" s="258">
        <v>5</v>
      </c>
      <c r="AP98" s="253">
        <v>21</v>
      </c>
      <c r="AQ98" s="254">
        <v>10</v>
      </c>
      <c r="AR98" s="234"/>
      <c r="AS98" s="256">
        <f t="shared" si="19"/>
        <v>0</v>
      </c>
      <c r="AT98" s="258"/>
      <c r="AU98" s="258"/>
      <c r="AV98" s="260"/>
      <c r="AW98" s="253"/>
      <c r="AX98" s="254"/>
      <c r="AY98" s="234"/>
      <c r="AZ98" s="256">
        <f t="shared" si="20"/>
        <v>0</v>
      </c>
      <c r="BA98" s="258"/>
      <c r="BB98" s="260"/>
      <c r="BC98" s="261"/>
      <c r="BD98" s="253"/>
      <c r="BE98" s="254"/>
      <c r="BF98" s="234"/>
      <c r="BG98" s="256">
        <f t="shared" si="21"/>
        <v>0</v>
      </c>
      <c r="BH98" s="258"/>
      <c r="BI98" s="260"/>
      <c r="BJ98" s="261"/>
      <c r="BK98" s="253"/>
      <c r="BL98" s="254"/>
      <c r="BM98" s="234"/>
    </row>
    <row r="99" spans="1:65" ht="17" thickTop="1" thickBot="1">
      <c r="A99" s="238">
        <v>103</v>
      </c>
      <c r="B99" s="340" t="s">
        <v>134</v>
      </c>
      <c r="C99" s="251">
        <f t="shared" si="13"/>
        <v>24</v>
      </c>
      <c r="D99" s="262">
        <v>0</v>
      </c>
      <c r="E99" s="253">
        <v>14</v>
      </c>
      <c r="F99" s="254">
        <v>10</v>
      </c>
      <c r="G99" s="255"/>
      <c r="H99" s="263">
        <f t="shared" si="14"/>
        <v>101</v>
      </c>
      <c r="I99" s="262">
        <v>0</v>
      </c>
      <c r="J99" s="253">
        <v>91</v>
      </c>
      <c r="K99" s="264">
        <v>10</v>
      </c>
      <c r="L99" s="257"/>
      <c r="M99" s="256">
        <f t="shared" si="15"/>
        <v>87</v>
      </c>
      <c r="N99" s="260">
        <v>0</v>
      </c>
      <c r="O99" s="253">
        <v>77</v>
      </c>
      <c r="P99" s="254">
        <v>10</v>
      </c>
      <c r="Q99" s="259"/>
      <c r="R99" s="279">
        <f t="shared" si="16"/>
        <v>87</v>
      </c>
      <c r="S99" s="258">
        <v>0</v>
      </c>
      <c r="T99" s="260">
        <v>0</v>
      </c>
      <c r="U99" s="253">
        <v>77</v>
      </c>
      <c r="V99" s="254">
        <v>10</v>
      </c>
      <c r="W99" s="259"/>
      <c r="X99" s="256">
        <f t="shared" si="17"/>
        <v>169</v>
      </c>
      <c r="Y99" s="258">
        <v>0</v>
      </c>
      <c r="Z99" s="260">
        <v>0</v>
      </c>
      <c r="AA99" s="261">
        <v>5</v>
      </c>
      <c r="AB99" s="268">
        <v>154</v>
      </c>
      <c r="AC99" s="254">
        <v>10</v>
      </c>
      <c r="AD99" s="234"/>
      <c r="AE99" s="256">
        <f t="shared" si="12"/>
        <v>169</v>
      </c>
      <c r="AF99" s="258">
        <v>0</v>
      </c>
      <c r="AG99" s="260">
        <v>0</v>
      </c>
      <c r="AH99" s="261">
        <v>5</v>
      </c>
      <c r="AI99" s="253">
        <v>154</v>
      </c>
      <c r="AJ99" s="254">
        <v>10</v>
      </c>
      <c r="AK99" s="234"/>
      <c r="AL99" s="256">
        <f t="shared" si="18"/>
        <v>92</v>
      </c>
      <c r="AM99" s="258">
        <v>0</v>
      </c>
      <c r="AN99" s="258">
        <v>0</v>
      </c>
      <c r="AO99" s="258">
        <v>5</v>
      </c>
      <c r="AP99" s="253">
        <v>77</v>
      </c>
      <c r="AQ99" s="254">
        <v>10</v>
      </c>
      <c r="AR99" s="234"/>
      <c r="AS99" s="256">
        <f t="shared" si="19"/>
        <v>0</v>
      </c>
      <c r="AT99" s="258"/>
      <c r="AU99" s="258"/>
      <c r="AV99" s="260"/>
      <c r="AW99" s="253"/>
      <c r="AX99" s="254"/>
      <c r="AY99" s="234"/>
      <c r="AZ99" s="256">
        <f t="shared" si="20"/>
        <v>0</v>
      </c>
      <c r="BA99" s="258"/>
      <c r="BB99" s="260"/>
      <c r="BC99" s="261"/>
      <c r="BD99" s="253"/>
      <c r="BE99" s="254"/>
      <c r="BF99" s="234"/>
      <c r="BG99" s="256">
        <f t="shared" si="21"/>
        <v>0</v>
      </c>
      <c r="BH99" s="258"/>
      <c r="BI99" s="260"/>
      <c r="BJ99" s="261"/>
      <c r="BK99" s="253"/>
      <c r="BL99" s="254"/>
      <c r="BM99" s="234"/>
    </row>
    <row r="100" spans="1:65" ht="17" thickTop="1" thickBot="1">
      <c r="A100" s="238">
        <v>104</v>
      </c>
      <c r="B100" s="340" t="s">
        <v>136</v>
      </c>
      <c r="C100" s="251">
        <f t="shared" si="13"/>
        <v>59</v>
      </c>
      <c r="D100" s="262">
        <v>0</v>
      </c>
      <c r="E100" s="253">
        <v>49</v>
      </c>
      <c r="F100" s="254">
        <v>10</v>
      </c>
      <c r="G100" s="255"/>
      <c r="H100" s="263">
        <f t="shared" si="14"/>
        <v>143</v>
      </c>
      <c r="I100" s="262">
        <v>0</v>
      </c>
      <c r="J100" s="253">
        <v>133</v>
      </c>
      <c r="K100" s="264">
        <v>10</v>
      </c>
      <c r="L100" s="257"/>
      <c r="M100" s="256">
        <f t="shared" si="15"/>
        <v>171</v>
      </c>
      <c r="N100" s="260">
        <v>0</v>
      </c>
      <c r="O100" s="253">
        <v>161</v>
      </c>
      <c r="P100" s="254">
        <v>10</v>
      </c>
      <c r="Q100" s="259"/>
      <c r="R100" s="279">
        <f t="shared" si="16"/>
        <v>535</v>
      </c>
      <c r="S100" s="258">
        <v>350</v>
      </c>
      <c r="T100" s="260">
        <v>0</v>
      </c>
      <c r="U100" s="253">
        <v>175</v>
      </c>
      <c r="V100" s="254">
        <v>10</v>
      </c>
      <c r="W100" s="259"/>
      <c r="X100" s="256">
        <f t="shared" si="17"/>
        <v>362</v>
      </c>
      <c r="Y100" s="258">
        <v>200</v>
      </c>
      <c r="Z100" s="260">
        <v>0</v>
      </c>
      <c r="AA100" s="261">
        <v>5</v>
      </c>
      <c r="AB100" s="268">
        <v>147</v>
      </c>
      <c r="AC100" s="254">
        <v>10</v>
      </c>
      <c r="AD100" s="234"/>
      <c r="AE100" s="258"/>
      <c r="AF100" s="258"/>
      <c r="AG100" s="260"/>
      <c r="AH100" s="261"/>
      <c r="AI100" s="253"/>
      <c r="AJ100" s="254"/>
      <c r="AK100" s="234"/>
      <c r="AL100" s="256">
        <f t="shared" si="18"/>
        <v>488</v>
      </c>
      <c r="AM100" s="258">
        <v>150</v>
      </c>
      <c r="AN100" s="258">
        <v>176</v>
      </c>
      <c r="AO100" s="258">
        <v>5</v>
      </c>
      <c r="AP100" s="253">
        <v>147</v>
      </c>
      <c r="AQ100" s="254">
        <v>10</v>
      </c>
      <c r="AR100" s="234"/>
      <c r="AS100" s="256">
        <f t="shared" si="19"/>
        <v>0</v>
      </c>
      <c r="AT100" s="258"/>
      <c r="AU100" s="258"/>
      <c r="AV100" s="260"/>
      <c r="AW100" s="253"/>
      <c r="AX100" s="254"/>
      <c r="AY100" s="234"/>
      <c r="AZ100" s="256">
        <f t="shared" si="20"/>
        <v>0</v>
      </c>
      <c r="BA100" s="258"/>
      <c r="BB100" s="260"/>
      <c r="BC100" s="261"/>
      <c r="BD100" s="253"/>
      <c r="BE100" s="254"/>
      <c r="BF100" s="234"/>
      <c r="BG100" s="256">
        <f t="shared" si="21"/>
        <v>0</v>
      </c>
      <c r="BH100" s="258"/>
      <c r="BI100" s="260"/>
      <c r="BJ100" s="261"/>
      <c r="BK100" s="253"/>
      <c r="BL100" s="254"/>
      <c r="BM100" s="234"/>
    </row>
    <row r="101" spans="1:65" ht="17" thickTop="1" thickBot="1">
      <c r="A101" s="238">
        <v>105</v>
      </c>
      <c r="B101" s="340" t="s">
        <v>137</v>
      </c>
      <c r="C101" s="251">
        <f t="shared" si="13"/>
        <v>66</v>
      </c>
      <c r="D101" s="262">
        <v>0</v>
      </c>
      <c r="E101" s="253">
        <v>56</v>
      </c>
      <c r="F101" s="254">
        <v>10</v>
      </c>
      <c r="G101" s="255"/>
      <c r="H101" s="263">
        <f t="shared" si="14"/>
        <v>59</v>
      </c>
      <c r="I101" s="262">
        <v>0</v>
      </c>
      <c r="J101" s="253">
        <v>49</v>
      </c>
      <c r="K101" s="264">
        <v>10</v>
      </c>
      <c r="L101" s="257"/>
      <c r="M101" s="256">
        <f t="shared" si="15"/>
        <v>122</v>
      </c>
      <c r="N101" s="260">
        <v>0</v>
      </c>
      <c r="O101" s="253">
        <v>112</v>
      </c>
      <c r="P101" s="254">
        <v>10</v>
      </c>
      <c r="Q101" s="259"/>
      <c r="R101" s="279">
        <f t="shared" si="16"/>
        <v>343</v>
      </c>
      <c r="S101" s="258">
        <v>200</v>
      </c>
      <c r="T101" s="260">
        <v>0</v>
      </c>
      <c r="U101" s="253">
        <v>133</v>
      </c>
      <c r="V101" s="254">
        <v>10</v>
      </c>
      <c r="W101" s="259"/>
      <c r="X101" s="256">
        <f t="shared" si="17"/>
        <v>270</v>
      </c>
      <c r="Y101" s="258">
        <v>150</v>
      </c>
      <c r="Z101" s="260">
        <v>0</v>
      </c>
      <c r="AA101" s="261">
        <v>5</v>
      </c>
      <c r="AB101" s="268">
        <v>105</v>
      </c>
      <c r="AC101" s="254">
        <v>10</v>
      </c>
      <c r="AD101" s="234"/>
      <c r="AE101" s="256">
        <f t="shared" si="12"/>
        <v>235</v>
      </c>
      <c r="AF101" s="258">
        <v>150</v>
      </c>
      <c r="AG101" s="260">
        <v>0</v>
      </c>
      <c r="AH101" s="261">
        <v>5</v>
      </c>
      <c r="AI101" s="253">
        <v>70</v>
      </c>
      <c r="AJ101" s="254">
        <v>10</v>
      </c>
      <c r="AK101" s="234"/>
      <c r="AL101" s="256">
        <f t="shared" si="18"/>
        <v>0</v>
      </c>
      <c r="AM101" s="258"/>
      <c r="AN101" s="258"/>
      <c r="AO101" s="258"/>
      <c r="AP101" s="253"/>
      <c r="AQ101" s="254"/>
      <c r="AR101" s="234"/>
      <c r="AS101" s="256">
        <v>92</v>
      </c>
      <c r="AT101" s="258"/>
      <c r="AU101" s="258">
        <v>92</v>
      </c>
      <c r="AV101" s="260"/>
      <c r="AW101" s="253"/>
      <c r="AX101" s="254"/>
      <c r="AY101" s="234"/>
      <c r="AZ101" s="256">
        <f t="shared" si="20"/>
        <v>0</v>
      </c>
      <c r="BA101" s="258"/>
      <c r="BB101" s="260"/>
      <c r="BC101" s="261"/>
      <c r="BD101" s="253"/>
      <c r="BE101" s="254"/>
      <c r="BF101" s="234"/>
      <c r="BG101" s="256">
        <f t="shared" si="21"/>
        <v>0</v>
      </c>
      <c r="BH101" s="258"/>
      <c r="BI101" s="260"/>
      <c r="BJ101" s="261"/>
      <c r="BK101" s="253"/>
      <c r="BL101" s="254"/>
      <c r="BM101" s="234"/>
    </row>
    <row r="102" spans="1:65" ht="17" thickTop="1" thickBot="1">
      <c r="A102" s="235">
        <v>106</v>
      </c>
      <c r="B102" s="339" t="s">
        <v>75</v>
      </c>
      <c r="C102" s="251">
        <f t="shared" si="13"/>
        <v>28</v>
      </c>
      <c r="D102" s="262">
        <v>0</v>
      </c>
      <c r="E102" s="253">
        <v>18</v>
      </c>
      <c r="F102" s="254">
        <v>10</v>
      </c>
      <c r="G102" s="255"/>
      <c r="H102" s="263">
        <f t="shared" si="14"/>
        <v>59</v>
      </c>
      <c r="I102" s="262">
        <v>0</v>
      </c>
      <c r="J102" s="253">
        <v>49</v>
      </c>
      <c r="K102" s="264">
        <v>10</v>
      </c>
      <c r="L102" s="257"/>
      <c r="M102" s="256">
        <f t="shared" si="15"/>
        <v>52</v>
      </c>
      <c r="N102" s="260">
        <v>0</v>
      </c>
      <c r="O102" s="253">
        <v>42</v>
      </c>
      <c r="P102" s="254">
        <v>10</v>
      </c>
      <c r="Q102" s="259"/>
      <c r="R102" s="279">
        <f t="shared" si="16"/>
        <v>216</v>
      </c>
      <c r="S102" s="258">
        <v>150</v>
      </c>
      <c r="T102" s="260">
        <v>0</v>
      </c>
      <c r="U102" s="253">
        <v>56</v>
      </c>
      <c r="V102" s="254">
        <v>10</v>
      </c>
      <c r="W102" s="259"/>
      <c r="X102" s="256">
        <f t="shared" si="17"/>
        <v>0</v>
      </c>
      <c r="Y102" s="258"/>
      <c r="Z102" s="260"/>
      <c r="AA102" s="261"/>
      <c r="AB102" s="268"/>
      <c r="AC102" s="254"/>
      <c r="AD102" s="234"/>
      <c r="AE102" s="256">
        <f t="shared" ref="AE102:AE133" si="22">SUM(AF102:AJ102)</f>
        <v>278</v>
      </c>
      <c r="AF102" s="258">
        <v>150</v>
      </c>
      <c r="AG102" s="260">
        <v>57</v>
      </c>
      <c r="AH102" s="261">
        <v>5</v>
      </c>
      <c r="AI102" s="253">
        <v>56</v>
      </c>
      <c r="AJ102" s="254">
        <v>10</v>
      </c>
      <c r="AK102" s="234"/>
      <c r="AL102" s="256">
        <f t="shared" si="18"/>
        <v>0</v>
      </c>
      <c r="AM102" s="258"/>
      <c r="AN102" s="258"/>
      <c r="AO102" s="258"/>
      <c r="AP102" s="253"/>
      <c r="AQ102" s="254"/>
      <c r="AR102" s="234"/>
      <c r="AS102" s="256">
        <f>SUM(AT102:AX102)</f>
        <v>106</v>
      </c>
      <c r="AT102" s="258"/>
      <c r="AU102" s="258">
        <v>106</v>
      </c>
      <c r="AV102" s="260"/>
      <c r="AW102" s="253"/>
      <c r="AX102" s="254"/>
      <c r="AY102" s="234"/>
      <c r="AZ102" s="256">
        <f t="shared" si="20"/>
        <v>0</v>
      </c>
      <c r="BA102" s="258"/>
      <c r="BB102" s="260"/>
      <c r="BC102" s="261"/>
      <c r="BD102" s="253"/>
      <c r="BE102" s="254"/>
      <c r="BF102" s="234"/>
      <c r="BG102" s="256">
        <f t="shared" si="21"/>
        <v>0</v>
      </c>
      <c r="BH102" s="258"/>
      <c r="BI102" s="260"/>
      <c r="BJ102" s="261"/>
      <c r="BK102" s="253"/>
      <c r="BL102" s="254"/>
      <c r="BM102" s="234"/>
    </row>
    <row r="103" spans="1:65" ht="17" thickTop="1" thickBot="1">
      <c r="A103" s="238">
        <v>107</v>
      </c>
      <c r="B103" s="342" t="s">
        <v>324</v>
      </c>
      <c r="C103" s="251">
        <f t="shared" si="13"/>
        <v>80</v>
      </c>
      <c r="D103" s="262">
        <v>28</v>
      </c>
      <c r="E103" s="253">
        <v>42</v>
      </c>
      <c r="F103" s="254">
        <v>10</v>
      </c>
      <c r="G103" s="255"/>
      <c r="H103" s="263">
        <f t="shared" si="14"/>
        <v>94</v>
      </c>
      <c r="I103" s="262">
        <v>0</v>
      </c>
      <c r="J103" s="253">
        <v>84</v>
      </c>
      <c r="K103" s="264">
        <v>10</v>
      </c>
      <c r="L103" s="257"/>
      <c r="M103" s="256">
        <f t="shared" si="15"/>
        <v>157</v>
      </c>
      <c r="N103" s="260">
        <v>0</v>
      </c>
      <c r="O103" s="253">
        <v>147</v>
      </c>
      <c r="P103" s="254">
        <v>10</v>
      </c>
      <c r="Q103" s="259"/>
      <c r="R103" s="279">
        <f t="shared" si="16"/>
        <v>260</v>
      </c>
      <c r="S103" s="258">
        <v>250</v>
      </c>
      <c r="T103" s="260">
        <v>0</v>
      </c>
      <c r="U103" s="253">
        <v>0</v>
      </c>
      <c r="V103" s="254">
        <v>10</v>
      </c>
      <c r="W103" s="259"/>
      <c r="X103" s="323">
        <f t="shared" si="17"/>
        <v>1025</v>
      </c>
      <c r="Y103" s="324">
        <v>750</v>
      </c>
      <c r="Z103" s="325">
        <v>0</v>
      </c>
      <c r="AA103" s="326">
        <v>5</v>
      </c>
      <c r="AB103" s="327">
        <v>260</v>
      </c>
      <c r="AC103" s="328">
        <v>10</v>
      </c>
      <c r="AD103" s="234"/>
      <c r="AE103" s="274">
        <f t="shared" si="22"/>
        <v>268</v>
      </c>
      <c r="AF103" s="274">
        <v>0</v>
      </c>
      <c r="AG103" s="275">
        <v>253</v>
      </c>
      <c r="AH103" s="261">
        <v>5</v>
      </c>
      <c r="AI103" s="253">
        <v>0</v>
      </c>
      <c r="AJ103" s="254">
        <v>10</v>
      </c>
      <c r="AK103" s="234"/>
      <c r="AL103" s="256">
        <f t="shared" si="18"/>
        <v>0</v>
      </c>
      <c r="AM103" s="258"/>
      <c r="AN103" s="258"/>
      <c r="AO103" s="258"/>
      <c r="AP103" s="253"/>
      <c r="AQ103" s="254"/>
      <c r="AR103" s="234"/>
      <c r="AS103" s="256">
        <f t="shared" si="19"/>
        <v>184</v>
      </c>
      <c r="AT103" s="258"/>
      <c r="AU103" s="258">
        <v>184</v>
      </c>
      <c r="AV103" s="260"/>
      <c r="AW103" s="253"/>
      <c r="AX103" s="254"/>
      <c r="AY103" s="234"/>
      <c r="AZ103" s="256">
        <f t="shared" si="20"/>
        <v>0</v>
      </c>
      <c r="BA103" s="258"/>
      <c r="BB103" s="260"/>
      <c r="BC103" s="261"/>
      <c r="BD103" s="253"/>
      <c r="BE103" s="254"/>
      <c r="BF103" s="234"/>
      <c r="BG103" s="256">
        <f t="shared" si="21"/>
        <v>0</v>
      </c>
      <c r="BH103" s="258"/>
      <c r="BI103" s="260"/>
      <c r="BJ103" s="261"/>
      <c r="BK103" s="253"/>
      <c r="BL103" s="254"/>
      <c r="BM103" s="234"/>
    </row>
    <row r="104" spans="1:65" ht="17" thickTop="1" thickBot="1">
      <c r="A104" s="235">
        <v>109</v>
      </c>
      <c r="B104" s="339" t="s">
        <v>138</v>
      </c>
      <c r="C104" s="251">
        <f t="shared" si="13"/>
        <v>31</v>
      </c>
      <c r="D104" s="262">
        <v>0</v>
      </c>
      <c r="E104" s="253">
        <v>21</v>
      </c>
      <c r="F104" s="254">
        <v>10</v>
      </c>
      <c r="G104" s="255"/>
      <c r="H104" s="263">
        <f t="shared" si="14"/>
        <v>24</v>
      </c>
      <c r="I104" s="262">
        <v>0</v>
      </c>
      <c r="J104" s="253">
        <v>14</v>
      </c>
      <c r="K104" s="264">
        <v>10</v>
      </c>
      <c r="L104" s="257"/>
      <c r="M104" s="256">
        <f t="shared" si="15"/>
        <v>24</v>
      </c>
      <c r="N104" s="260">
        <v>0</v>
      </c>
      <c r="O104" s="253">
        <v>14</v>
      </c>
      <c r="P104" s="254">
        <v>10</v>
      </c>
      <c r="Q104" s="259"/>
      <c r="R104" s="279">
        <f t="shared" si="16"/>
        <v>238</v>
      </c>
      <c r="S104" s="258">
        <v>200</v>
      </c>
      <c r="T104" s="260">
        <v>0</v>
      </c>
      <c r="U104" s="253">
        <v>28</v>
      </c>
      <c r="V104" s="254">
        <v>10</v>
      </c>
      <c r="W104" s="259"/>
      <c r="X104" s="256">
        <f t="shared" si="17"/>
        <v>250</v>
      </c>
      <c r="Y104" s="258">
        <v>200</v>
      </c>
      <c r="Z104" s="260">
        <v>0</v>
      </c>
      <c r="AA104" s="261">
        <v>5</v>
      </c>
      <c r="AB104" s="268">
        <v>35</v>
      </c>
      <c r="AC104" s="254">
        <v>10</v>
      </c>
      <c r="AD104" s="234"/>
      <c r="AE104" s="256">
        <f t="shared" si="22"/>
        <v>186</v>
      </c>
      <c r="AF104" s="258">
        <v>150</v>
      </c>
      <c r="AG104" s="260">
        <v>0</v>
      </c>
      <c r="AH104" s="261">
        <v>5</v>
      </c>
      <c r="AI104" s="253">
        <v>21</v>
      </c>
      <c r="AJ104" s="254">
        <v>10</v>
      </c>
      <c r="AK104" s="234"/>
      <c r="AL104" s="256">
        <f t="shared" si="18"/>
        <v>143</v>
      </c>
      <c r="AM104" s="258">
        <v>100</v>
      </c>
      <c r="AN104" s="258">
        <v>0</v>
      </c>
      <c r="AO104" s="258">
        <v>5</v>
      </c>
      <c r="AP104" s="253">
        <v>28</v>
      </c>
      <c r="AQ104" s="254">
        <v>10</v>
      </c>
      <c r="AR104" s="234"/>
      <c r="AS104" s="256">
        <f t="shared" si="19"/>
        <v>0</v>
      </c>
      <c r="AT104" s="258"/>
      <c r="AU104" s="258"/>
      <c r="AV104" s="260"/>
      <c r="AW104" s="253"/>
      <c r="AX104" s="254"/>
      <c r="AY104" s="234"/>
      <c r="AZ104" s="256">
        <f t="shared" si="20"/>
        <v>0</v>
      </c>
      <c r="BA104" s="258"/>
      <c r="BB104" s="260"/>
      <c r="BC104" s="261"/>
      <c r="BD104" s="253"/>
      <c r="BE104" s="254"/>
      <c r="BF104" s="234"/>
      <c r="BG104" s="256">
        <f t="shared" si="21"/>
        <v>0</v>
      </c>
      <c r="BH104" s="258"/>
      <c r="BI104" s="260"/>
      <c r="BJ104" s="261"/>
      <c r="BK104" s="253"/>
      <c r="BL104" s="254"/>
      <c r="BM104" s="234"/>
    </row>
    <row r="105" spans="1:65" ht="17" thickTop="1" thickBot="1">
      <c r="A105" s="235">
        <v>112</v>
      </c>
      <c r="B105" s="346" t="s">
        <v>139</v>
      </c>
      <c r="C105" s="251">
        <f t="shared" si="13"/>
        <v>52</v>
      </c>
      <c r="D105" s="262">
        <v>0</v>
      </c>
      <c r="E105" s="253">
        <v>42</v>
      </c>
      <c r="F105" s="254">
        <v>10</v>
      </c>
      <c r="G105" s="255"/>
      <c r="H105" s="263">
        <f t="shared" si="14"/>
        <v>73</v>
      </c>
      <c r="I105" s="262">
        <v>0</v>
      </c>
      <c r="J105" s="253">
        <v>63</v>
      </c>
      <c r="K105" s="264">
        <v>10</v>
      </c>
      <c r="L105" s="257"/>
      <c r="M105" s="256">
        <f t="shared" si="15"/>
        <v>66</v>
      </c>
      <c r="N105" s="260">
        <v>0</v>
      </c>
      <c r="O105" s="253">
        <v>56</v>
      </c>
      <c r="P105" s="254">
        <v>10</v>
      </c>
      <c r="Q105" s="259"/>
      <c r="R105" s="279">
        <f t="shared" si="16"/>
        <v>273</v>
      </c>
      <c r="S105" s="258">
        <v>200</v>
      </c>
      <c r="T105" s="260">
        <v>0</v>
      </c>
      <c r="U105" s="253">
        <v>63</v>
      </c>
      <c r="V105" s="254">
        <v>10</v>
      </c>
      <c r="W105" s="259"/>
      <c r="X105" s="256">
        <f t="shared" si="17"/>
        <v>278</v>
      </c>
      <c r="Y105" s="258">
        <v>200</v>
      </c>
      <c r="Z105" s="260">
        <v>0</v>
      </c>
      <c r="AA105" s="261">
        <v>5</v>
      </c>
      <c r="AB105" s="268">
        <v>63</v>
      </c>
      <c r="AC105" s="254">
        <v>10</v>
      </c>
      <c r="AD105" s="234"/>
      <c r="AE105" s="256">
        <f t="shared" si="22"/>
        <v>171</v>
      </c>
      <c r="AF105" s="258">
        <v>100</v>
      </c>
      <c r="AG105" s="260">
        <v>0</v>
      </c>
      <c r="AH105" s="261">
        <v>5</v>
      </c>
      <c r="AI105" s="253">
        <v>56</v>
      </c>
      <c r="AJ105" s="254">
        <v>10</v>
      </c>
      <c r="AK105" s="234"/>
      <c r="AL105" s="256">
        <f t="shared" si="18"/>
        <v>206</v>
      </c>
      <c r="AM105" s="258">
        <v>100</v>
      </c>
      <c r="AN105" s="258">
        <v>0</v>
      </c>
      <c r="AO105" s="258">
        <v>5</v>
      </c>
      <c r="AP105" s="253">
        <v>91</v>
      </c>
      <c r="AQ105" s="254">
        <v>10</v>
      </c>
      <c r="AR105" s="234"/>
      <c r="AS105" s="256">
        <f t="shared" si="19"/>
        <v>0</v>
      </c>
      <c r="AT105" s="258"/>
      <c r="AU105" s="258"/>
      <c r="AV105" s="260"/>
      <c r="AW105" s="253"/>
      <c r="AX105" s="254"/>
      <c r="AY105" s="234"/>
      <c r="AZ105" s="256">
        <f t="shared" si="20"/>
        <v>0</v>
      </c>
      <c r="BA105" s="258"/>
      <c r="BB105" s="260"/>
      <c r="BC105" s="261"/>
      <c r="BD105" s="253"/>
      <c r="BE105" s="254"/>
      <c r="BF105" s="234"/>
      <c r="BG105" s="256">
        <f t="shared" si="21"/>
        <v>0</v>
      </c>
      <c r="BH105" s="258"/>
      <c r="BI105" s="260"/>
      <c r="BJ105" s="261"/>
      <c r="BK105" s="253"/>
      <c r="BL105" s="254"/>
      <c r="BM105" s="234"/>
    </row>
    <row r="106" spans="1:65" ht="17" thickTop="1" thickBot="1">
      <c r="A106" s="235">
        <v>113</v>
      </c>
      <c r="B106" s="336" t="s">
        <v>140</v>
      </c>
      <c r="C106" s="251">
        <f t="shared" si="13"/>
        <v>52</v>
      </c>
      <c r="D106" s="262">
        <v>0</v>
      </c>
      <c r="E106" s="253">
        <v>42</v>
      </c>
      <c r="F106" s="254">
        <v>10</v>
      </c>
      <c r="G106" s="255"/>
      <c r="H106" s="263">
        <f t="shared" si="14"/>
        <v>94</v>
      </c>
      <c r="I106" s="262">
        <v>0</v>
      </c>
      <c r="J106" s="253">
        <v>84</v>
      </c>
      <c r="K106" s="264">
        <v>10</v>
      </c>
      <c r="L106" s="257"/>
      <c r="M106" s="256">
        <f t="shared" si="15"/>
        <v>108</v>
      </c>
      <c r="N106" s="260">
        <v>0</v>
      </c>
      <c r="O106" s="253">
        <v>98</v>
      </c>
      <c r="P106" s="254">
        <v>10</v>
      </c>
      <c r="Q106" s="259"/>
      <c r="R106" s="279">
        <f t="shared" si="16"/>
        <v>301</v>
      </c>
      <c r="S106" s="258">
        <v>200</v>
      </c>
      <c r="T106" s="260">
        <v>0</v>
      </c>
      <c r="U106" s="253">
        <v>91</v>
      </c>
      <c r="V106" s="254">
        <v>10</v>
      </c>
      <c r="W106" s="259"/>
      <c r="X106" s="256">
        <f t="shared" si="17"/>
        <v>348</v>
      </c>
      <c r="Y106" s="258">
        <v>200</v>
      </c>
      <c r="Z106" s="260">
        <v>0</v>
      </c>
      <c r="AA106" s="261">
        <v>5</v>
      </c>
      <c r="AB106" s="268">
        <v>133</v>
      </c>
      <c r="AC106" s="254">
        <v>10</v>
      </c>
      <c r="AD106" s="234"/>
      <c r="AE106" s="256">
        <f t="shared" si="22"/>
        <v>312</v>
      </c>
      <c r="AF106" s="258">
        <v>150</v>
      </c>
      <c r="AG106" s="260">
        <v>0</v>
      </c>
      <c r="AH106" s="261">
        <v>5</v>
      </c>
      <c r="AI106" s="253">
        <v>147</v>
      </c>
      <c r="AJ106" s="254">
        <v>10</v>
      </c>
      <c r="AK106" s="234"/>
      <c r="AL106" s="256">
        <f t="shared" si="18"/>
        <v>0</v>
      </c>
      <c r="AM106" s="258"/>
      <c r="AN106" s="258"/>
      <c r="AO106" s="258"/>
      <c r="AP106" s="253"/>
      <c r="AQ106" s="254"/>
      <c r="AR106" s="234"/>
      <c r="AS106" s="256">
        <f t="shared" si="19"/>
        <v>120</v>
      </c>
      <c r="AT106" s="258"/>
      <c r="AU106" s="258">
        <v>120</v>
      </c>
      <c r="AV106" s="260"/>
      <c r="AW106" s="253"/>
      <c r="AX106" s="254"/>
      <c r="AY106" s="234"/>
      <c r="AZ106" s="256">
        <f t="shared" si="20"/>
        <v>0</v>
      </c>
      <c r="BA106" s="258"/>
      <c r="BB106" s="260"/>
      <c r="BC106" s="261"/>
      <c r="BD106" s="253"/>
      <c r="BE106" s="254"/>
      <c r="BF106" s="234"/>
      <c r="BG106" s="256">
        <f t="shared" si="21"/>
        <v>0</v>
      </c>
      <c r="BH106" s="258"/>
      <c r="BI106" s="260"/>
      <c r="BJ106" s="261"/>
      <c r="BK106" s="253"/>
      <c r="BL106" s="254"/>
      <c r="BM106" s="234"/>
    </row>
    <row r="107" spans="1:65" ht="17" thickTop="1" thickBot="1">
      <c r="A107" s="235">
        <v>115</v>
      </c>
      <c r="B107" s="339" t="s">
        <v>142</v>
      </c>
      <c r="C107" s="251">
        <f t="shared" si="13"/>
        <v>10</v>
      </c>
      <c r="D107" s="262">
        <v>0</v>
      </c>
      <c r="E107" s="253">
        <v>0</v>
      </c>
      <c r="F107" s="254">
        <v>10</v>
      </c>
      <c r="G107" s="255"/>
      <c r="H107" s="263">
        <f t="shared" si="14"/>
        <v>10</v>
      </c>
      <c r="I107" s="262">
        <v>0</v>
      </c>
      <c r="J107" s="253">
        <v>0</v>
      </c>
      <c r="K107" s="264">
        <v>10</v>
      </c>
      <c r="L107" s="257"/>
      <c r="M107" s="256">
        <f t="shared" si="15"/>
        <v>10</v>
      </c>
      <c r="N107" s="260">
        <v>0</v>
      </c>
      <c r="O107" s="253">
        <v>0</v>
      </c>
      <c r="P107" s="254">
        <v>10</v>
      </c>
      <c r="Q107" s="259"/>
      <c r="R107" s="279">
        <f t="shared" si="16"/>
        <v>0</v>
      </c>
      <c r="S107" s="258"/>
      <c r="T107" s="260"/>
      <c r="U107" s="253"/>
      <c r="V107" s="254"/>
      <c r="W107" s="259"/>
      <c r="X107" s="256">
        <f t="shared" si="17"/>
        <v>32</v>
      </c>
      <c r="Y107" s="258">
        <v>0</v>
      </c>
      <c r="Z107" s="260">
        <v>17</v>
      </c>
      <c r="AA107" s="261">
        <v>5</v>
      </c>
      <c r="AB107" s="268">
        <v>0</v>
      </c>
      <c r="AC107" s="254">
        <v>10</v>
      </c>
      <c r="AD107" s="234"/>
      <c r="AE107" s="256">
        <f t="shared" si="22"/>
        <v>15</v>
      </c>
      <c r="AF107" s="258">
        <v>0</v>
      </c>
      <c r="AG107" s="260">
        <v>0</v>
      </c>
      <c r="AH107" s="261">
        <v>5</v>
      </c>
      <c r="AI107" s="253">
        <v>0</v>
      </c>
      <c r="AJ107" s="254">
        <v>10</v>
      </c>
      <c r="AK107" s="234"/>
      <c r="AL107" s="256">
        <f t="shared" si="18"/>
        <v>15</v>
      </c>
      <c r="AM107" s="258">
        <v>0</v>
      </c>
      <c r="AN107" s="258">
        <v>0</v>
      </c>
      <c r="AO107" s="258">
        <v>5</v>
      </c>
      <c r="AP107" s="253">
        <v>0</v>
      </c>
      <c r="AQ107" s="254">
        <v>10</v>
      </c>
      <c r="AR107" s="234"/>
      <c r="AS107" s="256">
        <f t="shared" si="19"/>
        <v>0</v>
      </c>
      <c r="AT107" s="258"/>
      <c r="AU107" s="258"/>
      <c r="AV107" s="260"/>
      <c r="AW107" s="253"/>
      <c r="AX107" s="254"/>
      <c r="AY107" s="234"/>
      <c r="AZ107" s="256">
        <f t="shared" si="20"/>
        <v>0</v>
      </c>
      <c r="BA107" s="258"/>
      <c r="BB107" s="260"/>
      <c r="BC107" s="261"/>
      <c r="BD107" s="253"/>
      <c r="BE107" s="254"/>
      <c r="BF107" s="234"/>
      <c r="BG107" s="256">
        <f t="shared" si="21"/>
        <v>0</v>
      </c>
      <c r="BH107" s="258"/>
      <c r="BI107" s="260"/>
      <c r="BJ107" s="261"/>
      <c r="BK107" s="253"/>
      <c r="BL107" s="254"/>
      <c r="BM107" s="234"/>
    </row>
    <row r="108" spans="1:65" ht="17" thickTop="1" thickBot="1">
      <c r="A108" s="235">
        <v>116</v>
      </c>
      <c r="B108" s="339" t="s">
        <v>74</v>
      </c>
      <c r="C108" s="251">
        <f t="shared" si="13"/>
        <v>52</v>
      </c>
      <c r="D108" s="262">
        <v>0</v>
      </c>
      <c r="E108" s="253">
        <v>42</v>
      </c>
      <c r="F108" s="254">
        <v>10</v>
      </c>
      <c r="G108" s="255"/>
      <c r="H108" s="263">
        <f t="shared" si="14"/>
        <v>101</v>
      </c>
      <c r="I108" s="262">
        <v>0</v>
      </c>
      <c r="J108" s="253">
        <v>91</v>
      </c>
      <c r="K108" s="264">
        <v>10</v>
      </c>
      <c r="L108" s="257"/>
      <c r="M108" s="256">
        <f t="shared" si="15"/>
        <v>87</v>
      </c>
      <c r="N108" s="260">
        <v>0</v>
      </c>
      <c r="O108" s="253">
        <v>77</v>
      </c>
      <c r="P108" s="254">
        <v>10</v>
      </c>
      <c r="Q108" s="259"/>
      <c r="R108" s="279">
        <f t="shared" si="16"/>
        <v>136</v>
      </c>
      <c r="S108" s="258">
        <v>0</v>
      </c>
      <c r="T108" s="260">
        <v>0</v>
      </c>
      <c r="U108" s="253">
        <v>126</v>
      </c>
      <c r="V108" s="254">
        <v>10</v>
      </c>
      <c r="W108" s="259"/>
      <c r="X108" s="256">
        <f t="shared" si="17"/>
        <v>22</v>
      </c>
      <c r="Y108" s="258">
        <v>0</v>
      </c>
      <c r="Z108" s="260">
        <v>0</v>
      </c>
      <c r="AA108" s="261">
        <v>5</v>
      </c>
      <c r="AB108" s="268">
        <v>7</v>
      </c>
      <c r="AC108" s="254">
        <v>10</v>
      </c>
      <c r="AD108" s="234"/>
      <c r="AE108" s="256">
        <f t="shared" si="22"/>
        <v>37</v>
      </c>
      <c r="AF108" s="258">
        <v>0</v>
      </c>
      <c r="AG108" s="260">
        <v>0</v>
      </c>
      <c r="AH108" s="261">
        <v>5</v>
      </c>
      <c r="AI108" s="253">
        <v>22</v>
      </c>
      <c r="AJ108" s="254">
        <v>10</v>
      </c>
      <c r="AK108" s="234"/>
      <c r="AL108" s="256">
        <f t="shared" si="18"/>
        <v>106</v>
      </c>
      <c r="AM108" s="258">
        <v>0</v>
      </c>
      <c r="AN108" s="258">
        <v>0</v>
      </c>
      <c r="AO108" s="258">
        <v>5</v>
      </c>
      <c r="AP108" s="253">
        <v>91</v>
      </c>
      <c r="AQ108" s="254">
        <v>10</v>
      </c>
      <c r="AR108" s="234"/>
      <c r="AS108" s="256">
        <f t="shared" si="19"/>
        <v>0</v>
      </c>
      <c r="AT108" s="258"/>
      <c r="AU108" s="258"/>
      <c r="AV108" s="260"/>
      <c r="AW108" s="253"/>
      <c r="AX108" s="254"/>
      <c r="AY108" s="234"/>
      <c r="AZ108" s="256">
        <f t="shared" si="20"/>
        <v>0</v>
      </c>
      <c r="BA108" s="258"/>
      <c r="BB108" s="260"/>
      <c r="BC108" s="261"/>
      <c r="BD108" s="253"/>
      <c r="BE108" s="254"/>
      <c r="BF108" s="234"/>
      <c r="BG108" s="256">
        <f t="shared" si="21"/>
        <v>0</v>
      </c>
      <c r="BH108" s="258"/>
      <c r="BI108" s="260"/>
      <c r="BJ108" s="261"/>
      <c r="BK108" s="253"/>
      <c r="BL108" s="254"/>
      <c r="BM108" s="234"/>
    </row>
    <row r="109" spans="1:65" ht="17" thickTop="1" thickBot="1">
      <c r="A109" s="235">
        <v>117</v>
      </c>
      <c r="B109" s="339" t="s">
        <v>70</v>
      </c>
      <c r="C109" s="251">
        <f t="shared" si="13"/>
        <v>67</v>
      </c>
      <c r="D109" s="262">
        <v>36</v>
      </c>
      <c r="E109" s="253">
        <v>21</v>
      </c>
      <c r="F109" s="254">
        <v>10</v>
      </c>
      <c r="G109" s="255"/>
      <c r="H109" s="263">
        <f t="shared" si="14"/>
        <v>52</v>
      </c>
      <c r="I109" s="262">
        <v>0</v>
      </c>
      <c r="J109" s="253">
        <v>42</v>
      </c>
      <c r="K109" s="264">
        <v>10</v>
      </c>
      <c r="L109" s="257"/>
      <c r="M109" s="256">
        <f t="shared" si="15"/>
        <v>45</v>
      </c>
      <c r="N109" s="260">
        <v>0</v>
      </c>
      <c r="O109" s="253">
        <v>35</v>
      </c>
      <c r="P109" s="254">
        <v>10</v>
      </c>
      <c r="Q109" s="259"/>
      <c r="R109" s="279">
        <f t="shared" si="16"/>
        <v>45</v>
      </c>
      <c r="S109" s="258">
        <v>0</v>
      </c>
      <c r="T109" s="260">
        <v>0</v>
      </c>
      <c r="U109" s="253">
        <v>35</v>
      </c>
      <c r="V109" s="254">
        <v>10</v>
      </c>
      <c r="W109" s="259"/>
      <c r="X109" s="256">
        <f t="shared" si="17"/>
        <v>71</v>
      </c>
      <c r="Y109" s="258">
        <v>0</v>
      </c>
      <c r="Z109" s="260">
        <v>0</v>
      </c>
      <c r="AA109" s="261">
        <v>5</v>
      </c>
      <c r="AB109" s="268">
        <v>56</v>
      </c>
      <c r="AC109" s="254">
        <v>10</v>
      </c>
      <c r="AD109" s="234"/>
      <c r="AE109" s="256">
        <f t="shared" si="22"/>
        <v>43</v>
      </c>
      <c r="AF109" s="258">
        <v>0</v>
      </c>
      <c r="AG109" s="260">
        <v>0</v>
      </c>
      <c r="AH109" s="261">
        <v>5</v>
      </c>
      <c r="AI109" s="253">
        <v>28</v>
      </c>
      <c r="AJ109" s="254">
        <v>10</v>
      </c>
      <c r="AK109" s="234"/>
      <c r="AL109" s="256">
        <f t="shared" si="18"/>
        <v>78</v>
      </c>
      <c r="AM109" s="258">
        <v>0</v>
      </c>
      <c r="AN109" s="258">
        <v>0</v>
      </c>
      <c r="AO109" s="258">
        <v>5</v>
      </c>
      <c r="AP109" s="253">
        <v>63</v>
      </c>
      <c r="AQ109" s="254">
        <v>10</v>
      </c>
      <c r="AR109" s="234"/>
      <c r="AS109" s="256">
        <f t="shared" si="19"/>
        <v>0</v>
      </c>
      <c r="AT109" s="258"/>
      <c r="AU109" s="258"/>
      <c r="AV109" s="260"/>
      <c r="AW109" s="253"/>
      <c r="AX109" s="254"/>
      <c r="AY109" s="234"/>
      <c r="AZ109" s="256">
        <f t="shared" si="20"/>
        <v>0</v>
      </c>
      <c r="BA109" s="258"/>
      <c r="BB109" s="260"/>
      <c r="BC109" s="261"/>
      <c r="BD109" s="253"/>
      <c r="BE109" s="254"/>
      <c r="BF109" s="234"/>
      <c r="BG109" s="256">
        <f t="shared" si="21"/>
        <v>0</v>
      </c>
      <c r="BH109" s="258"/>
      <c r="BI109" s="260"/>
      <c r="BJ109" s="261"/>
      <c r="BK109" s="253"/>
      <c r="BL109" s="254"/>
      <c r="BM109" s="234"/>
    </row>
    <row r="110" spans="1:65" ht="17" thickTop="1" thickBot="1">
      <c r="A110" s="238">
        <v>118</v>
      </c>
      <c r="B110" s="342" t="s">
        <v>143</v>
      </c>
      <c r="C110" s="251">
        <f t="shared" si="13"/>
        <v>45</v>
      </c>
      <c r="D110" s="262">
        <v>0</v>
      </c>
      <c r="E110" s="253">
        <v>35</v>
      </c>
      <c r="F110" s="254">
        <v>10</v>
      </c>
      <c r="G110" s="255"/>
      <c r="H110" s="263">
        <f t="shared" si="14"/>
        <v>80</v>
      </c>
      <c r="I110" s="262">
        <v>0</v>
      </c>
      <c r="J110" s="253">
        <v>70</v>
      </c>
      <c r="K110" s="264">
        <v>10</v>
      </c>
      <c r="L110" s="257"/>
      <c r="M110" s="256">
        <f t="shared" si="15"/>
        <v>0</v>
      </c>
      <c r="N110" s="260"/>
      <c r="O110" s="253"/>
      <c r="P110" s="254"/>
      <c r="Q110" s="259"/>
      <c r="R110" s="279">
        <f t="shared" si="16"/>
        <v>246</v>
      </c>
      <c r="S110" s="258">
        <v>100</v>
      </c>
      <c r="T110" s="260">
        <v>59</v>
      </c>
      <c r="U110" s="253">
        <v>77</v>
      </c>
      <c r="V110" s="254">
        <v>10</v>
      </c>
      <c r="W110" s="259"/>
      <c r="X110" s="256">
        <f t="shared" si="17"/>
        <v>92</v>
      </c>
      <c r="Y110" s="258">
        <v>0</v>
      </c>
      <c r="Z110" s="260">
        <v>0</v>
      </c>
      <c r="AA110" s="261">
        <v>5</v>
      </c>
      <c r="AB110" s="268">
        <v>77</v>
      </c>
      <c r="AC110" s="254">
        <v>10</v>
      </c>
      <c r="AD110" s="234"/>
      <c r="AE110" s="256">
        <f t="shared" si="22"/>
        <v>50</v>
      </c>
      <c r="AF110" s="258">
        <v>0</v>
      </c>
      <c r="AG110" s="260">
        <v>0</v>
      </c>
      <c r="AH110" s="261">
        <v>5</v>
      </c>
      <c r="AI110" s="253">
        <v>35</v>
      </c>
      <c r="AJ110" s="254">
        <v>10</v>
      </c>
      <c r="AK110" s="234"/>
      <c r="AL110" s="256">
        <f t="shared" si="18"/>
        <v>71</v>
      </c>
      <c r="AM110" s="258">
        <v>0</v>
      </c>
      <c r="AN110" s="258">
        <v>0</v>
      </c>
      <c r="AO110" s="258">
        <v>5</v>
      </c>
      <c r="AP110" s="253">
        <v>56</v>
      </c>
      <c r="AQ110" s="254">
        <v>10</v>
      </c>
      <c r="AR110" s="234"/>
      <c r="AS110" s="256">
        <f t="shared" si="19"/>
        <v>0</v>
      </c>
      <c r="AT110" s="258"/>
      <c r="AU110" s="258"/>
      <c r="AV110" s="260"/>
      <c r="AW110" s="253"/>
      <c r="AX110" s="254"/>
      <c r="AY110" s="234"/>
      <c r="AZ110" s="256">
        <f t="shared" si="20"/>
        <v>0</v>
      </c>
      <c r="BA110" s="258"/>
      <c r="BB110" s="260"/>
      <c r="BC110" s="261"/>
      <c r="BD110" s="253"/>
      <c r="BE110" s="254"/>
      <c r="BF110" s="234"/>
      <c r="BG110" s="256">
        <f t="shared" si="21"/>
        <v>0</v>
      </c>
      <c r="BH110" s="258"/>
      <c r="BI110" s="260"/>
      <c r="BJ110" s="261"/>
      <c r="BK110" s="253"/>
      <c r="BL110" s="254"/>
      <c r="BM110" s="234"/>
    </row>
    <row r="111" spans="1:65" ht="17" thickTop="1" thickBot="1">
      <c r="A111" s="235">
        <v>119</v>
      </c>
      <c r="B111" s="339" t="s">
        <v>279</v>
      </c>
      <c r="C111" s="251">
        <f t="shared" si="13"/>
        <v>115</v>
      </c>
      <c r="D111" s="262">
        <v>0</v>
      </c>
      <c r="E111" s="253">
        <v>105</v>
      </c>
      <c r="F111" s="254">
        <v>10</v>
      </c>
      <c r="G111" s="255"/>
      <c r="H111" s="263">
        <f t="shared" si="14"/>
        <v>45</v>
      </c>
      <c r="I111" s="262">
        <v>0</v>
      </c>
      <c r="J111" s="253">
        <v>35</v>
      </c>
      <c r="K111" s="264">
        <v>10</v>
      </c>
      <c r="L111" s="257"/>
      <c r="M111" s="256">
        <f t="shared" si="15"/>
        <v>108</v>
      </c>
      <c r="N111" s="260">
        <v>0</v>
      </c>
      <c r="O111" s="253">
        <v>98</v>
      </c>
      <c r="P111" s="254">
        <v>10</v>
      </c>
      <c r="Q111" s="259"/>
      <c r="R111" s="279">
        <f t="shared" si="16"/>
        <v>59</v>
      </c>
      <c r="S111" s="260">
        <v>0</v>
      </c>
      <c r="T111" s="260">
        <v>0</v>
      </c>
      <c r="U111" s="253">
        <v>49</v>
      </c>
      <c r="V111" s="254">
        <v>10</v>
      </c>
      <c r="W111" s="259"/>
      <c r="X111" s="256">
        <f t="shared" si="17"/>
        <v>0</v>
      </c>
      <c r="Y111" s="258"/>
      <c r="Z111" s="260"/>
      <c r="AA111" s="261"/>
      <c r="AB111" s="270"/>
      <c r="AC111" s="254"/>
      <c r="AD111" s="234"/>
      <c r="AE111" s="265">
        <f t="shared" si="22"/>
        <v>58</v>
      </c>
      <c r="AF111" s="258">
        <v>0</v>
      </c>
      <c r="AG111" s="260">
        <v>29</v>
      </c>
      <c r="AH111" s="261">
        <v>5</v>
      </c>
      <c r="AI111" s="253">
        <v>14</v>
      </c>
      <c r="AJ111" s="254">
        <v>10</v>
      </c>
      <c r="AK111" s="234"/>
      <c r="AL111" s="256">
        <f t="shared" si="18"/>
        <v>43</v>
      </c>
      <c r="AM111" s="258">
        <v>0</v>
      </c>
      <c r="AN111" s="258">
        <v>0</v>
      </c>
      <c r="AO111" s="258">
        <v>5</v>
      </c>
      <c r="AP111" s="253">
        <v>28</v>
      </c>
      <c r="AQ111" s="254">
        <v>10</v>
      </c>
      <c r="AR111" s="234"/>
      <c r="AS111" s="256">
        <f t="shared" si="19"/>
        <v>0</v>
      </c>
      <c r="AT111" s="258"/>
      <c r="AU111" s="258"/>
      <c r="AV111" s="260"/>
      <c r="AW111" s="253"/>
      <c r="AX111" s="254"/>
      <c r="AY111" s="234"/>
      <c r="AZ111" s="256">
        <f t="shared" si="20"/>
        <v>0</v>
      </c>
      <c r="BA111" s="258"/>
      <c r="BB111" s="260"/>
      <c r="BC111" s="261"/>
      <c r="BD111" s="253"/>
      <c r="BE111" s="254"/>
      <c r="BF111" s="234"/>
      <c r="BG111" s="256">
        <f t="shared" si="21"/>
        <v>0</v>
      </c>
      <c r="BH111" s="258"/>
      <c r="BI111" s="260"/>
      <c r="BJ111" s="261"/>
      <c r="BK111" s="253"/>
      <c r="BL111" s="254"/>
      <c r="BM111" s="234"/>
    </row>
    <row r="112" spans="1:65" ht="17" thickTop="1" thickBot="1">
      <c r="A112" s="235">
        <v>120</v>
      </c>
      <c r="B112" s="339" t="s">
        <v>299</v>
      </c>
      <c r="C112" s="251">
        <f t="shared" si="13"/>
        <v>17</v>
      </c>
      <c r="D112" s="262">
        <v>0</v>
      </c>
      <c r="E112" s="253">
        <v>7</v>
      </c>
      <c r="F112" s="254">
        <v>10</v>
      </c>
      <c r="G112" s="255"/>
      <c r="H112" s="263">
        <f t="shared" si="14"/>
        <v>38</v>
      </c>
      <c r="I112" s="262">
        <v>0</v>
      </c>
      <c r="J112" s="253">
        <v>28</v>
      </c>
      <c r="K112" s="264">
        <v>10</v>
      </c>
      <c r="L112" s="257"/>
      <c r="M112" s="256">
        <f t="shared" si="15"/>
        <v>24</v>
      </c>
      <c r="N112" s="260">
        <v>0</v>
      </c>
      <c r="O112" s="253">
        <v>14</v>
      </c>
      <c r="P112" s="254">
        <v>10</v>
      </c>
      <c r="Q112" s="259"/>
      <c r="R112" s="279">
        <f t="shared" si="16"/>
        <v>31</v>
      </c>
      <c r="S112" s="260">
        <v>0</v>
      </c>
      <c r="T112" s="260">
        <v>0</v>
      </c>
      <c r="U112" s="253">
        <v>21</v>
      </c>
      <c r="V112" s="254">
        <v>10</v>
      </c>
      <c r="W112" s="259"/>
      <c r="X112" s="256">
        <f t="shared" si="17"/>
        <v>50</v>
      </c>
      <c r="Y112" s="258">
        <v>0</v>
      </c>
      <c r="Z112" s="260">
        <v>0</v>
      </c>
      <c r="AA112" s="261">
        <v>5</v>
      </c>
      <c r="AB112" s="270">
        <v>35</v>
      </c>
      <c r="AC112" s="254">
        <v>10</v>
      </c>
      <c r="AD112" s="234"/>
      <c r="AE112" s="256">
        <f t="shared" si="22"/>
        <v>43</v>
      </c>
      <c r="AF112" s="258">
        <v>0</v>
      </c>
      <c r="AG112" s="260">
        <v>0</v>
      </c>
      <c r="AH112" s="261">
        <v>5</v>
      </c>
      <c r="AI112" s="253">
        <v>28</v>
      </c>
      <c r="AJ112" s="254">
        <v>10</v>
      </c>
      <c r="AK112" s="234"/>
      <c r="AL112" s="256">
        <f t="shared" si="18"/>
        <v>50</v>
      </c>
      <c r="AM112" s="258">
        <v>0</v>
      </c>
      <c r="AN112" s="258">
        <v>0</v>
      </c>
      <c r="AO112" s="258">
        <v>5</v>
      </c>
      <c r="AP112" s="253">
        <v>35</v>
      </c>
      <c r="AQ112" s="254">
        <v>10</v>
      </c>
      <c r="AR112" s="234"/>
      <c r="AS112" s="256">
        <f t="shared" si="19"/>
        <v>0</v>
      </c>
      <c r="AT112" s="258"/>
      <c r="AU112" s="258"/>
      <c r="AV112" s="260"/>
      <c r="AW112" s="253"/>
      <c r="AX112" s="254"/>
      <c r="AY112" s="234"/>
      <c r="AZ112" s="256">
        <f t="shared" si="20"/>
        <v>0</v>
      </c>
      <c r="BA112" s="258"/>
      <c r="BB112" s="260"/>
      <c r="BC112" s="261"/>
      <c r="BD112" s="253"/>
      <c r="BE112" s="254"/>
      <c r="BF112" s="234"/>
      <c r="BG112" s="256">
        <f t="shared" si="21"/>
        <v>0</v>
      </c>
      <c r="BH112" s="258"/>
      <c r="BI112" s="260"/>
      <c r="BJ112" s="261"/>
      <c r="BK112" s="253"/>
      <c r="BL112" s="254"/>
      <c r="BM112" s="234"/>
    </row>
    <row r="113" spans="1:65" ht="17" thickTop="1" thickBot="1">
      <c r="A113" s="235">
        <v>121</v>
      </c>
      <c r="B113" s="339" t="s">
        <v>71</v>
      </c>
      <c r="C113" s="251">
        <f t="shared" si="13"/>
        <v>38</v>
      </c>
      <c r="D113" s="262">
        <v>0</v>
      </c>
      <c r="E113" s="253">
        <v>28</v>
      </c>
      <c r="F113" s="254">
        <v>10</v>
      </c>
      <c r="G113" s="255"/>
      <c r="H113" s="263">
        <f t="shared" si="14"/>
        <v>31</v>
      </c>
      <c r="I113" s="262">
        <v>0</v>
      </c>
      <c r="J113" s="253">
        <v>21</v>
      </c>
      <c r="K113" s="264">
        <v>10</v>
      </c>
      <c r="L113" s="257"/>
      <c r="M113" s="256">
        <f t="shared" si="15"/>
        <v>45</v>
      </c>
      <c r="N113" s="260">
        <v>0</v>
      </c>
      <c r="O113" s="253">
        <v>35</v>
      </c>
      <c r="P113" s="254">
        <v>10</v>
      </c>
      <c r="Q113" s="259"/>
      <c r="R113" s="279">
        <f t="shared" si="16"/>
        <v>266</v>
      </c>
      <c r="S113" s="258">
        <v>200</v>
      </c>
      <c r="T113" s="260">
        <v>0</v>
      </c>
      <c r="U113" s="253">
        <v>56</v>
      </c>
      <c r="V113" s="254">
        <v>10</v>
      </c>
      <c r="W113" s="259"/>
      <c r="X113" s="256">
        <f t="shared" si="17"/>
        <v>199</v>
      </c>
      <c r="Y113" s="258">
        <v>100</v>
      </c>
      <c r="Z113" s="260">
        <v>0</v>
      </c>
      <c r="AA113" s="261">
        <v>5</v>
      </c>
      <c r="AB113" s="270">
        <v>84</v>
      </c>
      <c r="AC113" s="254">
        <v>10</v>
      </c>
      <c r="AD113" s="234"/>
      <c r="AE113" s="256">
        <f t="shared" si="22"/>
        <v>0</v>
      </c>
      <c r="AF113" s="258"/>
      <c r="AG113" s="260"/>
      <c r="AH113" s="261"/>
      <c r="AI113" s="253"/>
      <c r="AJ113" s="254"/>
      <c r="AK113" s="234"/>
      <c r="AL113" s="256">
        <f t="shared" si="18"/>
        <v>186</v>
      </c>
      <c r="AM113" s="258">
        <v>100</v>
      </c>
      <c r="AN113" s="258">
        <v>29</v>
      </c>
      <c r="AO113" s="258">
        <v>5</v>
      </c>
      <c r="AP113" s="253">
        <v>42</v>
      </c>
      <c r="AQ113" s="254">
        <v>10</v>
      </c>
      <c r="AR113" s="234"/>
      <c r="AS113" s="256">
        <f t="shared" si="19"/>
        <v>0</v>
      </c>
      <c r="AT113" s="258"/>
      <c r="AU113" s="258"/>
      <c r="AV113" s="260"/>
      <c r="AW113" s="253"/>
      <c r="AX113" s="254"/>
      <c r="AY113" s="234"/>
      <c r="AZ113" s="256">
        <f t="shared" si="20"/>
        <v>0</v>
      </c>
      <c r="BA113" s="258"/>
      <c r="BB113" s="260"/>
      <c r="BC113" s="261"/>
      <c r="BD113" s="253"/>
      <c r="BE113" s="254"/>
      <c r="BF113" s="234"/>
      <c r="BG113" s="256">
        <f t="shared" si="21"/>
        <v>0</v>
      </c>
      <c r="BH113" s="258"/>
      <c r="BI113" s="260"/>
      <c r="BJ113" s="261"/>
      <c r="BK113" s="253"/>
      <c r="BL113" s="254"/>
      <c r="BM113" s="234"/>
    </row>
    <row r="114" spans="1:65" ht="17" thickTop="1" thickBot="1">
      <c r="A114" s="235">
        <v>122</v>
      </c>
      <c r="B114" s="339" t="s">
        <v>72</v>
      </c>
      <c r="C114" s="251">
        <f t="shared" si="13"/>
        <v>93</v>
      </c>
      <c r="D114" s="262">
        <v>48</v>
      </c>
      <c r="E114" s="253">
        <v>35</v>
      </c>
      <c r="F114" s="254">
        <v>10</v>
      </c>
      <c r="G114" s="255"/>
      <c r="H114" s="263">
        <f t="shared" si="14"/>
        <v>73</v>
      </c>
      <c r="I114" s="262">
        <v>0</v>
      </c>
      <c r="J114" s="253">
        <v>63</v>
      </c>
      <c r="K114" s="264">
        <v>10</v>
      </c>
      <c r="L114" s="257"/>
      <c r="M114" s="256">
        <f t="shared" si="15"/>
        <v>73</v>
      </c>
      <c r="N114" s="260">
        <v>0</v>
      </c>
      <c r="O114" s="253">
        <v>63</v>
      </c>
      <c r="P114" s="254">
        <v>10</v>
      </c>
      <c r="Q114" s="259"/>
      <c r="R114" s="279">
        <f t="shared" si="16"/>
        <v>73</v>
      </c>
      <c r="S114" s="258">
        <v>0</v>
      </c>
      <c r="T114" s="260">
        <v>0</v>
      </c>
      <c r="U114" s="253">
        <v>63</v>
      </c>
      <c r="V114" s="254">
        <v>10</v>
      </c>
      <c r="W114" s="259"/>
      <c r="X114" s="256">
        <f t="shared" si="17"/>
        <v>92</v>
      </c>
      <c r="Y114" s="258">
        <v>0</v>
      </c>
      <c r="Z114" s="260">
        <v>0</v>
      </c>
      <c r="AA114" s="261">
        <v>5</v>
      </c>
      <c r="AB114" s="270">
        <v>77</v>
      </c>
      <c r="AC114" s="254">
        <v>10</v>
      </c>
      <c r="AD114" s="234"/>
      <c r="AE114" s="256">
        <f t="shared" si="22"/>
        <v>50</v>
      </c>
      <c r="AF114" s="258">
        <v>0</v>
      </c>
      <c r="AG114" s="260">
        <v>0</v>
      </c>
      <c r="AH114" s="261">
        <v>5</v>
      </c>
      <c r="AI114" s="253">
        <v>35</v>
      </c>
      <c r="AJ114" s="254">
        <v>10</v>
      </c>
      <c r="AK114" s="234"/>
      <c r="AL114" s="256">
        <f t="shared" si="18"/>
        <v>99</v>
      </c>
      <c r="AM114" s="258">
        <v>0</v>
      </c>
      <c r="AN114" s="258">
        <v>0</v>
      </c>
      <c r="AO114" s="258">
        <v>5</v>
      </c>
      <c r="AP114" s="253">
        <v>84</v>
      </c>
      <c r="AQ114" s="254">
        <v>10</v>
      </c>
      <c r="AR114" s="234"/>
      <c r="AS114" s="256">
        <f t="shared" si="19"/>
        <v>0</v>
      </c>
      <c r="AT114" s="258"/>
      <c r="AU114" s="258"/>
      <c r="AV114" s="260"/>
      <c r="AW114" s="253"/>
      <c r="AX114" s="254"/>
      <c r="AY114" s="234"/>
      <c r="AZ114" s="256">
        <f t="shared" si="20"/>
        <v>0</v>
      </c>
      <c r="BA114" s="258"/>
      <c r="BB114" s="260"/>
      <c r="BC114" s="261"/>
      <c r="BD114" s="253"/>
      <c r="BE114" s="254"/>
      <c r="BF114" s="234"/>
      <c r="BG114" s="256">
        <f t="shared" si="21"/>
        <v>0</v>
      </c>
      <c r="BH114" s="258"/>
      <c r="BI114" s="260"/>
      <c r="BJ114" s="261"/>
      <c r="BK114" s="253"/>
      <c r="BL114" s="254"/>
      <c r="BM114" s="234"/>
    </row>
    <row r="115" spans="1:65" ht="17" thickTop="1" thickBot="1">
      <c r="A115" s="238">
        <v>123</v>
      </c>
      <c r="B115" s="340" t="s">
        <v>286</v>
      </c>
      <c r="C115" s="251">
        <f t="shared" si="13"/>
        <v>31</v>
      </c>
      <c r="D115" s="262">
        <v>0</v>
      </c>
      <c r="E115" s="253">
        <v>21</v>
      </c>
      <c r="F115" s="254">
        <v>10</v>
      </c>
      <c r="G115" s="255"/>
      <c r="H115" s="263">
        <f t="shared" si="14"/>
        <v>38</v>
      </c>
      <c r="I115" s="262">
        <v>0</v>
      </c>
      <c r="J115" s="253">
        <v>28</v>
      </c>
      <c r="K115" s="264">
        <v>10</v>
      </c>
      <c r="L115" s="257"/>
      <c r="M115" s="256">
        <f t="shared" si="15"/>
        <v>45</v>
      </c>
      <c r="N115" s="260">
        <v>0</v>
      </c>
      <c r="O115" s="253">
        <v>35</v>
      </c>
      <c r="P115" s="254">
        <v>10</v>
      </c>
      <c r="Q115" s="259"/>
      <c r="R115" s="279">
        <f t="shared" si="16"/>
        <v>252</v>
      </c>
      <c r="S115" s="258">
        <v>200</v>
      </c>
      <c r="T115" s="260">
        <v>0</v>
      </c>
      <c r="U115" s="253">
        <v>42</v>
      </c>
      <c r="V115" s="254">
        <v>10</v>
      </c>
      <c r="W115" s="259"/>
      <c r="X115" s="256">
        <f t="shared" si="17"/>
        <v>221</v>
      </c>
      <c r="Y115" s="258">
        <v>150</v>
      </c>
      <c r="Z115" s="260">
        <v>0</v>
      </c>
      <c r="AA115" s="261">
        <v>5</v>
      </c>
      <c r="AB115" s="270">
        <v>56</v>
      </c>
      <c r="AC115" s="254">
        <v>10</v>
      </c>
      <c r="AD115" s="234"/>
      <c r="AE115" s="265">
        <f t="shared" si="22"/>
        <v>200</v>
      </c>
      <c r="AF115" s="258">
        <v>150</v>
      </c>
      <c r="AG115" s="260">
        <v>0</v>
      </c>
      <c r="AH115" s="261">
        <v>5</v>
      </c>
      <c r="AI115" s="253">
        <v>35</v>
      </c>
      <c r="AJ115" s="254">
        <v>10</v>
      </c>
      <c r="AK115" s="234"/>
      <c r="AL115" s="256">
        <f t="shared" si="18"/>
        <v>157</v>
      </c>
      <c r="AM115" s="258">
        <v>100</v>
      </c>
      <c r="AN115" s="258">
        <v>0</v>
      </c>
      <c r="AO115" s="258">
        <v>5</v>
      </c>
      <c r="AP115" s="253">
        <v>42</v>
      </c>
      <c r="AQ115" s="254">
        <v>10</v>
      </c>
      <c r="AR115" s="234"/>
      <c r="AS115" s="256">
        <f t="shared" si="19"/>
        <v>0</v>
      </c>
      <c r="AT115" s="258"/>
      <c r="AU115" s="258"/>
      <c r="AV115" s="260"/>
      <c r="AW115" s="253"/>
      <c r="AX115" s="254"/>
      <c r="AY115" s="234"/>
      <c r="AZ115" s="256">
        <f t="shared" si="20"/>
        <v>0</v>
      </c>
      <c r="BA115" s="258"/>
      <c r="BB115" s="260"/>
      <c r="BC115" s="261"/>
      <c r="BD115" s="253"/>
      <c r="BE115" s="254"/>
      <c r="BF115" s="234"/>
      <c r="BG115" s="256">
        <f t="shared" si="21"/>
        <v>0</v>
      </c>
      <c r="BH115" s="258"/>
      <c r="BI115" s="260"/>
      <c r="BJ115" s="261"/>
      <c r="BK115" s="253"/>
      <c r="BL115" s="254"/>
      <c r="BM115" s="234"/>
    </row>
    <row r="116" spans="1:65" ht="17" thickTop="1" thickBot="1">
      <c r="A116" s="238">
        <v>124</v>
      </c>
      <c r="B116" s="340" t="s">
        <v>144</v>
      </c>
      <c r="C116" s="251">
        <f t="shared" si="13"/>
        <v>59</v>
      </c>
      <c r="D116" s="262">
        <v>0</v>
      </c>
      <c r="E116" s="253">
        <v>49</v>
      </c>
      <c r="F116" s="254">
        <v>10</v>
      </c>
      <c r="G116" s="255"/>
      <c r="H116" s="263">
        <f t="shared" si="14"/>
        <v>115</v>
      </c>
      <c r="I116" s="262">
        <v>0</v>
      </c>
      <c r="J116" s="253">
        <v>105</v>
      </c>
      <c r="K116" s="264">
        <v>10</v>
      </c>
      <c r="L116" s="257"/>
      <c r="M116" s="256">
        <f t="shared" si="15"/>
        <v>80</v>
      </c>
      <c r="N116" s="260">
        <v>0</v>
      </c>
      <c r="O116" s="253">
        <v>70</v>
      </c>
      <c r="P116" s="254">
        <v>10</v>
      </c>
      <c r="Q116" s="259"/>
      <c r="R116" s="279">
        <f t="shared" si="16"/>
        <v>259</v>
      </c>
      <c r="S116" s="258">
        <v>200</v>
      </c>
      <c r="T116" s="260">
        <v>0</v>
      </c>
      <c r="U116" s="253">
        <v>49</v>
      </c>
      <c r="V116" s="254">
        <v>10</v>
      </c>
      <c r="W116" s="259"/>
      <c r="X116" s="256">
        <f t="shared" si="17"/>
        <v>164</v>
      </c>
      <c r="Y116" s="258">
        <v>100</v>
      </c>
      <c r="Z116" s="260">
        <v>0</v>
      </c>
      <c r="AA116" s="261">
        <v>5</v>
      </c>
      <c r="AB116" s="270">
        <v>49</v>
      </c>
      <c r="AC116" s="254">
        <v>10</v>
      </c>
      <c r="AD116" s="234"/>
      <c r="AE116" s="256">
        <f t="shared" si="22"/>
        <v>143</v>
      </c>
      <c r="AF116" s="258">
        <v>100</v>
      </c>
      <c r="AG116" s="260">
        <v>0</v>
      </c>
      <c r="AH116" s="261">
        <v>5</v>
      </c>
      <c r="AI116" s="253">
        <v>28</v>
      </c>
      <c r="AJ116" s="254">
        <v>10</v>
      </c>
      <c r="AK116" s="234"/>
      <c r="AL116" s="256">
        <f t="shared" si="18"/>
        <v>106</v>
      </c>
      <c r="AM116" s="258">
        <v>0</v>
      </c>
      <c r="AN116" s="258">
        <v>0</v>
      </c>
      <c r="AO116" s="258">
        <v>5</v>
      </c>
      <c r="AP116" s="253">
        <v>91</v>
      </c>
      <c r="AQ116" s="254">
        <v>10</v>
      </c>
      <c r="AR116" s="234"/>
      <c r="AS116" s="256">
        <f t="shared" si="19"/>
        <v>0</v>
      </c>
      <c r="AT116" s="258"/>
      <c r="AU116" s="258"/>
      <c r="AV116" s="260"/>
      <c r="AW116" s="253"/>
      <c r="AX116" s="254"/>
      <c r="AY116" s="234"/>
      <c r="AZ116" s="256">
        <f t="shared" si="20"/>
        <v>0</v>
      </c>
      <c r="BA116" s="258"/>
      <c r="BB116" s="260"/>
      <c r="BC116" s="261"/>
      <c r="BD116" s="253"/>
      <c r="BE116" s="254"/>
      <c r="BF116" s="234"/>
      <c r="BG116" s="256">
        <f t="shared" si="21"/>
        <v>0</v>
      </c>
      <c r="BH116" s="258"/>
      <c r="BI116" s="260"/>
      <c r="BJ116" s="261"/>
      <c r="BK116" s="253"/>
      <c r="BL116" s="254"/>
      <c r="BM116" s="234"/>
    </row>
    <row r="117" spans="1:65" ht="17" thickTop="1" thickBot="1">
      <c r="A117" s="238">
        <v>125</v>
      </c>
      <c r="B117" s="340" t="s">
        <v>145</v>
      </c>
      <c r="C117" s="251">
        <f t="shared" si="13"/>
        <v>16</v>
      </c>
      <c r="D117" s="262">
        <v>-8</v>
      </c>
      <c r="E117" s="253">
        <v>14</v>
      </c>
      <c r="F117" s="254">
        <v>10</v>
      </c>
      <c r="G117" s="255"/>
      <c r="H117" s="263">
        <f t="shared" si="14"/>
        <v>59</v>
      </c>
      <c r="I117" s="262">
        <v>0</v>
      </c>
      <c r="J117" s="253">
        <v>49</v>
      </c>
      <c r="K117" s="264">
        <v>10</v>
      </c>
      <c r="L117" s="257"/>
      <c r="M117" s="256">
        <f t="shared" si="15"/>
        <v>38</v>
      </c>
      <c r="N117" s="267">
        <v>0</v>
      </c>
      <c r="O117" s="253">
        <v>28</v>
      </c>
      <c r="P117" s="254">
        <v>10</v>
      </c>
      <c r="Q117" s="259"/>
      <c r="R117" s="279">
        <f t="shared" si="16"/>
        <v>223</v>
      </c>
      <c r="S117" s="258">
        <v>150</v>
      </c>
      <c r="T117" s="260">
        <v>0</v>
      </c>
      <c r="U117" s="253">
        <v>63</v>
      </c>
      <c r="V117" s="254">
        <v>10</v>
      </c>
      <c r="W117" s="259"/>
      <c r="X117" s="256">
        <f t="shared" si="17"/>
        <v>178</v>
      </c>
      <c r="Y117" s="258">
        <v>100</v>
      </c>
      <c r="Z117" s="260">
        <v>0</v>
      </c>
      <c r="AA117" s="261">
        <v>5</v>
      </c>
      <c r="AB117" s="270">
        <v>63</v>
      </c>
      <c r="AC117" s="254">
        <v>10</v>
      </c>
      <c r="AD117" s="234"/>
      <c r="AE117" s="256">
        <f t="shared" si="22"/>
        <v>171</v>
      </c>
      <c r="AF117" s="258">
        <v>100</v>
      </c>
      <c r="AG117" s="260">
        <v>0</v>
      </c>
      <c r="AH117" s="261">
        <v>5</v>
      </c>
      <c r="AI117" s="253">
        <v>56</v>
      </c>
      <c r="AJ117" s="254">
        <v>10</v>
      </c>
      <c r="AK117" s="234"/>
      <c r="AL117" s="256">
        <f t="shared" si="18"/>
        <v>121</v>
      </c>
      <c r="AM117" s="258">
        <v>50</v>
      </c>
      <c r="AN117" s="258">
        <v>0</v>
      </c>
      <c r="AO117" s="258">
        <v>5</v>
      </c>
      <c r="AP117" s="253">
        <v>56</v>
      </c>
      <c r="AQ117" s="254">
        <v>10</v>
      </c>
      <c r="AR117" s="234"/>
      <c r="AS117" s="256">
        <f t="shared" si="19"/>
        <v>0</v>
      </c>
      <c r="AT117" s="258"/>
      <c r="AU117" s="258"/>
      <c r="AV117" s="260"/>
      <c r="AW117" s="253"/>
      <c r="AX117" s="254"/>
      <c r="AY117" s="234"/>
      <c r="AZ117" s="256">
        <f t="shared" si="20"/>
        <v>0</v>
      </c>
      <c r="BA117" s="258"/>
      <c r="BB117" s="260"/>
      <c r="BC117" s="261"/>
      <c r="BD117" s="253"/>
      <c r="BE117" s="254"/>
      <c r="BF117" s="234"/>
      <c r="BG117" s="256">
        <f t="shared" si="21"/>
        <v>0</v>
      </c>
      <c r="BH117" s="258"/>
      <c r="BI117" s="260"/>
      <c r="BJ117" s="261"/>
      <c r="BK117" s="253"/>
      <c r="BL117" s="254"/>
      <c r="BM117" s="234"/>
    </row>
    <row r="118" spans="1:65" ht="17" thickTop="1" thickBot="1">
      <c r="A118" s="238">
        <v>126</v>
      </c>
      <c r="B118" s="340" t="s">
        <v>320</v>
      </c>
      <c r="C118" s="251">
        <f t="shared" si="13"/>
        <v>45</v>
      </c>
      <c r="D118" s="262">
        <v>0</v>
      </c>
      <c r="E118" s="253">
        <v>35</v>
      </c>
      <c r="F118" s="254">
        <v>10</v>
      </c>
      <c r="G118" s="255"/>
      <c r="H118" s="263">
        <f t="shared" si="14"/>
        <v>73</v>
      </c>
      <c r="I118" s="262">
        <v>0</v>
      </c>
      <c r="J118" s="253">
        <v>63</v>
      </c>
      <c r="K118" s="264">
        <v>10</v>
      </c>
      <c r="L118" s="257"/>
      <c r="M118" s="256">
        <f t="shared" si="15"/>
        <v>80</v>
      </c>
      <c r="N118" s="260">
        <v>0</v>
      </c>
      <c r="O118" s="253">
        <v>70</v>
      </c>
      <c r="P118" s="254">
        <v>10</v>
      </c>
      <c r="Q118" s="259"/>
      <c r="R118" s="279">
        <f t="shared" si="16"/>
        <v>294</v>
      </c>
      <c r="S118" s="258">
        <v>200</v>
      </c>
      <c r="T118" s="260">
        <v>0</v>
      </c>
      <c r="U118" s="253">
        <v>84</v>
      </c>
      <c r="V118" s="254">
        <v>10</v>
      </c>
      <c r="W118" s="259"/>
      <c r="X118" s="256">
        <f t="shared" si="17"/>
        <v>299</v>
      </c>
      <c r="Y118" s="258">
        <v>200</v>
      </c>
      <c r="Z118" s="260">
        <v>0</v>
      </c>
      <c r="AA118" s="261">
        <v>5</v>
      </c>
      <c r="AB118" s="270">
        <v>84</v>
      </c>
      <c r="AC118" s="254">
        <v>10</v>
      </c>
      <c r="AD118" s="234"/>
      <c r="AE118" s="256">
        <f t="shared" si="22"/>
        <v>192</v>
      </c>
      <c r="AF118" s="258">
        <v>100</v>
      </c>
      <c r="AG118" s="260">
        <v>0</v>
      </c>
      <c r="AH118" s="261">
        <v>5</v>
      </c>
      <c r="AI118" s="253">
        <v>77</v>
      </c>
      <c r="AJ118" s="254">
        <v>10</v>
      </c>
      <c r="AK118" s="234"/>
      <c r="AL118" s="256">
        <f t="shared" si="18"/>
        <v>78</v>
      </c>
      <c r="AM118" s="258">
        <v>0</v>
      </c>
      <c r="AN118" s="258">
        <v>0</v>
      </c>
      <c r="AO118" s="258">
        <v>5</v>
      </c>
      <c r="AP118" s="253">
        <v>63</v>
      </c>
      <c r="AQ118" s="254">
        <v>10</v>
      </c>
      <c r="AR118" s="234"/>
      <c r="AS118" s="256">
        <f t="shared" si="19"/>
        <v>0</v>
      </c>
      <c r="AT118" s="258"/>
      <c r="AU118" s="258"/>
      <c r="AV118" s="260"/>
      <c r="AW118" s="253"/>
      <c r="AX118" s="254"/>
      <c r="AY118" s="234"/>
      <c r="AZ118" s="256">
        <f t="shared" si="20"/>
        <v>0</v>
      </c>
      <c r="BA118" s="258"/>
      <c r="BB118" s="260"/>
      <c r="BC118" s="261"/>
      <c r="BD118" s="253"/>
      <c r="BE118" s="254"/>
      <c r="BF118" s="234"/>
      <c r="BG118" s="256">
        <f t="shared" si="21"/>
        <v>0</v>
      </c>
      <c r="BH118" s="258"/>
      <c r="BI118" s="260"/>
      <c r="BJ118" s="261"/>
      <c r="BK118" s="253"/>
      <c r="BL118" s="254"/>
      <c r="BM118" s="234"/>
    </row>
    <row r="119" spans="1:65" ht="17" thickTop="1" thickBot="1">
      <c r="A119" s="235">
        <v>127</v>
      </c>
      <c r="B119" s="339" t="s">
        <v>73</v>
      </c>
      <c r="C119" s="251">
        <f t="shared" si="13"/>
        <v>45</v>
      </c>
      <c r="D119" s="262">
        <v>0</v>
      </c>
      <c r="E119" s="253">
        <v>35</v>
      </c>
      <c r="F119" s="254">
        <v>10</v>
      </c>
      <c r="G119" s="255"/>
      <c r="H119" s="263"/>
      <c r="I119" s="262"/>
      <c r="J119" s="253"/>
      <c r="K119" s="264"/>
      <c r="L119" s="257"/>
      <c r="M119" s="256">
        <f t="shared" si="15"/>
        <v>104</v>
      </c>
      <c r="N119" s="267">
        <v>73</v>
      </c>
      <c r="O119" s="253">
        <v>21</v>
      </c>
      <c r="P119" s="254">
        <v>10</v>
      </c>
      <c r="Q119" s="259"/>
      <c r="R119" s="279">
        <f t="shared" si="16"/>
        <v>332</v>
      </c>
      <c r="S119" s="258">
        <v>200</v>
      </c>
      <c r="T119" s="260">
        <v>73</v>
      </c>
      <c r="U119" s="253">
        <v>49</v>
      </c>
      <c r="V119" s="254">
        <v>10</v>
      </c>
      <c r="W119" s="259"/>
      <c r="X119" s="256">
        <f t="shared" si="17"/>
        <v>0</v>
      </c>
      <c r="Y119" s="258"/>
      <c r="Z119" s="260"/>
      <c r="AA119" s="261"/>
      <c r="AB119" s="270"/>
      <c r="AC119" s="254"/>
      <c r="AD119" s="234"/>
      <c r="AE119" s="256">
        <f t="shared" si="22"/>
        <v>0</v>
      </c>
      <c r="AF119" s="258"/>
      <c r="AG119" s="260"/>
      <c r="AH119" s="261"/>
      <c r="AI119" s="253"/>
      <c r="AJ119" s="254"/>
      <c r="AK119" s="234"/>
      <c r="AL119" s="258"/>
      <c r="AM119" s="258"/>
      <c r="AN119" s="258"/>
      <c r="AO119" s="258"/>
      <c r="AP119" s="253"/>
      <c r="AQ119" s="254"/>
      <c r="AR119" s="234"/>
      <c r="AS119" s="256">
        <f t="shared" si="19"/>
        <v>307</v>
      </c>
      <c r="AT119" s="258"/>
      <c r="AU119" s="258">
        <v>307</v>
      </c>
      <c r="AV119" s="260"/>
      <c r="AW119" s="253"/>
      <c r="AX119" s="254"/>
      <c r="AY119" s="234"/>
      <c r="AZ119" s="256">
        <f t="shared" si="20"/>
        <v>0</v>
      </c>
      <c r="BA119" s="258"/>
      <c r="BB119" s="260"/>
      <c r="BC119" s="261"/>
      <c r="BD119" s="253"/>
      <c r="BE119" s="254"/>
      <c r="BF119" s="234"/>
      <c r="BG119" s="256">
        <f t="shared" si="21"/>
        <v>0</v>
      </c>
      <c r="BH119" s="258"/>
      <c r="BI119" s="260"/>
      <c r="BJ119" s="261"/>
      <c r="BK119" s="253"/>
      <c r="BL119" s="254"/>
      <c r="BM119" s="234"/>
    </row>
    <row r="120" spans="1:65" ht="17" thickTop="1" thickBot="1">
      <c r="A120" s="238">
        <v>128</v>
      </c>
      <c r="B120" s="342" t="s">
        <v>147</v>
      </c>
      <c r="C120" s="251">
        <f t="shared" si="13"/>
        <v>24</v>
      </c>
      <c r="D120" s="262">
        <v>0</v>
      </c>
      <c r="E120" s="253">
        <v>14</v>
      </c>
      <c r="F120" s="254">
        <v>10</v>
      </c>
      <c r="G120" s="255"/>
      <c r="H120" s="263">
        <f t="shared" si="14"/>
        <v>24</v>
      </c>
      <c r="I120" s="262">
        <v>0</v>
      </c>
      <c r="J120" s="253">
        <v>14</v>
      </c>
      <c r="K120" s="264">
        <v>10</v>
      </c>
      <c r="L120" s="257"/>
      <c r="M120" s="256">
        <f t="shared" si="15"/>
        <v>31</v>
      </c>
      <c r="N120" s="260">
        <v>0</v>
      </c>
      <c r="O120" s="253">
        <v>21</v>
      </c>
      <c r="P120" s="254">
        <v>10</v>
      </c>
      <c r="Q120" s="259"/>
      <c r="R120" s="279">
        <f t="shared" si="16"/>
        <v>224</v>
      </c>
      <c r="S120" s="258">
        <v>200</v>
      </c>
      <c r="T120" s="260">
        <v>0</v>
      </c>
      <c r="U120" s="253">
        <v>14</v>
      </c>
      <c r="V120" s="254">
        <v>10</v>
      </c>
      <c r="W120" s="259"/>
      <c r="X120" s="256">
        <f t="shared" si="17"/>
        <v>229</v>
      </c>
      <c r="Y120" s="258">
        <v>200</v>
      </c>
      <c r="Z120" s="260">
        <v>0</v>
      </c>
      <c r="AA120" s="261">
        <v>5</v>
      </c>
      <c r="AB120" s="270">
        <v>14</v>
      </c>
      <c r="AC120" s="254">
        <v>10</v>
      </c>
      <c r="AD120" s="234"/>
      <c r="AE120" s="258">
        <f t="shared" si="22"/>
        <v>236</v>
      </c>
      <c r="AF120" s="258">
        <v>200</v>
      </c>
      <c r="AG120" s="260">
        <v>0</v>
      </c>
      <c r="AH120" s="261">
        <v>5</v>
      </c>
      <c r="AI120" s="253">
        <v>21</v>
      </c>
      <c r="AJ120" s="254">
        <v>10</v>
      </c>
      <c r="AK120" s="234"/>
      <c r="AL120" s="256">
        <f t="shared" si="18"/>
        <v>336</v>
      </c>
      <c r="AM120" s="258">
        <v>300</v>
      </c>
      <c r="AN120" s="258">
        <v>0</v>
      </c>
      <c r="AO120" s="258">
        <v>5</v>
      </c>
      <c r="AP120" s="253">
        <v>21</v>
      </c>
      <c r="AQ120" s="254">
        <v>10</v>
      </c>
      <c r="AR120" s="234"/>
      <c r="AS120" s="256">
        <f t="shared" si="19"/>
        <v>0</v>
      </c>
      <c r="AT120" s="258"/>
      <c r="AU120" s="258"/>
      <c r="AV120" s="260"/>
      <c r="AW120" s="253"/>
      <c r="AX120" s="254"/>
      <c r="AY120" s="234"/>
      <c r="AZ120" s="256">
        <f t="shared" si="20"/>
        <v>0</v>
      </c>
      <c r="BA120" s="258"/>
      <c r="BB120" s="260"/>
      <c r="BC120" s="261"/>
      <c r="BD120" s="253"/>
      <c r="BE120" s="254"/>
      <c r="BF120" s="234"/>
      <c r="BG120" s="256">
        <f t="shared" si="21"/>
        <v>0</v>
      </c>
      <c r="BH120" s="258"/>
      <c r="BI120" s="260"/>
      <c r="BJ120" s="261"/>
      <c r="BK120" s="253"/>
      <c r="BL120" s="254"/>
      <c r="BM120" s="234"/>
    </row>
    <row r="121" spans="1:65" ht="17" thickTop="1" thickBot="1">
      <c r="A121" s="238">
        <v>129</v>
      </c>
      <c r="B121" s="340" t="s">
        <v>148</v>
      </c>
      <c r="C121" s="251">
        <f t="shared" si="13"/>
        <v>10</v>
      </c>
      <c r="D121" s="262">
        <v>0</v>
      </c>
      <c r="E121" s="253">
        <v>0</v>
      </c>
      <c r="F121" s="254">
        <v>10</v>
      </c>
      <c r="G121" s="255"/>
      <c r="H121" s="263">
        <f t="shared" si="14"/>
        <v>10</v>
      </c>
      <c r="I121" s="262">
        <v>0</v>
      </c>
      <c r="J121" s="253">
        <v>0</v>
      </c>
      <c r="K121" s="264">
        <v>10</v>
      </c>
      <c r="L121" s="257"/>
      <c r="M121" s="256">
        <f t="shared" si="15"/>
        <v>17</v>
      </c>
      <c r="N121" s="260">
        <v>0</v>
      </c>
      <c r="O121" s="253">
        <v>7</v>
      </c>
      <c r="P121" s="254">
        <v>10</v>
      </c>
      <c r="Q121" s="259"/>
      <c r="R121" s="279">
        <f t="shared" si="16"/>
        <v>10</v>
      </c>
      <c r="S121" s="260">
        <v>0</v>
      </c>
      <c r="T121" s="260">
        <v>0</v>
      </c>
      <c r="U121" s="253">
        <v>0</v>
      </c>
      <c r="V121" s="254">
        <v>10</v>
      </c>
      <c r="W121" s="259"/>
      <c r="X121" s="256">
        <f t="shared" si="17"/>
        <v>22</v>
      </c>
      <c r="Y121" s="258">
        <v>0</v>
      </c>
      <c r="Z121" s="260">
        <v>0</v>
      </c>
      <c r="AA121" s="261">
        <v>5</v>
      </c>
      <c r="AB121" s="270">
        <v>7</v>
      </c>
      <c r="AC121" s="254">
        <v>10</v>
      </c>
      <c r="AD121" s="234"/>
      <c r="AE121" s="256">
        <f t="shared" si="22"/>
        <v>22</v>
      </c>
      <c r="AF121" s="258">
        <v>0</v>
      </c>
      <c r="AG121" s="260">
        <v>0</v>
      </c>
      <c r="AH121" s="261">
        <v>5</v>
      </c>
      <c r="AI121" s="253">
        <v>7</v>
      </c>
      <c r="AJ121" s="254">
        <v>10</v>
      </c>
      <c r="AK121" s="234"/>
      <c r="AL121" s="256">
        <f t="shared" si="18"/>
        <v>22</v>
      </c>
      <c r="AM121" s="258">
        <v>0</v>
      </c>
      <c r="AN121" s="258">
        <v>0</v>
      </c>
      <c r="AO121" s="258">
        <v>5</v>
      </c>
      <c r="AP121" s="253">
        <v>7</v>
      </c>
      <c r="AQ121" s="254">
        <v>10</v>
      </c>
      <c r="AR121" s="234"/>
      <c r="AS121" s="256">
        <f t="shared" si="19"/>
        <v>0</v>
      </c>
      <c r="AT121" s="258"/>
      <c r="AU121" s="258"/>
      <c r="AV121" s="260"/>
      <c r="AW121" s="253"/>
      <c r="AX121" s="254"/>
      <c r="AY121" s="234"/>
      <c r="AZ121" s="256">
        <f t="shared" si="20"/>
        <v>0</v>
      </c>
      <c r="BA121" s="258"/>
      <c r="BB121" s="260"/>
      <c r="BC121" s="261"/>
      <c r="BD121" s="253"/>
      <c r="BE121" s="254"/>
      <c r="BF121" s="234"/>
      <c r="BG121" s="256">
        <f t="shared" si="21"/>
        <v>0</v>
      </c>
      <c r="BH121" s="258"/>
      <c r="BI121" s="260"/>
      <c r="BJ121" s="261"/>
      <c r="BK121" s="253"/>
      <c r="BL121" s="254"/>
      <c r="BM121" s="234"/>
    </row>
    <row r="122" spans="1:65" ht="17" thickTop="1" thickBot="1">
      <c r="A122" s="238">
        <v>130</v>
      </c>
      <c r="B122" s="340" t="s">
        <v>149</v>
      </c>
      <c r="C122" s="251">
        <f t="shared" si="13"/>
        <v>59</v>
      </c>
      <c r="D122" s="262">
        <v>0</v>
      </c>
      <c r="E122" s="253">
        <v>49</v>
      </c>
      <c r="F122" s="254">
        <v>10</v>
      </c>
      <c r="G122" s="255"/>
      <c r="H122" s="263">
        <f t="shared" si="14"/>
        <v>45</v>
      </c>
      <c r="I122" s="262">
        <v>0</v>
      </c>
      <c r="J122" s="253">
        <v>35</v>
      </c>
      <c r="K122" s="264">
        <v>10</v>
      </c>
      <c r="L122" s="257"/>
      <c r="M122" s="256">
        <f t="shared" si="15"/>
        <v>52</v>
      </c>
      <c r="N122" s="260">
        <v>0</v>
      </c>
      <c r="O122" s="253">
        <v>42</v>
      </c>
      <c r="P122" s="254">
        <v>10</v>
      </c>
      <c r="Q122" s="259"/>
      <c r="R122" s="279">
        <f t="shared" si="16"/>
        <v>252</v>
      </c>
      <c r="S122" s="258">
        <v>200</v>
      </c>
      <c r="T122" s="260">
        <v>0</v>
      </c>
      <c r="U122" s="253">
        <v>42</v>
      </c>
      <c r="V122" s="254">
        <v>10</v>
      </c>
      <c r="W122" s="259"/>
      <c r="X122" s="256">
        <f t="shared" si="17"/>
        <v>150</v>
      </c>
      <c r="Y122" s="258">
        <v>100</v>
      </c>
      <c r="Z122" s="260">
        <v>0</v>
      </c>
      <c r="AA122" s="261">
        <v>5</v>
      </c>
      <c r="AB122" s="270">
        <v>35</v>
      </c>
      <c r="AC122" s="254">
        <v>10</v>
      </c>
      <c r="AD122" s="234"/>
      <c r="AE122" s="256">
        <f t="shared" si="22"/>
        <v>57</v>
      </c>
      <c r="AF122" s="258">
        <v>0</v>
      </c>
      <c r="AG122" s="260">
        <v>0</v>
      </c>
      <c r="AH122" s="261">
        <v>5</v>
      </c>
      <c r="AI122" s="253">
        <v>42</v>
      </c>
      <c r="AJ122" s="254">
        <v>10</v>
      </c>
      <c r="AK122" s="234"/>
      <c r="AL122" s="256">
        <f t="shared" si="18"/>
        <v>121</v>
      </c>
      <c r="AM122" s="258">
        <v>50</v>
      </c>
      <c r="AN122" s="258">
        <v>0</v>
      </c>
      <c r="AO122" s="258">
        <v>5</v>
      </c>
      <c r="AP122" s="253">
        <v>56</v>
      </c>
      <c r="AQ122" s="254">
        <v>10</v>
      </c>
      <c r="AR122" s="234"/>
      <c r="AS122" s="256">
        <f t="shared" si="19"/>
        <v>0</v>
      </c>
      <c r="AT122" s="258"/>
      <c r="AU122" s="258"/>
      <c r="AV122" s="260"/>
      <c r="AW122" s="253"/>
      <c r="AX122" s="254"/>
      <c r="AY122" s="234"/>
      <c r="AZ122" s="256">
        <f t="shared" si="20"/>
        <v>0</v>
      </c>
      <c r="BA122" s="258"/>
      <c r="BB122" s="260"/>
      <c r="BC122" s="261"/>
      <c r="BD122" s="253"/>
      <c r="BE122" s="254"/>
      <c r="BF122" s="234"/>
      <c r="BG122" s="256">
        <f t="shared" si="21"/>
        <v>0</v>
      </c>
      <c r="BH122" s="258"/>
      <c r="BI122" s="260"/>
      <c r="BJ122" s="261"/>
      <c r="BK122" s="253"/>
      <c r="BL122" s="254"/>
      <c r="BM122" s="234"/>
    </row>
    <row r="123" spans="1:65" ht="17" thickTop="1" thickBot="1">
      <c r="A123" s="238">
        <v>131</v>
      </c>
      <c r="B123" s="340" t="s">
        <v>150</v>
      </c>
      <c r="C123" s="251">
        <f t="shared" si="13"/>
        <v>17</v>
      </c>
      <c r="D123" s="262">
        <v>0</v>
      </c>
      <c r="E123" s="253">
        <v>7</v>
      </c>
      <c r="F123" s="254">
        <v>10</v>
      </c>
      <c r="G123" s="255"/>
      <c r="H123" s="263">
        <f t="shared" si="14"/>
        <v>10</v>
      </c>
      <c r="I123" s="262">
        <v>0</v>
      </c>
      <c r="J123" s="253">
        <v>0</v>
      </c>
      <c r="K123" s="264">
        <v>10</v>
      </c>
      <c r="L123" s="257"/>
      <c r="M123" s="256">
        <f t="shared" si="15"/>
        <v>24</v>
      </c>
      <c r="N123" s="260">
        <v>0</v>
      </c>
      <c r="O123" s="253">
        <v>14</v>
      </c>
      <c r="P123" s="254">
        <v>10</v>
      </c>
      <c r="Q123" s="259"/>
      <c r="R123" s="279">
        <f t="shared" si="16"/>
        <v>0</v>
      </c>
      <c r="S123" s="258"/>
      <c r="T123" s="260"/>
      <c r="U123" s="253"/>
      <c r="V123" s="254"/>
      <c r="W123" s="259"/>
      <c r="X123" s="256">
        <f t="shared" si="17"/>
        <v>0</v>
      </c>
      <c r="Y123" s="258"/>
      <c r="Z123" s="260"/>
      <c r="AA123" s="261"/>
      <c r="AB123" s="270"/>
      <c r="AC123" s="254"/>
      <c r="AD123" s="234"/>
      <c r="AE123" s="258"/>
      <c r="AF123" s="258"/>
      <c r="AG123" s="260"/>
      <c r="AH123" s="261"/>
      <c r="AI123" s="253"/>
      <c r="AJ123" s="254"/>
      <c r="AK123" s="234"/>
      <c r="AL123" s="258"/>
      <c r="AM123" s="258"/>
      <c r="AN123" s="258"/>
      <c r="AO123" s="258"/>
      <c r="AP123" s="253"/>
      <c r="AQ123" s="254"/>
      <c r="AR123" s="234"/>
      <c r="AS123" s="256">
        <f t="shared" si="19"/>
        <v>45</v>
      </c>
      <c r="AT123" s="258"/>
      <c r="AU123" s="258">
        <v>45</v>
      </c>
      <c r="AV123" s="260"/>
      <c r="AW123" s="253"/>
      <c r="AX123" s="254"/>
      <c r="AY123" s="234"/>
      <c r="AZ123" s="256">
        <f t="shared" si="20"/>
        <v>0</v>
      </c>
      <c r="BA123" s="258"/>
      <c r="BB123" s="260"/>
      <c r="BC123" s="261"/>
      <c r="BD123" s="253"/>
      <c r="BE123" s="254"/>
      <c r="BF123" s="234"/>
      <c r="BG123" s="256">
        <f t="shared" si="21"/>
        <v>0</v>
      </c>
      <c r="BH123" s="258"/>
      <c r="BI123" s="260"/>
      <c r="BJ123" s="261"/>
      <c r="BK123" s="253"/>
      <c r="BL123" s="254"/>
      <c r="BM123" s="234"/>
    </row>
    <row r="124" spans="1:65" ht="17" thickTop="1" thickBot="1">
      <c r="A124" s="238">
        <v>132</v>
      </c>
      <c r="B124" s="340" t="s">
        <v>151</v>
      </c>
      <c r="C124" s="251">
        <f t="shared" si="13"/>
        <v>31</v>
      </c>
      <c r="D124" s="262">
        <v>0</v>
      </c>
      <c r="E124" s="253">
        <v>21</v>
      </c>
      <c r="F124" s="254">
        <v>10</v>
      </c>
      <c r="G124" s="255"/>
      <c r="H124" s="263">
        <f t="shared" si="14"/>
        <v>52</v>
      </c>
      <c r="I124" s="262">
        <v>0</v>
      </c>
      <c r="J124" s="253">
        <v>42</v>
      </c>
      <c r="K124" s="264">
        <v>10</v>
      </c>
      <c r="L124" s="257"/>
      <c r="M124" s="256">
        <f t="shared" si="15"/>
        <v>59</v>
      </c>
      <c r="N124" s="260">
        <v>0</v>
      </c>
      <c r="O124" s="253">
        <v>49</v>
      </c>
      <c r="P124" s="254">
        <v>10</v>
      </c>
      <c r="Q124" s="259"/>
      <c r="R124" s="279">
        <f t="shared" si="16"/>
        <v>52</v>
      </c>
      <c r="S124" s="258">
        <v>0</v>
      </c>
      <c r="T124" s="260">
        <v>0</v>
      </c>
      <c r="U124" s="253">
        <v>42</v>
      </c>
      <c r="V124" s="254">
        <v>10</v>
      </c>
      <c r="W124" s="259"/>
      <c r="X124" s="256">
        <f t="shared" si="17"/>
        <v>85</v>
      </c>
      <c r="Y124" s="258">
        <v>0</v>
      </c>
      <c r="Z124" s="260">
        <v>0</v>
      </c>
      <c r="AA124" s="261">
        <v>5</v>
      </c>
      <c r="AB124" s="270">
        <v>70</v>
      </c>
      <c r="AC124" s="254">
        <v>10</v>
      </c>
      <c r="AD124" s="234"/>
      <c r="AE124" s="265">
        <f t="shared" si="22"/>
        <v>71</v>
      </c>
      <c r="AF124" s="258">
        <v>0</v>
      </c>
      <c r="AG124" s="260">
        <v>0</v>
      </c>
      <c r="AH124" s="261">
        <v>5</v>
      </c>
      <c r="AI124" s="253">
        <v>56</v>
      </c>
      <c r="AJ124" s="254">
        <v>10</v>
      </c>
      <c r="AK124" s="234"/>
      <c r="AL124" s="256">
        <f t="shared" si="18"/>
        <v>50</v>
      </c>
      <c r="AM124" s="258">
        <v>0</v>
      </c>
      <c r="AN124" s="258">
        <v>0</v>
      </c>
      <c r="AO124" s="258">
        <v>5</v>
      </c>
      <c r="AP124" s="253">
        <v>35</v>
      </c>
      <c r="AQ124" s="254">
        <v>10</v>
      </c>
      <c r="AR124" s="234"/>
      <c r="AS124" s="256">
        <f t="shared" si="19"/>
        <v>0</v>
      </c>
      <c r="AT124" s="258"/>
      <c r="AU124" s="258"/>
      <c r="AV124" s="260"/>
      <c r="AW124" s="253"/>
      <c r="AX124" s="254"/>
      <c r="AY124" s="234"/>
      <c r="AZ124" s="256">
        <f t="shared" si="20"/>
        <v>0</v>
      </c>
      <c r="BA124" s="258"/>
      <c r="BB124" s="260"/>
      <c r="BC124" s="261"/>
      <c r="BD124" s="253"/>
      <c r="BE124" s="254"/>
      <c r="BF124" s="234"/>
      <c r="BG124" s="256">
        <f t="shared" si="21"/>
        <v>0</v>
      </c>
      <c r="BH124" s="258"/>
      <c r="BI124" s="260"/>
      <c r="BJ124" s="261"/>
      <c r="BK124" s="253"/>
      <c r="BL124" s="254"/>
      <c r="BM124" s="234"/>
    </row>
    <row r="125" spans="1:65" ht="17" thickTop="1" thickBot="1">
      <c r="A125" s="238">
        <v>134</v>
      </c>
      <c r="B125" s="340" t="s">
        <v>101</v>
      </c>
      <c r="C125" s="251">
        <f t="shared" si="13"/>
        <v>17</v>
      </c>
      <c r="D125" s="262">
        <v>0</v>
      </c>
      <c r="E125" s="253">
        <v>7</v>
      </c>
      <c r="F125" s="254">
        <v>10</v>
      </c>
      <c r="G125" s="255"/>
      <c r="H125" s="263">
        <f t="shared" si="14"/>
        <v>31</v>
      </c>
      <c r="I125" s="262">
        <v>0</v>
      </c>
      <c r="J125" s="253">
        <v>21</v>
      </c>
      <c r="K125" s="264">
        <v>10</v>
      </c>
      <c r="L125" s="257"/>
      <c r="M125" s="256">
        <f t="shared" si="15"/>
        <v>0</v>
      </c>
      <c r="N125" s="260"/>
      <c r="O125" s="253"/>
      <c r="P125" s="254"/>
      <c r="Q125" s="259"/>
      <c r="R125" s="279">
        <f t="shared" si="16"/>
        <v>118</v>
      </c>
      <c r="S125" s="258">
        <v>0</v>
      </c>
      <c r="T125" s="260">
        <v>38</v>
      </c>
      <c r="U125" s="253">
        <v>70</v>
      </c>
      <c r="V125" s="254">
        <v>10</v>
      </c>
      <c r="W125" s="259"/>
      <c r="X125" s="256">
        <f t="shared" si="17"/>
        <v>106</v>
      </c>
      <c r="Y125" s="258">
        <v>0</v>
      </c>
      <c r="Z125" s="260">
        <v>0</v>
      </c>
      <c r="AA125" s="261">
        <v>5</v>
      </c>
      <c r="AB125" s="270">
        <v>91</v>
      </c>
      <c r="AC125" s="254">
        <v>10</v>
      </c>
      <c r="AD125" s="234"/>
      <c r="AE125" s="256">
        <f t="shared" si="22"/>
        <v>57</v>
      </c>
      <c r="AF125" s="258">
        <v>0</v>
      </c>
      <c r="AG125" s="260">
        <v>0</v>
      </c>
      <c r="AH125" s="261">
        <v>5</v>
      </c>
      <c r="AI125" s="253">
        <v>42</v>
      </c>
      <c r="AJ125" s="254">
        <v>10</v>
      </c>
      <c r="AK125" s="234"/>
      <c r="AL125" s="256">
        <f t="shared" si="18"/>
        <v>43</v>
      </c>
      <c r="AM125" s="258">
        <v>0</v>
      </c>
      <c r="AN125" s="258">
        <v>0</v>
      </c>
      <c r="AO125" s="258">
        <v>5</v>
      </c>
      <c r="AP125" s="253">
        <v>28</v>
      </c>
      <c r="AQ125" s="254">
        <v>10</v>
      </c>
      <c r="AR125" s="234"/>
      <c r="AS125" s="256">
        <f t="shared" si="19"/>
        <v>0</v>
      </c>
      <c r="AT125" s="258"/>
      <c r="AU125" s="258"/>
      <c r="AV125" s="260"/>
      <c r="AW125" s="253"/>
      <c r="AX125" s="254"/>
      <c r="AY125" s="234"/>
      <c r="AZ125" s="256">
        <f t="shared" si="20"/>
        <v>0</v>
      </c>
      <c r="BA125" s="258"/>
      <c r="BB125" s="260"/>
      <c r="BC125" s="261"/>
      <c r="BD125" s="253"/>
      <c r="BE125" s="254"/>
      <c r="BF125" s="234"/>
      <c r="BG125" s="256">
        <f t="shared" si="21"/>
        <v>0</v>
      </c>
      <c r="BH125" s="258"/>
      <c r="BI125" s="260"/>
      <c r="BJ125" s="261"/>
      <c r="BK125" s="253"/>
      <c r="BL125" s="254"/>
      <c r="BM125" s="234"/>
    </row>
    <row r="126" spans="1:65" ht="17" thickTop="1" thickBot="1">
      <c r="A126" s="238">
        <v>135</v>
      </c>
      <c r="B126" s="340" t="s">
        <v>153</v>
      </c>
      <c r="C126" s="251">
        <f t="shared" si="13"/>
        <v>17</v>
      </c>
      <c r="D126" s="262">
        <v>0</v>
      </c>
      <c r="E126" s="253">
        <v>7</v>
      </c>
      <c r="F126" s="254">
        <v>10</v>
      </c>
      <c r="G126" s="255"/>
      <c r="H126" s="263">
        <f t="shared" si="14"/>
        <v>38</v>
      </c>
      <c r="I126" s="262">
        <v>0</v>
      </c>
      <c r="J126" s="253">
        <v>28</v>
      </c>
      <c r="K126" s="264">
        <v>10</v>
      </c>
      <c r="L126" s="257"/>
      <c r="M126" s="256">
        <f t="shared" si="15"/>
        <v>38</v>
      </c>
      <c r="N126" s="260">
        <v>0</v>
      </c>
      <c r="O126" s="253">
        <v>28</v>
      </c>
      <c r="P126" s="254">
        <v>10</v>
      </c>
      <c r="Q126" s="259"/>
      <c r="R126" s="279">
        <f t="shared" si="16"/>
        <v>0</v>
      </c>
      <c r="S126" s="258"/>
      <c r="T126" s="260"/>
      <c r="U126" s="253"/>
      <c r="V126" s="254"/>
      <c r="W126" s="259"/>
      <c r="X126" s="256">
        <f t="shared" si="17"/>
        <v>75</v>
      </c>
      <c r="Y126" s="258">
        <v>0</v>
      </c>
      <c r="Z126" s="260">
        <v>39</v>
      </c>
      <c r="AA126" s="261">
        <v>5</v>
      </c>
      <c r="AB126" s="270">
        <v>21</v>
      </c>
      <c r="AC126" s="254">
        <v>10</v>
      </c>
      <c r="AD126" s="234"/>
      <c r="AE126" s="258"/>
      <c r="AF126" s="258"/>
      <c r="AG126" s="260"/>
      <c r="AH126" s="261"/>
      <c r="AI126" s="253"/>
      <c r="AJ126" s="254"/>
      <c r="AK126" s="234"/>
      <c r="AL126" s="256">
        <f t="shared" si="18"/>
        <v>50</v>
      </c>
      <c r="AM126" s="258">
        <v>0</v>
      </c>
      <c r="AN126" s="258">
        <v>0</v>
      </c>
      <c r="AO126" s="258">
        <v>5</v>
      </c>
      <c r="AP126" s="253">
        <v>35</v>
      </c>
      <c r="AQ126" s="254">
        <v>10</v>
      </c>
      <c r="AR126" s="234"/>
      <c r="AS126" s="256">
        <f t="shared" si="19"/>
        <v>0</v>
      </c>
      <c r="AT126" s="258"/>
      <c r="AU126" s="258"/>
      <c r="AV126" s="260"/>
      <c r="AW126" s="253"/>
      <c r="AX126" s="254"/>
      <c r="AY126" s="234"/>
      <c r="AZ126" s="256">
        <f t="shared" si="20"/>
        <v>0</v>
      </c>
      <c r="BA126" s="258"/>
      <c r="BB126" s="260"/>
      <c r="BC126" s="261"/>
      <c r="BD126" s="253"/>
      <c r="BE126" s="254"/>
      <c r="BF126" s="234"/>
      <c r="BG126" s="256">
        <f t="shared" si="21"/>
        <v>0</v>
      </c>
      <c r="BH126" s="258"/>
      <c r="BI126" s="260"/>
      <c r="BJ126" s="261"/>
      <c r="BK126" s="253"/>
      <c r="BL126" s="254"/>
      <c r="BM126" s="234"/>
    </row>
    <row r="127" spans="1:65" ht="17" thickTop="1" thickBot="1">
      <c r="A127" s="238">
        <v>136</v>
      </c>
      <c r="B127" s="340" t="s">
        <v>281</v>
      </c>
      <c r="C127" s="251">
        <f t="shared" si="13"/>
        <v>500</v>
      </c>
      <c r="D127" s="262">
        <v>0</v>
      </c>
      <c r="E127" s="253">
        <v>490</v>
      </c>
      <c r="F127" s="254">
        <v>10</v>
      </c>
      <c r="G127" s="255"/>
      <c r="H127" s="263">
        <f t="shared" si="14"/>
        <v>164</v>
      </c>
      <c r="I127" s="262">
        <v>0</v>
      </c>
      <c r="J127" s="253">
        <v>154</v>
      </c>
      <c r="K127" s="264">
        <v>10</v>
      </c>
      <c r="L127" s="257"/>
      <c r="M127" s="256">
        <f t="shared" si="15"/>
        <v>227</v>
      </c>
      <c r="N127" s="260">
        <v>0</v>
      </c>
      <c r="O127" s="253">
        <v>217</v>
      </c>
      <c r="P127" s="254">
        <v>10</v>
      </c>
      <c r="Q127" s="259"/>
      <c r="R127" s="279">
        <f t="shared" si="16"/>
        <v>185</v>
      </c>
      <c r="S127" s="258">
        <v>0</v>
      </c>
      <c r="T127" s="260">
        <v>0</v>
      </c>
      <c r="U127" s="253">
        <v>175</v>
      </c>
      <c r="V127" s="254">
        <v>10</v>
      </c>
      <c r="W127" s="259"/>
      <c r="X127" s="256">
        <f t="shared" si="17"/>
        <v>197</v>
      </c>
      <c r="Y127" s="258">
        <v>0</v>
      </c>
      <c r="Z127" s="260">
        <v>0</v>
      </c>
      <c r="AA127" s="261">
        <v>5</v>
      </c>
      <c r="AB127" s="270">
        <v>182</v>
      </c>
      <c r="AC127" s="254">
        <v>10</v>
      </c>
      <c r="AD127" s="234"/>
      <c r="AE127" s="256">
        <f t="shared" si="22"/>
        <v>190</v>
      </c>
      <c r="AF127" s="258">
        <v>0</v>
      </c>
      <c r="AG127" s="260">
        <v>0</v>
      </c>
      <c r="AH127" s="261">
        <v>5</v>
      </c>
      <c r="AI127" s="253">
        <v>175</v>
      </c>
      <c r="AJ127" s="254">
        <v>10</v>
      </c>
      <c r="AK127" s="234"/>
      <c r="AL127" s="256">
        <f t="shared" si="18"/>
        <v>169</v>
      </c>
      <c r="AM127" s="258">
        <v>0</v>
      </c>
      <c r="AN127" s="258">
        <v>0</v>
      </c>
      <c r="AO127" s="258">
        <v>5</v>
      </c>
      <c r="AP127" s="253">
        <v>154</v>
      </c>
      <c r="AQ127" s="254">
        <v>10</v>
      </c>
      <c r="AR127" s="234"/>
      <c r="AS127" s="256">
        <f t="shared" si="19"/>
        <v>0</v>
      </c>
      <c r="AT127" s="258"/>
      <c r="AU127" s="258"/>
      <c r="AV127" s="260"/>
      <c r="AW127" s="253"/>
      <c r="AX127" s="254"/>
      <c r="AY127" s="234"/>
      <c r="AZ127" s="256">
        <f t="shared" si="20"/>
        <v>0</v>
      </c>
      <c r="BA127" s="258"/>
      <c r="BB127" s="260"/>
      <c r="BC127" s="261"/>
      <c r="BD127" s="253"/>
      <c r="BE127" s="254"/>
      <c r="BF127" s="234"/>
      <c r="BG127" s="256">
        <f t="shared" si="21"/>
        <v>0</v>
      </c>
      <c r="BH127" s="258"/>
      <c r="BI127" s="260"/>
      <c r="BJ127" s="261"/>
      <c r="BK127" s="253"/>
      <c r="BL127" s="254"/>
      <c r="BM127" s="234"/>
    </row>
    <row r="128" spans="1:65" ht="17" thickTop="1" thickBot="1">
      <c r="A128" s="238">
        <v>137</v>
      </c>
      <c r="B128" s="340" t="s">
        <v>154</v>
      </c>
      <c r="C128" s="251">
        <f t="shared" si="13"/>
        <v>298</v>
      </c>
      <c r="D128" s="276">
        <v>260</v>
      </c>
      <c r="E128" s="253">
        <v>28</v>
      </c>
      <c r="F128" s="254">
        <v>10</v>
      </c>
      <c r="G128" s="255"/>
      <c r="H128" s="263">
        <f t="shared" si="14"/>
        <v>73</v>
      </c>
      <c r="I128" s="262">
        <v>0</v>
      </c>
      <c r="J128" s="253">
        <v>63</v>
      </c>
      <c r="K128" s="264">
        <v>10</v>
      </c>
      <c r="L128" s="257"/>
      <c r="M128" s="256">
        <f t="shared" si="15"/>
        <v>94</v>
      </c>
      <c r="N128" s="260">
        <v>0</v>
      </c>
      <c r="O128" s="253">
        <v>84</v>
      </c>
      <c r="P128" s="254">
        <v>10</v>
      </c>
      <c r="Q128" s="259"/>
      <c r="R128" s="279">
        <f t="shared" si="16"/>
        <v>244</v>
      </c>
      <c r="S128" s="258">
        <v>150</v>
      </c>
      <c r="T128" s="260">
        <v>0</v>
      </c>
      <c r="U128" s="253">
        <v>84</v>
      </c>
      <c r="V128" s="254">
        <v>10</v>
      </c>
      <c r="W128" s="259"/>
      <c r="X128" s="256">
        <f t="shared" si="17"/>
        <v>256</v>
      </c>
      <c r="Y128" s="258">
        <v>150</v>
      </c>
      <c r="Z128" s="260">
        <v>0</v>
      </c>
      <c r="AA128" s="261">
        <v>5</v>
      </c>
      <c r="AB128" s="270">
        <v>91</v>
      </c>
      <c r="AC128" s="254">
        <v>10</v>
      </c>
      <c r="AD128" s="234"/>
      <c r="AE128" s="265">
        <f t="shared" si="22"/>
        <v>92</v>
      </c>
      <c r="AF128" s="258">
        <v>0</v>
      </c>
      <c r="AG128" s="260">
        <v>0</v>
      </c>
      <c r="AH128" s="261">
        <v>5</v>
      </c>
      <c r="AI128" s="253">
        <v>77</v>
      </c>
      <c r="AJ128" s="254">
        <v>10</v>
      </c>
      <c r="AK128" s="234"/>
      <c r="AL128" s="256">
        <f t="shared" si="18"/>
        <v>106</v>
      </c>
      <c r="AM128" s="258">
        <v>0</v>
      </c>
      <c r="AN128" s="258">
        <v>0</v>
      </c>
      <c r="AO128" s="258">
        <v>5</v>
      </c>
      <c r="AP128" s="253">
        <v>91</v>
      </c>
      <c r="AQ128" s="254">
        <v>10</v>
      </c>
      <c r="AR128" s="234"/>
      <c r="AS128" s="256">
        <f t="shared" si="19"/>
        <v>0</v>
      </c>
      <c r="AT128" s="258"/>
      <c r="AU128" s="258"/>
      <c r="AV128" s="260"/>
      <c r="AW128" s="253"/>
      <c r="AX128" s="254"/>
      <c r="AY128" s="234"/>
      <c r="AZ128" s="256">
        <f t="shared" si="20"/>
        <v>0</v>
      </c>
      <c r="BA128" s="258"/>
      <c r="BB128" s="260"/>
      <c r="BC128" s="261"/>
      <c r="BD128" s="253"/>
      <c r="BE128" s="254"/>
      <c r="BF128" s="234"/>
      <c r="BG128" s="256">
        <f t="shared" si="21"/>
        <v>0</v>
      </c>
      <c r="BH128" s="258"/>
      <c r="BI128" s="260"/>
      <c r="BJ128" s="261"/>
      <c r="BK128" s="253"/>
      <c r="BL128" s="254"/>
      <c r="BM128" s="234"/>
    </row>
    <row r="129" spans="1:65" ht="17" thickTop="1" thickBot="1">
      <c r="A129" s="238">
        <v>138</v>
      </c>
      <c r="B129" s="340" t="s">
        <v>155</v>
      </c>
      <c r="C129" s="251">
        <f t="shared" si="13"/>
        <v>10</v>
      </c>
      <c r="D129" s="262">
        <v>0</v>
      </c>
      <c r="E129" s="253">
        <v>0</v>
      </c>
      <c r="F129" s="254">
        <v>10</v>
      </c>
      <c r="G129" s="255"/>
      <c r="H129" s="263">
        <f t="shared" si="14"/>
        <v>31</v>
      </c>
      <c r="I129" s="262">
        <v>0</v>
      </c>
      <c r="J129" s="253">
        <v>21</v>
      </c>
      <c r="K129" s="264">
        <v>10</v>
      </c>
      <c r="L129" s="257"/>
      <c r="M129" s="256">
        <f t="shared" si="15"/>
        <v>31</v>
      </c>
      <c r="N129" s="260">
        <v>0</v>
      </c>
      <c r="O129" s="253">
        <v>21</v>
      </c>
      <c r="P129" s="254">
        <v>10</v>
      </c>
      <c r="Q129" s="259"/>
      <c r="R129" s="279">
        <f t="shared" si="16"/>
        <v>245</v>
      </c>
      <c r="S129" s="258">
        <v>200</v>
      </c>
      <c r="T129" s="260">
        <v>0</v>
      </c>
      <c r="U129" s="253">
        <v>35</v>
      </c>
      <c r="V129" s="254">
        <v>10</v>
      </c>
      <c r="W129" s="259"/>
      <c r="X129" s="256">
        <f t="shared" si="17"/>
        <v>221</v>
      </c>
      <c r="Y129" s="258">
        <v>150</v>
      </c>
      <c r="Z129" s="260">
        <v>0</v>
      </c>
      <c r="AA129" s="261">
        <v>5</v>
      </c>
      <c r="AB129" s="270">
        <v>56</v>
      </c>
      <c r="AC129" s="254">
        <v>10</v>
      </c>
      <c r="AD129" s="234"/>
      <c r="AE129" s="256">
        <f t="shared" si="22"/>
        <v>179</v>
      </c>
      <c r="AF129" s="258">
        <v>150</v>
      </c>
      <c r="AG129" s="260">
        <v>0</v>
      </c>
      <c r="AH129" s="261">
        <v>5</v>
      </c>
      <c r="AI129" s="253">
        <v>14</v>
      </c>
      <c r="AJ129" s="254">
        <v>10</v>
      </c>
      <c r="AK129" s="234"/>
      <c r="AL129" s="256">
        <f t="shared" si="18"/>
        <v>150</v>
      </c>
      <c r="AM129" s="258">
        <v>100</v>
      </c>
      <c r="AN129" s="258">
        <v>0</v>
      </c>
      <c r="AO129" s="258">
        <v>5</v>
      </c>
      <c r="AP129" s="253">
        <v>35</v>
      </c>
      <c r="AQ129" s="254">
        <v>10</v>
      </c>
      <c r="AR129" s="234"/>
      <c r="AS129" s="256">
        <f t="shared" si="19"/>
        <v>0</v>
      </c>
      <c r="AT129" s="258"/>
      <c r="AU129" s="258"/>
      <c r="AV129" s="260"/>
      <c r="AW129" s="253"/>
      <c r="AX129" s="254"/>
      <c r="AY129" s="234"/>
      <c r="AZ129" s="256">
        <f t="shared" si="20"/>
        <v>0</v>
      </c>
      <c r="BA129" s="258"/>
      <c r="BB129" s="260"/>
      <c r="BC129" s="261"/>
      <c r="BD129" s="253"/>
      <c r="BE129" s="254"/>
      <c r="BF129" s="234"/>
      <c r="BG129" s="256">
        <f t="shared" si="21"/>
        <v>0</v>
      </c>
      <c r="BH129" s="258"/>
      <c r="BI129" s="260"/>
      <c r="BJ129" s="261"/>
      <c r="BK129" s="253"/>
      <c r="BL129" s="254"/>
      <c r="BM129" s="234"/>
    </row>
    <row r="130" spans="1:65" ht="17" thickTop="1" thickBot="1">
      <c r="A130" s="238">
        <v>139</v>
      </c>
      <c r="B130" s="340" t="s">
        <v>156</v>
      </c>
      <c r="C130" s="251">
        <f t="shared" si="13"/>
        <v>17</v>
      </c>
      <c r="D130" s="262">
        <v>0</v>
      </c>
      <c r="E130" s="253">
        <v>7</v>
      </c>
      <c r="F130" s="254">
        <v>10</v>
      </c>
      <c r="G130" s="255"/>
      <c r="H130" s="263">
        <f t="shared" si="14"/>
        <v>31</v>
      </c>
      <c r="I130" s="262">
        <v>0</v>
      </c>
      <c r="J130" s="253">
        <v>21</v>
      </c>
      <c r="K130" s="264">
        <v>10</v>
      </c>
      <c r="L130" s="257"/>
      <c r="M130" s="256">
        <f t="shared" si="15"/>
        <v>45</v>
      </c>
      <c r="N130" s="260">
        <v>0</v>
      </c>
      <c r="O130" s="253">
        <v>35</v>
      </c>
      <c r="P130" s="254">
        <v>10</v>
      </c>
      <c r="Q130" s="259"/>
      <c r="R130" s="279">
        <f t="shared" si="16"/>
        <v>245</v>
      </c>
      <c r="S130" s="258">
        <v>200</v>
      </c>
      <c r="T130" s="260">
        <v>0</v>
      </c>
      <c r="U130" s="253">
        <v>35</v>
      </c>
      <c r="V130" s="254">
        <v>10</v>
      </c>
      <c r="W130" s="259"/>
      <c r="X130" s="256">
        <f t="shared" si="17"/>
        <v>171</v>
      </c>
      <c r="Y130" s="258">
        <v>100</v>
      </c>
      <c r="Z130" s="260">
        <v>0</v>
      </c>
      <c r="AA130" s="261">
        <v>5</v>
      </c>
      <c r="AB130" s="270">
        <v>56</v>
      </c>
      <c r="AC130" s="254">
        <v>10</v>
      </c>
      <c r="AD130" s="234"/>
      <c r="AE130" s="256">
        <f t="shared" si="22"/>
        <v>157</v>
      </c>
      <c r="AF130" s="258">
        <v>100</v>
      </c>
      <c r="AG130" s="260">
        <v>0</v>
      </c>
      <c r="AH130" s="261">
        <v>5</v>
      </c>
      <c r="AI130" s="253">
        <v>42</v>
      </c>
      <c r="AJ130" s="254">
        <v>10</v>
      </c>
      <c r="AK130" s="234"/>
      <c r="AL130" s="256">
        <f t="shared" si="18"/>
        <v>171</v>
      </c>
      <c r="AM130" s="258">
        <v>100</v>
      </c>
      <c r="AN130" s="258">
        <v>0</v>
      </c>
      <c r="AO130" s="258">
        <v>5</v>
      </c>
      <c r="AP130" s="253">
        <v>56</v>
      </c>
      <c r="AQ130" s="254">
        <v>10</v>
      </c>
      <c r="AR130" s="234"/>
      <c r="AS130" s="256">
        <f t="shared" si="19"/>
        <v>0</v>
      </c>
      <c r="AT130" s="258"/>
      <c r="AU130" s="258"/>
      <c r="AV130" s="260"/>
      <c r="AW130" s="253"/>
      <c r="AX130" s="254"/>
      <c r="AY130" s="234"/>
      <c r="AZ130" s="256">
        <f t="shared" si="20"/>
        <v>0</v>
      </c>
      <c r="BA130" s="258"/>
      <c r="BB130" s="260"/>
      <c r="BC130" s="261"/>
      <c r="BD130" s="253"/>
      <c r="BE130" s="254"/>
      <c r="BF130" s="234"/>
      <c r="BG130" s="256">
        <f t="shared" si="21"/>
        <v>0</v>
      </c>
      <c r="BH130" s="260"/>
      <c r="BI130" s="260"/>
      <c r="BJ130" s="260"/>
      <c r="BK130" s="253"/>
      <c r="BL130" s="254"/>
      <c r="BM130" s="234"/>
    </row>
    <row r="131" spans="1:65" ht="17" thickTop="1" thickBot="1">
      <c r="A131" s="235">
        <v>140</v>
      </c>
      <c r="B131" s="339" t="s">
        <v>157</v>
      </c>
      <c r="C131" s="251">
        <f t="shared" si="13"/>
        <v>0</v>
      </c>
      <c r="D131" s="262"/>
      <c r="E131" s="253"/>
      <c r="F131" s="254"/>
      <c r="G131" s="255"/>
      <c r="H131" s="263">
        <f t="shared" si="14"/>
        <v>62</v>
      </c>
      <c r="I131" s="262">
        <v>52</v>
      </c>
      <c r="J131" s="253">
        <v>0</v>
      </c>
      <c r="K131" s="264">
        <v>10</v>
      </c>
      <c r="L131" s="257"/>
      <c r="M131" s="256">
        <f t="shared" si="15"/>
        <v>0</v>
      </c>
      <c r="N131" s="269"/>
      <c r="O131" s="253"/>
      <c r="P131" s="254"/>
      <c r="Q131" s="259"/>
      <c r="R131" s="279">
        <f t="shared" si="16"/>
        <v>0</v>
      </c>
      <c r="S131" s="258"/>
      <c r="T131" s="260"/>
      <c r="U131" s="253"/>
      <c r="V131" s="254"/>
      <c r="W131" s="259"/>
      <c r="X131" s="256">
        <f t="shared" si="17"/>
        <v>0</v>
      </c>
      <c r="Y131" s="258"/>
      <c r="Z131" s="260"/>
      <c r="AA131" s="261"/>
      <c r="AB131" s="270"/>
      <c r="AC131" s="254"/>
      <c r="AD131" s="234"/>
      <c r="AE131" s="256">
        <f t="shared" si="22"/>
        <v>0</v>
      </c>
      <c r="AF131" s="258"/>
      <c r="AG131" s="260"/>
      <c r="AH131" s="261"/>
      <c r="AI131" s="253"/>
      <c r="AJ131" s="254"/>
      <c r="AK131" s="234"/>
      <c r="AL131" s="256">
        <f t="shared" si="18"/>
        <v>0</v>
      </c>
      <c r="AM131" s="258"/>
      <c r="AN131" s="260"/>
      <c r="AO131" s="258"/>
      <c r="AP131" s="253"/>
      <c r="AQ131" s="254"/>
      <c r="AR131" s="234"/>
      <c r="AS131" s="256">
        <f t="shared" si="19"/>
        <v>121</v>
      </c>
      <c r="AT131" s="258"/>
      <c r="AU131" s="258">
        <v>121</v>
      </c>
      <c r="AV131" s="269"/>
      <c r="AW131" s="253"/>
      <c r="AX131" s="254"/>
      <c r="AY131" s="234"/>
      <c r="AZ131" s="256">
        <f t="shared" si="20"/>
        <v>0</v>
      </c>
      <c r="BA131" s="258"/>
      <c r="BB131" s="269"/>
      <c r="BC131" s="261"/>
      <c r="BD131" s="253"/>
      <c r="BE131" s="254"/>
      <c r="BF131" s="234"/>
      <c r="BG131" s="256">
        <f t="shared" si="21"/>
        <v>0</v>
      </c>
      <c r="BH131" s="260"/>
      <c r="BI131" s="260"/>
      <c r="BJ131" s="260"/>
      <c r="BK131" s="253"/>
      <c r="BL131" s="254"/>
      <c r="BM131" s="234"/>
    </row>
    <row r="132" spans="1:65" ht="17" thickTop="1" thickBot="1">
      <c r="A132" s="238">
        <v>141</v>
      </c>
      <c r="B132" s="340" t="s">
        <v>158</v>
      </c>
      <c r="C132" s="251">
        <f t="shared" si="13"/>
        <v>38</v>
      </c>
      <c r="D132" s="262">
        <v>0</v>
      </c>
      <c r="E132" s="253">
        <v>28</v>
      </c>
      <c r="F132" s="254">
        <v>10</v>
      </c>
      <c r="G132" s="255"/>
      <c r="H132" s="263">
        <f t="shared" si="14"/>
        <v>31</v>
      </c>
      <c r="I132" s="262">
        <v>0</v>
      </c>
      <c r="J132" s="253">
        <v>21</v>
      </c>
      <c r="K132" s="264">
        <v>10</v>
      </c>
      <c r="L132" s="257"/>
      <c r="M132" s="256">
        <f t="shared" si="15"/>
        <v>17</v>
      </c>
      <c r="N132" s="260">
        <v>0</v>
      </c>
      <c r="O132" s="253">
        <v>7</v>
      </c>
      <c r="P132" s="254">
        <v>10</v>
      </c>
      <c r="Q132" s="259"/>
      <c r="R132" s="279">
        <f t="shared" si="16"/>
        <v>238</v>
      </c>
      <c r="S132" s="258">
        <v>200</v>
      </c>
      <c r="T132" s="260">
        <v>0</v>
      </c>
      <c r="U132" s="253">
        <v>28</v>
      </c>
      <c r="V132" s="254">
        <v>10</v>
      </c>
      <c r="W132" s="259"/>
      <c r="X132" s="256">
        <f t="shared" si="17"/>
        <v>264</v>
      </c>
      <c r="Y132" s="258">
        <v>200</v>
      </c>
      <c r="Z132" s="260">
        <v>0</v>
      </c>
      <c r="AA132" s="261">
        <v>5</v>
      </c>
      <c r="AB132" s="270">
        <v>49</v>
      </c>
      <c r="AC132" s="254">
        <v>10</v>
      </c>
      <c r="AD132" s="234"/>
      <c r="AE132" s="256">
        <f t="shared" si="22"/>
        <v>64</v>
      </c>
      <c r="AF132" s="258">
        <v>0</v>
      </c>
      <c r="AG132" s="260">
        <v>0</v>
      </c>
      <c r="AH132" s="261">
        <v>5</v>
      </c>
      <c r="AI132" s="253">
        <v>49</v>
      </c>
      <c r="AJ132" s="254">
        <v>10</v>
      </c>
      <c r="AK132" s="234"/>
      <c r="AL132" s="256">
        <f t="shared" si="18"/>
        <v>57</v>
      </c>
      <c r="AM132" s="258">
        <v>0</v>
      </c>
      <c r="AN132" s="260">
        <v>0</v>
      </c>
      <c r="AO132" s="258">
        <v>5</v>
      </c>
      <c r="AP132" s="253">
        <v>42</v>
      </c>
      <c r="AQ132" s="254">
        <v>10</v>
      </c>
      <c r="AR132" s="234"/>
      <c r="AS132" s="256">
        <f t="shared" si="19"/>
        <v>0</v>
      </c>
      <c r="AT132" s="258"/>
      <c r="AU132" s="258"/>
      <c r="AV132" s="260"/>
      <c r="AW132" s="253"/>
      <c r="AX132" s="254"/>
      <c r="AY132" s="234"/>
      <c r="AZ132" s="256">
        <f t="shared" si="20"/>
        <v>0</v>
      </c>
      <c r="BA132" s="258"/>
      <c r="BB132" s="260"/>
      <c r="BC132" s="261"/>
      <c r="BD132" s="253"/>
      <c r="BE132" s="254"/>
      <c r="BF132" s="234"/>
      <c r="BG132" s="256">
        <f t="shared" si="21"/>
        <v>0</v>
      </c>
      <c r="BH132" s="260"/>
      <c r="BI132" s="260"/>
      <c r="BJ132" s="260"/>
      <c r="BK132" s="253"/>
      <c r="BL132" s="254"/>
      <c r="BM132" s="234"/>
    </row>
    <row r="133" spans="1:65" ht="17" thickTop="1" thickBot="1">
      <c r="A133" s="238">
        <v>142</v>
      </c>
      <c r="B133" s="340" t="s">
        <v>159</v>
      </c>
      <c r="C133" s="251">
        <f t="shared" si="13"/>
        <v>24</v>
      </c>
      <c r="D133" s="262">
        <v>0</v>
      </c>
      <c r="E133" s="253">
        <v>14</v>
      </c>
      <c r="F133" s="254">
        <v>10</v>
      </c>
      <c r="G133" s="255"/>
      <c r="H133" s="263">
        <f t="shared" si="14"/>
        <v>38</v>
      </c>
      <c r="I133" s="262">
        <v>0</v>
      </c>
      <c r="J133" s="253">
        <v>28</v>
      </c>
      <c r="K133" s="264">
        <v>10</v>
      </c>
      <c r="L133" s="257"/>
      <c r="M133" s="256">
        <f t="shared" si="15"/>
        <v>24</v>
      </c>
      <c r="N133" s="260">
        <v>0</v>
      </c>
      <c r="O133" s="253">
        <v>14</v>
      </c>
      <c r="P133" s="254">
        <v>10</v>
      </c>
      <c r="Q133" s="259"/>
      <c r="R133" s="279">
        <f t="shared" si="16"/>
        <v>38</v>
      </c>
      <c r="S133" s="258">
        <v>0</v>
      </c>
      <c r="T133" s="260">
        <v>0</v>
      </c>
      <c r="U133" s="253">
        <v>28</v>
      </c>
      <c r="V133" s="254">
        <v>10</v>
      </c>
      <c r="W133" s="259"/>
      <c r="X133" s="256">
        <f t="shared" si="17"/>
        <v>36</v>
      </c>
      <c r="Y133" s="258">
        <v>0</v>
      </c>
      <c r="Z133" s="260">
        <v>0</v>
      </c>
      <c r="AA133" s="261">
        <v>5</v>
      </c>
      <c r="AB133" s="270">
        <v>21</v>
      </c>
      <c r="AC133" s="254">
        <v>10</v>
      </c>
      <c r="AD133" s="234"/>
      <c r="AE133" s="265">
        <f t="shared" si="22"/>
        <v>29</v>
      </c>
      <c r="AF133" s="258">
        <v>0</v>
      </c>
      <c r="AG133" s="260">
        <v>0</v>
      </c>
      <c r="AH133" s="261">
        <v>5</v>
      </c>
      <c r="AI133" s="253">
        <v>14</v>
      </c>
      <c r="AJ133" s="254">
        <v>10</v>
      </c>
      <c r="AK133" s="234"/>
      <c r="AL133" s="256">
        <f t="shared" si="18"/>
        <v>36</v>
      </c>
      <c r="AM133" s="258">
        <v>0</v>
      </c>
      <c r="AN133" s="258">
        <v>0</v>
      </c>
      <c r="AO133" s="258">
        <v>5</v>
      </c>
      <c r="AP133" s="253">
        <v>21</v>
      </c>
      <c r="AQ133" s="254">
        <v>10</v>
      </c>
      <c r="AR133" s="234"/>
      <c r="AS133" s="256">
        <f t="shared" si="19"/>
        <v>0</v>
      </c>
      <c r="AT133" s="258"/>
      <c r="AU133" s="258"/>
      <c r="AV133" s="260"/>
      <c r="AW133" s="253"/>
      <c r="AX133" s="254"/>
      <c r="AY133" s="234"/>
      <c r="AZ133" s="256">
        <f t="shared" si="20"/>
        <v>0</v>
      </c>
      <c r="BA133" s="258"/>
      <c r="BB133" s="260"/>
      <c r="BC133" s="261"/>
      <c r="BD133" s="253"/>
      <c r="BE133" s="254"/>
      <c r="BF133" s="234"/>
      <c r="BG133" s="256">
        <f t="shared" si="21"/>
        <v>0</v>
      </c>
      <c r="BH133" s="260"/>
      <c r="BI133" s="260"/>
      <c r="BJ133" s="260"/>
      <c r="BK133" s="253"/>
      <c r="BL133" s="254"/>
      <c r="BM133" s="234"/>
    </row>
    <row r="134" spans="1:65" ht="17" thickTop="1" thickBot="1">
      <c r="A134" s="238">
        <v>143</v>
      </c>
      <c r="B134" s="340" t="s">
        <v>160</v>
      </c>
      <c r="C134" s="251">
        <f t="shared" si="13"/>
        <v>25</v>
      </c>
      <c r="D134" s="262">
        <v>8</v>
      </c>
      <c r="E134" s="253">
        <v>7</v>
      </c>
      <c r="F134" s="254">
        <v>10</v>
      </c>
      <c r="G134" s="255"/>
      <c r="H134" s="263">
        <f t="shared" si="14"/>
        <v>31</v>
      </c>
      <c r="I134" s="262">
        <v>0</v>
      </c>
      <c r="J134" s="253">
        <v>21</v>
      </c>
      <c r="K134" s="264">
        <v>10</v>
      </c>
      <c r="L134" s="257"/>
      <c r="M134" s="256"/>
      <c r="N134" s="260"/>
      <c r="O134" s="253"/>
      <c r="P134" s="254"/>
      <c r="Q134" s="259"/>
      <c r="R134" s="279">
        <f t="shared" ref="R134:R144" si="23">SUM(S134:V134)</f>
        <v>319</v>
      </c>
      <c r="S134" s="258">
        <v>250</v>
      </c>
      <c r="T134" s="260">
        <v>38</v>
      </c>
      <c r="U134" s="253">
        <v>21</v>
      </c>
      <c r="V134" s="254">
        <v>10</v>
      </c>
      <c r="W134" s="259"/>
      <c r="X134" s="256">
        <f t="shared" si="17"/>
        <v>0</v>
      </c>
      <c r="Y134" s="258"/>
      <c r="Z134" s="260"/>
      <c r="AA134" s="261"/>
      <c r="AB134" s="270"/>
      <c r="AC134" s="254"/>
      <c r="AD134" s="234"/>
      <c r="AE134" s="256">
        <f t="shared" ref="AE134:AE143" si="24">SUM(AF134:AJ134)</f>
        <v>286</v>
      </c>
      <c r="AF134" s="258">
        <v>200</v>
      </c>
      <c r="AG134" s="260">
        <v>43</v>
      </c>
      <c r="AH134" s="261">
        <v>5</v>
      </c>
      <c r="AI134" s="253">
        <v>28</v>
      </c>
      <c r="AJ134" s="254">
        <v>10</v>
      </c>
      <c r="AK134" s="234"/>
      <c r="AL134" s="256">
        <f t="shared" ref="AL134:AL144" si="25">SUM(AM134:AQ134)</f>
        <v>186</v>
      </c>
      <c r="AM134" s="258">
        <v>150</v>
      </c>
      <c r="AN134" s="258">
        <v>0</v>
      </c>
      <c r="AO134" s="258">
        <v>5</v>
      </c>
      <c r="AP134" s="253">
        <v>21</v>
      </c>
      <c r="AQ134" s="254">
        <v>10</v>
      </c>
      <c r="AR134" s="234"/>
      <c r="AS134" s="256">
        <f t="shared" ref="AS134:AS144" si="26">SUM(AT134:AX134)</f>
        <v>0</v>
      </c>
      <c r="AT134" s="258"/>
      <c r="AU134" s="258"/>
      <c r="AV134" s="260"/>
      <c r="AW134" s="253"/>
      <c r="AX134" s="254"/>
      <c r="AY134" s="234"/>
      <c r="AZ134" s="256">
        <f t="shared" ref="AZ134:AZ144" si="27">SUM(BA134:BE134)</f>
        <v>0</v>
      </c>
      <c r="BA134" s="258"/>
      <c r="BB134" s="260"/>
      <c r="BC134" s="261"/>
      <c r="BD134" s="253"/>
      <c r="BE134" s="254"/>
      <c r="BF134" s="234"/>
      <c r="BG134" s="256">
        <f t="shared" ref="BG134:BG144" si="28">SUM(BH134:BL134)</f>
        <v>0</v>
      </c>
      <c r="BH134" s="260"/>
      <c r="BI134" s="260"/>
      <c r="BJ134" s="260"/>
      <c r="BK134" s="253"/>
      <c r="BL134" s="254"/>
      <c r="BM134" s="234"/>
    </row>
    <row r="135" spans="1:65" ht="17" thickTop="1" thickBot="1">
      <c r="A135" s="238">
        <v>144</v>
      </c>
      <c r="B135" s="340" t="s">
        <v>161</v>
      </c>
      <c r="C135" s="251">
        <f t="shared" ref="C135:C143" si="29">SUM(D135:F135)</f>
        <v>38</v>
      </c>
      <c r="D135" s="262">
        <v>0</v>
      </c>
      <c r="E135" s="253">
        <v>28</v>
      </c>
      <c r="F135" s="254">
        <v>10</v>
      </c>
      <c r="G135" s="255"/>
      <c r="H135" s="263">
        <f t="shared" ref="H135:H143" si="30">SUM(I135:K135)</f>
        <v>66</v>
      </c>
      <c r="I135" s="262">
        <v>0</v>
      </c>
      <c r="J135" s="253">
        <v>56</v>
      </c>
      <c r="K135" s="264">
        <v>10</v>
      </c>
      <c r="L135" s="257"/>
      <c r="M135" s="256">
        <f t="shared" ref="M135:M143" si="31">SUM(N135:P135)</f>
        <v>94</v>
      </c>
      <c r="N135" s="260">
        <v>0</v>
      </c>
      <c r="O135" s="253">
        <v>84</v>
      </c>
      <c r="P135" s="254">
        <v>10</v>
      </c>
      <c r="Q135" s="259"/>
      <c r="R135" s="279">
        <f t="shared" si="23"/>
        <v>287</v>
      </c>
      <c r="S135" s="258">
        <v>200</v>
      </c>
      <c r="T135" s="260">
        <v>0</v>
      </c>
      <c r="U135" s="253">
        <v>77</v>
      </c>
      <c r="V135" s="254">
        <v>10</v>
      </c>
      <c r="W135" s="259"/>
      <c r="X135" s="256">
        <f t="shared" ref="X135:X143" si="32">SUM(Y135:AC135)</f>
        <v>270</v>
      </c>
      <c r="Y135" s="258">
        <v>150</v>
      </c>
      <c r="Z135" s="260">
        <v>0</v>
      </c>
      <c r="AA135" s="261">
        <v>5</v>
      </c>
      <c r="AB135" s="270">
        <v>105</v>
      </c>
      <c r="AC135" s="254">
        <v>10</v>
      </c>
      <c r="AD135" s="234"/>
      <c r="AE135" s="256">
        <f t="shared" si="24"/>
        <v>235</v>
      </c>
      <c r="AF135" s="258">
        <v>150</v>
      </c>
      <c r="AG135" s="260">
        <v>0</v>
      </c>
      <c r="AH135" s="261">
        <v>5</v>
      </c>
      <c r="AI135" s="253">
        <v>70</v>
      </c>
      <c r="AJ135" s="254">
        <v>10</v>
      </c>
      <c r="AK135" s="234"/>
      <c r="AL135" s="256">
        <f t="shared" si="25"/>
        <v>171</v>
      </c>
      <c r="AM135" s="258">
        <v>100</v>
      </c>
      <c r="AN135" s="258">
        <v>0</v>
      </c>
      <c r="AO135" s="258">
        <v>5</v>
      </c>
      <c r="AP135" s="253">
        <v>56</v>
      </c>
      <c r="AQ135" s="254">
        <v>10</v>
      </c>
      <c r="AR135" s="234"/>
      <c r="AS135" s="256">
        <f t="shared" si="26"/>
        <v>0</v>
      </c>
      <c r="AT135" s="258"/>
      <c r="AU135" s="258"/>
      <c r="AV135" s="260"/>
      <c r="AW135" s="253"/>
      <c r="AX135" s="254"/>
      <c r="AY135" s="234"/>
      <c r="AZ135" s="256">
        <f t="shared" si="27"/>
        <v>0</v>
      </c>
      <c r="BA135" s="258"/>
      <c r="BB135" s="260"/>
      <c r="BC135" s="261"/>
      <c r="BD135" s="253"/>
      <c r="BE135" s="254"/>
      <c r="BF135" s="234"/>
      <c r="BG135" s="256">
        <f t="shared" si="28"/>
        <v>0</v>
      </c>
      <c r="BH135" s="260"/>
      <c r="BI135" s="260"/>
      <c r="BJ135" s="260"/>
      <c r="BK135" s="253"/>
      <c r="BL135" s="254"/>
      <c r="BM135" s="234"/>
    </row>
    <row r="136" spans="1:65" ht="17" thickTop="1" thickBot="1">
      <c r="A136" s="238">
        <v>147</v>
      </c>
      <c r="B136" s="340" t="s">
        <v>170</v>
      </c>
      <c r="C136" s="251">
        <f t="shared" si="29"/>
        <v>17</v>
      </c>
      <c r="D136" s="262">
        <v>0</v>
      </c>
      <c r="E136" s="253">
        <v>7</v>
      </c>
      <c r="F136" s="254">
        <v>10</v>
      </c>
      <c r="G136" s="255"/>
      <c r="H136" s="263">
        <f t="shared" si="30"/>
        <v>31</v>
      </c>
      <c r="I136" s="262">
        <v>0</v>
      </c>
      <c r="J136" s="253">
        <v>21</v>
      </c>
      <c r="K136" s="264">
        <v>10</v>
      </c>
      <c r="L136" s="257"/>
      <c r="M136" s="256">
        <f t="shared" si="31"/>
        <v>38</v>
      </c>
      <c r="N136" s="260">
        <v>0</v>
      </c>
      <c r="O136" s="253">
        <v>28</v>
      </c>
      <c r="P136" s="254">
        <v>10</v>
      </c>
      <c r="Q136" s="259"/>
      <c r="R136" s="279">
        <f t="shared" si="23"/>
        <v>45</v>
      </c>
      <c r="S136" s="258">
        <v>0</v>
      </c>
      <c r="T136" s="260">
        <v>0</v>
      </c>
      <c r="U136" s="253">
        <v>35</v>
      </c>
      <c r="V136" s="254">
        <v>10</v>
      </c>
      <c r="W136" s="259"/>
      <c r="X136" s="256">
        <f t="shared" si="32"/>
        <v>43</v>
      </c>
      <c r="Y136" s="258">
        <v>0</v>
      </c>
      <c r="Z136" s="260">
        <v>0</v>
      </c>
      <c r="AA136" s="261">
        <v>5</v>
      </c>
      <c r="AB136" s="270">
        <v>28</v>
      </c>
      <c r="AC136" s="254">
        <v>10</v>
      </c>
      <c r="AD136" s="234"/>
      <c r="AE136" s="256">
        <f t="shared" si="24"/>
        <v>93</v>
      </c>
      <c r="AF136" s="258">
        <v>0</v>
      </c>
      <c r="AG136" s="260">
        <v>43</v>
      </c>
      <c r="AH136" s="261">
        <v>5</v>
      </c>
      <c r="AI136" s="253">
        <v>35</v>
      </c>
      <c r="AJ136" s="254">
        <v>10</v>
      </c>
      <c r="AK136" s="234"/>
      <c r="AL136" s="256">
        <f t="shared" si="25"/>
        <v>78</v>
      </c>
      <c r="AM136" s="258">
        <v>0</v>
      </c>
      <c r="AN136" s="258">
        <v>0</v>
      </c>
      <c r="AO136" s="258">
        <v>5</v>
      </c>
      <c r="AP136" s="253">
        <v>63</v>
      </c>
      <c r="AQ136" s="254">
        <v>10</v>
      </c>
      <c r="AR136" s="234"/>
      <c r="AS136" s="256">
        <f t="shared" si="26"/>
        <v>0</v>
      </c>
      <c r="AT136" s="258"/>
      <c r="AU136" s="258"/>
      <c r="AV136" s="260"/>
      <c r="AW136" s="253"/>
      <c r="AX136" s="254"/>
      <c r="AY136" s="234"/>
      <c r="AZ136" s="256">
        <f t="shared" si="27"/>
        <v>0</v>
      </c>
      <c r="BA136" s="258"/>
      <c r="BB136" s="260"/>
      <c r="BC136" s="261"/>
      <c r="BD136" s="253"/>
      <c r="BE136" s="254"/>
      <c r="BF136" s="234"/>
      <c r="BG136" s="256">
        <f t="shared" si="28"/>
        <v>0</v>
      </c>
      <c r="BH136" s="260"/>
      <c r="BI136" s="260"/>
      <c r="BJ136" s="260"/>
      <c r="BK136" s="253"/>
      <c r="BL136" s="254"/>
      <c r="BM136" s="234"/>
    </row>
    <row r="137" spans="1:65" ht="17" thickTop="1" thickBot="1">
      <c r="A137" s="238">
        <v>148</v>
      </c>
      <c r="B137" s="340" t="s">
        <v>164</v>
      </c>
      <c r="C137" s="251">
        <f t="shared" si="29"/>
        <v>52</v>
      </c>
      <c r="D137" s="262">
        <v>0</v>
      </c>
      <c r="E137" s="253">
        <v>42</v>
      </c>
      <c r="F137" s="254">
        <v>10</v>
      </c>
      <c r="G137" s="255"/>
      <c r="H137" s="263">
        <f t="shared" si="30"/>
        <v>80</v>
      </c>
      <c r="I137" s="262">
        <v>0</v>
      </c>
      <c r="J137" s="253">
        <v>70</v>
      </c>
      <c r="K137" s="264">
        <v>10</v>
      </c>
      <c r="L137" s="257"/>
      <c r="M137" s="256">
        <f t="shared" si="31"/>
        <v>66</v>
      </c>
      <c r="N137" s="260">
        <v>0</v>
      </c>
      <c r="O137" s="253">
        <v>56</v>
      </c>
      <c r="P137" s="254">
        <v>10</v>
      </c>
      <c r="Q137" s="259"/>
      <c r="R137" s="279">
        <f t="shared" si="23"/>
        <v>266</v>
      </c>
      <c r="S137" s="258">
        <v>200</v>
      </c>
      <c r="T137" s="260">
        <v>0</v>
      </c>
      <c r="U137" s="253">
        <v>56</v>
      </c>
      <c r="V137" s="254">
        <v>10</v>
      </c>
      <c r="W137" s="259"/>
      <c r="X137" s="256">
        <f t="shared" si="32"/>
        <v>227</v>
      </c>
      <c r="Y137" s="258">
        <v>100</v>
      </c>
      <c r="Z137" s="260">
        <v>0</v>
      </c>
      <c r="AA137" s="261">
        <v>5</v>
      </c>
      <c r="AB137" s="270">
        <v>112</v>
      </c>
      <c r="AC137" s="254">
        <v>10</v>
      </c>
      <c r="AD137" s="234"/>
      <c r="AE137" s="256">
        <f t="shared" si="24"/>
        <v>0</v>
      </c>
      <c r="AF137" s="258"/>
      <c r="AG137" s="260"/>
      <c r="AH137" s="261"/>
      <c r="AI137" s="253"/>
      <c r="AJ137" s="254"/>
      <c r="AK137" s="234"/>
      <c r="AL137" s="258">
        <f t="shared" si="25"/>
        <v>291</v>
      </c>
      <c r="AM137" s="258">
        <v>100</v>
      </c>
      <c r="AN137" s="258">
        <v>99</v>
      </c>
      <c r="AO137" s="258">
        <v>5</v>
      </c>
      <c r="AP137" s="253">
        <v>77</v>
      </c>
      <c r="AQ137" s="254">
        <v>10</v>
      </c>
      <c r="AR137" s="234"/>
      <c r="AS137" s="256">
        <f t="shared" si="26"/>
        <v>0</v>
      </c>
      <c r="AT137" s="258"/>
      <c r="AU137" s="258"/>
      <c r="AV137" s="260"/>
      <c r="AW137" s="253"/>
      <c r="AX137" s="254"/>
      <c r="AY137" s="234"/>
      <c r="AZ137" s="256">
        <f t="shared" si="27"/>
        <v>0</v>
      </c>
      <c r="BA137" s="258"/>
      <c r="BB137" s="260"/>
      <c r="BC137" s="261"/>
      <c r="BD137" s="253"/>
      <c r="BE137" s="254"/>
      <c r="BF137" s="234"/>
      <c r="BG137" s="256">
        <f t="shared" si="28"/>
        <v>0</v>
      </c>
      <c r="BH137" s="260"/>
      <c r="BI137" s="260"/>
      <c r="BJ137" s="260"/>
      <c r="BK137" s="253"/>
      <c r="BL137" s="254"/>
      <c r="BM137" s="234"/>
    </row>
    <row r="138" spans="1:65" ht="17" thickTop="1" thickBot="1">
      <c r="A138" s="238">
        <v>149</v>
      </c>
      <c r="B138" s="340" t="s">
        <v>165</v>
      </c>
      <c r="C138" s="251">
        <f t="shared" si="29"/>
        <v>38</v>
      </c>
      <c r="D138" s="262">
        <v>0</v>
      </c>
      <c r="E138" s="253">
        <v>28</v>
      </c>
      <c r="F138" s="254">
        <v>10</v>
      </c>
      <c r="G138" s="255"/>
      <c r="H138" s="263">
        <f t="shared" si="30"/>
        <v>80</v>
      </c>
      <c r="I138" s="262">
        <v>0</v>
      </c>
      <c r="J138" s="253">
        <v>70</v>
      </c>
      <c r="K138" s="264">
        <v>10</v>
      </c>
      <c r="L138" s="257"/>
      <c r="M138" s="256">
        <f t="shared" si="31"/>
        <v>73</v>
      </c>
      <c r="N138" s="260">
        <v>0</v>
      </c>
      <c r="O138" s="253">
        <v>63</v>
      </c>
      <c r="P138" s="254">
        <v>10</v>
      </c>
      <c r="Q138" s="259"/>
      <c r="R138" s="279">
        <f t="shared" si="23"/>
        <v>0</v>
      </c>
      <c r="S138" s="258"/>
      <c r="T138" s="260"/>
      <c r="U138" s="253"/>
      <c r="V138" s="254"/>
      <c r="W138" s="259"/>
      <c r="X138" s="256">
        <f t="shared" si="32"/>
        <v>0</v>
      </c>
      <c r="Y138" s="258"/>
      <c r="Z138" s="260"/>
      <c r="AA138" s="261"/>
      <c r="AB138" s="270"/>
      <c r="AC138" s="254"/>
      <c r="AD138" s="234"/>
      <c r="AE138" s="256">
        <f t="shared" si="24"/>
        <v>292</v>
      </c>
      <c r="AF138" s="258">
        <v>0</v>
      </c>
      <c r="AG138" s="260">
        <v>200</v>
      </c>
      <c r="AH138" s="261">
        <v>5</v>
      </c>
      <c r="AI138" s="253">
        <v>77</v>
      </c>
      <c r="AJ138" s="254">
        <v>10</v>
      </c>
      <c r="AK138" s="234"/>
      <c r="AL138" s="256">
        <f t="shared" si="25"/>
        <v>71</v>
      </c>
      <c r="AM138" s="258">
        <v>0</v>
      </c>
      <c r="AN138" s="258">
        <v>0</v>
      </c>
      <c r="AO138" s="258">
        <v>5</v>
      </c>
      <c r="AP138" s="253">
        <v>56</v>
      </c>
      <c r="AQ138" s="254">
        <v>10</v>
      </c>
      <c r="AR138" s="234"/>
      <c r="AS138" s="256">
        <f t="shared" si="26"/>
        <v>0</v>
      </c>
      <c r="AT138" s="258"/>
      <c r="AU138" s="258"/>
      <c r="AV138" s="260"/>
      <c r="AW138" s="253"/>
      <c r="AX138" s="254"/>
      <c r="AY138" s="234"/>
      <c r="AZ138" s="256">
        <f t="shared" si="27"/>
        <v>0</v>
      </c>
      <c r="BA138" s="258"/>
      <c r="BB138" s="260"/>
      <c r="BC138" s="261"/>
      <c r="BD138" s="253"/>
      <c r="BE138" s="254"/>
      <c r="BF138" s="234"/>
      <c r="BG138" s="256">
        <f t="shared" si="28"/>
        <v>0</v>
      </c>
      <c r="BH138" s="260"/>
      <c r="BI138" s="260"/>
      <c r="BJ138" s="260"/>
      <c r="BK138" s="253"/>
      <c r="BL138" s="254"/>
      <c r="BM138" s="234"/>
    </row>
    <row r="139" spans="1:65" ht="17" thickTop="1" thickBot="1">
      <c r="A139" s="238">
        <v>150</v>
      </c>
      <c r="B139" s="340" t="s">
        <v>280</v>
      </c>
      <c r="C139" s="251">
        <f t="shared" si="29"/>
        <v>10</v>
      </c>
      <c r="D139" s="262">
        <v>0</v>
      </c>
      <c r="E139" s="253">
        <v>0</v>
      </c>
      <c r="F139" s="254">
        <v>10</v>
      </c>
      <c r="G139" s="255"/>
      <c r="H139" s="263">
        <f t="shared" si="30"/>
        <v>52</v>
      </c>
      <c r="I139" s="262">
        <v>0</v>
      </c>
      <c r="J139" s="253">
        <v>42</v>
      </c>
      <c r="K139" s="264">
        <v>10</v>
      </c>
      <c r="L139" s="257"/>
      <c r="M139" s="256">
        <f t="shared" si="31"/>
        <v>73</v>
      </c>
      <c r="N139" s="260">
        <v>0</v>
      </c>
      <c r="O139" s="253">
        <v>63</v>
      </c>
      <c r="P139" s="254">
        <v>10</v>
      </c>
      <c r="Q139" s="259"/>
      <c r="R139" s="279">
        <f t="shared" si="23"/>
        <v>59</v>
      </c>
      <c r="S139" s="258">
        <v>0</v>
      </c>
      <c r="T139" s="260">
        <v>0</v>
      </c>
      <c r="U139" s="253">
        <v>49</v>
      </c>
      <c r="V139" s="254">
        <v>10</v>
      </c>
      <c r="W139" s="259"/>
      <c r="X139" s="256">
        <f t="shared" si="32"/>
        <v>106</v>
      </c>
      <c r="Y139" s="258">
        <v>0</v>
      </c>
      <c r="Z139" s="260">
        <v>0</v>
      </c>
      <c r="AA139" s="261">
        <v>5</v>
      </c>
      <c r="AB139" s="270">
        <v>91</v>
      </c>
      <c r="AC139" s="254">
        <v>10</v>
      </c>
      <c r="AD139" s="234"/>
      <c r="AE139" s="256">
        <f t="shared" si="24"/>
        <v>71</v>
      </c>
      <c r="AF139" s="258">
        <v>0</v>
      </c>
      <c r="AG139" s="260">
        <v>0</v>
      </c>
      <c r="AH139" s="261">
        <v>5</v>
      </c>
      <c r="AI139" s="253">
        <v>56</v>
      </c>
      <c r="AJ139" s="254">
        <v>10</v>
      </c>
      <c r="AK139" s="234"/>
      <c r="AL139" s="256">
        <f t="shared" si="25"/>
        <v>71</v>
      </c>
      <c r="AM139" s="258">
        <v>0</v>
      </c>
      <c r="AN139" s="258">
        <v>0</v>
      </c>
      <c r="AO139" s="258">
        <v>5</v>
      </c>
      <c r="AP139" s="253">
        <v>56</v>
      </c>
      <c r="AQ139" s="254">
        <v>10</v>
      </c>
      <c r="AR139" s="234"/>
      <c r="AS139" s="256">
        <f t="shared" si="26"/>
        <v>0</v>
      </c>
      <c r="AT139" s="258"/>
      <c r="AU139" s="258"/>
      <c r="AV139" s="260"/>
      <c r="AW139" s="253"/>
      <c r="AX139" s="254"/>
      <c r="AY139" s="234"/>
      <c r="AZ139" s="256">
        <f t="shared" si="27"/>
        <v>0</v>
      </c>
      <c r="BA139" s="258"/>
      <c r="BB139" s="260"/>
      <c r="BC139" s="261"/>
      <c r="BD139" s="253"/>
      <c r="BE139" s="254"/>
      <c r="BF139" s="234"/>
      <c r="BG139" s="256">
        <f t="shared" si="28"/>
        <v>0</v>
      </c>
      <c r="BH139" s="260"/>
      <c r="BI139" s="260"/>
      <c r="BJ139" s="260"/>
      <c r="BK139" s="253"/>
      <c r="BL139" s="254"/>
      <c r="BM139" s="234"/>
    </row>
    <row r="140" spans="1:65" ht="17" thickTop="1" thickBot="1">
      <c r="A140" s="238">
        <v>151</v>
      </c>
      <c r="B140" s="340" t="s">
        <v>167</v>
      </c>
      <c r="C140" s="251">
        <f t="shared" si="29"/>
        <v>38</v>
      </c>
      <c r="D140" s="262">
        <v>0</v>
      </c>
      <c r="E140" s="253">
        <v>28</v>
      </c>
      <c r="F140" s="254">
        <v>10</v>
      </c>
      <c r="G140" s="255"/>
      <c r="H140" s="263">
        <f t="shared" si="30"/>
        <v>122</v>
      </c>
      <c r="I140" s="262">
        <v>0</v>
      </c>
      <c r="J140" s="253">
        <v>112</v>
      </c>
      <c r="K140" s="264">
        <v>10</v>
      </c>
      <c r="L140" s="257"/>
      <c r="M140" s="256">
        <f t="shared" si="31"/>
        <v>87</v>
      </c>
      <c r="N140" s="260">
        <v>0</v>
      </c>
      <c r="O140" s="253">
        <v>77</v>
      </c>
      <c r="P140" s="254">
        <v>10</v>
      </c>
      <c r="Q140" s="259"/>
      <c r="R140" s="279">
        <f t="shared" si="23"/>
        <v>308</v>
      </c>
      <c r="S140" s="258">
        <v>200</v>
      </c>
      <c r="T140" s="260">
        <v>0</v>
      </c>
      <c r="U140" s="253">
        <v>98</v>
      </c>
      <c r="V140" s="254">
        <v>10</v>
      </c>
      <c r="W140" s="259"/>
      <c r="X140" s="256">
        <f t="shared" si="32"/>
        <v>320</v>
      </c>
      <c r="Y140" s="258">
        <v>200</v>
      </c>
      <c r="Z140" s="260">
        <v>0</v>
      </c>
      <c r="AA140" s="261">
        <v>5</v>
      </c>
      <c r="AB140" s="270">
        <v>105</v>
      </c>
      <c r="AC140" s="254">
        <v>10</v>
      </c>
      <c r="AD140" s="234"/>
      <c r="AE140" s="256">
        <f t="shared" si="24"/>
        <v>256</v>
      </c>
      <c r="AF140" s="258">
        <v>150</v>
      </c>
      <c r="AG140" s="260">
        <v>0</v>
      </c>
      <c r="AH140" s="261">
        <v>5</v>
      </c>
      <c r="AI140" s="253">
        <v>91</v>
      </c>
      <c r="AJ140" s="254">
        <v>10</v>
      </c>
      <c r="AK140" s="234"/>
      <c r="AL140" s="256">
        <f t="shared" si="25"/>
        <v>270</v>
      </c>
      <c r="AM140" s="258">
        <v>150</v>
      </c>
      <c r="AN140" s="258">
        <v>0</v>
      </c>
      <c r="AO140" s="258">
        <v>5</v>
      </c>
      <c r="AP140" s="253">
        <v>105</v>
      </c>
      <c r="AQ140" s="254">
        <v>10</v>
      </c>
      <c r="AR140" s="234"/>
      <c r="AS140" s="256">
        <f t="shared" si="26"/>
        <v>0</v>
      </c>
      <c r="AT140" s="258"/>
      <c r="AU140" s="258"/>
      <c r="AV140" s="260"/>
      <c r="AW140" s="253"/>
      <c r="AX140" s="254"/>
      <c r="AY140" s="234"/>
      <c r="AZ140" s="256">
        <f t="shared" si="27"/>
        <v>0</v>
      </c>
      <c r="BA140" s="258"/>
      <c r="BB140" s="260"/>
      <c r="BC140" s="261"/>
      <c r="BD140" s="253"/>
      <c r="BE140" s="254"/>
      <c r="BF140" s="234"/>
      <c r="BG140" s="256">
        <f t="shared" si="28"/>
        <v>0</v>
      </c>
      <c r="BH140" s="260"/>
      <c r="BI140" s="260"/>
      <c r="BJ140" s="260"/>
      <c r="BK140" s="253"/>
      <c r="BL140" s="254"/>
      <c r="BM140" s="234"/>
    </row>
    <row r="141" spans="1:65" ht="17" thickTop="1" thickBot="1">
      <c r="A141" s="238">
        <v>152</v>
      </c>
      <c r="B141" s="347" t="s">
        <v>310</v>
      </c>
      <c r="C141" s="251">
        <f t="shared" si="29"/>
        <v>0</v>
      </c>
      <c r="D141" s="262">
        <v>0</v>
      </c>
      <c r="E141" s="253">
        <v>0</v>
      </c>
      <c r="F141" s="254">
        <v>0</v>
      </c>
      <c r="G141" s="255"/>
      <c r="H141" s="263">
        <f t="shared" si="30"/>
        <v>10</v>
      </c>
      <c r="I141" s="262">
        <v>0</v>
      </c>
      <c r="J141" s="253">
        <v>0</v>
      </c>
      <c r="K141" s="264">
        <v>10</v>
      </c>
      <c r="L141" s="257"/>
      <c r="M141" s="256">
        <f t="shared" si="31"/>
        <v>10</v>
      </c>
      <c r="N141" s="267">
        <v>0</v>
      </c>
      <c r="O141" s="253">
        <v>0</v>
      </c>
      <c r="P141" s="254">
        <v>10</v>
      </c>
      <c r="Q141" s="259"/>
      <c r="R141" s="279">
        <f t="shared" si="23"/>
        <v>10</v>
      </c>
      <c r="S141" s="258">
        <v>0</v>
      </c>
      <c r="T141" s="260">
        <v>0</v>
      </c>
      <c r="U141" s="253">
        <v>0</v>
      </c>
      <c r="V141" s="254">
        <v>10</v>
      </c>
      <c r="W141" s="259"/>
      <c r="X141" s="256">
        <f t="shared" si="32"/>
        <v>15</v>
      </c>
      <c r="Y141" s="258">
        <v>0</v>
      </c>
      <c r="Z141" s="260">
        <v>0</v>
      </c>
      <c r="AA141" s="261">
        <v>5</v>
      </c>
      <c r="AB141" s="270">
        <v>0</v>
      </c>
      <c r="AC141" s="254">
        <v>10</v>
      </c>
      <c r="AD141" s="234"/>
      <c r="AE141" s="256">
        <f t="shared" si="24"/>
        <v>15</v>
      </c>
      <c r="AF141" s="258">
        <v>0</v>
      </c>
      <c r="AG141" s="260">
        <v>0</v>
      </c>
      <c r="AH141" s="261">
        <v>5</v>
      </c>
      <c r="AI141" s="253">
        <v>0</v>
      </c>
      <c r="AJ141" s="254">
        <v>10</v>
      </c>
      <c r="AK141" s="234"/>
      <c r="AL141" s="256">
        <f t="shared" si="25"/>
        <v>22</v>
      </c>
      <c r="AM141" s="258">
        <v>0</v>
      </c>
      <c r="AN141" s="258">
        <v>0</v>
      </c>
      <c r="AO141" s="258">
        <v>5</v>
      </c>
      <c r="AP141" s="253">
        <v>7</v>
      </c>
      <c r="AQ141" s="254">
        <v>10</v>
      </c>
      <c r="AR141" s="234"/>
      <c r="AS141" s="256">
        <f t="shared" si="26"/>
        <v>0</v>
      </c>
      <c r="AT141" s="258"/>
      <c r="AU141" s="258"/>
      <c r="AV141" s="260"/>
      <c r="AW141" s="253"/>
      <c r="AX141" s="254"/>
      <c r="AY141" s="234"/>
      <c r="AZ141" s="256">
        <f t="shared" si="27"/>
        <v>0</v>
      </c>
      <c r="BA141" s="258"/>
      <c r="BB141" s="260"/>
      <c r="BC141" s="261"/>
      <c r="BD141" s="253"/>
      <c r="BE141" s="254"/>
      <c r="BF141" s="234"/>
      <c r="BG141" s="256">
        <f t="shared" si="28"/>
        <v>0</v>
      </c>
      <c r="BH141" s="260"/>
      <c r="BI141" s="260"/>
      <c r="BJ141" s="260"/>
      <c r="BK141" s="253"/>
      <c r="BL141" s="254"/>
      <c r="BM141" s="234"/>
    </row>
    <row r="142" spans="1:65" ht="17" thickTop="1" thickBot="1">
      <c r="A142" s="238">
        <v>153</v>
      </c>
      <c r="B142" s="347" t="s">
        <v>311</v>
      </c>
      <c r="C142" s="251">
        <f t="shared" si="29"/>
        <v>0</v>
      </c>
      <c r="D142" s="262">
        <v>0</v>
      </c>
      <c r="E142" s="253">
        <v>0</v>
      </c>
      <c r="F142" s="254">
        <v>0</v>
      </c>
      <c r="G142" s="255"/>
      <c r="H142" s="263">
        <f t="shared" si="30"/>
        <v>10</v>
      </c>
      <c r="I142" s="262">
        <v>0</v>
      </c>
      <c r="J142" s="253">
        <v>0</v>
      </c>
      <c r="K142" s="264">
        <v>10</v>
      </c>
      <c r="L142" s="257"/>
      <c r="M142" s="256">
        <f t="shared" si="31"/>
        <v>24</v>
      </c>
      <c r="N142" s="260">
        <v>0</v>
      </c>
      <c r="O142" s="253">
        <v>14</v>
      </c>
      <c r="P142" s="254">
        <v>10</v>
      </c>
      <c r="Q142" s="259"/>
      <c r="R142" s="279">
        <f t="shared" si="23"/>
        <v>24</v>
      </c>
      <c r="S142" s="258">
        <v>0</v>
      </c>
      <c r="T142" s="260">
        <v>0</v>
      </c>
      <c r="U142" s="253">
        <v>14</v>
      </c>
      <c r="V142" s="254">
        <v>10</v>
      </c>
      <c r="W142" s="259"/>
      <c r="X142" s="256">
        <f t="shared" si="32"/>
        <v>22</v>
      </c>
      <c r="Y142" s="258">
        <v>0</v>
      </c>
      <c r="Z142" s="260">
        <v>0</v>
      </c>
      <c r="AA142" s="261">
        <v>5</v>
      </c>
      <c r="AB142" s="270">
        <v>7</v>
      </c>
      <c r="AC142" s="254">
        <v>10</v>
      </c>
      <c r="AD142" s="234"/>
      <c r="AE142" s="256">
        <f t="shared" si="24"/>
        <v>29</v>
      </c>
      <c r="AF142" s="258">
        <v>0</v>
      </c>
      <c r="AG142" s="260">
        <v>0</v>
      </c>
      <c r="AH142" s="261">
        <v>5</v>
      </c>
      <c r="AI142" s="253">
        <v>14</v>
      </c>
      <c r="AJ142" s="254">
        <v>10</v>
      </c>
      <c r="AK142" s="234"/>
      <c r="AL142" s="256">
        <f t="shared" si="25"/>
        <v>29</v>
      </c>
      <c r="AM142" s="258">
        <v>0</v>
      </c>
      <c r="AN142" s="258">
        <v>0</v>
      </c>
      <c r="AO142" s="258">
        <v>5</v>
      </c>
      <c r="AP142" s="253">
        <v>14</v>
      </c>
      <c r="AQ142" s="254">
        <v>10</v>
      </c>
      <c r="AR142" s="234"/>
      <c r="AS142" s="256">
        <f t="shared" si="26"/>
        <v>0</v>
      </c>
      <c r="AT142" s="258"/>
      <c r="AU142" s="258"/>
      <c r="AV142" s="260"/>
      <c r="AW142" s="253"/>
      <c r="AX142" s="254"/>
      <c r="AY142" s="234"/>
      <c r="AZ142" s="256">
        <f t="shared" si="27"/>
        <v>0</v>
      </c>
      <c r="BA142" s="258"/>
      <c r="BB142" s="260"/>
      <c r="BC142" s="261"/>
      <c r="BD142" s="253"/>
      <c r="BE142" s="254"/>
      <c r="BF142" s="234"/>
      <c r="BG142" s="256">
        <f t="shared" si="28"/>
        <v>0</v>
      </c>
      <c r="BH142" s="260"/>
      <c r="BI142" s="260"/>
      <c r="BJ142" s="260"/>
      <c r="BK142" s="253"/>
      <c r="BL142" s="254"/>
      <c r="BM142" s="234"/>
    </row>
    <row r="143" spans="1:65" ht="17" thickTop="1" thickBot="1">
      <c r="A143" s="238">
        <v>154</v>
      </c>
      <c r="B143" s="347" t="s">
        <v>312</v>
      </c>
      <c r="C143" s="251">
        <f t="shared" si="29"/>
        <v>0</v>
      </c>
      <c r="D143" s="262">
        <v>0</v>
      </c>
      <c r="E143" s="253">
        <v>0</v>
      </c>
      <c r="F143" s="254">
        <v>0</v>
      </c>
      <c r="G143" s="255"/>
      <c r="H143" s="263">
        <f t="shared" si="30"/>
        <v>24</v>
      </c>
      <c r="I143" s="262">
        <v>0</v>
      </c>
      <c r="J143" s="253">
        <v>14</v>
      </c>
      <c r="K143" s="264">
        <v>10</v>
      </c>
      <c r="L143" s="257"/>
      <c r="M143" s="256">
        <f t="shared" si="31"/>
        <v>31</v>
      </c>
      <c r="N143" s="260">
        <v>0</v>
      </c>
      <c r="O143" s="253">
        <v>21</v>
      </c>
      <c r="P143" s="254">
        <v>10</v>
      </c>
      <c r="Q143" s="259"/>
      <c r="R143" s="279">
        <f t="shared" si="23"/>
        <v>24</v>
      </c>
      <c r="S143" s="258">
        <v>0</v>
      </c>
      <c r="T143" s="260">
        <v>0</v>
      </c>
      <c r="U143" s="253">
        <v>14</v>
      </c>
      <c r="V143" s="254">
        <v>10</v>
      </c>
      <c r="W143" s="259"/>
      <c r="X143" s="256">
        <f t="shared" si="32"/>
        <v>43</v>
      </c>
      <c r="Y143" s="258">
        <v>0</v>
      </c>
      <c r="Z143" s="260">
        <v>0</v>
      </c>
      <c r="AA143" s="261">
        <v>5</v>
      </c>
      <c r="AB143" s="270">
        <v>28</v>
      </c>
      <c r="AC143" s="254">
        <v>10</v>
      </c>
      <c r="AD143" s="234"/>
      <c r="AE143" s="256">
        <f t="shared" si="24"/>
        <v>29</v>
      </c>
      <c r="AF143" s="258">
        <v>0</v>
      </c>
      <c r="AG143" s="260">
        <v>0</v>
      </c>
      <c r="AH143" s="261">
        <v>5</v>
      </c>
      <c r="AI143" s="253">
        <v>14</v>
      </c>
      <c r="AJ143" s="254">
        <v>10</v>
      </c>
      <c r="AK143" s="234"/>
      <c r="AL143" s="256">
        <f t="shared" si="25"/>
        <v>29</v>
      </c>
      <c r="AM143" s="258">
        <v>0</v>
      </c>
      <c r="AN143" s="258">
        <v>0</v>
      </c>
      <c r="AO143" s="258">
        <v>5</v>
      </c>
      <c r="AP143" s="253">
        <v>14</v>
      </c>
      <c r="AQ143" s="254">
        <v>10</v>
      </c>
      <c r="AR143" s="234"/>
      <c r="AS143" s="256">
        <f t="shared" si="26"/>
        <v>0</v>
      </c>
      <c r="AT143" s="258"/>
      <c r="AU143" s="258"/>
      <c r="AV143" s="260"/>
      <c r="AW143" s="253"/>
      <c r="AX143" s="254"/>
      <c r="AY143" s="234"/>
      <c r="AZ143" s="256">
        <f t="shared" si="27"/>
        <v>0</v>
      </c>
      <c r="BA143" s="258"/>
      <c r="BB143" s="260"/>
      <c r="BC143" s="261"/>
      <c r="BD143" s="253"/>
      <c r="BE143" s="254"/>
      <c r="BF143" s="234"/>
      <c r="BG143" s="256">
        <f t="shared" si="28"/>
        <v>0</v>
      </c>
      <c r="BH143" s="260"/>
      <c r="BI143" s="260"/>
      <c r="BJ143" s="260"/>
      <c r="BK143" s="253"/>
      <c r="BL143" s="254"/>
      <c r="BM143" s="234"/>
    </row>
    <row r="144" spans="1:65" ht="17" thickTop="1" thickBot="1">
      <c r="A144" s="238">
        <v>108</v>
      </c>
      <c r="B144" s="340" t="s">
        <v>323</v>
      </c>
      <c r="C144" s="251">
        <f t="shared" ref="C144" si="33">SUM(D144:F144)</f>
        <v>0</v>
      </c>
      <c r="D144" s="262">
        <v>0</v>
      </c>
      <c r="E144" s="253">
        <v>0</v>
      </c>
      <c r="F144" s="254">
        <v>0</v>
      </c>
      <c r="G144" s="255"/>
      <c r="H144" s="263">
        <f>SUM(I144:K144)</f>
        <v>190</v>
      </c>
      <c r="I144" s="262">
        <v>180</v>
      </c>
      <c r="J144" s="253">
        <v>0</v>
      </c>
      <c r="K144" s="264">
        <v>10</v>
      </c>
      <c r="L144" s="257"/>
      <c r="M144" s="256"/>
      <c r="N144" s="269"/>
      <c r="O144" s="253"/>
      <c r="P144" s="254"/>
      <c r="Q144" s="259"/>
      <c r="R144" s="279">
        <f t="shared" si="23"/>
        <v>0</v>
      </c>
      <c r="S144" s="258"/>
      <c r="T144" s="269"/>
      <c r="U144" s="253"/>
      <c r="V144" s="254"/>
      <c r="W144" s="259"/>
      <c r="X144" s="256"/>
      <c r="Y144" s="258"/>
      <c r="Z144" s="269"/>
      <c r="AA144" s="261"/>
      <c r="AB144" s="270"/>
      <c r="AC144" s="254"/>
      <c r="AD144" s="234"/>
      <c r="AE144" s="256"/>
      <c r="AF144" s="260"/>
      <c r="AG144" s="269"/>
      <c r="AH144" s="271"/>
      <c r="AI144" s="272"/>
      <c r="AJ144" s="254"/>
      <c r="AK144" s="234"/>
      <c r="AL144" s="256">
        <f t="shared" si="25"/>
        <v>0</v>
      </c>
      <c r="AM144" s="258"/>
      <c r="AN144" s="258"/>
      <c r="AO144" s="269"/>
      <c r="AP144" s="253"/>
      <c r="AQ144" s="254"/>
      <c r="AR144" s="234"/>
      <c r="AS144" s="256">
        <f t="shared" si="26"/>
        <v>0</v>
      </c>
      <c r="AT144" s="258"/>
      <c r="AU144" s="258"/>
      <c r="AV144" s="269"/>
      <c r="AW144" s="253"/>
      <c r="AX144" s="254"/>
      <c r="AY144" s="234"/>
      <c r="AZ144" s="256">
        <f t="shared" si="27"/>
        <v>0</v>
      </c>
      <c r="BA144" s="258"/>
      <c r="BB144" s="260"/>
      <c r="BC144" s="261"/>
      <c r="BD144" s="253"/>
      <c r="BE144" s="254"/>
      <c r="BF144" s="234"/>
      <c r="BG144" s="256">
        <f t="shared" si="28"/>
        <v>0</v>
      </c>
      <c r="BH144" s="260"/>
      <c r="BI144" s="260"/>
      <c r="BJ144" s="260"/>
      <c r="BK144" s="253"/>
      <c r="BL144" s="254"/>
      <c r="BM144" s="234"/>
    </row>
    <row r="145" spans="1:67" ht="26.25" customHeight="1" thickBot="1">
      <c r="A145" s="570"/>
      <c r="B145" s="571"/>
      <c r="C145" s="277">
        <f>SUM(C5:C144)</f>
        <v>8787</v>
      </c>
      <c r="D145" s="251">
        <f t="shared" ref="D145:BL145" si="34">SUM(D5:D144)</f>
        <v>3148</v>
      </c>
      <c r="E145" s="251">
        <f t="shared" si="34"/>
        <v>4359</v>
      </c>
      <c r="F145" s="251">
        <f t="shared" si="34"/>
        <v>1280</v>
      </c>
      <c r="G145" s="255">
        <f t="shared" si="34"/>
        <v>0</v>
      </c>
      <c r="H145" s="277">
        <f t="shared" si="34"/>
        <v>8154</v>
      </c>
      <c r="I145" s="251">
        <f t="shared" si="34"/>
        <v>1595</v>
      </c>
      <c r="J145" s="251">
        <f t="shared" si="34"/>
        <v>5269</v>
      </c>
      <c r="K145" s="251">
        <f t="shared" si="34"/>
        <v>1290</v>
      </c>
      <c r="L145" s="257"/>
      <c r="M145" s="329">
        <f t="shared" si="34"/>
        <v>7645</v>
      </c>
      <c r="N145" s="330">
        <f t="shared" si="34"/>
        <v>587</v>
      </c>
      <c r="O145" s="330">
        <f t="shared" si="34"/>
        <v>5838</v>
      </c>
      <c r="P145" s="330">
        <f t="shared" si="34"/>
        <v>1220</v>
      </c>
      <c r="Q145" s="331"/>
      <c r="R145" s="332">
        <f>SUM(R5:R144)</f>
        <v>14778</v>
      </c>
      <c r="S145" s="333">
        <f>SUM(S5:S144)</f>
        <v>6909</v>
      </c>
      <c r="T145" s="333">
        <f t="shared" ref="T145:V145" si="35">SUM(T5:T144)</f>
        <v>364</v>
      </c>
      <c r="U145" s="333">
        <f t="shared" si="35"/>
        <v>6335</v>
      </c>
      <c r="V145" s="333">
        <f t="shared" si="35"/>
        <v>1170</v>
      </c>
      <c r="W145" s="331"/>
      <c r="X145" s="329">
        <f t="shared" si="34"/>
        <v>14446</v>
      </c>
      <c r="Y145" s="330">
        <f t="shared" si="34"/>
        <v>4850</v>
      </c>
      <c r="Z145" s="330">
        <f t="shared" si="34"/>
        <v>421</v>
      </c>
      <c r="AA145" s="330">
        <f>SUM(AA5:AA144)</f>
        <v>580</v>
      </c>
      <c r="AB145" s="330">
        <f t="shared" si="34"/>
        <v>7435</v>
      </c>
      <c r="AC145" s="330">
        <f t="shared" si="34"/>
        <v>1160</v>
      </c>
      <c r="AD145" s="334"/>
      <c r="AE145" s="329">
        <f t="shared" si="34"/>
        <v>11366</v>
      </c>
      <c r="AF145" s="330">
        <f t="shared" si="34"/>
        <v>2550</v>
      </c>
      <c r="AG145" s="330">
        <f t="shared" si="34"/>
        <v>1403</v>
      </c>
      <c r="AH145" s="330">
        <f t="shared" si="34"/>
        <v>520</v>
      </c>
      <c r="AI145" s="330">
        <f t="shared" si="34"/>
        <v>5853</v>
      </c>
      <c r="AJ145" s="330">
        <f t="shared" si="34"/>
        <v>1040</v>
      </c>
      <c r="AK145" s="334"/>
      <c r="AL145" s="329">
        <f t="shared" si="34"/>
        <v>13398</v>
      </c>
      <c r="AM145" s="330">
        <f t="shared" si="34"/>
        <v>2750</v>
      </c>
      <c r="AN145" s="330">
        <f t="shared" si="34"/>
        <v>2443</v>
      </c>
      <c r="AO145" s="330">
        <f t="shared" si="34"/>
        <v>610</v>
      </c>
      <c r="AP145" s="330">
        <f t="shared" si="34"/>
        <v>6385</v>
      </c>
      <c r="AQ145" s="330">
        <f t="shared" si="34"/>
        <v>1210</v>
      </c>
      <c r="AR145" s="334"/>
      <c r="AS145" s="329">
        <f t="shared" si="34"/>
        <v>3585</v>
      </c>
      <c r="AT145" s="330">
        <f t="shared" si="34"/>
        <v>50</v>
      </c>
      <c r="AU145" s="330">
        <f t="shared" si="34"/>
        <v>3535</v>
      </c>
      <c r="AV145" s="330">
        <f t="shared" si="34"/>
        <v>0</v>
      </c>
      <c r="AW145" s="330">
        <f t="shared" si="34"/>
        <v>0</v>
      </c>
      <c r="AX145" s="330">
        <f t="shared" si="34"/>
        <v>0</v>
      </c>
      <c r="AY145" s="334"/>
      <c r="AZ145" s="329">
        <f t="shared" si="34"/>
        <v>0</v>
      </c>
      <c r="BA145" s="330">
        <f t="shared" si="34"/>
        <v>0</v>
      </c>
      <c r="BB145" s="330">
        <f t="shared" si="34"/>
        <v>0</v>
      </c>
      <c r="BC145" s="330">
        <f t="shared" si="34"/>
        <v>0</v>
      </c>
      <c r="BD145" s="330">
        <f t="shared" si="34"/>
        <v>0</v>
      </c>
      <c r="BE145" s="330">
        <f t="shared" si="34"/>
        <v>0</v>
      </c>
      <c r="BF145" s="334"/>
      <c r="BG145" s="329">
        <f t="shared" si="34"/>
        <v>0</v>
      </c>
      <c r="BH145" s="330">
        <f t="shared" si="34"/>
        <v>0</v>
      </c>
      <c r="BI145" s="330">
        <f t="shared" si="34"/>
        <v>0</v>
      </c>
      <c r="BJ145" s="330">
        <f t="shared" si="34"/>
        <v>0</v>
      </c>
      <c r="BK145" s="330">
        <f t="shared" si="34"/>
        <v>0</v>
      </c>
      <c r="BL145" s="330">
        <f t="shared" si="34"/>
        <v>0</v>
      </c>
      <c r="BM145" s="234"/>
      <c r="BN145" s="250"/>
    </row>
    <row r="146" spans="1:67" ht="24.75" customHeight="1" thickBot="1">
      <c r="D146" s="555">
        <f>SUM(D145:F145)</f>
        <v>8787</v>
      </c>
      <c r="E146" s="556"/>
      <c r="I146" s="555">
        <f>SUM(I145:K145)</f>
        <v>8154</v>
      </c>
      <c r="J146" s="556"/>
      <c r="M146" s="278"/>
      <c r="N146" s="555">
        <f>SUM(N145:P145)</f>
        <v>7645</v>
      </c>
      <c r="O146" s="556"/>
      <c r="P146" s="278"/>
      <c r="S146" s="562">
        <f>SUM(S145:V145)</f>
        <v>14778</v>
      </c>
      <c r="T146" s="471"/>
      <c r="Y146" s="555">
        <f>SUM(Y145:AC145)</f>
        <v>14446</v>
      </c>
      <c r="Z146" s="556"/>
      <c r="AF146" s="555">
        <f>SUM(AF145:AJ145)</f>
        <v>11366</v>
      </c>
      <c r="AG146" s="556"/>
      <c r="AH146" s="556"/>
      <c r="AM146" s="550">
        <f>SUM(AM145:AQ145)</f>
        <v>13398</v>
      </c>
      <c r="AN146" s="551"/>
      <c r="AO146" s="523"/>
      <c r="AT146" s="550">
        <f>SUM(AT145:AX145)</f>
        <v>3585</v>
      </c>
      <c r="AU146" s="551"/>
      <c r="AV146" s="523"/>
      <c r="BA146" s="550">
        <f>SUM(BA145:BE145)</f>
        <v>0</v>
      </c>
      <c r="BB146" s="551"/>
      <c r="BC146" s="523"/>
      <c r="BH146" s="550">
        <f>SUM(BH145:BL145)</f>
        <v>0</v>
      </c>
      <c r="BI146" s="551"/>
      <c r="BJ146" s="523"/>
      <c r="BM146" s="234"/>
      <c r="BN146" s="550">
        <f>D146+I146+N146+S146+Y146+AF146+AM146+AT146+BA146+BH146</f>
        <v>82159</v>
      </c>
      <c r="BO146" s="523"/>
    </row>
    <row r="147" spans="1:67" ht="17" thickTop="1" thickBot="1">
      <c r="A147" s="243">
        <v>4</v>
      </c>
      <c r="B147" s="348" t="s">
        <v>86</v>
      </c>
      <c r="C147" s="236"/>
      <c r="D147" s="96"/>
      <c r="E147" s="240"/>
      <c r="F147" s="237"/>
      <c r="G147" s="232"/>
      <c r="H147" s="236"/>
      <c r="I147" s="96"/>
      <c r="J147" s="240"/>
      <c r="K147" s="237"/>
      <c r="L147" s="244"/>
      <c r="M147" s="236"/>
      <c r="N147" s="233"/>
      <c r="O147" s="240"/>
      <c r="P147" s="237"/>
      <c r="Q147" s="245"/>
      <c r="R147" s="280"/>
      <c r="S147" s="281"/>
      <c r="T147" s="281"/>
      <c r="U147" s="283"/>
      <c r="V147" s="282"/>
      <c r="W147" s="245"/>
      <c r="X147" s="236"/>
      <c r="Y147" s="233"/>
      <c r="Z147" s="233"/>
      <c r="AA147" s="233"/>
      <c r="AB147" s="246"/>
      <c r="AC147" s="237"/>
      <c r="AD147" s="247"/>
      <c r="AE147" s="236"/>
      <c r="AF147" s="233"/>
      <c r="AG147" s="233"/>
      <c r="AH147" s="239"/>
      <c r="AI147" s="240"/>
      <c r="AJ147" s="237"/>
      <c r="AK147" s="247"/>
      <c r="AL147" s="236"/>
      <c r="AM147" s="284"/>
      <c r="AN147" s="284"/>
      <c r="AO147" s="284"/>
      <c r="AP147" s="240"/>
      <c r="AQ147" s="237"/>
      <c r="AR147" s="247"/>
      <c r="AS147" s="236"/>
      <c r="AT147" s="284"/>
      <c r="AU147" s="284"/>
      <c r="AV147" s="284"/>
      <c r="AW147" s="240"/>
      <c r="AX147" s="237"/>
      <c r="AY147" s="247"/>
      <c r="AZ147" s="236"/>
      <c r="BA147" s="284"/>
      <c r="BB147" s="284"/>
      <c r="BC147" s="284"/>
      <c r="BD147" s="240"/>
      <c r="BE147" s="237"/>
      <c r="BF147" s="247"/>
      <c r="BG147" s="236"/>
      <c r="BH147" s="284"/>
      <c r="BI147" s="284"/>
      <c r="BJ147" s="284"/>
      <c r="BK147" s="240"/>
      <c r="BL147" s="237"/>
      <c r="BM147" s="234"/>
    </row>
    <row r="148" spans="1:67" ht="17" thickTop="1" thickBot="1">
      <c r="A148" s="243">
        <v>67</v>
      </c>
      <c r="B148" s="348" t="s">
        <v>98</v>
      </c>
      <c r="C148" s="236"/>
      <c r="D148" s="96"/>
      <c r="E148" s="240"/>
      <c r="F148" s="237"/>
      <c r="G148" s="232"/>
      <c r="H148" s="236"/>
      <c r="I148" s="96"/>
      <c r="J148" s="240"/>
      <c r="K148" s="237"/>
      <c r="L148" s="244"/>
      <c r="M148" s="236"/>
      <c r="N148" s="233"/>
      <c r="O148" s="240"/>
      <c r="P148" s="237"/>
      <c r="Q148" s="245"/>
      <c r="R148" s="280"/>
      <c r="S148" s="281"/>
      <c r="T148" s="281"/>
      <c r="U148" s="283"/>
      <c r="V148" s="282"/>
      <c r="W148" s="245"/>
      <c r="X148" s="236"/>
      <c r="Y148" s="233"/>
      <c r="Z148" s="233"/>
      <c r="AA148" s="233"/>
      <c r="AB148" s="246"/>
      <c r="AC148" s="237"/>
      <c r="AD148" s="247"/>
      <c r="AE148" s="236"/>
      <c r="AF148" s="233"/>
      <c r="AG148" s="233"/>
      <c r="AH148" s="239"/>
      <c r="AI148" s="240"/>
      <c r="AJ148" s="237"/>
      <c r="AK148" s="247"/>
      <c r="AL148" s="236"/>
      <c r="AM148" s="233"/>
      <c r="AN148" s="233"/>
      <c r="AO148" s="233"/>
      <c r="AP148" s="240"/>
      <c r="AQ148" s="237"/>
      <c r="AR148" s="247"/>
      <c r="AS148" s="236"/>
      <c r="AT148" s="233"/>
      <c r="AU148" s="233"/>
      <c r="AV148" s="233"/>
      <c r="AW148" s="240"/>
      <c r="AX148" s="237"/>
      <c r="AY148" s="247"/>
      <c r="AZ148" s="236"/>
      <c r="BA148" s="233"/>
      <c r="BB148" s="233"/>
      <c r="BC148" s="233"/>
      <c r="BD148" s="240"/>
      <c r="BE148" s="237"/>
      <c r="BF148" s="247"/>
      <c r="BG148" s="236"/>
      <c r="BH148" s="233"/>
      <c r="BI148" s="233"/>
      <c r="BJ148" s="233"/>
      <c r="BK148" s="240"/>
      <c r="BL148" s="237"/>
      <c r="BM148" s="234"/>
    </row>
    <row r="149" spans="1:67" ht="17" thickTop="1" thickBot="1">
      <c r="A149" s="243">
        <v>71</v>
      </c>
      <c r="B149" s="348" t="s">
        <v>100</v>
      </c>
      <c r="C149" s="236"/>
      <c r="D149" s="96"/>
      <c r="E149" s="240"/>
      <c r="F149" s="237"/>
      <c r="G149" s="232"/>
      <c r="H149" s="236"/>
      <c r="I149" s="96"/>
      <c r="J149" s="240"/>
      <c r="K149" s="237"/>
      <c r="L149" s="244"/>
      <c r="M149" s="236"/>
      <c r="N149" s="233"/>
      <c r="O149" s="240"/>
      <c r="P149" s="237"/>
      <c r="Q149" s="245"/>
      <c r="R149" s="280"/>
      <c r="S149" s="281"/>
      <c r="T149" s="281"/>
      <c r="U149" s="283"/>
      <c r="V149" s="282"/>
      <c r="W149" s="245"/>
      <c r="X149" s="236"/>
      <c r="Y149" s="233"/>
      <c r="Z149" s="233"/>
      <c r="AA149" s="233"/>
      <c r="AB149" s="246"/>
      <c r="AC149" s="237"/>
      <c r="AD149" s="247"/>
      <c r="AE149" s="236"/>
      <c r="AF149" s="233"/>
      <c r="AG149" s="233"/>
      <c r="AH149" s="239"/>
      <c r="AI149" s="240"/>
      <c r="AJ149" s="237"/>
      <c r="AK149" s="247"/>
      <c r="AL149" s="236"/>
      <c r="AM149" s="233"/>
      <c r="AN149" s="233"/>
      <c r="AO149" s="233"/>
      <c r="AP149" s="240"/>
      <c r="AQ149" s="237"/>
      <c r="AR149" s="247"/>
      <c r="AS149" s="236"/>
      <c r="AT149" s="233"/>
      <c r="AU149" s="233"/>
      <c r="AV149" s="233"/>
      <c r="AW149" s="240"/>
      <c r="AX149" s="237"/>
      <c r="AY149" s="247"/>
      <c r="AZ149" s="236"/>
      <c r="BA149" s="233"/>
      <c r="BB149" s="233"/>
      <c r="BC149" s="233"/>
      <c r="BD149" s="240"/>
      <c r="BE149" s="237"/>
      <c r="BF149" s="247"/>
      <c r="BG149" s="236"/>
      <c r="BH149" s="233"/>
      <c r="BI149" s="233"/>
      <c r="BJ149" s="233"/>
      <c r="BK149" s="240"/>
      <c r="BL149" s="237"/>
      <c r="BM149" s="234"/>
    </row>
    <row r="150" spans="1:67" ht="17" thickTop="1" thickBot="1">
      <c r="A150" s="248">
        <v>83</v>
      </c>
      <c r="B150" s="349" t="s">
        <v>81</v>
      </c>
      <c r="C150" s="236"/>
      <c r="D150" s="96"/>
      <c r="E150" s="240"/>
      <c r="F150" s="237"/>
      <c r="G150" s="232"/>
      <c r="H150" s="96"/>
      <c r="I150" s="96"/>
      <c r="J150" s="240"/>
      <c r="K150" s="237"/>
      <c r="L150" s="244"/>
      <c r="M150" s="236"/>
      <c r="N150" s="233"/>
      <c r="O150" s="240"/>
      <c r="P150" s="237"/>
      <c r="Q150" s="245"/>
      <c r="R150" s="280"/>
      <c r="S150" s="281"/>
      <c r="T150" s="281"/>
      <c r="U150" s="283"/>
      <c r="V150" s="282"/>
      <c r="W150" s="245"/>
      <c r="X150" s="236"/>
      <c r="Y150" s="233"/>
      <c r="Z150" s="233"/>
      <c r="AA150" s="233"/>
      <c r="AB150" s="246"/>
      <c r="AC150" s="237"/>
      <c r="AD150" s="247"/>
      <c r="AE150" s="236"/>
      <c r="AF150" s="233"/>
      <c r="AG150" s="233"/>
      <c r="AH150" s="239"/>
      <c r="AI150" s="240"/>
      <c r="AJ150" s="237"/>
      <c r="AK150" s="247"/>
      <c r="AL150" s="236"/>
      <c r="AM150" s="233"/>
      <c r="AN150" s="233"/>
      <c r="AO150" s="233"/>
      <c r="AP150" s="240"/>
      <c r="AQ150" s="237"/>
      <c r="AR150" s="247"/>
      <c r="AS150" s="236"/>
      <c r="AT150" s="233"/>
      <c r="AU150" s="233"/>
      <c r="AV150" s="233"/>
      <c r="AW150" s="240"/>
      <c r="AX150" s="237"/>
      <c r="AY150" s="247"/>
      <c r="AZ150" s="236"/>
      <c r="BA150" s="233"/>
      <c r="BB150" s="233"/>
      <c r="BC150" s="233"/>
      <c r="BD150" s="240"/>
      <c r="BE150" s="237"/>
      <c r="BF150" s="247"/>
      <c r="BG150" s="236"/>
      <c r="BH150" s="233"/>
      <c r="BI150" s="233"/>
      <c r="BJ150" s="233"/>
      <c r="BK150" s="240"/>
      <c r="BL150" s="237"/>
      <c r="BM150" s="234"/>
    </row>
    <row r="151" spans="1:67" ht="17" thickTop="1" thickBot="1">
      <c r="A151" s="248">
        <v>110</v>
      </c>
      <c r="B151" s="350" t="s">
        <v>322</v>
      </c>
      <c r="C151" s="236"/>
      <c r="D151" s="96"/>
      <c r="E151" s="240"/>
      <c r="F151" s="237"/>
      <c r="G151" s="232"/>
      <c r="H151" s="96"/>
      <c r="I151" s="96"/>
      <c r="J151" s="240"/>
      <c r="K151" s="237"/>
      <c r="L151" s="244"/>
      <c r="M151" s="236"/>
      <c r="N151" s="233"/>
      <c r="O151" s="240"/>
      <c r="P151" s="237"/>
      <c r="Q151" s="245"/>
      <c r="R151" s="280"/>
      <c r="S151" s="281"/>
      <c r="T151" s="281"/>
      <c r="U151" s="283"/>
      <c r="V151" s="282"/>
      <c r="W151" s="245"/>
      <c r="X151" s="236"/>
      <c r="Y151" s="233"/>
      <c r="Z151" s="233"/>
      <c r="AA151" s="233"/>
      <c r="AB151" s="246"/>
      <c r="AC151" s="237"/>
      <c r="AD151" s="247"/>
      <c r="AE151" s="236"/>
      <c r="AF151" s="233"/>
      <c r="AG151" s="233"/>
      <c r="AH151" s="239"/>
      <c r="AI151" s="240"/>
      <c r="AJ151" s="237"/>
      <c r="AK151" s="247"/>
      <c r="AL151" s="236"/>
      <c r="AM151" s="233"/>
      <c r="AN151" s="233"/>
      <c r="AO151" s="233"/>
      <c r="AP151" s="240"/>
      <c r="AQ151" s="237"/>
      <c r="AR151" s="247"/>
      <c r="AS151" s="236"/>
      <c r="AT151" s="233"/>
      <c r="AU151" s="233"/>
      <c r="AV151" s="233"/>
      <c r="AW151" s="240"/>
      <c r="AX151" s="237"/>
      <c r="AY151" s="247"/>
      <c r="AZ151" s="236"/>
      <c r="BA151" s="233"/>
      <c r="BB151" s="233"/>
      <c r="BC151" s="233"/>
      <c r="BD151" s="240"/>
      <c r="BE151" s="237"/>
      <c r="BF151" s="247"/>
      <c r="BG151" s="236"/>
      <c r="BH151" s="233"/>
      <c r="BI151" s="233"/>
      <c r="BJ151" s="233"/>
      <c r="BK151" s="240"/>
      <c r="BL151" s="237"/>
      <c r="BM151" s="234"/>
    </row>
    <row r="152" spans="1:67" ht="17" thickTop="1" thickBot="1">
      <c r="A152" s="248">
        <v>111</v>
      </c>
      <c r="B152" s="349" t="s">
        <v>321</v>
      </c>
      <c r="C152" s="236"/>
      <c r="D152" s="96"/>
      <c r="E152" s="240"/>
      <c r="F152" s="237"/>
      <c r="G152" s="232"/>
      <c r="H152" s="96"/>
      <c r="I152" s="96"/>
      <c r="J152" s="240"/>
      <c r="K152" s="237"/>
      <c r="L152" s="244"/>
      <c r="M152" s="236"/>
      <c r="N152" s="233"/>
      <c r="O152" s="240"/>
      <c r="P152" s="237"/>
      <c r="Q152" s="245"/>
      <c r="R152" s="280"/>
      <c r="S152" s="281"/>
      <c r="T152" s="281"/>
      <c r="U152" s="283"/>
      <c r="V152" s="282"/>
      <c r="W152" s="245"/>
      <c r="X152" s="236"/>
      <c r="Y152" s="233"/>
      <c r="Z152" s="233"/>
      <c r="AA152" s="233"/>
      <c r="AB152" s="246"/>
      <c r="AC152" s="237"/>
      <c r="AD152" s="247"/>
      <c r="AE152" s="236"/>
      <c r="AF152" s="233"/>
      <c r="AG152" s="233"/>
      <c r="AH152" s="239"/>
      <c r="AI152" s="240"/>
      <c r="AJ152" s="237"/>
      <c r="AK152" s="247"/>
      <c r="AL152" s="236"/>
      <c r="AM152" s="233"/>
      <c r="AN152" s="233"/>
      <c r="AO152" s="233"/>
      <c r="AP152" s="240"/>
      <c r="AQ152" s="237"/>
      <c r="AR152" s="247"/>
      <c r="AS152" s="236"/>
      <c r="AT152" s="233"/>
      <c r="AU152" s="233"/>
      <c r="AV152" s="233"/>
      <c r="AW152" s="240"/>
      <c r="AX152" s="237"/>
      <c r="AY152" s="247"/>
      <c r="AZ152" s="236"/>
      <c r="BA152" s="233"/>
      <c r="BB152" s="233"/>
      <c r="BC152" s="233"/>
      <c r="BD152" s="240"/>
      <c r="BE152" s="237"/>
      <c r="BF152" s="247"/>
      <c r="BG152" s="236"/>
      <c r="BH152" s="233"/>
      <c r="BI152" s="233"/>
      <c r="BJ152" s="233"/>
      <c r="BK152" s="240"/>
      <c r="BL152" s="237"/>
      <c r="BM152" s="234"/>
    </row>
    <row r="153" spans="1:67" ht="17" thickTop="1" thickBot="1">
      <c r="A153" s="248">
        <v>114</v>
      </c>
      <c r="B153" s="349" t="s">
        <v>141</v>
      </c>
      <c r="C153" s="236"/>
      <c r="D153" s="96"/>
      <c r="E153" s="240"/>
      <c r="F153" s="237"/>
      <c r="G153" s="232"/>
      <c r="H153" s="96"/>
      <c r="I153" s="96"/>
      <c r="J153" s="240"/>
      <c r="K153" s="237"/>
      <c r="L153" s="244"/>
      <c r="M153" s="236"/>
      <c r="N153" s="233"/>
      <c r="O153" s="240"/>
      <c r="P153" s="237"/>
      <c r="Q153" s="245"/>
      <c r="R153" s="280"/>
      <c r="S153" s="281"/>
      <c r="T153" s="281"/>
      <c r="U153" s="283"/>
      <c r="V153" s="282"/>
      <c r="W153" s="245"/>
      <c r="X153" s="236"/>
      <c r="Y153" s="233"/>
      <c r="Z153" s="233"/>
      <c r="AA153" s="233"/>
      <c r="AB153" s="246"/>
      <c r="AC153" s="237"/>
      <c r="AD153" s="247"/>
      <c r="AE153" s="236"/>
      <c r="AF153" s="233"/>
      <c r="AG153" s="233"/>
      <c r="AH153" s="239"/>
      <c r="AI153" s="240"/>
      <c r="AJ153" s="237"/>
      <c r="AK153" s="247"/>
      <c r="AL153" s="236"/>
      <c r="AM153" s="233"/>
      <c r="AN153" s="233"/>
      <c r="AO153" s="233"/>
      <c r="AP153" s="240"/>
      <c r="AQ153" s="237"/>
      <c r="AR153" s="247"/>
      <c r="AS153" s="236"/>
      <c r="AT153" s="233"/>
      <c r="AU153" s="233"/>
      <c r="AV153" s="233"/>
      <c r="AW153" s="240"/>
      <c r="AX153" s="237"/>
      <c r="AY153" s="247"/>
      <c r="AZ153" s="236"/>
      <c r="BA153" s="233"/>
      <c r="BB153" s="233"/>
      <c r="BC153" s="233"/>
      <c r="BD153" s="240"/>
      <c r="BE153" s="237"/>
      <c r="BF153" s="247"/>
      <c r="BG153" s="236"/>
      <c r="BH153" s="233"/>
      <c r="BI153" s="233"/>
      <c r="BJ153" s="233"/>
      <c r="BK153" s="240"/>
      <c r="BL153" s="237"/>
      <c r="BM153" s="234"/>
    </row>
    <row r="154" spans="1:67" ht="17" thickTop="1" thickBot="1">
      <c r="A154" s="248">
        <v>133</v>
      </c>
      <c r="B154" s="349" t="s">
        <v>152</v>
      </c>
      <c r="C154" s="236"/>
      <c r="D154" s="96"/>
      <c r="E154" s="240"/>
      <c r="F154" s="237"/>
      <c r="G154" s="232"/>
      <c r="H154" s="96"/>
      <c r="I154" s="96"/>
      <c r="J154" s="240"/>
      <c r="K154" s="237"/>
      <c r="L154" s="244"/>
      <c r="M154" s="236"/>
      <c r="N154" s="233"/>
      <c r="O154" s="240"/>
      <c r="P154" s="237"/>
      <c r="Q154" s="245"/>
      <c r="R154" s="280"/>
      <c r="S154" s="281"/>
      <c r="T154" s="281"/>
      <c r="U154" s="283"/>
      <c r="V154" s="282"/>
      <c r="W154" s="245"/>
      <c r="X154" s="236"/>
      <c r="Y154" s="233"/>
      <c r="Z154" s="233"/>
      <c r="AA154" s="233"/>
      <c r="AB154" s="246"/>
      <c r="AC154" s="237"/>
      <c r="AD154" s="247"/>
      <c r="AE154" s="236"/>
      <c r="AF154" s="233"/>
      <c r="AG154" s="233"/>
      <c r="AH154" s="239"/>
      <c r="AI154" s="240"/>
      <c r="AJ154" s="237"/>
      <c r="AK154" s="247"/>
      <c r="AL154" s="236"/>
      <c r="AM154" s="233"/>
      <c r="AN154" s="233"/>
      <c r="AO154" s="233"/>
      <c r="AP154" s="240"/>
      <c r="AQ154" s="237"/>
      <c r="AR154" s="247"/>
      <c r="AS154" s="236"/>
      <c r="AT154" s="233"/>
      <c r="AU154" s="233"/>
      <c r="AV154" s="233"/>
      <c r="AW154" s="240"/>
      <c r="AX154" s="237"/>
      <c r="AY154" s="247"/>
      <c r="AZ154" s="236"/>
      <c r="BA154" s="233"/>
      <c r="BB154" s="233"/>
      <c r="BC154" s="233"/>
      <c r="BD154" s="240"/>
      <c r="BE154" s="237"/>
      <c r="BF154" s="247"/>
      <c r="BG154" s="236"/>
      <c r="BH154" s="233"/>
      <c r="BI154" s="233"/>
      <c r="BJ154" s="233"/>
      <c r="BK154" s="240"/>
      <c r="BL154" s="237"/>
      <c r="BM154" s="234"/>
    </row>
    <row r="155" spans="1:67" ht="17" thickTop="1" thickBot="1">
      <c r="A155" s="248">
        <v>145</v>
      </c>
      <c r="B155" s="349" t="s">
        <v>162</v>
      </c>
      <c r="C155" s="236"/>
      <c r="D155" s="96"/>
      <c r="E155" s="240"/>
      <c r="F155" s="237"/>
      <c r="G155" s="232"/>
      <c r="H155" s="96"/>
      <c r="I155" s="96"/>
      <c r="J155" s="240"/>
      <c r="K155" s="237"/>
      <c r="L155" s="244"/>
      <c r="M155" s="236"/>
      <c r="N155" s="233"/>
      <c r="O155" s="240"/>
      <c r="P155" s="237"/>
      <c r="Q155" s="245"/>
      <c r="R155" s="280"/>
      <c r="S155" s="281"/>
      <c r="T155" s="281"/>
      <c r="U155" s="283"/>
      <c r="V155" s="282"/>
      <c r="W155" s="245"/>
      <c r="X155" s="236"/>
      <c r="Y155" s="233"/>
      <c r="Z155" s="233"/>
      <c r="AA155" s="233"/>
      <c r="AB155" s="246"/>
      <c r="AC155" s="237"/>
      <c r="AD155" s="247"/>
      <c r="AE155" s="236"/>
      <c r="AF155" s="233"/>
      <c r="AG155" s="233"/>
      <c r="AH155" s="239"/>
      <c r="AI155" s="240"/>
      <c r="AJ155" s="237"/>
      <c r="AK155" s="247"/>
      <c r="AL155" s="236"/>
      <c r="AM155" s="233"/>
      <c r="AN155" s="233"/>
      <c r="AO155" s="233"/>
      <c r="AP155" s="240"/>
      <c r="AQ155" s="237"/>
      <c r="AR155" s="247"/>
      <c r="AS155" s="236"/>
      <c r="AT155" s="233"/>
      <c r="AU155" s="233"/>
      <c r="AV155" s="233"/>
      <c r="AW155" s="240"/>
      <c r="AX155" s="237"/>
      <c r="AY155" s="247"/>
      <c r="AZ155" s="236"/>
      <c r="BA155" s="233"/>
      <c r="BB155" s="233"/>
      <c r="BC155" s="233"/>
      <c r="BD155" s="240"/>
      <c r="BE155" s="237"/>
      <c r="BF155" s="247"/>
      <c r="BG155" s="236"/>
      <c r="BH155" s="233"/>
      <c r="BI155" s="233"/>
      <c r="BJ155" s="233"/>
      <c r="BK155" s="240"/>
      <c r="BL155" s="237"/>
      <c r="BM155" s="234"/>
    </row>
    <row r="156" spans="1:67" ht="17" thickTop="1" thickBot="1">
      <c r="A156" s="243">
        <v>81</v>
      </c>
      <c r="B156" s="348" t="s">
        <v>67</v>
      </c>
      <c r="C156" s="236"/>
      <c r="D156" s="96"/>
      <c r="E156" s="240"/>
      <c r="F156" s="237"/>
      <c r="G156" s="232"/>
      <c r="H156" s="96"/>
      <c r="I156" s="96"/>
      <c r="J156" s="240"/>
      <c r="K156" s="237"/>
      <c r="L156" s="244"/>
      <c r="M156" s="236"/>
      <c r="N156" s="233"/>
      <c r="O156" s="240"/>
      <c r="P156" s="237"/>
      <c r="Q156" s="245"/>
      <c r="R156" s="280"/>
      <c r="S156" s="281"/>
      <c r="T156" s="281"/>
      <c r="U156" s="283"/>
      <c r="V156" s="282"/>
      <c r="W156" s="245"/>
      <c r="X156" s="236"/>
      <c r="Y156" s="233"/>
      <c r="Z156" s="233"/>
      <c r="AA156" s="233"/>
      <c r="AB156" s="246"/>
      <c r="AC156" s="237"/>
      <c r="AD156" s="247"/>
      <c r="AE156" s="236"/>
      <c r="AF156" s="233"/>
      <c r="AG156" s="233"/>
      <c r="AH156" s="239"/>
      <c r="AI156" s="240"/>
      <c r="AJ156" s="237"/>
      <c r="AK156" s="247"/>
      <c r="AL156" s="236"/>
      <c r="AM156" s="233"/>
      <c r="AN156" s="233"/>
      <c r="AO156" s="233"/>
      <c r="AP156" s="240"/>
      <c r="AQ156" s="237"/>
      <c r="AR156" s="247"/>
      <c r="AS156" s="236"/>
      <c r="AT156" s="233"/>
      <c r="AU156" s="233"/>
      <c r="AV156" s="233"/>
      <c r="AW156" s="240"/>
      <c r="AX156" s="237"/>
      <c r="AY156" s="247"/>
      <c r="AZ156" s="236"/>
      <c r="BA156" s="233"/>
      <c r="BB156" s="233"/>
      <c r="BC156" s="233"/>
      <c r="BD156" s="240"/>
      <c r="BE156" s="237"/>
      <c r="BF156" s="247"/>
      <c r="BG156" s="236"/>
      <c r="BH156" s="233"/>
      <c r="BI156" s="233"/>
      <c r="BJ156" s="233"/>
      <c r="BK156" s="240"/>
      <c r="BL156" s="237"/>
      <c r="BM156" s="234"/>
    </row>
    <row r="157" spans="1:67" ht="21.75" customHeight="1" thickTop="1" thickBot="1">
      <c r="A157" s="249">
        <v>90</v>
      </c>
      <c r="B157" s="351" t="s">
        <v>28</v>
      </c>
      <c r="C157" s="236"/>
      <c r="D157" s="96"/>
      <c r="E157" s="240"/>
      <c r="F157" s="237"/>
      <c r="G157" s="232"/>
      <c r="H157" s="96"/>
      <c r="I157" s="96"/>
      <c r="J157" s="240"/>
      <c r="K157" s="237"/>
      <c r="L157" s="244"/>
      <c r="M157" s="236"/>
      <c r="N157" s="233"/>
      <c r="O157" s="240"/>
      <c r="P157" s="237"/>
      <c r="Q157" s="245"/>
      <c r="R157" s="280"/>
      <c r="S157" s="281"/>
      <c r="T157" s="281"/>
      <c r="U157" s="283"/>
      <c r="V157" s="282"/>
      <c r="W157" s="245"/>
      <c r="X157" s="236"/>
      <c r="Y157" s="233"/>
      <c r="Z157" s="233"/>
      <c r="AA157" s="233"/>
      <c r="AB157" s="246"/>
      <c r="AC157" s="237"/>
      <c r="AD157" s="247"/>
      <c r="AE157" s="236"/>
      <c r="AF157" s="233"/>
      <c r="AG157" s="233"/>
      <c r="AH157" s="239"/>
      <c r="AI157" s="240"/>
      <c r="AJ157" s="237"/>
      <c r="AK157" s="247"/>
      <c r="AL157" s="236"/>
      <c r="AM157" s="233"/>
      <c r="AN157" s="233"/>
      <c r="AO157" s="233"/>
      <c r="AP157" s="240"/>
      <c r="AQ157" s="237"/>
      <c r="AR157" s="247"/>
      <c r="AS157" s="236"/>
      <c r="AT157" s="233"/>
      <c r="AU157" s="233"/>
      <c r="AV157" s="233"/>
      <c r="AW157" s="240"/>
      <c r="AX157" s="237"/>
      <c r="AY157" s="247"/>
      <c r="AZ157" s="236"/>
      <c r="BA157" s="233"/>
      <c r="BB157" s="233"/>
      <c r="BC157" s="233"/>
      <c r="BD157" s="240"/>
      <c r="BE157" s="237"/>
      <c r="BF157" s="247"/>
      <c r="BG157" s="236"/>
      <c r="BH157" s="233"/>
      <c r="BI157" s="233"/>
      <c r="BJ157" s="233"/>
      <c r="BK157" s="240"/>
      <c r="BL157" s="237"/>
      <c r="BM157" s="234"/>
    </row>
    <row r="158" spans="1:67" ht="16" thickTop="1">
      <c r="A158" s="248">
        <v>146</v>
      </c>
      <c r="B158" s="349" t="s">
        <v>163</v>
      </c>
      <c r="C158" s="236"/>
      <c r="D158" s="96"/>
      <c r="E158" s="240"/>
      <c r="F158" s="237"/>
      <c r="G158" s="232"/>
      <c r="H158" s="96"/>
      <c r="I158" s="96"/>
      <c r="J158" s="240"/>
      <c r="K158" s="237"/>
      <c r="L158" s="244"/>
      <c r="M158" s="236"/>
      <c r="N158" s="233"/>
      <c r="O158" s="240"/>
      <c r="P158" s="237"/>
      <c r="Q158" s="245"/>
      <c r="R158" s="280"/>
      <c r="S158" s="281"/>
      <c r="T158" s="281"/>
      <c r="U158" s="283"/>
      <c r="V158" s="282"/>
      <c r="W158" s="245"/>
      <c r="X158" s="236"/>
      <c r="Y158" s="233"/>
      <c r="Z158" s="233"/>
      <c r="AA158" s="233"/>
      <c r="AB158" s="246"/>
      <c r="AC158" s="237"/>
      <c r="AD158" s="247"/>
      <c r="AE158" s="236"/>
      <c r="AF158" s="233"/>
      <c r="AG158" s="233"/>
      <c r="AH158" s="239"/>
      <c r="AI158" s="240"/>
      <c r="AJ158" s="237"/>
      <c r="AK158" s="247"/>
      <c r="AL158" s="236"/>
      <c r="AM158" s="233"/>
      <c r="AN158" s="233"/>
      <c r="AO158" s="233"/>
      <c r="AP158" s="240"/>
      <c r="AQ158" s="237"/>
      <c r="AR158" s="247"/>
      <c r="AS158" s="236"/>
      <c r="AT158" s="233"/>
      <c r="AU158" s="233"/>
      <c r="AV158" s="233"/>
      <c r="AW158" s="240"/>
      <c r="AX158" s="237"/>
      <c r="AY158" s="247"/>
      <c r="AZ158" s="236"/>
      <c r="BA158" s="233"/>
      <c r="BB158" s="233"/>
      <c r="BC158" s="233"/>
      <c r="BD158" s="240"/>
      <c r="BE158" s="237"/>
      <c r="BF158" s="247"/>
      <c r="BG158" s="236"/>
      <c r="BH158" s="233"/>
      <c r="BI158" s="233"/>
      <c r="BJ158" s="233"/>
      <c r="BK158" s="240"/>
      <c r="BL158" s="237"/>
      <c r="BM158" s="234"/>
    </row>
    <row r="159" spans="1:67" ht="16" thickBot="1"/>
    <row r="160" spans="1:67" ht="21.75" customHeight="1" thickBot="1">
      <c r="C160" s="522" t="s">
        <v>359</v>
      </c>
      <c r="D160" s="523"/>
      <c r="E160" s="42">
        <v>7</v>
      </c>
      <c r="F160" s="219"/>
      <c r="G160" s="219"/>
      <c r="H160" s="522" t="s">
        <v>359</v>
      </c>
      <c r="I160" s="523"/>
      <c r="J160" s="42">
        <v>10</v>
      </c>
      <c r="K160" s="219"/>
      <c r="L160" s="219"/>
      <c r="M160" s="522" t="s">
        <v>359</v>
      </c>
      <c r="N160" s="523"/>
      <c r="O160" s="42">
        <v>17</v>
      </c>
      <c r="R160" s="522" t="s">
        <v>359</v>
      </c>
      <c r="S160" s="523"/>
      <c r="T160" s="42">
        <v>22</v>
      </c>
      <c r="X160" s="522" t="s">
        <v>359</v>
      </c>
      <c r="Y160" s="523"/>
      <c r="Z160" s="42">
        <v>22</v>
      </c>
      <c r="AE160" s="522" t="s">
        <v>359</v>
      </c>
      <c r="AF160" s="523"/>
      <c r="AG160" s="42">
        <v>36</v>
      </c>
      <c r="AL160" s="522" t="s">
        <v>359</v>
      </c>
      <c r="AM160" s="523"/>
      <c r="AN160" s="42">
        <v>16</v>
      </c>
    </row>
    <row r="162" spans="16:22">
      <c r="P162" s="552"/>
      <c r="Q162" s="553"/>
      <c r="R162" s="553"/>
      <c r="S162" s="553"/>
      <c r="T162" s="553"/>
      <c r="U162" s="553"/>
      <c r="V162" s="553"/>
    </row>
  </sheetData>
  <mergeCells count="42">
    <mergeCell ref="AL160:AM160"/>
    <mergeCell ref="D146:E146"/>
    <mergeCell ref="I146:J146"/>
    <mergeCell ref="N146:O146"/>
    <mergeCell ref="Y146:Z146"/>
    <mergeCell ref="R160:S160"/>
    <mergeCell ref="X160:Y160"/>
    <mergeCell ref="AE160:AF160"/>
    <mergeCell ref="A145:B145"/>
    <mergeCell ref="H160:I160"/>
    <mergeCell ref="C160:D160"/>
    <mergeCell ref="BG3:BG4"/>
    <mergeCell ref="BH3:BL3"/>
    <mergeCell ref="AM3:AQ3"/>
    <mergeCell ref="AS3:AS4"/>
    <mergeCell ref="AT3:AX3"/>
    <mergeCell ref="AZ3:AZ4"/>
    <mergeCell ref="BA3:BE3"/>
    <mergeCell ref="X3:X4"/>
    <mergeCell ref="Y3:AC3"/>
    <mergeCell ref="AE3:AE4"/>
    <mergeCell ref="AL3:AL4"/>
    <mergeCell ref="AF3:AJ3"/>
    <mergeCell ref="M3:M4"/>
    <mergeCell ref="I3:K3"/>
    <mergeCell ref="A3:A4"/>
    <mergeCell ref="B3:B4"/>
    <mergeCell ref="D3:F3"/>
    <mergeCell ref="C3:C4"/>
    <mergeCell ref="H3:H4"/>
    <mergeCell ref="P162:V162"/>
    <mergeCell ref="N3:P3"/>
    <mergeCell ref="M160:N160"/>
    <mergeCell ref="AF146:AH146"/>
    <mergeCell ref="S3:V3"/>
    <mergeCell ref="R3:R4"/>
    <mergeCell ref="S146:T146"/>
    <mergeCell ref="BN146:BO146"/>
    <mergeCell ref="AM146:AO146"/>
    <mergeCell ref="AT146:AV146"/>
    <mergeCell ref="BA146:BC146"/>
    <mergeCell ref="BH146:BJ14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headerFooter>
    <oddFooter>&amp;L&amp;F&amp;C&amp;A&amp;R&amp;P/&amp;N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4:AR16"/>
  <sheetViews>
    <sheetView workbookViewId="0">
      <selection activeCell="G8" sqref="G8:H8"/>
    </sheetView>
  </sheetViews>
  <sheetFormatPr baseColWidth="10" defaultRowHeight="15"/>
  <cols>
    <col min="2" max="2" width="8.83203125" customWidth="1"/>
    <col min="3" max="3" width="12.5" customWidth="1"/>
    <col min="4" max="4" width="11.5" customWidth="1"/>
    <col min="5" max="5" width="7.1640625" customWidth="1"/>
    <col min="6" max="6" width="4.33203125" customWidth="1"/>
    <col min="7" max="7" width="7.6640625" customWidth="1"/>
    <col min="8" max="8" width="4.83203125" customWidth="1"/>
    <col min="9" max="9" width="7.33203125" customWidth="1"/>
    <col min="10" max="10" width="5" customWidth="1"/>
    <col min="11" max="11" width="8.6640625" customWidth="1"/>
    <col min="12" max="12" width="4.5" customWidth="1"/>
    <col min="13" max="13" width="8.83203125" customWidth="1"/>
    <col min="14" max="14" width="3.1640625" customWidth="1"/>
    <col min="15" max="15" width="9.33203125" customWidth="1"/>
    <col min="16" max="16" width="2.5" customWidth="1"/>
    <col min="17" max="17" width="10.1640625" customWidth="1"/>
    <col min="18" max="18" width="2.6640625" customWidth="1"/>
    <col min="19" max="19" width="9.5" customWidth="1"/>
    <col min="20" max="20" width="2.33203125" customWidth="1"/>
    <col min="21" max="21" width="10.1640625" customWidth="1"/>
    <col min="22" max="22" width="2.1640625" customWidth="1"/>
    <col min="23" max="23" width="9.83203125" customWidth="1"/>
    <col min="24" max="24" width="2.6640625" customWidth="1"/>
    <col min="25" max="25" width="10.5" customWidth="1"/>
    <col min="26" max="26" width="2.6640625" customWidth="1"/>
    <col min="27" max="27" width="8.33203125" customWidth="1"/>
    <col min="28" max="28" width="5.1640625" customWidth="1"/>
    <col min="29" max="29" width="7.83203125" customWidth="1"/>
    <col min="30" max="30" width="4.83203125" customWidth="1"/>
    <col min="31" max="31" width="7.83203125" customWidth="1"/>
    <col min="32" max="32" width="4.5" customWidth="1"/>
    <col min="33" max="33" width="9.5" customWidth="1"/>
    <col min="34" max="34" width="3.1640625" customWidth="1"/>
    <col min="35" max="35" width="9.5" customWidth="1"/>
    <col min="36" max="36" width="2.83203125" customWidth="1"/>
    <col min="37" max="37" width="8.5" customWidth="1"/>
    <col min="38" max="38" width="3.6640625" customWidth="1"/>
    <col min="39" max="39" width="10.1640625" customWidth="1"/>
    <col min="40" max="40" width="3.1640625" customWidth="1"/>
    <col min="41" max="41" width="9.5" customWidth="1"/>
    <col min="42" max="42" width="2.33203125" customWidth="1"/>
    <col min="43" max="43" width="10.5" customWidth="1"/>
    <col min="44" max="44" width="1.83203125" customWidth="1"/>
  </cols>
  <sheetData>
    <row r="4" spans="1:44" ht="16" thickBot="1"/>
    <row r="5" spans="1:44" ht="26.25" customHeight="1" thickBot="1">
      <c r="A5" s="595"/>
      <c r="B5" s="596"/>
      <c r="C5" s="579" t="s">
        <v>349</v>
      </c>
      <c r="D5" s="580"/>
      <c r="E5" s="589" t="s">
        <v>334</v>
      </c>
      <c r="F5" s="589"/>
      <c r="G5" s="589"/>
      <c r="H5" s="590"/>
      <c r="I5" s="588" t="s">
        <v>335</v>
      </c>
      <c r="J5" s="589"/>
      <c r="K5" s="589"/>
      <c r="L5" s="590"/>
      <c r="M5" s="588" t="s">
        <v>336</v>
      </c>
      <c r="N5" s="589"/>
      <c r="O5" s="589"/>
      <c r="P5" s="590"/>
      <c r="Q5" s="598" t="s">
        <v>337</v>
      </c>
      <c r="R5" s="598"/>
      <c r="S5" s="598"/>
      <c r="T5" s="598"/>
      <c r="U5" s="598" t="s">
        <v>338</v>
      </c>
      <c r="V5" s="598"/>
      <c r="W5" s="598"/>
      <c r="X5" s="598"/>
      <c r="Y5" s="598" t="s">
        <v>339</v>
      </c>
      <c r="Z5" s="598"/>
      <c r="AA5" s="598"/>
      <c r="AB5" s="598"/>
      <c r="AC5" s="598" t="s">
        <v>340</v>
      </c>
      <c r="AD5" s="598"/>
      <c r="AE5" s="598"/>
      <c r="AF5" s="598"/>
      <c r="AG5" s="598" t="s">
        <v>341</v>
      </c>
      <c r="AH5" s="598"/>
      <c r="AI5" s="598"/>
      <c r="AJ5" s="598"/>
      <c r="AK5" s="588" t="s">
        <v>342</v>
      </c>
      <c r="AL5" s="589"/>
      <c r="AM5" s="589"/>
      <c r="AN5" s="590"/>
      <c r="AO5" s="588" t="s">
        <v>343</v>
      </c>
      <c r="AP5" s="589"/>
      <c r="AQ5" s="589"/>
      <c r="AR5" s="590"/>
    </row>
    <row r="6" spans="1:44" ht="19.5" customHeight="1" thickBot="1">
      <c r="A6" s="597"/>
      <c r="B6" s="425"/>
      <c r="C6" s="212" t="s">
        <v>344</v>
      </c>
      <c r="D6" s="42" t="s">
        <v>345</v>
      </c>
      <c r="E6" s="591" t="s">
        <v>344</v>
      </c>
      <c r="F6" s="592"/>
      <c r="G6" s="600" t="s">
        <v>345</v>
      </c>
      <c r="H6" s="601"/>
      <c r="I6" s="612" t="s">
        <v>344</v>
      </c>
      <c r="J6" s="592"/>
      <c r="K6" s="600" t="s">
        <v>345</v>
      </c>
      <c r="L6" s="601"/>
      <c r="M6" s="599" t="s">
        <v>344</v>
      </c>
      <c r="N6" s="592"/>
      <c r="O6" s="600" t="s">
        <v>345</v>
      </c>
      <c r="P6" s="601"/>
      <c r="Q6" s="599" t="s">
        <v>344</v>
      </c>
      <c r="R6" s="592"/>
      <c r="S6" s="600" t="s">
        <v>345</v>
      </c>
      <c r="T6" s="601"/>
      <c r="U6" s="599" t="s">
        <v>344</v>
      </c>
      <c r="V6" s="592"/>
      <c r="W6" s="600" t="s">
        <v>345</v>
      </c>
      <c r="X6" s="601"/>
      <c r="Y6" s="599" t="s">
        <v>344</v>
      </c>
      <c r="Z6" s="592"/>
      <c r="AA6" s="600" t="s">
        <v>345</v>
      </c>
      <c r="AB6" s="601"/>
      <c r="AC6" s="599" t="s">
        <v>344</v>
      </c>
      <c r="AD6" s="592"/>
      <c r="AE6" s="600" t="s">
        <v>345</v>
      </c>
      <c r="AF6" s="601"/>
      <c r="AG6" s="599" t="s">
        <v>344</v>
      </c>
      <c r="AH6" s="592"/>
      <c r="AI6" s="600" t="s">
        <v>345</v>
      </c>
      <c r="AJ6" s="601"/>
      <c r="AK6" s="599" t="s">
        <v>344</v>
      </c>
      <c r="AL6" s="592"/>
      <c r="AM6" s="600" t="s">
        <v>345</v>
      </c>
      <c r="AN6" s="601"/>
      <c r="AO6" s="599" t="s">
        <v>344</v>
      </c>
      <c r="AP6" s="592"/>
      <c r="AQ6" s="600" t="s">
        <v>345</v>
      </c>
      <c r="AR6" s="601"/>
    </row>
    <row r="7" spans="1:44" ht="23.25" customHeight="1" thickBot="1">
      <c r="A7" s="593" t="s">
        <v>346</v>
      </c>
      <c r="B7" s="594"/>
      <c r="C7" s="221">
        <v>103350</v>
      </c>
      <c r="D7" s="220">
        <v>24731</v>
      </c>
      <c r="E7" s="602">
        <f>C7</f>
        <v>103350</v>
      </c>
      <c r="F7" s="603"/>
      <c r="G7" s="604">
        <f>D7</f>
        <v>24731</v>
      </c>
      <c r="H7" s="605"/>
      <c r="I7" s="606">
        <f>E11</f>
        <v>48400</v>
      </c>
      <c r="J7" s="576"/>
      <c r="K7" s="607" t="e">
        <f>G11</f>
        <v>#REF!</v>
      </c>
      <c r="L7" s="578"/>
      <c r="M7" s="575"/>
      <c r="N7" s="576"/>
      <c r="O7" s="577"/>
      <c r="P7" s="578"/>
      <c r="Q7" s="575"/>
      <c r="R7" s="576"/>
      <c r="S7" s="577"/>
      <c r="T7" s="578"/>
      <c r="U7" s="575"/>
      <c r="V7" s="576"/>
      <c r="W7" s="577"/>
      <c r="X7" s="578"/>
      <c r="Y7" s="575"/>
      <c r="Z7" s="576"/>
      <c r="AA7" s="577"/>
      <c r="AB7" s="578"/>
      <c r="AC7" s="575"/>
      <c r="AD7" s="576"/>
      <c r="AE7" s="577"/>
      <c r="AF7" s="578"/>
      <c r="AG7" s="575"/>
      <c r="AH7" s="576"/>
      <c r="AI7" s="577"/>
      <c r="AJ7" s="578"/>
      <c r="AK7" s="575"/>
      <c r="AL7" s="576"/>
      <c r="AM7" s="577"/>
      <c r="AN7" s="578"/>
      <c r="AO7" s="575"/>
      <c r="AP7" s="576"/>
      <c r="AQ7" s="577"/>
      <c r="AR7" s="578"/>
    </row>
    <row r="8" spans="1:44" ht="22.5" customHeight="1" thickBot="1">
      <c r="A8" s="581" t="s">
        <v>350</v>
      </c>
      <c r="B8" s="582"/>
      <c r="C8" s="217"/>
      <c r="D8" s="218"/>
      <c r="E8" s="611"/>
      <c r="F8" s="576"/>
      <c r="G8" s="583" t="e">
        <f>Etatcons!#REF!</f>
        <v>#REF!</v>
      </c>
      <c r="H8" s="584"/>
      <c r="I8" s="611"/>
      <c r="J8" s="576"/>
      <c r="K8" s="577"/>
      <c r="L8" s="578"/>
      <c r="M8" s="575"/>
      <c r="N8" s="576"/>
      <c r="O8" s="577"/>
      <c r="P8" s="578"/>
      <c r="Q8" s="575"/>
      <c r="R8" s="576"/>
      <c r="S8" s="577"/>
      <c r="T8" s="578"/>
      <c r="U8" s="575"/>
      <c r="V8" s="576"/>
      <c r="W8" s="577"/>
      <c r="X8" s="578"/>
      <c r="Y8" s="575"/>
      <c r="Z8" s="576"/>
      <c r="AA8" s="577"/>
      <c r="AB8" s="578"/>
      <c r="AC8" s="575"/>
      <c r="AD8" s="576"/>
      <c r="AE8" s="577"/>
      <c r="AF8" s="578"/>
      <c r="AG8" s="575"/>
      <c r="AH8" s="576"/>
      <c r="AI8" s="577"/>
      <c r="AJ8" s="578"/>
      <c r="AK8" s="575"/>
      <c r="AL8" s="576"/>
      <c r="AM8" s="577"/>
      <c r="AN8" s="578"/>
      <c r="AO8" s="575"/>
      <c r="AP8" s="576"/>
      <c r="AQ8" s="577"/>
      <c r="AR8" s="578"/>
    </row>
    <row r="9" spans="1:44" ht="22.5" customHeight="1" thickBot="1">
      <c r="A9" s="581" t="s">
        <v>351</v>
      </c>
      <c r="B9" s="582"/>
      <c r="C9" s="217"/>
      <c r="D9" s="218"/>
      <c r="E9" s="585"/>
      <c r="F9" s="576"/>
      <c r="G9" s="583" t="e">
        <f>SUM(G7:H8)</f>
        <v>#REF!</v>
      </c>
      <c r="H9" s="584"/>
      <c r="I9" s="575"/>
      <c r="J9" s="576"/>
      <c r="K9" s="577"/>
      <c r="L9" s="578"/>
      <c r="M9" s="224"/>
      <c r="N9" s="223"/>
      <c r="O9" s="222"/>
      <c r="P9" s="79"/>
      <c r="Q9" s="224"/>
      <c r="R9" s="223"/>
      <c r="S9" s="222"/>
      <c r="T9" s="79"/>
      <c r="U9" s="224"/>
      <c r="V9" s="223"/>
      <c r="W9" s="222"/>
      <c r="X9" s="79"/>
      <c r="Y9" s="224"/>
      <c r="Z9" s="223"/>
      <c r="AA9" s="222"/>
      <c r="AB9" s="79"/>
      <c r="AC9" s="224"/>
      <c r="AD9" s="223"/>
      <c r="AE9" s="222"/>
      <c r="AF9" s="79"/>
      <c r="AG9" s="224"/>
      <c r="AH9" s="223"/>
      <c r="AI9" s="222"/>
      <c r="AJ9" s="79"/>
      <c r="AK9" s="224"/>
      <c r="AL9" s="223"/>
      <c r="AM9" s="222"/>
      <c r="AN9" s="79"/>
      <c r="AO9" s="224"/>
      <c r="AP9" s="223"/>
      <c r="AQ9" s="222"/>
      <c r="AR9" s="79"/>
    </row>
    <row r="10" spans="1:44" ht="24.75" customHeight="1" thickBot="1">
      <c r="A10" s="581" t="s">
        <v>347</v>
      </c>
      <c r="B10" s="582"/>
      <c r="C10" s="217"/>
      <c r="D10" s="218"/>
      <c r="E10" s="608">
        <v>54950</v>
      </c>
      <c r="F10" s="609">
        <v>54950</v>
      </c>
      <c r="G10" s="607">
        <v>20101</v>
      </c>
      <c r="H10" s="610">
        <v>20101</v>
      </c>
      <c r="I10" s="611"/>
      <c r="J10" s="576"/>
      <c r="K10" s="577"/>
      <c r="L10" s="578"/>
      <c r="M10" s="575"/>
      <c r="N10" s="576"/>
      <c r="O10" s="577"/>
      <c r="P10" s="578"/>
      <c r="Q10" s="575"/>
      <c r="R10" s="576"/>
      <c r="S10" s="577"/>
      <c r="T10" s="578"/>
      <c r="U10" s="575"/>
      <c r="V10" s="576"/>
      <c r="W10" s="577"/>
      <c r="X10" s="578"/>
      <c r="Y10" s="575"/>
      <c r="Z10" s="576"/>
      <c r="AA10" s="577"/>
      <c r="AB10" s="578"/>
      <c r="AC10" s="575"/>
      <c r="AD10" s="576"/>
      <c r="AE10" s="577"/>
      <c r="AF10" s="578"/>
      <c r="AG10" s="575"/>
      <c r="AH10" s="576"/>
      <c r="AI10" s="577"/>
      <c r="AJ10" s="578"/>
      <c r="AK10" s="575"/>
      <c r="AL10" s="576"/>
      <c r="AM10" s="577"/>
      <c r="AN10" s="578"/>
      <c r="AO10" s="575"/>
      <c r="AP10" s="576"/>
      <c r="AQ10" s="577"/>
      <c r="AR10" s="578"/>
    </row>
    <row r="11" spans="1:44" ht="25.5" customHeight="1" thickBot="1">
      <c r="A11" s="586" t="s">
        <v>348</v>
      </c>
      <c r="B11" s="587"/>
      <c r="C11" s="217"/>
      <c r="D11" s="218"/>
      <c r="E11" s="608">
        <f>E7-E10</f>
        <v>48400</v>
      </c>
      <c r="F11" s="609"/>
      <c r="G11" s="607" t="e">
        <f>G9-G10</f>
        <v>#REF!</v>
      </c>
      <c r="H11" s="610"/>
      <c r="I11" s="611"/>
      <c r="J11" s="576"/>
      <c r="K11" s="577"/>
      <c r="L11" s="578"/>
      <c r="M11" s="575"/>
      <c r="N11" s="576"/>
      <c r="O11" s="577"/>
      <c r="P11" s="578"/>
      <c r="Q11" s="575"/>
      <c r="R11" s="576"/>
      <c r="S11" s="577"/>
      <c r="T11" s="578"/>
      <c r="U11" s="575"/>
      <c r="V11" s="576"/>
      <c r="W11" s="577"/>
      <c r="X11" s="578"/>
      <c r="Y11" s="575"/>
      <c r="Z11" s="576"/>
      <c r="AA11" s="577"/>
      <c r="AB11" s="578"/>
      <c r="AC11" s="575"/>
      <c r="AD11" s="576"/>
      <c r="AE11" s="577"/>
      <c r="AF11" s="578"/>
      <c r="AG11" s="575"/>
      <c r="AH11" s="576"/>
      <c r="AI11" s="577"/>
      <c r="AJ11" s="578"/>
      <c r="AK11" s="575"/>
      <c r="AL11" s="576"/>
      <c r="AM11" s="577"/>
      <c r="AN11" s="578"/>
      <c r="AO11" s="575"/>
      <c r="AP11" s="576"/>
      <c r="AQ11" s="577"/>
      <c r="AR11" s="578"/>
    </row>
    <row r="12" spans="1:44" ht="21.75" customHeight="1"/>
    <row r="13" spans="1:44" ht="21.75" customHeight="1"/>
    <row r="16" spans="1:44">
      <c r="E16" s="219"/>
    </row>
  </sheetData>
  <mergeCells count="121">
    <mergeCell ref="Y6:Z6"/>
    <mergeCell ref="AA6:AB6"/>
    <mergeCell ref="AC6:AD6"/>
    <mergeCell ref="AE6:AF6"/>
    <mergeCell ref="AG6:AH6"/>
    <mergeCell ref="AI6:AJ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M8:N8"/>
    <mergeCell ref="O8:P8"/>
    <mergeCell ref="AA7:AB7"/>
    <mergeCell ref="AC7:AD7"/>
    <mergeCell ref="AE7:AF7"/>
    <mergeCell ref="AG7:AH7"/>
    <mergeCell ref="AI7:AJ7"/>
    <mergeCell ref="AK7:AL7"/>
    <mergeCell ref="O7:P7"/>
    <mergeCell ref="Q7:R7"/>
    <mergeCell ref="S7:T7"/>
    <mergeCell ref="U7:V7"/>
    <mergeCell ref="W7:X7"/>
    <mergeCell ref="Y7:Z7"/>
    <mergeCell ref="M7:N7"/>
    <mergeCell ref="AO8:AP8"/>
    <mergeCell ref="AQ8:AR8"/>
    <mergeCell ref="E10:F10"/>
    <mergeCell ref="G10:H10"/>
    <mergeCell ref="I10:J10"/>
    <mergeCell ref="K10:L10"/>
    <mergeCell ref="M10:N10"/>
    <mergeCell ref="O10:P10"/>
    <mergeCell ref="Q10:R10"/>
    <mergeCell ref="AC8:AD8"/>
    <mergeCell ref="AE8:AF8"/>
    <mergeCell ref="AG8:AH8"/>
    <mergeCell ref="AI8:AJ8"/>
    <mergeCell ref="AK8:AL8"/>
    <mergeCell ref="AM8:AN8"/>
    <mergeCell ref="Q8:R8"/>
    <mergeCell ref="S8:T8"/>
    <mergeCell ref="U8:V8"/>
    <mergeCell ref="W8:X8"/>
    <mergeCell ref="Y8:Z8"/>
    <mergeCell ref="AA8:AB8"/>
    <mergeCell ref="E8:F8"/>
    <mergeCell ref="G8:H8"/>
    <mergeCell ref="I8:J8"/>
    <mergeCell ref="AQ10:AR10"/>
    <mergeCell ref="E11:F11"/>
    <mergeCell ref="G11:H11"/>
    <mergeCell ref="I11:J11"/>
    <mergeCell ref="K11:L11"/>
    <mergeCell ref="M11:N11"/>
    <mergeCell ref="O11:P11"/>
    <mergeCell ref="Q11:R11"/>
    <mergeCell ref="S11:T11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AG11:AH11"/>
    <mergeCell ref="AI11:AJ11"/>
    <mergeCell ref="AK11:AL11"/>
    <mergeCell ref="AM11:AN11"/>
    <mergeCell ref="AO11:AP11"/>
    <mergeCell ref="AQ11:AR11"/>
    <mergeCell ref="U11:V11"/>
    <mergeCell ref="W11:X11"/>
    <mergeCell ref="Y11:Z11"/>
    <mergeCell ref="AA11:AB11"/>
    <mergeCell ref="AC11:AD11"/>
    <mergeCell ref="AE11:AF11"/>
    <mergeCell ref="AK5:AN5"/>
    <mergeCell ref="AO5:AR5"/>
    <mergeCell ref="E6:F6"/>
    <mergeCell ref="A7:B7"/>
    <mergeCell ref="A5:B6"/>
    <mergeCell ref="E5:H5"/>
    <mergeCell ref="I5:L5"/>
    <mergeCell ref="M5:P5"/>
    <mergeCell ref="Q5:T5"/>
    <mergeCell ref="U5:X5"/>
    <mergeCell ref="Y5:AB5"/>
    <mergeCell ref="AC5:AF5"/>
    <mergeCell ref="AG5:AJ5"/>
    <mergeCell ref="AM7:AN7"/>
    <mergeCell ref="AO7:AP7"/>
    <mergeCell ref="AQ7:AR7"/>
    <mergeCell ref="AK6:AL6"/>
    <mergeCell ref="AM6:AN6"/>
    <mergeCell ref="AO6:AP6"/>
    <mergeCell ref="AQ6:AR6"/>
    <mergeCell ref="E7:F7"/>
    <mergeCell ref="G7:H7"/>
    <mergeCell ref="I7:J7"/>
    <mergeCell ref="K7:L7"/>
    <mergeCell ref="I9:J9"/>
    <mergeCell ref="K9:L9"/>
    <mergeCell ref="C5:D5"/>
    <mergeCell ref="A9:B9"/>
    <mergeCell ref="G9:H9"/>
    <mergeCell ref="E9:F9"/>
    <mergeCell ref="A10:B10"/>
    <mergeCell ref="A8:B8"/>
    <mergeCell ref="A11:B11"/>
    <mergeCell ref="K8:L8"/>
  </mergeCells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B68D-215D-4449-8BAF-3DB1D8B27E94}">
  <dimension ref="A1:D155"/>
  <sheetViews>
    <sheetView workbookViewId="0">
      <selection activeCell="N16" sqref="N16"/>
    </sheetView>
  </sheetViews>
  <sheetFormatPr baseColWidth="10" defaultRowHeight="15"/>
  <sheetData>
    <row r="1" spans="1:4">
      <c r="A1" t="s">
        <v>364</v>
      </c>
      <c r="B1" t="s">
        <v>365</v>
      </c>
      <c r="C1" t="s">
        <v>366</v>
      </c>
      <c r="D1" t="s">
        <v>367</v>
      </c>
    </row>
    <row r="2" spans="1:4" ht="16" thickBot="1">
      <c r="A2" s="97">
        <v>1</v>
      </c>
      <c r="B2" s="101" t="s">
        <v>85</v>
      </c>
      <c r="C2" s="102">
        <v>3600</v>
      </c>
      <c r="D2" s="102">
        <v>3600</v>
      </c>
    </row>
    <row r="3" spans="1:4" ht="17" thickTop="1" thickBot="1">
      <c r="A3" s="71">
        <v>2</v>
      </c>
      <c r="B3" s="105" t="s">
        <v>24</v>
      </c>
      <c r="C3" s="102">
        <v>3600</v>
      </c>
      <c r="D3" s="102">
        <v>3600</v>
      </c>
    </row>
    <row r="4" spans="1:4" ht="17" thickTop="1" thickBot="1">
      <c r="A4" s="71">
        <v>3</v>
      </c>
      <c r="B4" s="105" t="s">
        <v>83</v>
      </c>
      <c r="C4" s="102">
        <v>3600</v>
      </c>
      <c r="D4" s="102">
        <v>3600</v>
      </c>
    </row>
    <row r="5" spans="1:4" ht="17" thickTop="1" thickBot="1">
      <c r="A5" s="69">
        <v>4</v>
      </c>
      <c r="B5" s="105" t="s">
        <v>86</v>
      </c>
      <c r="C5" s="102">
        <v>3600</v>
      </c>
      <c r="D5" s="102">
        <v>1000</v>
      </c>
    </row>
    <row r="6" spans="1:4" ht="17" thickTop="1" thickBot="1">
      <c r="A6" s="71">
        <v>5</v>
      </c>
      <c r="B6" s="106" t="s">
        <v>82</v>
      </c>
      <c r="C6" s="102">
        <v>3600</v>
      </c>
      <c r="D6" s="102">
        <v>3600</v>
      </c>
    </row>
    <row r="7" spans="1:4" ht="17" thickTop="1" thickBot="1">
      <c r="A7" s="71">
        <v>6</v>
      </c>
      <c r="B7" s="105" t="s">
        <v>25</v>
      </c>
      <c r="C7" s="102">
        <v>3600</v>
      </c>
      <c r="D7" s="102">
        <v>2500</v>
      </c>
    </row>
    <row r="8" spans="1:4" ht="17" thickTop="1" thickBot="1">
      <c r="A8" s="71">
        <v>7</v>
      </c>
      <c r="B8" s="105" t="s">
        <v>257</v>
      </c>
      <c r="C8" s="102">
        <v>3600</v>
      </c>
      <c r="D8" s="102">
        <v>2500</v>
      </c>
    </row>
    <row r="9" spans="1:4" ht="17" thickTop="1" thickBot="1">
      <c r="A9" s="71">
        <v>8</v>
      </c>
      <c r="B9" s="105" t="s">
        <v>105</v>
      </c>
      <c r="C9" s="102">
        <v>3600</v>
      </c>
      <c r="D9" s="102">
        <v>3600</v>
      </c>
    </row>
    <row r="10" spans="1:4" ht="17" thickTop="1" thickBot="1">
      <c r="A10" s="71">
        <v>9</v>
      </c>
      <c r="B10" s="105" t="s">
        <v>27</v>
      </c>
      <c r="C10" s="102">
        <v>3600</v>
      </c>
      <c r="D10" s="102">
        <v>3600</v>
      </c>
    </row>
    <row r="11" spans="1:4" ht="17" thickTop="1" thickBot="1">
      <c r="A11" s="71">
        <v>10</v>
      </c>
      <c r="B11" s="105" t="s">
        <v>79</v>
      </c>
      <c r="C11" s="102">
        <v>3600</v>
      </c>
      <c r="D11" s="102">
        <v>3600</v>
      </c>
    </row>
    <row r="12" spans="1:4" ht="17" thickTop="1" thickBot="1">
      <c r="A12" s="71">
        <v>11</v>
      </c>
      <c r="B12" s="105" t="s">
        <v>215</v>
      </c>
      <c r="C12" s="102">
        <v>3600</v>
      </c>
      <c r="D12" s="102">
        <v>3500</v>
      </c>
    </row>
    <row r="13" spans="1:4" ht="17" thickTop="1" thickBot="1">
      <c r="A13" s="69">
        <v>12</v>
      </c>
      <c r="B13" s="105" t="s">
        <v>123</v>
      </c>
      <c r="C13" s="102">
        <v>3600</v>
      </c>
      <c r="D13" s="102">
        <v>3600</v>
      </c>
    </row>
    <row r="14" spans="1:4" ht="17" thickTop="1" thickBot="1">
      <c r="A14" s="71">
        <v>13</v>
      </c>
      <c r="B14" s="105" t="s">
        <v>30</v>
      </c>
      <c r="C14" s="102">
        <v>3600</v>
      </c>
      <c r="D14" s="102">
        <v>3600</v>
      </c>
    </row>
    <row r="15" spans="1:4" ht="17" thickTop="1" thickBot="1">
      <c r="A15" s="71">
        <v>14</v>
      </c>
      <c r="B15" s="105" t="s">
        <v>31</v>
      </c>
      <c r="C15" s="102">
        <v>3600</v>
      </c>
      <c r="D15" s="102">
        <v>3600</v>
      </c>
    </row>
    <row r="16" spans="1:4" ht="17" thickTop="1" thickBot="1">
      <c r="A16" s="71">
        <v>15</v>
      </c>
      <c r="B16" s="105" t="s">
        <v>32</v>
      </c>
      <c r="C16" s="102">
        <v>3600</v>
      </c>
      <c r="D16" s="102">
        <v>3600</v>
      </c>
    </row>
    <row r="17" spans="1:4" ht="17" thickTop="1" thickBot="1">
      <c r="A17" s="71">
        <v>16</v>
      </c>
      <c r="B17" s="105" t="s">
        <v>33</v>
      </c>
      <c r="C17" s="102">
        <v>3600</v>
      </c>
      <c r="D17" s="102">
        <v>3600</v>
      </c>
    </row>
    <row r="18" spans="1:4" ht="17" thickTop="1" thickBot="1">
      <c r="A18" s="71">
        <v>17</v>
      </c>
      <c r="B18" s="105" t="s">
        <v>34</v>
      </c>
      <c r="C18" s="102">
        <v>3600</v>
      </c>
      <c r="D18" s="102">
        <v>3600</v>
      </c>
    </row>
    <row r="19" spans="1:4" ht="17" thickTop="1" thickBot="1">
      <c r="A19" s="71">
        <v>18</v>
      </c>
      <c r="B19" s="105" t="s">
        <v>35</v>
      </c>
      <c r="C19" s="102">
        <v>3600</v>
      </c>
      <c r="D19" s="102">
        <v>3600</v>
      </c>
    </row>
    <row r="20" spans="1:4" ht="17" thickTop="1" thickBot="1">
      <c r="A20" s="71">
        <v>19</v>
      </c>
      <c r="B20" s="105" t="s">
        <v>36</v>
      </c>
      <c r="C20" s="102">
        <v>3600</v>
      </c>
      <c r="D20" s="102">
        <v>2500</v>
      </c>
    </row>
    <row r="21" spans="1:4" ht="17" thickTop="1" thickBot="1">
      <c r="A21" s="71">
        <v>20</v>
      </c>
      <c r="B21" s="105" t="s">
        <v>217</v>
      </c>
      <c r="C21" s="102">
        <v>3600</v>
      </c>
      <c r="D21" s="102">
        <v>3600</v>
      </c>
    </row>
    <row r="22" spans="1:4" ht="17" thickTop="1" thickBot="1">
      <c r="A22" s="69">
        <v>21</v>
      </c>
      <c r="B22" s="105" t="s">
        <v>87</v>
      </c>
      <c r="C22" s="102">
        <v>3600</v>
      </c>
      <c r="D22" s="102">
        <v>2700</v>
      </c>
    </row>
    <row r="23" spans="1:4" ht="17" thickTop="1" thickBot="1">
      <c r="A23" s="69">
        <v>22</v>
      </c>
      <c r="B23" s="105" t="s">
        <v>88</v>
      </c>
      <c r="C23" s="102">
        <v>3600</v>
      </c>
      <c r="D23" s="102">
        <v>3600</v>
      </c>
    </row>
    <row r="24" spans="1:4" ht="17" thickTop="1" thickBot="1">
      <c r="A24" s="75">
        <v>23</v>
      </c>
      <c r="B24" s="105" t="s">
        <v>168</v>
      </c>
      <c r="C24" s="111">
        <v>0</v>
      </c>
      <c r="D24" s="111">
        <v>0</v>
      </c>
    </row>
    <row r="25" spans="1:4" ht="17" thickTop="1" thickBot="1">
      <c r="A25" s="71">
        <v>24</v>
      </c>
      <c r="B25" s="105" t="s">
        <v>37</v>
      </c>
      <c r="C25" s="102">
        <v>3600</v>
      </c>
      <c r="D25" s="102">
        <v>3100</v>
      </c>
    </row>
    <row r="26" spans="1:4" ht="17" thickTop="1" thickBot="1">
      <c r="A26" s="71">
        <v>25</v>
      </c>
      <c r="B26" s="105" t="s">
        <v>38</v>
      </c>
      <c r="C26" s="102">
        <v>3600</v>
      </c>
      <c r="D26" s="102">
        <v>3600</v>
      </c>
    </row>
    <row r="27" spans="1:4" ht="17" thickTop="1" thickBot="1">
      <c r="A27" s="71">
        <v>26</v>
      </c>
      <c r="B27" s="105" t="s">
        <v>39</v>
      </c>
      <c r="C27" s="102">
        <v>3600</v>
      </c>
      <c r="D27" s="102">
        <v>3600</v>
      </c>
    </row>
    <row r="28" spans="1:4" ht="17" thickTop="1" thickBot="1">
      <c r="A28" s="71">
        <v>27</v>
      </c>
      <c r="B28" s="105" t="s">
        <v>40</v>
      </c>
      <c r="C28" s="102">
        <v>3600</v>
      </c>
      <c r="D28" s="102">
        <v>3600</v>
      </c>
    </row>
    <row r="29" spans="1:4" ht="17" thickTop="1" thickBot="1">
      <c r="A29" s="69">
        <v>28</v>
      </c>
      <c r="B29" s="105" t="s">
        <v>89</v>
      </c>
      <c r="C29" s="102">
        <v>3600</v>
      </c>
      <c r="D29" s="102">
        <v>3600</v>
      </c>
    </row>
    <row r="30" spans="1:4" ht="17" thickTop="1" thickBot="1">
      <c r="A30" s="71">
        <v>29</v>
      </c>
      <c r="B30" s="105" t="s">
        <v>41</v>
      </c>
      <c r="C30" s="102">
        <v>3600</v>
      </c>
      <c r="D30" s="102">
        <v>3600</v>
      </c>
    </row>
    <row r="31" spans="1:4" ht="17" thickTop="1" thickBot="1">
      <c r="A31" s="71">
        <v>30</v>
      </c>
      <c r="B31" s="105" t="s">
        <v>42</v>
      </c>
      <c r="C31" s="102">
        <v>3600</v>
      </c>
      <c r="D31" s="102">
        <v>3000</v>
      </c>
    </row>
    <row r="32" spans="1:4" ht="17" thickTop="1" thickBot="1">
      <c r="A32" s="71">
        <v>31</v>
      </c>
      <c r="B32" s="105" t="s">
        <v>43</v>
      </c>
      <c r="C32" s="102">
        <v>3600</v>
      </c>
      <c r="D32" s="102">
        <v>3600</v>
      </c>
    </row>
    <row r="33" spans="1:4" ht="17" thickTop="1" thickBot="1">
      <c r="A33" s="69">
        <v>32</v>
      </c>
      <c r="B33" s="105" t="s">
        <v>90</v>
      </c>
      <c r="C33" s="102">
        <v>3600</v>
      </c>
      <c r="D33" s="102">
        <v>3600</v>
      </c>
    </row>
    <row r="34" spans="1:4" ht="17" thickTop="1" thickBot="1">
      <c r="A34" s="69">
        <v>33</v>
      </c>
      <c r="B34" s="105" t="s">
        <v>91</v>
      </c>
      <c r="C34" s="102">
        <v>3600</v>
      </c>
      <c r="D34" s="102">
        <v>3600</v>
      </c>
    </row>
    <row r="35" spans="1:4" ht="17" thickTop="1" thickBot="1">
      <c r="A35" s="71">
        <v>34</v>
      </c>
      <c r="B35" s="105" t="s">
        <v>248</v>
      </c>
      <c r="C35" s="102">
        <v>3600</v>
      </c>
      <c r="D35" s="102">
        <v>3600</v>
      </c>
    </row>
    <row r="36" spans="1:4" ht="17" thickTop="1" thickBot="1">
      <c r="A36" s="69">
        <v>35</v>
      </c>
      <c r="B36" s="105" t="s">
        <v>44</v>
      </c>
      <c r="C36" s="102">
        <v>3600</v>
      </c>
      <c r="D36" s="102">
        <v>3600</v>
      </c>
    </row>
    <row r="37" spans="1:4" ht="17" thickTop="1" thickBot="1">
      <c r="A37" s="71">
        <v>36</v>
      </c>
      <c r="B37" s="105" t="s">
        <v>45</v>
      </c>
      <c r="C37" s="102">
        <v>3600</v>
      </c>
      <c r="D37" s="102">
        <v>3600</v>
      </c>
    </row>
    <row r="38" spans="1:4" ht="17" thickTop="1" thickBot="1">
      <c r="A38" s="71">
        <v>37</v>
      </c>
      <c r="B38" s="105" t="s">
        <v>46</v>
      </c>
      <c r="C38" s="102">
        <v>3600</v>
      </c>
      <c r="D38" s="102">
        <v>3600</v>
      </c>
    </row>
    <row r="39" spans="1:4" ht="17" thickTop="1" thickBot="1">
      <c r="A39" s="69">
        <v>38</v>
      </c>
      <c r="B39" s="105" t="s">
        <v>92</v>
      </c>
      <c r="C39" s="102">
        <v>3600</v>
      </c>
      <c r="D39" s="102">
        <v>3600</v>
      </c>
    </row>
    <row r="40" spans="1:4" ht="17" thickTop="1" thickBot="1">
      <c r="A40" s="71">
        <v>39</v>
      </c>
      <c r="B40" s="116" t="s">
        <v>109</v>
      </c>
      <c r="C40" s="102">
        <v>3600</v>
      </c>
      <c r="D40" s="102">
        <v>3000</v>
      </c>
    </row>
    <row r="41" spans="1:4" ht="17" thickTop="1" thickBot="1">
      <c r="A41" s="104">
        <v>40</v>
      </c>
      <c r="B41" s="105" t="s">
        <v>80</v>
      </c>
      <c r="C41" s="102">
        <v>3600</v>
      </c>
      <c r="D41" s="102">
        <v>3000</v>
      </c>
    </row>
    <row r="42" spans="1:4" ht="17" thickTop="1" thickBot="1">
      <c r="A42" s="104">
        <v>41</v>
      </c>
      <c r="B42" s="105" t="s">
        <v>93</v>
      </c>
      <c r="C42" s="102">
        <v>3600</v>
      </c>
      <c r="D42" s="102">
        <v>1500</v>
      </c>
    </row>
    <row r="43" spans="1:4" ht="17" thickTop="1" thickBot="1">
      <c r="A43" s="104">
        <v>42</v>
      </c>
      <c r="B43" s="105" t="s">
        <v>47</v>
      </c>
      <c r="C43" s="102">
        <v>3600</v>
      </c>
      <c r="D43" s="102">
        <v>3600</v>
      </c>
    </row>
    <row r="44" spans="1:4" ht="17" thickTop="1" thickBot="1">
      <c r="A44" s="104">
        <v>43</v>
      </c>
      <c r="B44" s="105" t="s">
        <v>48</v>
      </c>
      <c r="C44" s="102">
        <v>3600</v>
      </c>
      <c r="D44" s="102">
        <v>3600</v>
      </c>
    </row>
    <row r="45" spans="1:4" ht="17" thickTop="1" thickBot="1">
      <c r="A45" s="104">
        <v>44</v>
      </c>
      <c r="B45" s="105" t="s">
        <v>49</v>
      </c>
      <c r="C45" s="102">
        <v>3600</v>
      </c>
      <c r="D45" s="102">
        <v>3600</v>
      </c>
    </row>
    <row r="46" spans="1:4" ht="17" thickTop="1" thickBot="1">
      <c r="A46" s="104">
        <v>45</v>
      </c>
      <c r="B46" s="105" t="s">
        <v>169</v>
      </c>
      <c r="C46" s="102">
        <v>3600</v>
      </c>
      <c r="D46" s="102">
        <v>1500</v>
      </c>
    </row>
    <row r="47" spans="1:4" ht="17" thickTop="1" thickBot="1">
      <c r="A47" s="104">
        <v>46</v>
      </c>
      <c r="B47" s="105" t="s">
        <v>278</v>
      </c>
      <c r="C47" s="102">
        <v>3600</v>
      </c>
      <c r="D47" s="102">
        <v>3600</v>
      </c>
    </row>
    <row r="48" spans="1:4" ht="17" thickTop="1" thickBot="1">
      <c r="A48" s="104">
        <v>47</v>
      </c>
      <c r="B48" s="105" t="s">
        <v>125</v>
      </c>
      <c r="C48" s="102">
        <v>3600</v>
      </c>
      <c r="D48" s="102">
        <v>1000</v>
      </c>
    </row>
    <row r="49" spans="1:4" ht="17" thickTop="1" thickBot="1">
      <c r="A49" s="104">
        <v>48</v>
      </c>
      <c r="B49" s="105" t="s">
        <v>51</v>
      </c>
      <c r="C49" s="102">
        <v>3600</v>
      </c>
      <c r="D49" s="102">
        <v>3600</v>
      </c>
    </row>
    <row r="50" spans="1:4" ht="17" thickTop="1" thickBot="1">
      <c r="A50" s="104">
        <v>49</v>
      </c>
      <c r="B50" s="105" t="s">
        <v>52</v>
      </c>
      <c r="C50" s="102">
        <v>3600</v>
      </c>
      <c r="D50" s="102">
        <v>3600</v>
      </c>
    </row>
    <row r="51" spans="1:4" ht="17" thickTop="1" thickBot="1">
      <c r="A51" s="104">
        <v>50</v>
      </c>
      <c r="B51" s="105" t="s">
        <v>53</v>
      </c>
      <c r="C51" s="102">
        <v>3600</v>
      </c>
      <c r="D51" s="102">
        <v>3600</v>
      </c>
    </row>
    <row r="52" spans="1:4" ht="17" thickTop="1" thickBot="1">
      <c r="A52" s="104">
        <v>51</v>
      </c>
      <c r="B52" s="105" t="s">
        <v>54</v>
      </c>
      <c r="C52" s="102">
        <v>3600</v>
      </c>
      <c r="D52" s="102">
        <v>3600</v>
      </c>
    </row>
    <row r="53" spans="1:4" ht="17" thickTop="1" thickBot="1">
      <c r="A53" s="104">
        <v>52</v>
      </c>
      <c r="B53" s="105" t="s">
        <v>94</v>
      </c>
      <c r="C53" s="102">
        <v>3600</v>
      </c>
      <c r="D53" s="102">
        <v>3600</v>
      </c>
    </row>
    <row r="54" spans="1:4" ht="17" thickTop="1" thickBot="1">
      <c r="A54" s="104">
        <v>53</v>
      </c>
      <c r="B54" s="105" t="s">
        <v>95</v>
      </c>
      <c r="C54" s="102">
        <v>3600</v>
      </c>
      <c r="D54" s="102">
        <v>3600</v>
      </c>
    </row>
    <row r="55" spans="1:4" ht="17" thickTop="1" thickBot="1">
      <c r="A55" s="104">
        <v>54</v>
      </c>
      <c r="B55" s="105" t="s">
        <v>96</v>
      </c>
      <c r="C55" s="102">
        <v>3600</v>
      </c>
      <c r="D55" s="102">
        <v>3300</v>
      </c>
    </row>
    <row r="56" spans="1:4" ht="17" thickTop="1" thickBot="1">
      <c r="A56" s="104">
        <v>55</v>
      </c>
      <c r="B56" s="105" t="s">
        <v>126</v>
      </c>
      <c r="C56" s="102">
        <v>3600</v>
      </c>
      <c r="D56" s="102">
        <v>2500</v>
      </c>
    </row>
    <row r="57" spans="1:4" ht="17" thickTop="1" thickBot="1">
      <c r="A57" s="104">
        <v>56</v>
      </c>
      <c r="B57" s="105" t="s">
        <v>55</v>
      </c>
      <c r="C57" s="102">
        <v>3600</v>
      </c>
      <c r="D57" s="102">
        <v>3600</v>
      </c>
    </row>
    <row r="58" spans="1:4" ht="17" thickTop="1" thickBot="1">
      <c r="A58" s="104">
        <v>57</v>
      </c>
      <c r="B58" s="105" t="s">
        <v>56</v>
      </c>
      <c r="C58" s="102">
        <v>3600</v>
      </c>
      <c r="D58" s="102">
        <v>3600</v>
      </c>
    </row>
    <row r="59" spans="1:4" ht="17" thickTop="1" thickBot="1">
      <c r="A59" s="104">
        <v>58</v>
      </c>
      <c r="B59" s="105" t="s">
        <v>57</v>
      </c>
      <c r="C59" s="102">
        <v>3600</v>
      </c>
      <c r="D59" s="102">
        <v>3600</v>
      </c>
    </row>
    <row r="60" spans="1:4" ht="17" thickTop="1" thickBot="1">
      <c r="A60" s="104">
        <v>59</v>
      </c>
      <c r="B60" s="105" t="s">
        <v>108</v>
      </c>
      <c r="C60" s="102">
        <v>3600</v>
      </c>
      <c r="D60" s="102">
        <v>3600</v>
      </c>
    </row>
    <row r="61" spans="1:4" ht="17" thickTop="1" thickBot="1">
      <c r="A61" s="104">
        <v>60</v>
      </c>
      <c r="B61" s="105" t="s">
        <v>127</v>
      </c>
      <c r="C61" s="102">
        <v>3600</v>
      </c>
      <c r="D61" s="102">
        <v>2000</v>
      </c>
    </row>
    <row r="62" spans="1:4" ht="17" thickTop="1" thickBot="1">
      <c r="A62" s="104">
        <v>61</v>
      </c>
      <c r="B62" s="105" t="s">
        <v>106</v>
      </c>
      <c r="C62" s="102">
        <v>3600</v>
      </c>
      <c r="D62" s="102">
        <v>3600</v>
      </c>
    </row>
    <row r="63" spans="1:4" ht="17" thickTop="1" thickBot="1">
      <c r="A63" s="104">
        <v>62</v>
      </c>
      <c r="B63" s="105" t="s">
        <v>58</v>
      </c>
      <c r="C63" s="102">
        <v>3600</v>
      </c>
      <c r="D63" s="102">
        <v>3600</v>
      </c>
    </row>
    <row r="64" spans="1:4" ht="17" thickTop="1" thickBot="1">
      <c r="A64" s="104">
        <v>63</v>
      </c>
      <c r="B64" s="105" t="s">
        <v>97</v>
      </c>
      <c r="C64" s="102">
        <v>3600</v>
      </c>
      <c r="D64" s="102">
        <v>3600</v>
      </c>
    </row>
    <row r="65" spans="1:4" ht="17" thickTop="1" thickBot="1">
      <c r="A65" s="104">
        <v>64</v>
      </c>
      <c r="B65" s="105" t="s">
        <v>219</v>
      </c>
      <c r="C65" s="102">
        <v>3600</v>
      </c>
      <c r="D65" s="102">
        <v>3600</v>
      </c>
    </row>
    <row r="66" spans="1:4" ht="17" thickTop="1" thickBot="1">
      <c r="A66" s="104">
        <v>65</v>
      </c>
      <c r="B66" s="105" t="s">
        <v>249</v>
      </c>
      <c r="C66" s="102">
        <v>3600</v>
      </c>
      <c r="D66" s="102">
        <v>3600</v>
      </c>
    </row>
    <row r="67" spans="1:4" ht="17" thickTop="1" thickBot="1">
      <c r="A67" s="104">
        <v>66</v>
      </c>
      <c r="B67" s="105" t="s">
        <v>258</v>
      </c>
      <c r="C67" s="102">
        <v>3600</v>
      </c>
      <c r="D67" s="102">
        <v>3600</v>
      </c>
    </row>
    <row r="68" spans="1:4" ht="17" thickTop="1" thickBot="1">
      <c r="A68" s="104">
        <v>67</v>
      </c>
      <c r="B68" s="105" t="s">
        <v>98</v>
      </c>
      <c r="C68" s="102">
        <v>3600</v>
      </c>
      <c r="D68" s="102">
        <v>2000</v>
      </c>
    </row>
    <row r="69" spans="1:4" ht="17" thickTop="1" thickBot="1">
      <c r="A69" s="104">
        <v>68</v>
      </c>
      <c r="B69" s="105" t="s">
        <v>60</v>
      </c>
      <c r="C69" s="102">
        <v>3600</v>
      </c>
      <c r="D69" s="102">
        <v>3600</v>
      </c>
    </row>
    <row r="70" spans="1:4" ht="17" thickTop="1" thickBot="1">
      <c r="A70" s="104">
        <v>69</v>
      </c>
      <c r="B70" s="105" t="s">
        <v>99</v>
      </c>
      <c r="C70" s="102">
        <v>3600</v>
      </c>
      <c r="D70" s="102">
        <v>3600</v>
      </c>
    </row>
    <row r="71" spans="1:4" ht="17" thickTop="1" thickBot="1">
      <c r="A71" s="104">
        <v>70</v>
      </c>
      <c r="B71" s="105" t="s">
        <v>61</v>
      </c>
      <c r="C71" s="102">
        <v>3600</v>
      </c>
      <c r="D71" s="102">
        <v>3600</v>
      </c>
    </row>
    <row r="72" spans="1:4" ht="17" thickTop="1" thickBot="1">
      <c r="A72" s="104">
        <v>71</v>
      </c>
      <c r="B72" s="105" t="s">
        <v>100</v>
      </c>
      <c r="C72" s="102">
        <v>3600</v>
      </c>
      <c r="D72" s="102">
        <v>2500</v>
      </c>
    </row>
    <row r="73" spans="1:4" ht="17" thickTop="1" thickBot="1">
      <c r="A73" s="104">
        <v>72</v>
      </c>
      <c r="B73" s="105" t="s">
        <v>62</v>
      </c>
      <c r="C73" s="102">
        <v>3600</v>
      </c>
      <c r="D73" s="102">
        <v>3600</v>
      </c>
    </row>
    <row r="74" spans="1:4" ht="17" thickTop="1" thickBot="1">
      <c r="A74" s="104">
        <v>73</v>
      </c>
      <c r="B74" s="105" t="s">
        <v>63</v>
      </c>
      <c r="C74" s="102">
        <v>3600</v>
      </c>
      <c r="D74" s="102">
        <v>3600</v>
      </c>
    </row>
    <row r="75" spans="1:4" ht="17" thickTop="1" thickBot="1">
      <c r="A75" s="104">
        <v>74</v>
      </c>
      <c r="B75" s="106" t="s">
        <v>171</v>
      </c>
      <c r="C75" s="102">
        <v>3600</v>
      </c>
      <c r="D75" s="102">
        <v>3600</v>
      </c>
    </row>
    <row r="76" spans="1:4" ht="17" thickTop="1" thickBot="1">
      <c r="A76" s="104">
        <v>75</v>
      </c>
      <c r="B76" s="105" t="s">
        <v>64</v>
      </c>
      <c r="C76" s="102">
        <v>3600</v>
      </c>
      <c r="D76" s="102">
        <v>3600</v>
      </c>
    </row>
    <row r="77" spans="1:4" ht="17" thickTop="1" thickBot="1">
      <c r="A77" s="104">
        <v>76</v>
      </c>
      <c r="B77" s="105" t="s">
        <v>259</v>
      </c>
      <c r="C77" s="102">
        <v>3600</v>
      </c>
      <c r="D77" s="102">
        <v>3600</v>
      </c>
    </row>
    <row r="78" spans="1:4" ht="17" thickTop="1" thickBot="1">
      <c r="A78" s="104">
        <v>77</v>
      </c>
      <c r="B78" s="106" t="s">
        <v>102</v>
      </c>
      <c r="C78" s="102">
        <v>3600</v>
      </c>
      <c r="D78" s="102">
        <v>3600</v>
      </c>
    </row>
    <row r="79" spans="1:4" ht="17" thickTop="1" thickBot="1">
      <c r="A79" s="104">
        <v>78</v>
      </c>
      <c r="B79" s="105" t="s">
        <v>103</v>
      </c>
      <c r="C79" s="102">
        <v>3600</v>
      </c>
      <c r="D79" s="102">
        <v>3600</v>
      </c>
    </row>
    <row r="80" spans="1:4" ht="17" thickTop="1" thickBot="1">
      <c r="A80" s="104">
        <v>79</v>
      </c>
      <c r="B80" s="105" t="s">
        <v>250</v>
      </c>
      <c r="C80" s="102">
        <v>3600</v>
      </c>
      <c r="D80" s="102">
        <v>3600</v>
      </c>
    </row>
    <row r="81" spans="1:4" ht="17" thickTop="1" thickBot="1">
      <c r="A81" s="104">
        <v>80</v>
      </c>
      <c r="B81" s="105" t="s">
        <v>66</v>
      </c>
      <c r="C81" s="102">
        <v>3600</v>
      </c>
      <c r="D81" s="102">
        <v>3500</v>
      </c>
    </row>
    <row r="82" spans="1:4" ht="17" thickTop="1" thickBot="1">
      <c r="A82" s="104">
        <v>81</v>
      </c>
      <c r="B82" s="105" t="s">
        <v>67</v>
      </c>
      <c r="C82" s="102">
        <v>3600</v>
      </c>
      <c r="D82" s="102">
        <v>1000</v>
      </c>
    </row>
    <row r="83" spans="1:4" ht="17" thickTop="1" thickBot="1">
      <c r="A83" s="104">
        <v>82</v>
      </c>
      <c r="B83" s="106" t="s">
        <v>104</v>
      </c>
      <c r="C83" s="102">
        <v>3600</v>
      </c>
      <c r="D83" s="102">
        <v>3600</v>
      </c>
    </row>
    <row r="84" spans="1:4" ht="17" thickTop="1" thickBot="1">
      <c r="A84" s="104">
        <v>83</v>
      </c>
      <c r="B84" s="105" t="s">
        <v>81</v>
      </c>
      <c r="C84" s="102">
        <v>3600</v>
      </c>
      <c r="D84" s="102">
        <v>1000</v>
      </c>
    </row>
    <row r="85" spans="1:4" ht="17" thickTop="1" thickBot="1">
      <c r="A85" s="104">
        <v>84</v>
      </c>
      <c r="B85" s="105" t="s">
        <v>107</v>
      </c>
      <c r="C85" s="102">
        <v>3600</v>
      </c>
      <c r="D85" s="102">
        <v>3600</v>
      </c>
    </row>
    <row r="86" spans="1:4" ht="17" thickTop="1" thickBot="1">
      <c r="A86" s="104">
        <v>85</v>
      </c>
      <c r="B86" s="105" t="s">
        <v>76</v>
      </c>
      <c r="C86" s="102">
        <v>3600</v>
      </c>
      <c r="D86" s="102">
        <v>3600</v>
      </c>
    </row>
    <row r="87" spans="1:4" ht="17" thickTop="1" thickBot="1">
      <c r="A87" s="104">
        <v>86</v>
      </c>
      <c r="B87" s="105" t="s">
        <v>77</v>
      </c>
      <c r="C87" s="102">
        <v>3600</v>
      </c>
      <c r="D87" s="102">
        <v>3600</v>
      </c>
    </row>
    <row r="88" spans="1:4" ht="17" thickTop="1" thickBot="1">
      <c r="A88" s="104">
        <v>87</v>
      </c>
      <c r="B88" s="105" t="s">
        <v>78</v>
      </c>
      <c r="C88" s="102">
        <v>3600</v>
      </c>
      <c r="D88" s="102">
        <v>3600</v>
      </c>
    </row>
    <row r="89" spans="1:4" ht="17" thickTop="1" thickBot="1">
      <c r="A89" s="104">
        <v>88</v>
      </c>
      <c r="B89" s="105" t="s">
        <v>26</v>
      </c>
      <c r="C89" s="102">
        <v>3600</v>
      </c>
      <c r="D89" s="102">
        <v>3600</v>
      </c>
    </row>
    <row r="90" spans="1:4" ht="17" thickTop="1" thickBot="1">
      <c r="A90" s="104">
        <v>89</v>
      </c>
      <c r="B90" s="105" t="s">
        <v>218</v>
      </c>
      <c r="C90" s="102">
        <v>3600</v>
      </c>
      <c r="D90" s="102">
        <v>3600</v>
      </c>
    </row>
    <row r="91" spans="1:4" ht="17" thickTop="1" thickBot="1">
      <c r="A91" s="104">
        <v>90</v>
      </c>
      <c r="B91" s="105" t="s">
        <v>28</v>
      </c>
      <c r="C91" s="102">
        <v>3600</v>
      </c>
      <c r="D91" s="102">
        <v>1500</v>
      </c>
    </row>
    <row r="92" spans="1:4" ht="17" thickTop="1" thickBot="1">
      <c r="A92" s="104">
        <v>91</v>
      </c>
      <c r="B92" s="105" t="s">
        <v>29</v>
      </c>
      <c r="C92" s="102">
        <v>3600</v>
      </c>
      <c r="D92" s="102">
        <v>3600</v>
      </c>
    </row>
    <row r="93" spans="1:4" ht="17" thickTop="1" thickBot="1">
      <c r="A93" s="104">
        <v>92</v>
      </c>
      <c r="B93" s="105" t="s">
        <v>216</v>
      </c>
      <c r="C93" s="102">
        <v>3600</v>
      </c>
      <c r="D93" s="102">
        <v>3600</v>
      </c>
    </row>
    <row r="94" spans="1:4" ht="17" thickTop="1" thickBot="1">
      <c r="A94" s="104">
        <v>93</v>
      </c>
      <c r="B94" s="105" t="s">
        <v>319</v>
      </c>
      <c r="C94" s="102">
        <v>3600</v>
      </c>
      <c r="D94" s="102">
        <v>1500</v>
      </c>
    </row>
    <row r="95" spans="1:4" ht="17" thickTop="1" thickBot="1">
      <c r="A95" s="104">
        <v>94</v>
      </c>
      <c r="B95" s="107" t="s">
        <v>251</v>
      </c>
      <c r="C95" s="102">
        <v>3600</v>
      </c>
      <c r="D95" s="102">
        <v>3600</v>
      </c>
    </row>
    <row r="96" spans="1:4" ht="17" thickTop="1" thickBot="1">
      <c r="A96" s="108">
        <v>95</v>
      </c>
      <c r="B96" s="109" t="s">
        <v>129</v>
      </c>
      <c r="C96" s="102">
        <v>3600</v>
      </c>
      <c r="D96" s="102">
        <v>2000</v>
      </c>
    </row>
    <row r="97" spans="1:4" ht="17" thickTop="1" thickBot="1">
      <c r="A97" s="108">
        <v>96</v>
      </c>
      <c r="B97" s="110" t="s">
        <v>68</v>
      </c>
      <c r="C97" s="102">
        <v>3600</v>
      </c>
      <c r="D97" s="102">
        <v>3600</v>
      </c>
    </row>
    <row r="98" spans="1:4" ht="17" thickTop="1" thickBot="1">
      <c r="A98" s="108">
        <v>97</v>
      </c>
      <c r="B98" s="109" t="s">
        <v>130</v>
      </c>
      <c r="C98" s="102">
        <v>3600</v>
      </c>
      <c r="D98" s="102">
        <v>3600</v>
      </c>
    </row>
    <row r="99" spans="1:4" ht="17" thickTop="1" thickBot="1">
      <c r="A99" s="108">
        <v>98</v>
      </c>
      <c r="B99" s="109" t="s">
        <v>131</v>
      </c>
      <c r="C99" s="102">
        <v>4000</v>
      </c>
      <c r="D99" s="102">
        <v>2000</v>
      </c>
    </row>
    <row r="100" spans="1:4" ht="17" thickTop="1" thickBot="1">
      <c r="A100" s="108">
        <v>99</v>
      </c>
      <c r="B100" s="109" t="s">
        <v>69</v>
      </c>
      <c r="C100" s="102">
        <v>3600</v>
      </c>
      <c r="D100" s="102">
        <v>3600</v>
      </c>
    </row>
    <row r="101" spans="1:4" ht="17" thickTop="1" thickBot="1">
      <c r="A101" s="108">
        <v>100</v>
      </c>
      <c r="B101" s="109" t="s">
        <v>132</v>
      </c>
      <c r="C101" s="102">
        <v>4000</v>
      </c>
      <c r="D101" s="102">
        <v>4000</v>
      </c>
    </row>
    <row r="102" spans="1:4" ht="17" thickTop="1" thickBot="1">
      <c r="A102" s="112">
        <v>101</v>
      </c>
      <c r="B102" s="113" t="s">
        <v>135</v>
      </c>
      <c r="C102" s="114">
        <v>0</v>
      </c>
      <c r="D102" s="111">
        <v>0</v>
      </c>
    </row>
    <row r="103" spans="1:4" ht="17" thickTop="1" thickBot="1">
      <c r="A103" s="104">
        <v>102</v>
      </c>
      <c r="B103" s="105" t="s">
        <v>133</v>
      </c>
      <c r="C103" s="102">
        <v>4000</v>
      </c>
      <c r="D103" s="102">
        <v>1500</v>
      </c>
    </row>
    <row r="104" spans="1:4" ht="17" thickTop="1" thickBot="1">
      <c r="A104" s="104">
        <v>103</v>
      </c>
      <c r="B104" s="105" t="s">
        <v>134</v>
      </c>
      <c r="C104" s="102">
        <v>3600</v>
      </c>
      <c r="D104" s="102">
        <v>3600</v>
      </c>
    </row>
    <row r="105" spans="1:4" ht="17" thickTop="1" thickBot="1">
      <c r="A105" s="104">
        <v>104</v>
      </c>
      <c r="B105" s="105" t="s">
        <v>136</v>
      </c>
      <c r="C105" s="102">
        <v>4000</v>
      </c>
      <c r="D105" s="102">
        <v>1500</v>
      </c>
    </row>
    <row r="106" spans="1:4" ht="17" thickTop="1" thickBot="1">
      <c r="A106" s="104">
        <v>105</v>
      </c>
      <c r="B106" s="105" t="s">
        <v>137</v>
      </c>
      <c r="C106" s="102">
        <v>4000</v>
      </c>
      <c r="D106" s="102">
        <v>2500</v>
      </c>
    </row>
    <row r="107" spans="1:4" ht="17" thickTop="1" thickBot="1">
      <c r="A107" s="104">
        <v>106</v>
      </c>
      <c r="B107" s="105" t="s">
        <v>75</v>
      </c>
      <c r="C107" s="102">
        <v>4000</v>
      </c>
      <c r="D107" s="102">
        <v>2500</v>
      </c>
    </row>
    <row r="108" spans="1:4" ht="17" thickTop="1" thickBot="1">
      <c r="A108" s="104">
        <v>107</v>
      </c>
      <c r="B108" s="106" t="s">
        <v>260</v>
      </c>
      <c r="C108" s="102">
        <v>4000</v>
      </c>
      <c r="D108" s="102">
        <v>1000</v>
      </c>
    </row>
    <row r="109" spans="1:4" ht="17" thickTop="1" thickBot="1">
      <c r="A109" s="104">
        <v>108</v>
      </c>
      <c r="B109" s="105" t="s">
        <v>261</v>
      </c>
      <c r="C109" s="102">
        <v>4000</v>
      </c>
      <c r="D109" s="102">
        <v>3500</v>
      </c>
    </row>
    <row r="110" spans="1:4" ht="17" thickTop="1" thickBot="1">
      <c r="A110" s="104">
        <v>109</v>
      </c>
      <c r="B110" s="105" t="s">
        <v>138</v>
      </c>
      <c r="C110" s="102">
        <v>4000</v>
      </c>
      <c r="D110" s="102">
        <v>1500</v>
      </c>
    </row>
    <row r="111" spans="1:4" ht="17" thickTop="1" thickBot="1">
      <c r="A111" s="104">
        <v>110</v>
      </c>
      <c r="B111" s="106" t="s">
        <v>262</v>
      </c>
      <c r="C111" s="102">
        <v>4000</v>
      </c>
      <c r="D111" s="102">
        <v>1000</v>
      </c>
    </row>
    <row r="112" spans="1:4" ht="17" thickTop="1" thickBot="1">
      <c r="A112" s="104">
        <v>111</v>
      </c>
      <c r="B112" s="105" t="s">
        <v>287</v>
      </c>
      <c r="C112" s="102">
        <v>4000</v>
      </c>
      <c r="D112" s="102">
        <v>1000</v>
      </c>
    </row>
    <row r="113" spans="1:4" ht="17" thickTop="1" thickBot="1">
      <c r="A113" s="104">
        <v>112</v>
      </c>
      <c r="B113" s="115" t="s">
        <v>139</v>
      </c>
      <c r="C113" s="102">
        <v>4000</v>
      </c>
      <c r="D113" s="102">
        <v>2400</v>
      </c>
    </row>
    <row r="114" spans="1:4" ht="17" thickTop="1" thickBot="1">
      <c r="A114" s="104">
        <v>113</v>
      </c>
      <c r="B114" s="106" t="s">
        <v>140</v>
      </c>
      <c r="C114" s="102">
        <v>4000</v>
      </c>
      <c r="D114" s="102">
        <v>1500</v>
      </c>
    </row>
    <row r="115" spans="1:4" ht="17" thickTop="1" thickBot="1">
      <c r="A115" s="104">
        <v>114</v>
      </c>
      <c r="B115" s="105" t="s">
        <v>141</v>
      </c>
      <c r="C115" s="102">
        <v>4000</v>
      </c>
      <c r="D115" s="102">
        <v>1000</v>
      </c>
    </row>
    <row r="116" spans="1:4" ht="17" thickTop="1" thickBot="1">
      <c r="A116" s="104">
        <v>115</v>
      </c>
      <c r="B116" s="105" t="s">
        <v>142</v>
      </c>
      <c r="C116" s="102">
        <v>4000</v>
      </c>
      <c r="D116" s="102">
        <v>4000</v>
      </c>
    </row>
    <row r="117" spans="1:4" ht="17" thickTop="1" thickBot="1">
      <c r="A117" s="104">
        <v>116</v>
      </c>
      <c r="B117" s="105" t="s">
        <v>74</v>
      </c>
      <c r="C117" s="102">
        <v>4000</v>
      </c>
      <c r="D117" s="102">
        <v>4000</v>
      </c>
    </row>
    <row r="118" spans="1:4" ht="17" thickTop="1" thickBot="1">
      <c r="A118" s="104">
        <v>117</v>
      </c>
      <c r="B118" s="105" t="s">
        <v>263</v>
      </c>
      <c r="C118" s="102">
        <v>4000</v>
      </c>
      <c r="D118" s="102">
        <v>4000</v>
      </c>
    </row>
    <row r="119" spans="1:4" ht="17" thickTop="1" thickBot="1">
      <c r="A119" s="104">
        <v>118</v>
      </c>
      <c r="B119" s="106" t="s">
        <v>264</v>
      </c>
      <c r="C119" s="102">
        <v>4000</v>
      </c>
      <c r="D119" s="102">
        <v>3000</v>
      </c>
    </row>
    <row r="120" spans="1:4" ht="17" thickTop="1" thickBot="1">
      <c r="A120" s="104">
        <v>119</v>
      </c>
      <c r="B120" s="105" t="s">
        <v>265</v>
      </c>
      <c r="C120" s="102">
        <v>4000</v>
      </c>
      <c r="D120" s="102">
        <v>4000</v>
      </c>
    </row>
    <row r="121" spans="1:4" ht="17" thickTop="1" thickBot="1">
      <c r="A121" s="104">
        <v>120</v>
      </c>
      <c r="B121" s="105" t="s">
        <v>266</v>
      </c>
      <c r="C121" s="102">
        <v>4000</v>
      </c>
      <c r="D121" s="102">
        <v>4000</v>
      </c>
    </row>
    <row r="122" spans="1:4" ht="17" thickTop="1" thickBot="1">
      <c r="A122" s="104">
        <v>121</v>
      </c>
      <c r="B122" s="105" t="s">
        <v>71</v>
      </c>
      <c r="C122" s="102">
        <v>4000</v>
      </c>
      <c r="D122" s="102">
        <v>3000</v>
      </c>
    </row>
    <row r="123" spans="1:4" ht="17" thickTop="1" thickBot="1">
      <c r="A123" s="104">
        <v>122</v>
      </c>
      <c r="B123" s="105" t="s">
        <v>172</v>
      </c>
      <c r="C123" s="102">
        <v>4000</v>
      </c>
      <c r="D123" s="102">
        <v>3000</v>
      </c>
    </row>
    <row r="124" spans="1:4" ht="17" thickTop="1" thickBot="1">
      <c r="A124" s="104">
        <v>123</v>
      </c>
      <c r="B124" s="105" t="s">
        <v>284</v>
      </c>
      <c r="C124" s="102">
        <v>4000</v>
      </c>
      <c r="D124" s="102">
        <v>1500</v>
      </c>
    </row>
    <row r="125" spans="1:4" ht="17" thickTop="1" thickBot="1">
      <c r="A125" s="104">
        <v>124</v>
      </c>
      <c r="B125" s="105" t="s">
        <v>144</v>
      </c>
      <c r="C125" s="102">
        <v>4000</v>
      </c>
      <c r="D125" s="102">
        <v>2750</v>
      </c>
    </row>
    <row r="126" spans="1:4" ht="17" thickTop="1" thickBot="1">
      <c r="A126" s="104">
        <v>125</v>
      </c>
      <c r="B126" s="105" t="s">
        <v>145</v>
      </c>
      <c r="C126" s="102">
        <v>4000</v>
      </c>
      <c r="D126" s="102">
        <v>2900</v>
      </c>
    </row>
    <row r="127" spans="1:4" ht="17" thickTop="1" thickBot="1">
      <c r="A127" s="104">
        <v>126</v>
      </c>
      <c r="B127" s="105" t="s">
        <v>146</v>
      </c>
      <c r="C127" s="102">
        <v>4000</v>
      </c>
      <c r="D127" s="102">
        <v>2000</v>
      </c>
    </row>
    <row r="128" spans="1:4" ht="17" thickTop="1" thickBot="1">
      <c r="A128" s="104">
        <v>127</v>
      </c>
      <c r="B128" s="105" t="s">
        <v>73</v>
      </c>
      <c r="C128" s="102">
        <v>4000</v>
      </c>
      <c r="D128" s="102">
        <v>1600</v>
      </c>
    </row>
    <row r="129" spans="1:4" ht="17" thickTop="1" thickBot="1">
      <c r="A129" s="104">
        <v>128</v>
      </c>
      <c r="B129" s="106" t="s">
        <v>147</v>
      </c>
      <c r="C129" s="102">
        <v>4000</v>
      </c>
      <c r="D129" s="102">
        <v>500</v>
      </c>
    </row>
    <row r="130" spans="1:4" ht="17" thickTop="1" thickBot="1">
      <c r="A130" s="104">
        <v>129</v>
      </c>
      <c r="B130" s="105" t="s">
        <v>148</v>
      </c>
      <c r="C130" s="102">
        <v>4000</v>
      </c>
      <c r="D130" s="102">
        <v>2000</v>
      </c>
    </row>
    <row r="131" spans="1:4" ht="17" thickTop="1" thickBot="1">
      <c r="A131" s="104">
        <v>130</v>
      </c>
      <c r="B131" s="105" t="s">
        <v>149</v>
      </c>
      <c r="C131" s="102">
        <v>4000</v>
      </c>
      <c r="D131" s="102">
        <v>3000</v>
      </c>
    </row>
    <row r="132" spans="1:4" ht="17" thickTop="1" thickBot="1">
      <c r="A132" s="104">
        <v>131</v>
      </c>
      <c r="B132" s="105" t="s">
        <v>150</v>
      </c>
      <c r="C132" s="102">
        <v>4000</v>
      </c>
      <c r="D132" s="102">
        <v>1500</v>
      </c>
    </row>
    <row r="133" spans="1:4" ht="17" thickTop="1" thickBot="1">
      <c r="A133" s="104">
        <v>132</v>
      </c>
      <c r="B133" s="105" t="s">
        <v>151</v>
      </c>
      <c r="C133" s="102">
        <v>4000</v>
      </c>
      <c r="D133" s="102">
        <v>3500</v>
      </c>
    </row>
    <row r="134" spans="1:4" ht="17" thickTop="1" thickBot="1">
      <c r="A134" s="104">
        <v>133</v>
      </c>
      <c r="B134" s="105" t="s">
        <v>152</v>
      </c>
      <c r="C134" s="102">
        <v>4000</v>
      </c>
      <c r="D134" s="102">
        <v>2500</v>
      </c>
    </row>
    <row r="135" spans="1:4" ht="17" thickTop="1" thickBot="1">
      <c r="A135" s="104">
        <v>134</v>
      </c>
      <c r="B135" s="105" t="s">
        <v>101</v>
      </c>
      <c r="C135" s="102">
        <v>4000</v>
      </c>
      <c r="D135" s="102">
        <v>4000</v>
      </c>
    </row>
    <row r="136" spans="1:4" ht="17" thickTop="1" thickBot="1">
      <c r="A136" s="104">
        <v>135</v>
      </c>
      <c r="B136" s="105" t="s">
        <v>153</v>
      </c>
      <c r="C136" s="102">
        <v>4000</v>
      </c>
      <c r="D136" s="102">
        <v>2000</v>
      </c>
    </row>
    <row r="137" spans="1:4" ht="17" thickTop="1" thickBot="1">
      <c r="A137" s="104">
        <v>136</v>
      </c>
      <c r="B137" s="105" t="s">
        <v>65</v>
      </c>
      <c r="C137" s="102">
        <v>4000</v>
      </c>
      <c r="D137" s="102">
        <v>4000</v>
      </c>
    </row>
    <row r="138" spans="1:4" ht="17" thickTop="1" thickBot="1">
      <c r="A138" s="104">
        <v>137</v>
      </c>
      <c r="B138" s="105" t="s">
        <v>154</v>
      </c>
      <c r="C138" s="102">
        <v>4000</v>
      </c>
      <c r="D138" s="102">
        <v>3000</v>
      </c>
    </row>
    <row r="139" spans="1:4" ht="17" thickTop="1" thickBot="1">
      <c r="A139" s="104">
        <v>138</v>
      </c>
      <c r="B139" s="105" t="s">
        <v>155</v>
      </c>
      <c r="C139" s="102">
        <v>4000</v>
      </c>
      <c r="D139" s="102">
        <v>2000</v>
      </c>
    </row>
    <row r="140" spans="1:4" ht="17" thickTop="1" thickBot="1">
      <c r="A140" s="104">
        <v>139</v>
      </c>
      <c r="B140" s="105" t="s">
        <v>156</v>
      </c>
      <c r="C140" s="102">
        <v>4000</v>
      </c>
      <c r="D140" s="102">
        <v>2500</v>
      </c>
    </row>
    <row r="141" spans="1:4" ht="17" thickTop="1" thickBot="1">
      <c r="A141" s="104">
        <v>140</v>
      </c>
      <c r="B141" s="105" t="s">
        <v>157</v>
      </c>
      <c r="C141" s="102">
        <v>4000</v>
      </c>
      <c r="D141" s="102">
        <v>4000</v>
      </c>
    </row>
    <row r="142" spans="1:4" ht="17" thickTop="1" thickBot="1">
      <c r="A142" s="104">
        <v>141</v>
      </c>
      <c r="B142" s="105" t="s">
        <v>158</v>
      </c>
      <c r="C142" s="102">
        <v>4000</v>
      </c>
      <c r="D142" s="102">
        <v>2600</v>
      </c>
    </row>
    <row r="143" spans="1:4" ht="17" thickTop="1" thickBot="1">
      <c r="A143" s="104">
        <v>142</v>
      </c>
      <c r="B143" s="105" t="s">
        <v>159</v>
      </c>
      <c r="C143" s="102">
        <v>4000</v>
      </c>
      <c r="D143" s="102">
        <v>1000</v>
      </c>
    </row>
    <row r="144" spans="1:4" ht="17" thickTop="1" thickBot="1">
      <c r="A144" s="104">
        <v>143</v>
      </c>
      <c r="B144" s="105" t="s">
        <v>160</v>
      </c>
      <c r="C144" s="102">
        <v>4000</v>
      </c>
      <c r="D144" s="102">
        <v>1000</v>
      </c>
    </row>
    <row r="145" spans="1:4" ht="17" thickTop="1" thickBot="1">
      <c r="A145" s="104">
        <v>144</v>
      </c>
      <c r="B145" s="105" t="s">
        <v>161</v>
      </c>
      <c r="C145" s="102">
        <v>4000</v>
      </c>
      <c r="D145" s="102">
        <v>2000</v>
      </c>
    </row>
    <row r="146" spans="1:4" ht="17" thickTop="1" thickBot="1">
      <c r="A146" s="104">
        <v>145</v>
      </c>
      <c r="B146" s="105" t="s">
        <v>162</v>
      </c>
      <c r="C146" s="102">
        <v>4000</v>
      </c>
      <c r="D146" s="102">
        <v>1200</v>
      </c>
    </row>
    <row r="147" spans="1:4" ht="17" thickTop="1" thickBot="1">
      <c r="A147" s="104">
        <v>146</v>
      </c>
      <c r="B147" s="105" t="s">
        <v>163</v>
      </c>
      <c r="C147" s="102">
        <v>4000</v>
      </c>
      <c r="D147" s="102">
        <v>1500</v>
      </c>
    </row>
    <row r="148" spans="1:4" ht="17" thickTop="1" thickBot="1">
      <c r="A148" s="104">
        <v>147</v>
      </c>
      <c r="B148" s="105" t="s">
        <v>170</v>
      </c>
      <c r="C148" s="102">
        <v>3600</v>
      </c>
      <c r="D148" s="102">
        <v>3600</v>
      </c>
    </row>
    <row r="149" spans="1:4" ht="17" thickTop="1" thickBot="1">
      <c r="A149" s="104">
        <v>148</v>
      </c>
      <c r="B149" s="105" t="s">
        <v>164</v>
      </c>
      <c r="C149" s="102">
        <v>4000</v>
      </c>
      <c r="D149" s="102">
        <v>2500</v>
      </c>
    </row>
    <row r="150" spans="1:4" ht="17" thickTop="1" thickBot="1">
      <c r="A150" s="104">
        <v>149</v>
      </c>
      <c r="B150" s="105" t="s">
        <v>165</v>
      </c>
      <c r="C150" s="102">
        <v>4000</v>
      </c>
      <c r="D150" s="102">
        <v>4000</v>
      </c>
    </row>
    <row r="151" spans="1:4" ht="17" thickTop="1" thickBot="1">
      <c r="A151" s="104">
        <v>150</v>
      </c>
      <c r="B151" s="105" t="s">
        <v>166</v>
      </c>
      <c r="C151" s="102">
        <v>3600</v>
      </c>
      <c r="D151" s="102">
        <v>3600</v>
      </c>
    </row>
    <row r="152" spans="1:4" ht="17" thickTop="1" thickBot="1">
      <c r="A152" s="104">
        <v>151</v>
      </c>
      <c r="B152" s="105" t="s">
        <v>167</v>
      </c>
      <c r="C152" s="102">
        <v>4000</v>
      </c>
      <c r="D152" s="102">
        <v>1500</v>
      </c>
    </row>
    <row r="153" spans="1:4" ht="17" thickTop="1" thickBot="1">
      <c r="A153" s="104">
        <v>152</v>
      </c>
      <c r="B153" s="122" t="s">
        <v>310</v>
      </c>
      <c r="C153" s="102">
        <v>4000</v>
      </c>
      <c r="D153" s="102">
        <v>4000</v>
      </c>
    </row>
    <row r="154" spans="1:4" ht="17" thickTop="1" thickBot="1">
      <c r="A154" s="104">
        <v>153</v>
      </c>
      <c r="B154" s="122" t="s">
        <v>311</v>
      </c>
      <c r="C154" s="102">
        <v>4000</v>
      </c>
      <c r="D154" s="102">
        <v>4000</v>
      </c>
    </row>
    <row r="155" spans="1:4" ht="16" thickTop="1">
      <c r="A155" s="104">
        <v>154</v>
      </c>
      <c r="B155" s="122" t="s">
        <v>312</v>
      </c>
      <c r="C155" s="102">
        <v>4000</v>
      </c>
      <c r="D155" s="102">
        <v>3600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C9DA-7BC5-9A44-9C6B-4579EDCB4F0F}">
  <dimension ref="A1:M156"/>
  <sheetViews>
    <sheetView zoomScale="150" workbookViewId="0">
      <selection activeCell="O13" sqref="O13"/>
    </sheetView>
  </sheetViews>
  <sheetFormatPr baseColWidth="10" defaultRowHeight="15"/>
  <cols>
    <col min="3" max="3" width="15" bestFit="1" customWidth="1"/>
  </cols>
  <sheetData>
    <row r="1" spans="1:13" ht="17" customHeight="1" thickTop="1" thickBot="1">
      <c r="A1" s="369" t="s">
        <v>369</v>
      </c>
      <c r="B1" s="368" t="s">
        <v>370</v>
      </c>
      <c r="C1" s="367" t="s">
        <v>368</v>
      </c>
      <c r="D1" s="354" t="s">
        <v>1</v>
      </c>
      <c r="E1" s="355" t="s">
        <v>2</v>
      </c>
      <c r="F1" s="355" t="s">
        <v>3</v>
      </c>
      <c r="G1" s="355" t="s">
        <v>4</v>
      </c>
      <c r="H1" s="355" t="s">
        <v>5</v>
      </c>
      <c r="I1" s="355" t="s">
        <v>6</v>
      </c>
      <c r="J1" s="355" t="s">
        <v>7</v>
      </c>
      <c r="K1" s="355" t="s">
        <v>8</v>
      </c>
      <c r="L1" s="355" t="s">
        <v>9</v>
      </c>
      <c r="M1" s="355" t="s">
        <v>10</v>
      </c>
    </row>
    <row r="2" spans="1:13" ht="17" thickTop="1" thickBot="1">
      <c r="A2" s="176">
        <v>6</v>
      </c>
      <c r="B2" s="177" t="s">
        <v>25</v>
      </c>
      <c r="C2" s="190">
        <v>608</v>
      </c>
      <c r="D2" s="154">
        <v>608</v>
      </c>
      <c r="E2" s="156">
        <v>608</v>
      </c>
      <c r="F2" s="156">
        <v>611</v>
      </c>
      <c r="G2" s="156">
        <v>617</v>
      </c>
      <c r="H2" s="156">
        <v>628</v>
      </c>
      <c r="I2" s="156">
        <v>636</v>
      </c>
      <c r="J2" s="156">
        <v>649</v>
      </c>
      <c r="K2" s="156">
        <v>660</v>
      </c>
      <c r="L2" s="156">
        <v>671</v>
      </c>
      <c r="M2" s="156">
        <v>677</v>
      </c>
    </row>
    <row r="3" spans="1:13" ht="17" thickTop="1" thickBot="1">
      <c r="A3" s="176">
        <v>73</v>
      </c>
      <c r="B3" s="177" t="s">
        <v>63</v>
      </c>
      <c r="C3" s="190">
        <v>145</v>
      </c>
      <c r="D3" s="157">
        <v>145</v>
      </c>
      <c r="E3" s="158">
        <v>145</v>
      </c>
      <c r="F3" s="158">
        <v>1</v>
      </c>
      <c r="G3" s="158">
        <v>6</v>
      </c>
      <c r="H3" s="158">
        <v>11</v>
      </c>
      <c r="I3" s="158">
        <v>16</v>
      </c>
      <c r="J3" s="158">
        <v>21</v>
      </c>
      <c r="K3" s="158">
        <v>28</v>
      </c>
      <c r="L3" s="158">
        <v>35</v>
      </c>
      <c r="M3" s="158">
        <v>39</v>
      </c>
    </row>
    <row r="4" spans="1:13" ht="17" thickTop="1" thickBot="1">
      <c r="A4" s="176">
        <v>55</v>
      </c>
      <c r="B4" s="177" t="s">
        <v>126</v>
      </c>
      <c r="C4" s="190">
        <v>318</v>
      </c>
      <c r="D4" s="157">
        <v>318</v>
      </c>
      <c r="E4" s="163">
        <v>318</v>
      </c>
      <c r="F4" s="158">
        <v>319</v>
      </c>
      <c r="G4" s="158">
        <v>320</v>
      </c>
      <c r="H4" s="158">
        <v>323</v>
      </c>
      <c r="I4" s="158">
        <v>330</v>
      </c>
      <c r="J4" s="158">
        <v>338</v>
      </c>
      <c r="K4" s="158">
        <v>344</v>
      </c>
      <c r="L4" s="158">
        <v>354</v>
      </c>
      <c r="M4" s="158">
        <v>364</v>
      </c>
    </row>
    <row r="5" spans="1:13" ht="17" thickTop="1" thickBot="1">
      <c r="A5" s="176">
        <v>30</v>
      </c>
      <c r="B5" s="177" t="s">
        <v>42</v>
      </c>
      <c r="C5" s="190">
        <v>579</v>
      </c>
      <c r="D5" s="157">
        <v>580</v>
      </c>
      <c r="E5" s="158">
        <v>580</v>
      </c>
      <c r="F5" s="158">
        <v>582</v>
      </c>
      <c r="G5" s="158">
        <v>590</v>
      </c>
      <c r="H5" s="158">
        <v>600</v>
      </c>
      <c r="I5" s="158">
        <v>607</v>
      </c>
      <c r="J5" s="158">
        <v>613</v>
      </c>
      <c r="K5" s="158">
        <v>621</v>
      </c>
      <c r="L5" s="158">
        <v>628</v>
      </c>
      <c r="M5" s="158">
        <v>633</v>
      </c>
    </row>
    <row r="6" spans="1:13" ht="17" thickTop="1" thickBot="1">
      <c r="A6" s="176">
        <v>69</v>
      </c>
      <c r="B6" s="177" t="s">
        <v>99</v>
      </c>
      <c r="C6" s="190">
        <v>291</v>
      </c>
      <c r="D6" s="157">
        <v>292</v>
      </c>
      <c r="E6" s="158">
        <v>292</v>
      </c>
      <c r="F6" s="158">
        <v>294</v>
      </c>
      <c r="G6" s="158">
        <v>298</v>
      </c>
      <c r="H6" s="158">
        <v>302</v>
      </c>
      <c r="I6" s="158">
        <v>307</v>
      </c>
      <c r="J6" s="158">
        <v>311</v>
      </c>
      <c r="K6" s="158">
        <v>316</v>
      </c>
      <c r="L6" s="158">
        <v>322</v>
      </c>
      <c r="M6" s="158">
        <v>327</v>
      </c>
    </row>
    <row r="7" spans="1:13" ht="17" thickTop="1" thickBot="1">
      <c r="A7" s="176">
        <v>47</v>
      </c>
      <c r="B7" s="177" t="s">
        <v>125</v>
      </c>
      <c r="C7" s="190">
        <v>536</v>
      </c>
      <c r="D7" s="154">
        <v>538</v>
      </c>
      <c r="E7" s="162">
        <v>538</v>
      </c>
      <c r="F7" s="156">
        <v>541</v>
      </c>
      <c r="G7" s="156">
        <v>549</v>
      </c>
      <c r="H7" s="156">
        <v>557</v>
      </c>
      <c r="I7" s="156">
        <v>568</v>
      </c>
      <c r="J7" s="156">
        <v>579</v>
      </c>
      <c r="K7" s="156">
        <v>589</v>
      </c>
      <c r="L7" s="156">
        <v>599</v>
      </c>
      <c r="M7" s="156">
        <v>603</v>
      </c>
    </row>
    <row r="8" spans="1:13" ht="17" thickTop="1" thickBot="1">
      <c r="A8" s="174">
        <v>135</v>
      </c>
      <c r="B8" s="179" t="s">
        <v>153</v>
      </c>
      <c r="C8" s="191">
        <v>99</v>
      </c>
      <c r="D8" s="158">
        <v>100</v>
      </c>
      <c r="E8" s="163">
        <v>100</v>
      </c>
      <c r="F8" s="163">
        <v>100</v>
      </c>
      <c r="G8" s="163">
        <v>104</v>
      </c>
      <c r="H8" s="163">
        <v>108</v>
      </c>
      <c r="I8" s="163">
        <v>112</v>
      </c>
      <c r="J8" s="163">
        <v>115</v>
      </c>
      <c r="K8" s="163">
        <v>119</v>
      </c>
      <c r="L8" s="163">
        <v>124</v>
      </c>
      <c r="M8" s="163">
        <v>128</v>
      </c>
    </row>
    <row r="9" spans="1:13" ht="17" thickTop="1" thickBot="1">
      <c r="A9" s="176">
        <v>41</v>
      </c>
      <c r="B9" s="177" t="s">
        <v>93</v>
      </c>
      <c r="C9" s="190">
        <v>448</v>
      </c>
      <c r="D9" s="159">
        <v>450</v>
      </c>
      <c r="E9" s="164">
        <v>450</v>
      </c>
      <c r="F9" s="160">
        <v>453</v>
      </c>
      <c r="G9" s="160">
        <v>460</v>
      </c>
      <c r="H9" s="160">
        <v>467</v>
      </c>
      <c r="I9" s="160">
        <v>475</v>
      </c>
      <c r="J9" s="160">
        <v>485</v>
      </c>
      <c r="K9" s="160">
        <v>496</v>
      </c>
      <c r="L9" s="160">
        <v>505</v>
      </c>
      <c r="M9" s="160">
        <v>513</v>
      </c>
    </row>
    <row r="10" spans="1:13" ht="17" thickTop="1" thickBot="1">
      <c r="A10" s="184">
        <v>99</v>
      </c>
      <c r="B10" s="150" t="s">
        <v>69</v>
      </c>
      <c r="C10" s="186">
        <v>39</v>
      </c>
      <c r="D10" s="157">
        <v>39</v>
      </c>
      <c r="E10" s="163">
        <v>39</v>
      </c>
      <c r="F10" s="163">
        <v>40</v>
      </c>
      <c r="G10" s="163">
        <v>41</v>
      </c>
      <c r="H10" s="163">
        <v>41</v>
      </c>
      <c r="I10" s="163">
        <v>41</v>
      </c>
      <c r="J10" s="163">
        <v>41</v>
      </c>
      <c r="K10" s="163">
        <v>41</v>
      </c>
      <c r="L10" s="163">
        <v>41</v>
      </c>
      <c r="M10" s="163">
        <v>41</v>
      </c>
    </row>
    <row r="11" spans="1:13" ht="17" thickTop="1" thickBot="1">
      <c r="A11" s="174">
        <v>28</v>
      </c>
      <c r="B11" s="179" t="s">
        <v>89</v>
      </c>
      <c r="C11" s="191">
        <v>439</v>
      </c>
      <c r="D11" s="158">
        <v>441</v>
      </c>
      <c r="E11" s="158">
        <v>441</v>
      </c>
      <c r="F11" s="158">
        <v>441</v>
      </c>
      <c r="G11" s="158">
        <v>445</v>
      </c>
      <c r="H11" s="158">
        <v>452</v>
      </c>
      <c r="I11" s="158">
        <v>458</v>
      </c>
      <c r="J11" s="158">
        <v>465</v>
      </c>
      <c r="K11" s="158">
        <v>472</v>
      </c>
      <c r="L11" s="158">
        <v>479</v>
      </c>
      <c r="M11" s="158">
        <v>485</v>
      </c>
    </row>
    <row r="12" spans="1:13" ht="17" thickTop="1" thickBot="1">
      <c r="A12" s="176">
        <v>52</v>
      </c>
      <c r="B12" s="177" t="s">
        <v>94</v>
      </c>
      <c r="C12" s="191">
        <v>577</v>
      </c>
      <c r="D12" s="158">
        <v>579</v>
      </c>
      <c r="E12" s="163">
        <v>579</v>
      </c>
      <c r="F12" s="158">
        <v>582</v>
      </c>
      <c r="G12" s="158">
        <v>590</v>
      </c>
      <c r="H12" s="158">
        <v>598</v>
      </c>
      <c r="I12" s="158">
        <v>608</v>
      </c>
      <c r="J12" s="158">
        <v>618</v>
      </c>
      <c r="K12" s="158">
        <v>630</v>
      </c>
      <c r="L12" s="158">
        <v>641</v>
      </c>
      <c r="M12" s="158">
        <v>649</v>
      </c>
    </row>
    <row r="13" spans="1:13" ht="17" thickTop="1" thickBot="1">
      <c r="A13" s="176">
        <v>19</v>
      </c>
      <c r="B13" s="177" t="s">
        <v>36</v>
      </c>
      <c r="C13" s="191">
        <v>506</v>
      </c>
      <c r="D13" s="158">
        <v>507</v>
      </c>
      <c r="E13" s="158">
        <v>507</v>
      </c>
      <c r="F13" s="158">
        <v>508</v>
      </c>
      <c r="G13" s="158">
        <v>511</v>
      </c>
      <c r="H13" s="158">
        <v>514</v>
      </c>
      <c r="I13" s="158">
        <v>517</v>
      </c>
      <c r="J13" s="158">
        <v>521</v>
      </c>
      <c r="K13" s="158">
        <v>528</v>
      </c>
      <c r="L13" s="158">
        <v>534</v>
      </c>
      <c r="M13" s="158">
        <v>539</v>
      </c>
    </row>
    <row r="14" spans="1:13" ht="17" thickTop="1" thickBot="1">
      <c r="A14" s="176">
        <v>29</v>
      </c>
      <c r="B14" s="177" t="s">
        <v>41</v>
      </c>
      <c r="C14" s="191">
        <v>789</v>
      </c>
      <c r="D14" s="158">
        <v>792</v>
      </c>
      <c r="E14" s="158">
        <v>792</v>
      </c>
      <c r="F14" s="158">
        <v>796</v>
      </c>
      <c r="G14" s="158">
        <v>807</v>
      </c>
      <c r="H14" s="158">
        <v>817</v>
      </c>
      <c r="I14" s="158">
        <v>828</v>
      </c>
      <c r="J14" s="158">
        <v>841</v>
      </c>
      <c r="K14" s="158">
        <v>855</v>
      </c>
      <c r="L14" s="158">
        <v>868</v>
      </c>
      <c r="M14" s="158">
        <v>878</v>
      </c>
    </row>
    <row r="15" spans="1:13" ht="17" thickTop="1" thickBot="1">
      <c r="A15" s="174">
        <v>54</v>
      </c>
      <c r="B15" s="179" t="s">
        <v>96</v>
      </c>
      <c r="C15" s="191">
        <v>171</v>
      </c>
      <c r="D15" s="158">
        <v>171</v>
      </c>
      <c r="E15" s="163">
        <v>171</v>
      </c>
      <c r="F15" s="158">
        <v>171</v>
      </c>
      <c r="G15" s="158">
        <v>173</v>
      </c>
      <c r="H15" s="158">
        <v>173</v>
      </c>
      <c r="I15" s="158">
        <v>173</v>
      </c>
      <c r="J15" s="158">
        <v>173</v>
      </c>
      <c r="K15" s="158">
        <v>173</v>
      </c>
      <c r="L15" s="158">
        <v>174</v>
      </c>
      <c r="M15" s="158">
        <v>174</v>
      </c>
    </row>
    <row r="16" spans="1:13" ht="17" thickTop="1" thickBot="1">
      <c r="A16" s="176">
        <v>16</v>
      </c>
      <c r="B16" s="177" t="s">
        <v>33</v>
      </c>
      <c r="C16" s="191">
        <v>237</v>
      </c>
      <c r="D16" s="158">
        <v>239</v>
      </c>
      <c r="E16" s="158">
        <v>239</v>
      </c>
      <c r="F16" s="158">
        <v>240</v>
      </c>
      <c r="G16" s="158">
        <v>242</v>
      </c>
      <c r="H16" s="158">
        <v>244</v>
      </c>
      <c r="I16" s="158">
        <v>247</v>
      </c>
      <c r="J16" s="158">
        <v>251</v>
      </c>
      <c r="K16" s="158">
        <v>255</v>
      </c>
      <c r="L16" s="158">
        <v>259</v>
      </c>
      <c r="M16" s="158">
        <v>263</v>
      </c>
    </row>
    <row r="17" spans="1:13" ht="17" thickTop="1" thickBot="1">
      <c r="A17" s="176">
        <v>45</v>
      </c>
      <c r="B17" s="177" t="s">
        <v>50</v>
      </c>
      <c r="C17" s="190">
        <v>1002</v>
      </c>
      <c r="D17" s="154">
        <v>1007</v>
      </c>
      <c r="E17" s="162">
        <v>1007</v>
      </c>
      <c r="F17" s="156">
        <v>1008</v>
      </c>
      <c r="G17" s="156">
        <v>1012</v>
      </c>
      <c r="H17" s="156">
        <v>1017</v>
      </c>
      <c r="I17" s="156">
        <v>1029</v>
      </c>
      <c r="J17" s="156">
        <v>1033</v>
      </c>
      <c r="K17" s="156">
        <v>1041</v>
      </c>
      <c r="L17" s="156">
        <v>1049</v>
      </c>
      <c r="M17" s="156">
        <v>1055</v>
      </c>
    </row>
    <row r="18" spans="1:13" ht="17" thickTop="1" thickBot="1">
      <c r="A18" s="176">
        <v>7</v>
      </c>
      <c r="B18" s="177" t="s">
        <v>257</v>
      </c>
      <c r="C18" s="190">
        <v>942</v>
      </c>
      <c r="D18" s="154">
        <v>942</v>
      </c>
      <c r="E18" s="156">
        <v>942</v>
      </c>
      <c r="F18" s="156">
        <v>942</v>
      </c>
      <c r="G18" s="156">
        <v>951</v>
      </c>
      <c r="H18" s="156">
        <v>962</v>
      </c>
      <c r="I18" s="156">
        <v>986</v>
      </c>
      <c r="J18" s="156">
        <v>999</v>
      </c>
      <c r="K18" s="156">
        <v>1010</v>
      </c>
      <c r="L18" s="156">
        <v>1017</v>
      </c>
      <c r="M18" s="156">
        <v>1020</v>
      </c>
    </row>
    <row r="19" spans="1:13" ht="17" thickTop="1" thickBot="1">
      <c r="A19" s="176">
        <v>40</v>
      </c>
      <c r="B19" s="177" t="s">
        <v>80</v>
      </c>
      <c r="C19" s="190">
        <v>745</v>
      </c>
      <c r="D19" s="157">
        <v>749</v>
      </c>
      <c r="E19" s="163">
        <v>749</v>
      </c>
      <c r="F19" s="158">
        <v>752</v>
      </c>
      <c r="G19" s="158">
        <v>760</v>
      </c>
      <c r="H19" s="158">
        <v>773</v>
      </c>
      <c r="I19" s="158">
        <v>788</v>
      </c>
      <c r="J19" s="158">
        <v>820</v>
      </c>
      <c r="K19" s="158">
        <v>833</v>
      </c>
      <c r="L19" s="158">
        <v>849</v>
      </c>
      <c r="M19" s="158">
        <v>860</v>
      </c>
    </row>
    <row r="20" spans="1:13" ht="17" thickTop="1" thickBot="1">
      <c r="A20" s="174">
        <v>130</v>
      </c>
      <c r="B20" s="179" t="s">
        <v>149</v>
      </c>
      <c r="C20" s="190">
        <v>399</v>
      </c>
      <c r="D20" s="157">
        <v>404</v>
      </c>
      <c r="E20" s="158">
        <v>404</v>
      </c>
      <c r="F20" s="163">
        <v>406</v>
      </c>
      <c r="G20" s="163">
        <v>411</v>
      </c>
      <c r="H20" s="163">
        <v>417</v>
      </c>
      <c r="I20" s="163">
        <v>423</v>
      </c>
      <c r="J20" s="163">
        <v>428</v>
      </c>
      <c r="K20" s="163">
        <v>434</v>
      </c>
      <c r="L20" s="163">
        <v>442</v>
      </c>
      <c r="M20" s="163">
        <v>448</v>
      </c>
    </row>
    <row r="21" spans="1:13" ht="17" thickTop="1" thickBot="1">
      <c r="A21" s="174">
        <v>150</v>
      </c>
      <c r="B21" s="210" t="s">
        <v>280</v>
      </c>
      <c r="C21" s="211">
        <v>158</v>
      </c>
      <c r="D21" s="157">
        <v>158</v>
      </c>
      <c r="E21" s="163">
        <v>158</v>
      </c>
      <c r="F21" s="163">
        <v>158</v>
      </c>
      <c r="G21" s="163">
        <v>164</v>
      </c>
      <c r="H21" s="163">
        <v>173</v>
      </c>
      <c r="I21" s="163">
        <v>180</v>
      </c>
      <c r="J21" s="163">
        <v>193</v>
      </c>
      <c r="K21" s="163">
        <v>201</v>
      </c>
      <c r="L21" s="163">
        <v>209</v>
      </c>
      <c r="M21" s="163">
        <v>214</v>
      </c>
    </row>
    <row r="22" spans="1:13" ht="17" thickTop="1" thickBot="1">
      <c r="A22" s="176">
        <v>109</v>
      </c>
      <c r="B22" s="177" t="s">
        <v>138</v>
      </c>
      <c r="C22" s="190">
        <v>285</v>
      </c>
      <c r="D22" s="167">
        <v>287</v>
      </c>
      <c r="E22" s="165">
        <v>287</v>
      </c>
      <c r="F22" s="165">
        <v>288</v>
      </c>
      <c r="G22" s="165">
        <v>290</v>
      </c>
      <c r="H22" s="165">
        <v>292</v>
      </c>
      <c r="I22" s="165">
        <v>296</v>
      </c>
      <c r="J22" s="165">
        <v>301</v>
      </c>
      <c r="K22" s="165">
        <v>304</v>
      </c>
      <c r="L22" s="165">
        <v>308</v>
      </c>
      <c r="M22" s="165">
        <v>314</v>
      </c>
    </row>
    <row r="23" spans="1:13" ht="17" thickTop="1" thickBot="1">
      <c r="A23" s="174">
        <v>12</v>
      </c>
      <c r="B23" s="179" t="s">
        <v>123</v>
      </c>
      <c r="C23" s="190">
        <v>571</v>
      </c>
      <c r="D23" s="154">
        <v>574</v>
      </c>
      <c r="E23" s="156">
        <v>574</v>
      </c>
      <c r="F23" s="156">
        <v>574</v>
      </c>
      <c r="G23" s="156">
        <v>574</v>
      </c>
      <c r="H23" s="156">
        <v>574</v>
      </c>
      <c r="I23" s="156">
        <v>574</v>
      </c>
      <c r="J23" s="156">
        <v>595</v>
      </c>
      <c r="K23" s="156">
        <v>605</v>
      </c>
      <c r="L23" s="156">
        <v>616</v>
      </c>
      <c r="M23" s="156">
        <v>619</v>
      </c>
    </row>
    <row r="24" spans="1:13" ht="17" thickTop="1" thickBot="1">
      <c r="A24" s="176">
        <v>46</v>
      </c>
      <c r="B24" s="177" t="s">
        <v>278</v>
      </c>
      <c r="C24" s="148">
        <v>773</v>
      </c>
      <c r="D24" s="154">
        <v>778</v>
      </c>
      <c r="E24" s="162">
        <v>778</v>
      </c>
      <c r="F24" s="156">
        <v>779</v>
      </c>
      <c r="G24" s="156">
        <v>784</v>
      </c>
      <c r="H24" s="156">
        <v>795</v>
      </c>
      <c r="I24" s="156">
        <v>807</v>
      </c>
      <c r="J24" s="156">
        <v>820</v>
      </c>
      <c r="K24" s="156">
        <v>833</v>
      </c>
      <c r="L24" s="156">
        <v>843</v>
      </c>
      <c r="M24" s="156">
        <v>852</v>
      </c>
    </row>
    <row r="25" spans="1:13" ht="17" thickTop="1" thickBot="1">
      <c r="A25" s="176">
        <v>56</v>
      </c>
      <c r="B25" s="177" t="s">
        <v>55</v>
      </c>
      <c r="C25" s="190">
        <v>224</v>
      </c>
      <c r="D25" s="159">
        <v>228</v>
      </c>
      <c r="E25" s="164">
        <v>228</v>
      </c>
      <c r="F25" s="160">
        <v>230</v>
      </c>
      <c r="G25" s="160">
        <v>245</v>
      </c>
      <c r="H25" s="160">
        <v>252</v>
      </c>
      <c r="I25" s="160">
        <v>260</v>
      </c>
      <c r="J25" s="160">
        <v>267</v>
      </c>
      <c r="K25" s="160">
        <v>275</v>
      </c>
      <c r="L25" s="160">
        <v>281</v>
      </c>
      <c r="M25" s="160">
        <v>285</v>
      </c>
    </row>
    <row r="26" spans="1:13" ht="17" thickTop="1" thickBot="1">
      <c r="A26" s="174">
        <v>131</v>
      </c>
      <c r="B26" s="179" t="s">
        <v>150</v>
      </c>
      <c r="C26" s="148">
        <v>13</v>
      </c>
      <c r="D26" s="172">
        <v>13</v>
      </c>
      <c r="E26" s="163">
        <v>13</v>
      </c>
      <c r="F26" s="163">
        <v>14</v>
      </c>
      <c r="G26" s="163">
        <v>14</v>
      </c>
      <c r="H26" s="163">
        <v>16</v>
      </c>
      <c r="I26" s="163">
        <v>17</v>
      </c>
      <c r="J26" s="163">
        <v>17</v>
      </c>
      <c r="K26" s="163">
        <v>17</v>
      </c>
      <c r="L26" s="163">
        <v>17</v>
      </c>
      <c r="M26" s="163">
        <v>17</v>
      </c>
    </row>
    <row r="27" spans="1:13" ht="17" thickTop="1" thickBot="1">
      <c r="A27" s="176">
        <v>113</v>
      </c>
      <c r="B27" s="178" t="s">
        <v>140</v>
      </c>
      <c r="C27" s="190">
        <v>654</v>
      </c>
      <c r="D27" s="157">
        <v>657</v>
      </c>
      <c r="E27" s="158">
        <v>657</v>
      </c>
      <c r="F27" s="163">
        <v>660</v>
      </c>
      <c r="G27" s="163">
        <v>672</v>
      </c>
      <c r="H27" s="163">
        <v>686</v>
      </c>
      <c r="I27" s="163">
        <v>699</v>
      </c>
      <c r="J27" s="163">
        <v>718</v>
      </c>
      <c r="K27" s="163">
        <v>739</v>
      </c>
      <c r="L27" s="163">
        <v>754</v>
      </c>
      <c r="M27" s="163">
        <v>762</v>
      </c>
    </row>
    <row r="28" spans="1:13" ht="17" thickTop="1" thickBot="1">
      <c r="A28" s="174">
        <v>22</v>
      </c>
      <c r="B28" s="179" t="s">
        <v>88</v>
      </c>
      <c r="C28" s="190">
        <v>120</v>
      </c>
      <c r="D28" s="159">
        <v>121</v>
      </c>
      <c r="E28" s="160">
        <v>121</v>
      </c>
      <c r="F28" s="160">
        <v>122</v>
      </c>
      <c r="G28" s="160">
        <v>123</v>
      </c>
      <c r="H28" s="160">
        <v>123</v>
      </c>
      <c r="I28" s="160">
        <v>124</v>
      </c>
      <c r="J28" s="160">
        <v>124</v>
      </c>
      <c r="K28" s="160">
        <v>127</v>
      </c>
      <c r="L28" s="160">
        <v>362</v>
      </c>
      <c r="M28" s="160">
        <v>362</v>
      </c>
    </row>
    <row r="29" spans="1:13" ht="17" thickTop="1" thickBot="1">
      <c r="A29" s="176">
        <v>9</v>
      </c>
      <c r="B29" s="177" t="s">
        <v>27</v>
      </c>
      <c r="C29" s="190">
        <v>1186</v>
      </c>
      <c r="D29" s="157">
        <v>1191</v>
      </c>
      <c r="E29" s="158">
        <v>1191</v>
      </c>
      <c r="F29" s="158">
        <v>1195</v>
      </c>
      <c r="G29" s="158">
        <v>1211</v>
      </c>
      <c r="H29" s="158">
        <v>1221</v>
      </c>
      <c r="I29" s="158">
        <v>1235</v>
      </c>
      <c r="J29" s="158">
        <v>1251</v>
      </c>
      <c r="K29" s="158">
        <v>1266</v>
      </c>
      <c r="L29" s="158">
        <v>1281</v>
      </c>
      <c r="M29" s="158">
        <v>1294</v>
      </c>
    </row>
    <row r="30" spans="1:13" ht="17" thickTop="1" thickBot="1">
      <c r="A30" s="174">
        <v>142</v>
      </c>
      <c r="B30" s="179" t="s">
        <v>159</v>
      </c>
      <c r="C30" s="190">
        <v>415</v>
      </c>
      <c r="D30" s="167">
        <v>416</v>
      </c>
      <c r="E30" s="165">
        <v>416</v>
      </c>
      <c r="F30" s="165">
        <v>417</v>
      </c>
      <c r="G30" s="165">
        <v>421</v>
      </c>
      <c r="H30" s="165">
        <v>423</v>
      </c>
      <c r="I30" s="165">
        <v>427</v>
      </c>
      <c r="J30" s="165">
        <v>430</v>
      </c>
      <c r="K30" s="165">
        <v>432</v>
      </c>
      <c r="L30" s="165">
        <v>435</v>
      </c>
      <c r="M30" s="165">
        <v>440</v>
      </c>
    </row>
    <row r="31" spans="1:13" ht="17" thickTop="1" thickBot="1">
      <c r="A31" s="176">
        <v>17</v>
      </c>
      <c r="B31" s="177" t="s">
        <v>34</v>
      </c>
      <c r="C31" s="190">
        <v>261</v>
      </c>
      <c r="D31" s="154">
        <v>262</v>
      </c>
      <c r="E31" s="156">
        <v>262</v>
      </c>
      <c r="F31" s="156">
        <v>264</v>
      </c>
      <c r="G31" s="156">
        <v>270</v>
      </c>
      <c r="H31" s="156">
        <v>274</v>
      </c>
      <c r="I31" s="156">
        <v>278</v>
      </c>
      <c r="J31" s="156">
        <v>283</v>
      </c>
      <c r="K31" s="156">
        <v>287</v>
      </c>
      <c r="L31" s="156">
        <v>291</v>
      </c>
      <c r="M31" s="156">
        <v>293</v>
      </c>
    </row>
    <row r="32" spans="1:13" ht="17" thickTop="1" thickBot="1">
      <c r="A32" s="174">
        <v>128</v>
      </c>
      <c r="B32" s="180" t="s">
        <v>147</v>
      </c>
      <c r="C32" s="190">
        <v>131</v>
      </c>
      <c r="D32" s="157">
        <v>132</v>
      </c>
      <c r="E32" s="158">
        <v>132</v>
      </c>
      <c r="F32" s="163">
        <v>133</v>
      </c>
      <c r="G32" s="163">
        <v>135</v>
      </c>
      <c r="H32" s="163">
        <v>138</v>
      </c>
      <c r="I32" s="163">
        <v>140</v>
      </c>
      <c r="J32" s="163">
        <v>142</v>
      </c>
      <c r="K32" s="163">
        <v>145</v>
      </c>
      <c r="L32" s="163">
        <v>148</v>
      </c>
      <c r="M32" s="163">
        <v>149</v>
      </c>
    </row>
    <row r="33" spans="1:13" ht="17" thickTop="1" thickBot="1">
      <c r="A33" s="174">
        <v>129</v>
      </c>
      <c r="B33" s="179" t="s">
        <v>148</v>
      </c>
      <c r="C33" s="190">
        <v>19</v>
      </c>
      <c r="D33" s="159">
        <v>19</v>
      </c>
      <c r="E33" s="160">
        <v>19</v>
      </c>
      <c r="F33" s="164">
        <v>19</v>
      </c>
      <c r="G33" s="164">
        <v>19</v>
      </c>
      <c r="H33" s="164">
        <v>20</v>
      </c>
      <c r="I33" s="164">
        <v>20</v>
      </c>
      <c r="J33" s="164">
        <v>21</v>
      </c>
      <c r="K33" s="164">
        <v>22</v>
      </c>
      <c r="L33" s="164">
        <v>23</v>
      </c>
      <c r="M33" s="164">
        <v>24</v>
      </c>
    </row>
    <row r="34" spans="1:13" ht="17" thickTop="1" thickBot="1">
      <c r="A34" s="176">
        <v>26</v>
      </c>
      <c r="B34" s="177" t="s">
        <v>39</v>
      </c>
      <c r="C34" s="190">
        <v>182</v>
      </c>
      <c r="D34" s="154">
        <v>182</v>
      </c>
      <c r="E34" s="156">
        <v>182</v>
      </c>
      <c r="F34" s="156">
        <v>182</v>
      </c>
      <c r="G34" s="156">
        <v>182</v>
      </c>
      <c r="H34" s="156">
        <v>183</v>
      </c>
      <c r="I34" s="156">
        <v>186</v>
      </c>
      <c r="J34" s="156">
        <v>189</v>
      </c>
      <c r="K34" s="156">
        <v>192</v>
      </c>
      <c r="L34" s="156">
        <v>193</v>
      </c>
      <c r="M34" s="156">
        <v>193</v>
      </c>
    </row>
    <row r="35" spans="1:13" ht="17" thickTop="1" thickBot="1">
      <c r="A35" s="174">
        <v>78</v>
      </c>
      <c r="B35" s="179" t="s">
        <v>103</v>
      </c>
      <c r="C35" s="190">
        <v>948</v>
      </c>
      <c r="D35" s="157">
        <v>952</v>
      </c>
      <c r="E35" s="158">
        <v>952</v>
      </c>
      <c r="F35" s="158">
        <v>953</v>
      </c>
      <c r="G35" s="158">
        <v>957</v>
      </c>
      <c r="H35" s="158">
        <v>961</v>
      </c>
      <c r="I35" s="158">
        <v>970</v>
      </c>
      <c r="J35" s="158">
        <v>985</v>
      </c>
      <c r="K35" s="158">
        <v>997</v>
      </c>
      <c r="L35" s="158">
        <v>1007</v>
      </c>
      <c r="M35" s="158">
        <v>1012</v>
      </c>
    </row>
    <row r="36" spans="1:13" ht="17" thickTop="1" thickBot="1">
      <c r="A36" s="176">
        <v>37</v>
      </c>
      <c r="B36" s="177" t="s">
        <v>46</v>
      </c>
      <c r="C36" s="190">
        <v>368</v>
      </c>
      <c r="D36" s="154">
        <v>368</v>
      </c>
      <c r="E36" s="162">
        <v>368</v>
      </c>
      <c r="F36" s="156">
        <v>368</v>
      </c>
      <c r="G36" s="156">
        <v>371</v>
      </c>
      <c r="H36" s="156">
        <v>373</v>
      </c>
      <c r="I36" s="156">
        <v>375</v>
      </c>
      <c r="J36" s="156">
        <v>376</v>
      </c>
      <c r="K36" s="156">
        <v>377</v>
      </c>
      <c r="L36" s="156">
        <v>378</v>
      </c>
      <c r="M36" s="156">
        <v>378</v>
      </c>
    </row>
    <row r="37" spans="1:13" ht="17" thickTop="1" thickBot="1">
      <c r="A37" s="176">
        <v>44</v>
      </c>
      <c r="B37" s="177" t="s">
        <v>49</v>
      </c>
      <c r="C37" s="190">
        <v>29</v>
      </c>
      <c r="D37" s="154">
        <v>33</v>
      </c>
      <c r="E37" s="162">
        <v>33</v>
      </c>
      <c r="F37" s="156">
        <v>33</v>
      </c>
      <c r="G37" s="156">
        <v>35</v>
      </c>
      <c r="H37" s="156">
        <v>36</v>
      </c>
      <c r="I37" s="156">
        <v>38</v>
      </c>
      <c r="J37" s="156">
        <v>41</v>
      </c>
      <c r="K37" s="156">
        <v>44</v>
      </c>
      <c r="L37" s="156">
        <v>46</v>
      </c>
      <c r="M37" s="156">
        <v>48</v>
      </c>
    </row>
    <row r="38" spans="1:13" ht="17" thickTop="1" thickBot="1">
      <c r="A38" s="174">
        <v>147</v>
      </c>
      <c r="B38" s="179" t="s">
        <v>170</v>
      </c>
      <c r="C38" s="190">
        <v>188</v>
      </c>
      <c r="D38" s="167">
        <v>188</v>
      </c>
      <c r="E38" s="165">
        <v>188</v>
      </c>
      <c r="F38" s="165">
        <v>1</v>
      </c>
      <c r="G38" s="165">
        <v>4</v>
      </c>
      <c r="H38" s="165">
        <v>8</v>
      </c>
      <c r="I38" s="165">
        <v>13</v>
      </c>
      <c r="J38" s="165">
        <v>17</v>
      </c>
      <c r="K38" s="165">
        <v>22</v>
      </c>
      <c r="L38" s="165">
        <v>31</v>
      </c>
      <c r="M38" s="165">
        <v>35</v>
      </c>
    </row>
    <row r="39" spans="1:13" ht="17" thickTop="1" thickBot="1">
      <c r="A39" s="176">
        <v>51</v>
      </c>
      <c r="B39" s="177" t="s">
        <v>54</v>
      </c>
      <c r="C39" s="190">
        <v>717</v>
      </c>
      <c r="D39" s="157">
        <v>717</v>
      </c>
      <c r="E39" s="163">
        <v>717</v>
      </c>
      <c r="F39" s="158">
        <v>726</v>
      </c>
      <c r="G39" s="158">
        <v>751</v>
      </c>
      <c r="H39" s="158">
        <v>768</v>
      </c>
      <c r="I39" s="158">
        <v>781</v>
      </c>
      <c r="J39" s="158">
        <v>787</v>
      </c>
      <c r="K39" s="158">
        <v>791</v>
      </c>
      <c r="L39" s="158">
        <v>803</v>
      </c>
      <c r="M39" s="158">
        <v>810</v>
      </c>
    </row>
    <row r="40" spans="1:13" ht="17" thickTop="1" thickBot="1">
      <c r="A40" s="176">
        <v>13</v>
      </c>
      <c r="B40" s="177" t="s">
        <v>30</v>
      </c>
      <c r="C40" s="190">
        <v>407</v>
      </c>
      <c r="D40" s="157">
        <v>410</v>
      </c>
      <c r="E40" s="158">
        <v>410</v>
      </c>
      <c r="F40" s="158">
        <v>412</v>
      </c>
      <c r="G40" s="158">
        <v>418</v>
      </c>
      <c r="H40" s="158">
        <v>425</v>
      </c>
      <c r="I40" s="158">
        <v>433</v>
      </c>
      <c r="J40" s="158">
        <v>441</v>
      </c>
      <c r="K40" s="158">
        <v>448</v>
      </c>
      <c r="L40" s="158">
        <v>457</v>
      </c>
      <c r="M40" s="158">
        <v>463</v>
      </c>
    </row>
    <row r="41" spans="1:13" ht="17" thickTop="1" thickBot="1">
      <c r="A41" s="176">
        <v>18</v>
      </c>
      <c r="B41" s="177" t="s">
        <v>35</v>
      </c>
      <c r="C41" s="190">
        <v>275</v>
      </c>
      <c r="D41" s="157">
        <v>276</v>
      </c>
      <c r="E41" s="158">
        <v>276</v>
      </c>
      <c r="F41" s="158">
        <v>276</v>
      </c>
      <c r="G41" s="158">
        <v>276</v>
      </c>
      <c r="H41" s="158">
        <v>276</v>
      </c>
      <c r="I41" s="158">
        <v>277</v>
      </c>
      <c r="J41" s="158">
        <v>277</v>
      </c>
      <c r="K41" s="158">
        <v>277</v>
      </c>
      <c r="L41" s="158">
        <v>277</v>
      </c>
      <c r="M41" s="158">
        <v>278</v>
      </c>
    </row>
    <row r="42" spans="1:13" ht="17" thickTop="1" thickBot="1">
      <c r="A42" s="176">
        <v>25</v>
      </c>
      <c r="B42" s="177" t="s">
        <v>38</v>
      </c>
      <c r="C42" s="190">
        <v>250</v>
      </c>
      <c r="D42" s="154">
        <v>251</v>
      </c>
      <c r="E42" s="156">
        <v>251</v>
      </c>
      <c r="F42" s="156">
        <v>252</v>
      </c>
      <c r="G42" s="156">
        <v>254</v>
      </c>
      <c r="H42" s="156">
        <v>256</v>
      </c>
      <c r="I42" s="156">
        <v>258</v>
      </c>
      <c r="J42" s="156">
        <v>261</v>
      </c>
      <c r="K42" s="156">
        <v>263</v>
      </c>
      <c r="L42" s="156">
        <v>264</v>
      </c>
      <c r="M42" s="156">
        <v>265</v>
      </c>
    </row>
    <row r="43" spans="1:13" ht="17" thickTop="1" thickBot="1">
      <c r="A43" s="176">
        <v>80</v>
      </c>
      <c r="B43" s="177" t="s">
        <v>66</v>
      </c>
      <c r="C43" s="190">
        <v>370</v>
      </c>
      <c r="D43" s="154">
        <v>370</v>
      </c>
      <c r="E43" s="162">
        <v>370</v>
      </c>
      <c r="F43" s="156">
        <v>370</v>
      </c>
      <c r="G43" s="156">
        <v>372</v>
      </c>
      <c r="H43" s="156">
        <v>374</v>
      </c>
      <c r="I43" s="156">
        <v>376</v>
      </c>
      <c r="J43" s="156">
        <v>377</v>
      </c>
      <c r="K43" s="156">
        <v>378</v>
      </c>
      <c r="L43" s="156">
        <v>379</v>
      </c>
      <c r="M43" s="156">
        <v>379</v>
      </c>
    </row>
    <row r="44" spans="1:13" ht="17" thickTop="1" thickBot="1">
      <c r="A44" s="176">
        <v>79</v>
      </c>
      <c r="B44" s="177" t="s">
        <v>250</v>
      </c>
      <c r="C44" s="190">
        <v>754</v>
      </c>
      <c r="D44" s="157">
        <v>757</v>
      </c>
      <c r="E44" s="158">
        <v>757</v>
      </c>
      <c r="F44" s="158">
        <v>762</v>
      </c>
      <c r="G44" s="158">
        <v>767</v>
      </c>
      <c r="H44" s="158">
        <v>772</v>
      </c>
      <c r="I44" s="158">
        <v>779</v>
      </c>
      <c r="J44" s="158">
        <v>799</v>
      </c>
      <c r="K44" s="158">
        <v>819</v>
      </c>
      <c r="L44" s="158">
        <v>845</v>
      </c>
      <c r="M44" s="158">
        <v>845</v>
      </c>
    </row>
    <row r="45" spans="1:13" ht="17" thickTop="1" thickBot="1">
      <c r="A45" s="176">
        <v>75</v>
      </c>
      <c r="B45" s="177" t="s">
        <v>64</v>
      </c>
      <c r="C45" s="190">
        <v>159</v>
      </c>
      <c r="D45" s="159">
        <v>159</v>
      </c>
      <c r="E45" s="160">
        <v>159</v>
      </c>
      <c r="F45" s="160">
        <v>161</v>
      </c>
      <c r="G45" s="160">
        <v>166</v>
      </c>
      <c r="H45" s="160">
        <v>169</v>
      </c>
      <c r="I45" s="160">
        <v>175</v>
      </c>
      <c r="J45" s="160">
        <v>178</v>
      </c>
      <c r="K45" s="160">
        <v>181</v>
      </c>
      <c r="L45" s="160">
        <v>185</v>
      </c>
      <c r="M45" s="160">
        <v>188</v>
      </c>
    </row>
    <row r="46" spans="1:13" ht="17" thickTop="1" thickBot="1">
      <c r="A46" s="176">
        <v>57</v>
      </c>
      <c r="B46" s="177" t="s">
        <v>56</v>
      </c>
      <c r="C46" s="148">
        <v>31</v>
      </c>
      <c r="D46" s="157">
        <v>31</v>
      </c>
      <c r="E46" s="163">
        <v>31</v>
      </c>
      <c r="F46" s="158">
        <v>32</v>
      </c>
      <c r="G46" s="158">
        <v>34</v>
      </c>
      <c r="H46" s="158">
        <v>35</v>
      </c>
      <c r="I46" s="158">
        <v>37</v>
      </c>
      <c r="J46" s="158">
        <v>39</v>
      </c>
      <c r="K46" s="158">
        <v>45</v>
      </c>
      <c r="L46" s="158">
        <v>47</v>
      </c>
      <c r="M46" s="158">
        <v>48</v>
      </c>
    </row>
    <row r="47" spans="1:13" ht="17" thickTop="1" thickBot="1">
      <c r="A47" s="174">
        <v>152</v>
      </c>
      <c r="B47" s="208" t="s">
        <v>310</v>
      </c>
      <c r="C47" s="190">
        <v>0</v>
      </c>
      <c r="D47" s="158">
        <v>0</v>
      </c>
      <c r="E47" s="158">
        <v>0</v>
      </c>
      <c r="F47" s="152">
        <v>0</v>
      </c>
      <c r="G47" s="158">
        <v>0</v>
      </c>
      <c r="H47" s="165">
        <v>0</v>
      </c>
      <c r="I47" s="165">
        <v>0</v>
      </c>
      <c r="J47" s="165">
        <v>0</v>
      </c>
      <c r="K47" s="165">
        <v>0</v>
      </c>
      <c r="L47" s="165">
        <v>1</v>
      </c>
      <c r="M47" s="165">
        <v>2</v>
      </c>
    </row>
    <row r="48" spans="1:13" ht="17" thickTop="1" thickBot="1">
      <c r="A48" s="174">
        <v>153</v>
      </c>
      <c r="B48" s="187" t="s">
        <v>311</v>
      </c>
      <c r="C48" s="190">
        <v>0</v>
      </c>
      <c r="D48" s="158">
        <v>0</v>
      </c>
      <c r="E48" s="158">
        <v>0</v>
      </c>
      <c r="F48" s="152">
        <v>0</v>
      </c>
      <c r="G48" s="158">
        <v>0</v>
      </c>
      <c r="H48" s="165">
        <v>2</v>
      </c>
      <c r="I48" s="165">
        <v>4</v>
      </c>
      <c r="J48" s="165">
        <v>5</v>
      </c>
      <c r="K48" s="165">
        <v>7</v>
      </c>
      <c r="L48" s="165">
        <v>9</v>
      </c>
      <c r="M48" s="165">
        <v>10</v>
      </c>
    </row>
    <row r="49" spans="1:13" ht="17" thickTop="1" thickBot="1">
      <c r="A49" s="174">
        <v>154</v>
      </c>
      <c r="B49" s="187" t="s">
        <v>312</v>
      </c>
      <c r="C49" s="190">
        <v>0</v>
      </c>
      <c r="D49" s="158">
        <v>0</v>
      </c>
      <c r="E49" s="158">
        <v>0</v>
      </c>
      <c r="F49" s="152">
        <v>0</v>
      </c>
      <c r="G49" s="158">
        <v>2</v>
      </c>
      <c r="H49" s="165">
        <v>5</v>
      </c>
      <c r="I49" s="165">
        <v>7</v>
      </c>
      <c r="J49" s="165">
        <v>11</v>
      </c>
      <c r="K49" s="165">
        <v>13</v>
      </c>
      <c r="L49" s="165">
        <v>15</v>
      </c>
      <c r="M49" s="165">
        <v>18</v>
      </c>
    </row>
    <row r="50" spans="1:13" ht="17" thickTop="1" thickBot="1">
      <c r="A50" s="176">
        <v>34</v>
      </c>
      <c r="B50" s="177" t="s">
        <v>124</v>
      </c>
      <c r="C50" s="190">
        <v>461</v>
      </c>
      <c r="D50" s="157">
        <v>462</v>
      </c>
      <c r="E50" s="158">
        <v>462</v>
      </c>
      <c r="F50" s="158">
        <v>463</v>
      </c>
      <c r="G50" s="158">
        <v>464</v>
      </c>
      <c r="H50" s="158">
        <v>468</v>
      </c>
      <c r="I50" s="158">
        <v>470</v>
      </c>
      <c r="J50" s="158">
        <v>472</v>
      </c>
      <c r="K50" s="158">
        <v>476</v>
      </c>
      <c r="L50" s="158">
        <v>477</v>
      </c>
      <c r="M50" s="158">
        <v>479</v>
      </c>
    </row>
    <row r="51" spans="1:13" ht="17" thickTop="1" thickBot="1">
      <c r="A51" s="174">
        <v>53</v>
      </c>
      <c r="B51" s="179" t="s">
        <v>95</v>
      </c>
      <c r="C51" s="190">
        <v>18</v>
      </c>
      <c r="D51" s="157">
        <v>18</v>
      </c>
      <c r="E51" s="163">
        <v>18</v>
      </c>
      <c r="F51" s="158">
        <v>18</v>
      </c>
      <c r="G51" s="158">
        <v>18</v>
      </c>
      <c r="H51" s="158">
        <v>18</v>
      </c>
      <c r="I51" s="158">
        <v>12</v>
      </c>
      <c r="J51" s="158">
        <v>13</v>
      </c>
      <c r="K51" s="158">
        <v>14</v>
      </c>
      <c r="L51" s="158">
        <v>15</v>
      </c>
      <c r="M51" s="158">
        <v>16</v>
      </c>
    </row>
    <row r="52" spans="1:13" ht="17" thickTop="1" thickBot="1">
      <c r="A52" s="176">
        <v>58</v>
      </c>
      <c r="B52" s="177" t="s">
        <v>57</v>
      </c>
      <c r="C52" s="190">
        <v>732</v>
      </c>
      <c r="D52" s="159">
        <v>734</v>
      </c>
      <c r="E52" s="165">
        <v>734</v>
      </c>
      <c r="F52" s="166">
        <v>736</v>
      </c>
      <c r="G52" s="166">
        <v>741</v>
      </c>
      <c r="H52" s="166">
        <v>746</v>
      </c>
      <c r="I52" s="166">
        <v>750</v>
      </c>
      <c r="J52" s="166">
        <v>754</v>
      </c>
      <c r="K52" s="166">
        <v>760</v>
      </c>
      <c r="L52" s="166">
        <v>767</v>
      </c>
      <c r="M52" s="166">
        <v>773</v>
      </c>
    </row>
    <row r="53" spans="1:13" ht="17" thickTop="1" thickBot="1">
      <c r="A53" s="174">
        <v>35</v>
      </c>
      <c r="B53" s="179" t="s">
        <v>44</v>
      </c>
      <c r="C53" s="190">
        <v>308</v>
      </c>
      <c r="D53" s="154">
        <v>308</v>
      </c>
      <c r="E53" s="162">
        <v>308</v>
      </c>
      <c r="F53" s="162">
        <v>311</v>
      </c>
      <c r="G53" s="162">
        <v>313</v>
      </c>
      <c r="H53" s="162">
        <v>313</v>
      </c>
      <c r="I53" s="162">
        <v>314</v>
      </c>
      <c r="J53" s="162">
        <v>314</v>
      </c>
      <c r="K53" s="162">
        <v>315</v>
      </c>
      <c r="L53" s="162">
        <v>315</v>
      </c>
      <c r="M53" s="162">
        <v>315</v>
      </c>
    </row>
    <row r="54" spans="1:13" ht="17" thickTop="1" thickBot="1">
      <c r="A54" s="176">
        <v>68</v>
      </c>
      <c r="B54" s="177" t="s">
        <v>60</v>
      </c>
      <c r="C54" s="190">
        <v>240</v>
      </c>
      <c r="D54" s="157">
        <v>240</v>
      </c>
      <c r="E54" s="158">
        <v>240</v>
      </c>
      <c r="F54" s="158">
        <v>241</v>
      </c>
      <c r="G54" s="158">
        <v>244</v>
      </c>
      <c r="H54" s="158">
        <v>249</v>
      </c>
      <c r="I54" s="158">
        <v>252</v>
      </c>
      <c r="J54" s="158">
        <v>257</v>
      </c>
      <c r="K54" s="158">
        <v>260</v>
      </c>
      <c r="L54" s="158">
        <v>265</v>
      </c>
      <c r="M54" s="158">
        <v>267</v>
      </c>
    </row>
    <row r="55" spans="1:13" ht="17" thickTop="1" thickBot="1">
      <c r="A55" s="176">
        <v>121</v>
      </c>
      <c r="B55" s="177" t="s">
        <v>71</v>
      </c>
      <c r="C55" s="148">
        <v>494</v>
      </c>
      <c r="D55" s="157">
        <v>496</v>
      </c>
      <c r="E55" s="158">
        <v>496</v>
      </c>
      <c r="F55" s="163">
        <v>498</v>
      </c>
      <c r="G55" s="163">
        <v>501</v>
      </c>
      <c r="H55" s="163">
        <v>506</v>
      </c>
      <c r="I55" s="163">
        <v>514</v>
      </c>
      <c r="J55" s="163">
        <v>526</v>
      </c>
      <c r="K55" s="163">
        <v>528</v>
      </c>
      <c r="L55" s="163">
        <v>534</v>
      </c>
      <c r="M55" s="163">
        <v>538</v>
      </c>
    </row>
    <row r="56" spans="1:13" ht="17" thickTop="1" thickBot="1">
      <c r="A56" s="174">
        <v>60</v>
      </c>
      <c r="B56" s="179" t="s">
        <v>127</v>
      </c>
      <c r="C56" s="190">
        <v>310</v>
      </c>
      <c r="D56" s="154">
        <v>310</v>
      </c>
      <c r="E56" s="156">
        <v>310</v>
      </c>
      <c r="F56" s="156">
        <v>310</v>
      </c>
      <c r="G56" s="156">
        <v>310</v>
      </c>
      <c r="H56" s="156">
        <v>312</v>
      </c>
      <c r="I56" s="156">
        <v>313</v>
      </c>
      <c r="J56" s="156">
        <v>314</v>
      </c>
      <c r="K56" s="156">
        <v>315</v>
      </c>
      <c r="L56" s="156">
        <v>318</v>
      </c>
      <c r="M56" s="156">
        <v>320</v>
      </c>
    </row>
    <row r="57" spans="1:13" ht="17" thickTop="1" thickBot="1">
      <c r="A57" s="176">
        <v>63</v>
      </c>
      <c r="B57" s="177" t="s">
        <v>97</v>
      </c>
      <c r="C57" s="193">
        <v>100</v>
      </c>
      <c r="D57" s="157">
        <v>102</v>
      </c>
      <c r="E57" s="158">
        <v>102</v>
      </c>
      <c r="F57" s="158">
        <v>105</v>
      </c>
      <c r="G57" s="158">
        <v>105</v>
      </c>
      <c r="H57" s="158">
        <v>117</v>
      </c>
      <c r="I57" s="158">
        <v>117</v>
      </c>
      <c r="J57" s="158">
        <v>118</v>
      </c>
      <c r="K57" s="158">
        <v>118</v>
      </c>
      <c r="L57" s="158">
        <v>119</v>
      </c>
      <c r="M57" s="158">
        <v>119</v>
      </c>
    </row>
    <row r="58" spans="1:13" ht="17" thickTop="1" thickBot="1">
      <c r="A58" s="176">
        <v>3</v>
      </c>
      <c r="B58" s="177" t="s">
        <v>83</v>
      </c>
      <c r="C58" s="190">
        <v>310</v>
      </c>
      <c r="D58" s="157">
        <v>310</v>
      </c>
      <c r="E58" s="158">
        <v>310</v>
      </c>
      <c r="F58" s="158">
        <v>310</v>
      </c>
      <c r="G58" s="158">
        <v>312</v>
      </c>
      <c r="H58" s="158">
        <v>314</v>
      </c>
      <c r="I58" s="158">
        <v>315</v>
      </c>
      <c r="J58" s="158">
        <v>315</v>
      </c>
      <c r="K58" s="158">
        <v>317</v>
      </c>
      <c r="L58" s="158">
        <v>318</v>
      </c>
      <c r="M58" s="158">
        <v>319</v>
      </c>
    </row>
    <row r="59" spans="1:13" ht="17" thickTop="1" thickBot="1">
      <c r="A59" s="176">
        <v>120</v>
      </c>
      <c r="B59" s="177" t="s">
        <v>299</v>
      </c>
      <c r="C59" s="193">
        <v>78</v>
      </c>
      <c r="D59" s="157">
        <v>78</v>
      </c>
      <c r="E59" s="158">
        <v>78</v>
      </c>
      <c r="F59" s="163">
        <v>79</v>
      </c>
      <c r="G59" s="163">
        <v>83</v>
      </c>
      <c r="H59" s="163">
        <v>85</v>
      </c>
      <c r="I59" s="163">
        <v>88</v>
      </c>
      <c r="J59" s="163">
        <v>93</v>
      </c>
      <c r="K59" s="163">
        <v>97</v>
      </c>
      <c r="L59" s="163">
        <v>102</v>
      </c>
      <c r="M59" s="163">
        <v>105</v>
      </c>
    </row>
    <row r="60" spans="1:13" ht="17" thickTop="1" thickBot="1">
      <c r="A60" s="174">
        <v>124</v>
      </c>
      <c r="B60" s="179" t="s">
        <v>144</v>
      </c>
      <c r="C60" s="190">
        <v>442</v>
      </c>
      <c r="D60" s="157">
        <v>445</v>
      </c>
      <c r="E60" s="158">
        <v>445</v>
      </c>
      <c r="F60" s="163">
        <v>449</v>
      </c>
      <c r="G60" s="163">
        <v>464</v>
      </c>
      <c r="H60" s="163">
        <v>474</v>
      </c>
      <c r="I60" s="163">
        <v>481</v>
      </c>
      <c r="J60" s="163">
        <v>488</v>
      </c>
      <c r="K60" s="163">
        <v>492</v>
      </c>
      <c r="L60" s="163">
        <v>505</v>
      </c>
      <c r="M60" s="163">
        <v>510</v>
      </c>
    </row>
    <row r="61" spans="1:13" ht="17" thickTop="1" thickBot="1">
      <c r="A61" s="176">
        <v>70</v>
      </c>
      <c r="B61" s="177" t="s">
        <v>61</v>
      </c>
      <c r="C61" s="190">
        <v>36</v>
      </c>
      <c r="D61" s="157">
        <v>39</v>
      </c>
      <c r="E61" s="158">
        <v>39</v>
      </c>
      <c r="F61" s="158">
        <v>39</v>
      </c>
      <c r="G61" s="158">
        <v>43</v>
      </c>
      <c r="H61" s="158">
        <v>49</v>
      </c>
      <c r="I61" s="158">
        <v>58</v>
      </c>
      <c r="J61" s="158">
        <v>67</v>
      </c>
      <c r="K61" s="158">
        <v>72</v>
      </c>
      <c r="L61" s="158">
        <v>76</v>
      </c>
      <c r="M61" s="158">
        <v>77</v>
      </c>
    </row>
    <row r="62" spans="1:13" ht="17" thickTop="1" thickBot="1">
      <c r="A62" s="174">
        <v>126</v>
      </c>
      <c r="B62" s="179" t="s">
        <v>315</v>
      </c>
      <c r="C62" s="190">
        <v>561</v>
      </c>
      <c r="D62" s="157">
        <v>564</v>
      </c>
      <c r="E62" s="158">
        <v>564</v>
      </c>
      <c r="F62" s="163">
        <v>566</v>
      </c>
      <c r="G62" s="163">
        <v>575</v>
      </c>
      <c r="H62" s="163">
        <v>585</v>
      </c>
      <c r="I62" s="163">
        <v>597</v>
      </c>
      <c r="J62" s="163">
        <v>609</v>
      </c>
      <c r="K62" s="163">
        <v>620</v>
      </c>
      <c r="L62" s="163">
        <v>629</v>
      </c>
      <c r="M62" s="163">
        <v>637</v>
      </c>
    </row>
    <row r="63" spans="1:13" ht="17" thickTop="1" thickBot="1">
      <c r="A63" s="176">
        <v>72</v>
      </c>
      <c r="B63" s="177" t="s">
        <v>62</v>
      </c>
      <c r="C63" s="148">
        <v>662</v>
      </c>
      <c r="D63" s="159">
        <v>664</v>
      </c>
      <c r="E63" s="160">
        <v>664</v>
      </c>
      <c r="F63" s="160">
        <v>669</v>
      </c>
      <c r="G63" s="160">
        <v>678</v>
      </c>
      <c r="H63" s="160">
        <v>689</v>
      </c>
      <c r="I63" s="160">
        <v>6</v>
      </c>
      <c r="J63" s="160">
        <v>16</v>
      </c>
      <c r="K63" s="160">
        <v>24</v>
      </c>
      <c r="L63" s="160">
        <v>32</v>
      </c>
      <c r="M63" s="160">
        <v>37</v>
      </c>
    </row>
    <row r="64" spans="1:13" ht="17" thickTop="1" thickBot="1">
      <c r="A64" s="176">
        <v>66</v>
      </c>
      <c r="B64" s="177" t="s">
        <v>59</v>
      </c>
      <c r="C64" s="190">
        <v>342</v>
      </c>
      <c r="D64" s="159">
        <v>343</v>
      </c>
      <c r="E64" s="160">
        <v>343</v>
      </c>
      <c r="F64" s="160">
        <v>345</v>
      </c>
      <c r="G64" s="160">
        <v>352</v>
      </c>
      <c r="H64" s="160">
        <v>359</v>
      </c>
      <c r="I64" s="160">
        <v>365</v>
      </c>
      <c r="J64" s="160">
        <v>374</v>
      </c>
      <c r="K64" s="160">
        <v>384</v>
      </c>
      <c r="L64" s="160">
        <v>389</v>
      </c>
      <c r="M64" s="160">
        <v>393</v>
      </c>
    </row>
    <row r="65" spans="1:13" ht="17" thickTop="1" thickBot="1">
      <c r="A65" s="174">
        <v>144</v>
      </c>
      <c r="B65" s="179" t="s">
        <v>161</v>
      </c>
      <c r="C65" s="190">
        <v>395</v>
      </c>
      <c r="D65" s="167">
        <v>397</v>
      </c>
      <c r="E65" s="165">
        <v>397</v>
      </c>
      <c r="F65" s="165">
        <v>399</v>
      </c>
      <c r="G65" s="165">
        <v>407</v>
      </c>
      <c r="H65" s="165">
        <v>419</v>
      </c>
      <c r="I65" s="165">
        <v>430</v>
      </c>
      <c r="J65" s="165">
        <v>445</v>
      </c>
      <c r="K65" s="165">
        <v>455</v>
      </c>
      <c r="L65" s="165">
        <v>463</v>
      </c>
      <c r="M65" s="165">
        <v>471</v>
      </c>
    </row>
    <row r="66" spans="1:13" ht="17" thickTop="1" thickBot="1">
      <c r="A66" s="182">
        <v>100</v>
      </c>
      <c r="B66" s="183" t="s">
        <v>132</v>
      </c>
      <c r="C66" s="186">
        <v>180</v>
      </c>
      <c r="D66" s="157">
        <v>180</v>
      </c>
      <c r="E66" s="163">
        <v>180</v>
      </c>
      <c r="F66" s="163">
        <v>180</v>
      </c>
      <c r="G66" s="163">
        <v>183</v>
      </c>
      <c r="H66" s="163">
        <v>190</v>
      </c>
      <c r="I66" s="163">
        <v>191</v>
      </c>
      <c r="J66" s="163">
        <v>194</v>
      </c>
      <c r="K66" s="163">
        <v>200</v>
      </c>
      <c r="L66" s="163">
        <v>203</v>
      </c>
      <c r="M66" s="163">
        <v>203</v>
      </c>
    </row>
    <row r="67" spans="1:13" ht="17" thickTop="1" thickBot="1">
      <c r="A67" s="174">
        <v>123</v>
      </c>
      <c r="B67" s="179" t="s">
        <v>286</v>
      </c>
      <c r="C67" s="190">
        <v>373</v>
      </c>
      <c r="D67" s="157">
        <v>375</v>
      </c>
      <c r="E67" s="158">
        <v>375</v>
      </c>
      <c r="F67" s="163">
        <v>376</v>
      </c>
      <c r="G67" s="163">
        <v>380</v>
      </c>
      <c r="H67" s="163">
        <v>385</v>
      </c>
      <c r="I67" s="163">
        <v>391</v>
      </c>
      <c r="J67" s="163">
        <v>399</v>
      </c>
      <c r="K67" s="163">
        <v>404</v>
      </c>
      <c r="L67" s="163">
        <v>410</v>
      </c>
      <c r="M67" s="163">
        <v>416</v>
      </c>
    </row>
    <row r="68" spans="1:13" ht="17" thickTop="1" thickBot="1">
      <c r="A68" s="176">
        <v>127</v>
      </c>
      <c r="B68" s="177" t="s">
        <v>73</v>
      </c>
      <c r="C68" s="148">
        <v>406</v>
      </c>
      <c r="D68" s="157">
        <v>409</v>
      </c>
      <c r="E68" s="158">
        <v>409</v>
      </c>
      <c r="F68" s="163">
        <v>411</v>
      </c>
      <c r="G68" s="163">
        <v>420</v>
      </c>
      <c r="H68" s="163">
        <v>423</v>
      </c>
      <c r="I68" s="163">
        <v>7</v>
      </c>
      <c r="J68" s="163">
        <v>15</v>
      </c>
      <c r="K68" s="163">
        <v>25</v>
      </c>
      <c r="L68" s="163">
        <v>34</v>
      </c>
      <c r="M68" s="163">
        <v>42</v>
      </c>
    </row>
    <row r="69" spans="1:13" ht="17" thickTop="1" thickBot="1">
      <c r="A69" s="174">
        <v>118</v>
      </c>
      <c r="B69" s="180" t="s">
        <v>143</v>
      </c>
      <c r="C69" s="190">
        <v>456</v>
      </c>
      <c r="D69" s="157">
        <v>458</v>
      </c>
      <c r="E69" s="158">
        <v>458</v>
      </c>
      <c r="F69" s="163">
        <v>461</v>
      </c>
      <c r="G69" s="163">
        <v>471</v>
      </c>
      <c r="H69" s="163">
        <v>478</v>
      </c>
      <c r="I69" s="163">
        <v>489</v>
      </c>
      <c r="J69" s="163">
        <v>500</v>
      </c>
      <c r="K69" s="163">
        <v>505</v>
      </c>
      <c r="L69" s="163">
        <v>513</v>
      </c>
      <c r="M69" s="163">
        <v>518</v>
      </c>
    </row>
    <row r="70" spans="1:13" ht="17" thickTop="1" thickBot="1">
      <c r="A70" s="176">
        <v>140</v>
      </c>
      <c r="B70" s="177" t="s">
        <v>157</v>
      </c>
      <c r="C70" s="148">
        <v>86</v>
      </c>
      <c r="D70" s="167">
        <v>86</v>
      </c>
      <c r="E70" s="165">
        <v>86</v>
      </c>
      <c r="F70" s="165">
        <v>86</v>
      </c>
      <c r="G70" s="165">
        <v>86</v>
      </c>
      <c r="H70" s="165">
        <v>86</v>
      </c>
      <c r="I70" s="165">
        <v>87</v>
      </c>
      <c r="J70" s="165">
        <v>89</v>
      </c>
      <c r="K70" s="165">
        <v>89</v>
      </c>
      <c r="L70" s="165">
        <v>89</v>
      </c>
      <c r="M70" s="165">
        <v>89</v>
      </c>
    </row>
    <row r="71" spans="1:13" ht="17" thickTop="1" thickBot="1">
      <c r="A71" s="176">
        <v>43</v>
      </c>
      <c r="B71" s="177" t="s">
        <v>48</v>
      </c>
      <c r="C71" s="190">
        <v>584</v>
      </c>
      <c r="D71" s="154">
        <v>588</v>
      </c>
      <c r="E71" s="162">
        <v>588</v>
      </c>
      <c r="F71" s="156">
        <v>590</v>
      </c>
      <c r="G71" s="156">
        <v>597</v>
      </c>
      <c r="H71" s="156">
        <v>606</v>
      </c>
      <c r="I71" s="156">
        <v>623</v>
      </c>
      <c r="J71" s="156">
        <v>636</v>
      </c>
      <c r="K71" s="156">
        <v>651</v>
      </c>
      <c r="L71" s="156">
        <v>663</v>
      </c>
      <c r="M71" s="156">
        <v>673</v>
      </c>
    </row>
    <row r="72" spans="1:13" ht="17" thickTop="1" thickBot="1">
      <c r="A72" s="174">
        <v>125</v>
      </c>
      <c r="B72" s="179" t="s">
        <v>145</v>
      </c>
      <c r="C72" s="190">
        <v>425</v>
      </c>
      <c r="D72" s="159">
        <v>426</v>
      </c>
      <c r="E72" s="160">
        <v>426</v>
      </c>
      <c r="F72" s="164">
        <v>427</v>
      </c>
      <c r="G72" s="164">
        <v>434</v>
      </c>
      <c r="H72" s="164">
        <v>438</v>
      </c>
      <c r="I72" s="164">
        <v>447</v>
      </c>
      <c r="J72" s="164">
        <v>456</v>
      </c>
      <c r="K72" s="164">
        <v>464</v>
      </c>
      <c r="L72" s="164">
        <v>472</v>
      </c>
      <c r="M72" s="164">
        <v>478</v>
      </c>
    </row>
    <row r="73" spans="1:13" ht="17" thickTop="1" thickBot="1">
      <c r="A73" s="176">
        <v>112</v>
      </c>
      <c r="B73" s="176" t="s">
        <v>139</v>
      </c>
      <c r="C73" s="190">
        <v>571</v>
      </c>
      <c r="D73" s="168">
        <v>574</v>
      </c>
      <c r="E73" s="170">
        <v>574</v>
      </c>
      <c r="F73" s="171">
        <v>577</v>
      </c>
      <c r="G73" s="171">
        <v>586</v>
      </c>
      <c r="H73" s="171">
        <v>594</v>
      </c>
      <c r="I73" s="171">
        <v>603</v>
      </c>
      <c r="J73" s="171">
        <v>612</v>
      </c>
      <c r="K73" s="171">
        <v>620</v>
      </c>
      <c r="L73" s="171">
        <v>633</v>
      </c>
      <c r="M73" s="171">
        <v>642</v>
      </c>
    </row>
    <row r="74" spans="1:13" ht="17" thickTop="1" thickBot="1">
      <c r="A74" s="174">
        <v>62</v>
      </c>
      <c r="B74" s="179" t="s">
        <v>58</v>
      </c>
      <c r="C74" s="192">
        <v>26</v>
      </c>
      <c r="D74" s="154">
        <v>28</v>
      </c>
      <c r="E74" s="156">
        <v>28</v>
      </c>
      <c r="F74" s="156">
        <v>30</v>
      </c>
      <c r="G74" s="156">
        <v>45</v>
      </c>
      <c r="H74" s="156">
        <v>65</v>
      </c>
      <c r="I74" s="156">
        <v>90</v>
      </c>
      <c r="J74" s="156">
        <v>113</v>
      </c>
      <c r="K74" s="156">
        <v>159</v>
      </c>
      <c r="L74" s="156">
        <v>179</v>
      </c>
      <c r="M74" s="156">
        <v>189</v>
      </c>
    </row>
    <row r="75" spans="1:13" ht="17" thickTop="1" thickBot="1">
      <c r="A75" s="176">
        <v>31</v>
      </c>
      <c r="B75" s="177" t="s">
        <v>43</v>
      </c>
      <c r="C75" s="190">
        <v>841</v>
      </c>
      <c r="D75" s="159">
        <v>847</v>
      </c>
      <c r="E75" s="160">
        <v>847</v>
      </c>
      <c r="F75" s="160">
        <v>848</v>
      </c>
      <c r="G75" s="160">
        <v>856</v>
      </c>
      <c r="H75" s="160">
        <v>865</v>
      </c>
      <c r="I75" s="160">
        <v>876</v>
      </c>
      <c r="J75" s="160">
        <v>889</v>
      </c>
      <c r="K75" s="160">
        <v>897</v>
      </c>
      <c r="L75" s="160">
        <v>904</v>
      </c>
      <c r="M75" s="160">
        <v>907</v>
      </c>
    </row>
    <row r="76" spans="1:13" ht="17" thickTop="1" thickBot="1">
      <c r="A76" s="174">
        <v>32</v>
      </c>
      <c r="B76" s="179" t="s">
        <v>90</v>
      </c>
      <c r="C76" s="190">
        <v>102</v>
      </c>
      <c r="D76" s="154">
        <v>104</v>
      </c>
      <c r="E76" s="156">
        <v>104</v>
      </c>
      <c r="F76" s="156">
        <v>105</v>
      </c>
      <c r="G76" s="156">
        <v>105</v>
      </c>
      <c r="H76" s="156">
        <v>105</v>
      </c>
      <c r="I76" s="156">
        <v>105</v>
      </c>
      <c r="J76" s="156">
        <v>109</v>
      </c>
      <c r="K76" s="156">
        <v>115</v>
      </c>
      <c r="L76" s="156">
        <v>116</v>
      </c>
      <c r="M76" s="156">
        <v>116</v>
      </c>
    </row>
    <row r="77" spans="1:13" ht="17" thickTop="1" thickBot="1">
      <c r="A77" s="176">
        <v>116</v>
      </c>
      <c r="B77" s="177" t="s">
        <v>74</v>
      </c>
      <c r="C77" s="148">
        <v>790</v>
      </c>
      <c r="D77" s="157">
        <v>793</v>
      </c>
      <c r="E77" s="158">
        <v>793</v>
      </c>
      <c r="F77" s="163">
        <v>796</v>
      </c>
      <c r="G77" s="163">
        <v>809</v>
      </c>
      <c r="H77" s="163">
        <v>820</v>
      </c>
      <c r="I77" s="163">
        <v>838</v>
      </c>
      <c r="J77" s="163">
        <v>839</v>
      </c>
      <c r="K77" s="163">
        <v>839</v>
      </c>
      <c r="L77" s="163">
        <v>852</v>
      </c>
      <c r="M77" s="163">
        <v>859</v>
      </c>
    </row>
    <row r="78" spans="1:13" ht="17" thickTop="1" thickBot="1">
      <c r="A78" s="174">
        <v>105</v>
      </c>
      <c r="B78" s="179" t="s">
        <v>137</v>
      </c>
      <c r="C78" s="190">
        <v>300</v>
      </c>
      <c r="D78" s="167">
        <v>306</v>
      </c>
      <c r="E78" s="165">
        <v>306</v>
      </c>
      <c r="F78" s="165">
        <v>308</v>
      </c>
      <c r="G78" s="165">
        <v>315</v>
      </c>
      <c r="H78" s="165">
        <v>331</v>
      </c>
      <c r="I78" s="165">
        <v>350</v>
      </c>
      <c r="J78" s="165">
        <v>365</v>
      </c>
      <c r="K78" s="165">
        <v>375</v>
      </c>
      <c r="L78" s="165">
        <v>386</v>
      </c>
      <c r="M78" s="165">
        <v>398</v>
      </c>
    </row>
    <row r="79" spans="1:13" ht="17" thickTop="1" thickBot="1">
      <c r="A79" s="174">
        <v>103</v>
      </c>
      <c r="B79" s="179" t="s">
        <v>134</v>
      </c>
      <c r="C79" s="190">
        <v>752</v>
      </c>
      <c r="D79" s="157">
        <v>754</v>
      </c>
      <c r="E79" s="163">
        <v>754</v>
      </c>
      <c r="F79" s="163">
        <v>754</v>
      </c>
      <c r="G79" s="163">
        <v>767</v>
      </c>
      <c r="H79" s="163">
        <v>778</v>
      </c>
      <c r="I79" s="163">
        <v>789</v>
      </c>
      <c r="J79" s="163">
        <v>811</v>
      </c>
      <c r="K79" s="163">
        <v>833</v>
      </c>
      <c r="L79" s="163">
        <v>844</v>
      </c>
      <c r="M79" s="163">
        <v>857</v>
      </c>
    </row>
    <row r="80" spans="1:13" ht="17" thickTop="1" thickBot="1">
      <c r="A80" s="174">
        <v>104</v>
      </c>
      <c r="B80" s="179" t="s">
        <v>136</v>
      </c>
      <c r="C80" s="190">
        <v>301</v>
      </c>
      <c r="D80" s="167">
        <v>302</v>
      </c>
      <c r="E80" s="165">
        <v>302</v>
      </c>
      <c r="F80" s="165">
        <v>308</v>
      </c>
      <c r="G80" s="165">
        <v>327</v>
      </c>
      <c r="H80" s="165">
        <v>350</v>
      </c>
      <c r="I80" s="165">
        <v>375</v>
      </c>
      <c r="J80" s="165">
        <v>396</v>
      </c>
      <c r="K80" s="165">
        <v>419</v>
      </c>
      <c r="L80" s="165">
        <v>440</v>
      </c>
      <c r="M80" s="165">
        <v>450</v>
      </c>
    </row>
    <row r="81" spans="1:13" ht="17" thickTop="1" thickBot="1">
      <c r="A81" s="176">
        <v>122</v>
      </c>
      <c r="B81" s="177" t="s">
        <v>72</v>
      </c>
      <c r="C81" s="190">
        <v>394</v>
      </c>
      <c r="D81" s="157">
        <v>397</v>
      </c>
      <c r="E81" s="158">
        <v>397</v>
      </c>
      <c r="F81" s="163">
        <v>399</v>
      </c>
      <c r="G81" s="163">
        <v>408</v>
      </c>
      <c r="H81" s="163">
        <v>417</v>
      </c>
      <c r="I81" s="163">
        <v>426</v>
      </c>
      <c r="J81" s="163">
        <v>437</v>
      </c>
      <c r="K81" s="163">
        <v>442</v>
      </c>
      <c r="L81" s="163">
        <v>454</v>
      </c>
      <c r="M81" s="163">
        <v>467</v>
      </c>
    </row>
    <row r="82" spans="1:13" ht="17" thickTop="1" thickBot="1">
      <c r="A82" s="176">
        <v>117</v>
      </c>
      <c r="B82" s="177" t="s">
        <v>70</v>
      </c>
      <c r="C82" s="190">
        <v>176</v>
      </c>
      <c r="D82" s="159">
        <v>178</v>
      </c>
      <c r="E82" s="160">
        <v>178</v>
      </c>
      <c r="F82" s="164">
        <v>179</v>
      </c>
      <c r="G82" s="164">
        <v>180</v>
      </c>
      <c r="H82" s="164">
        <v>185</v>
      </c>
      <c r="I82" s="164">
        <v>190</v>
      </c>
      <c r="J82" s="164">
        <v>198</v>
      </c>
      <c r="K82" s="164">
        <v>202</v>
      </c>
      <c r="L82" s="164">
        <v>211</v>
      </c>
      <c r="M82" s="164">
        <v>216</v>
      </c>
    </row>
    <row r="83" spans="1:13" ht="17" thickTop="1" thickBot="1">
      <c r="A83" s="176">
        <v>36</v>
      </c>
      <c r="B83" s="177" t="s">
        <v>45</v>
      </c>
      <c r="C83" s="190">
        <v>630</v>
      </c>
      <c r="D83" s="154">
        <v>635</v>
      </c>
      <c r="E83" s="162">
        <v>635</v>
      </c>
      <c r="F83" s="162">
        <v>635</v>
      </c>
      <c r="G83" s="162">
        <v>638</v>
      </c>
      <c r="H83" s="162">
        <v>641</v>
      </c>
      <c r="I83" s="162">
        <v>642</v>
      </c>
      <c r="J83" s="162">
        <v>642</v>
      </c>
      <c r="K83" s="162">
        <v>643</v>
      </c>
      <c r="L83" s="162">
        <v>644</v>
      </c>
      <c r="M83" s="162">
        <v>644</v>
      </c>
    </row>
    <row r="84" spans="1:13" ht="17" thickTop="1" thickBot="1">
      <c r="A84" s="174">
        <v>107</v>
      </c>
      <c r="B84" s="180" t="s">
        <v>260</v>
      </c>
      <c r="C84" s="190">
        <v>220</v>
      </c>
      <c r="D84" s="157">
        <v>224</v>
      </c>
      <c r="E84" s="163">
        <v>224</v>
      </c>
      <c r="F84" s="163">
        <v>226</v>
      </c>
      <c r="G84" s="163">
        <v>238</v>
      </c>
      <c r="H84" s="163">
        <v>259</v>
      </c>
      <c r="I84" s="163">
        <v>277</v>
      </c>
      <c r="J84" s="163">
        <v>293</v>
      </c>
      <c r="K84" s="163">
        <v>309</v>
      </c>
      <c r="L84" s="163">
        <v>315</v>
      </c>
      <c r="M84" s="163">
        <v>324</v>
      </c>
    </row>
    <row r="85" spans="1:13" ht="17" thickTop="1" thickBot="1">
      <c r="A85" s="174">
        <v>149</v>
      </c>
      <c r="B85" s="210" t="s">
        <v>165</v>
      </c>
      <c r="C85" s="186">
        <v>213</v>
      </c>
      <c r="D85" s="159">
        <v>215</v>
      </c>
      <c r="E85" s="164">
        <v>215</v>
      </c>
      <c r="F85" s="164">
        <v>217</v>
      </c>
      <c r="G85" s="164">
        <v>227</v>
      </c>
      <c r="H85" s="164">
        <v>236</v>
      </c>
      <c r="I85" s="164">
        <v>249</v>
      </c>
      <c r="J85" s="164">
        <v>261</v>
      </c>
      <c r="K85" s="164">
        <v>272</v>
      </c>
      <c r="L85" s="164">
        <v>280</v>
      </c>
      <c r="M85" s="164">
        <v>286</v>
      </c>
    </row>
    <row r="86" spans="1:13" ht="17" thickTop="1" thickBot="1">
      <c r="A86" s="174">
        <v>38</v>
      </c>
      <c r="B86" s="179" t="s">
        <v>92</v>
      </c>
      <c r="C86" s="190">
        <v>974</v>
      </c>
      <c r="D86" s="154">
        <v>976</v>
      </c>
      <c r="E86" s="162">
        <v>976</v>
      </c>
      <c r="F86" s="156">
        <v>978</v>
      </c>
      <c r="G86" s="156">
        <v>984</v>
      </c>
      <c r="H86" s="156">
        <v>990</v>
      </c>
      <c r="I86" s="156">
        <v>992</v>
      </c>
      <c r="J86" s="156">
        <v>993</v>
      </c>
      <c r="K86" s="156">
        <v>993</v>
      </c>
      <c r="L86" s="156">
        <v>993</v>
      </c>
      <c r="M86" s="156">
        <v>993</v>
      </c>
    </row>
    <row r="87" spans="1:13" ht="17" thickTop="1" thickBot="1">
      <c r="A87" s="174">
        <v>134</v>
      </c>
      <c r="B87" s="179" t="s">
        <v>101</v>
      </c>
      <c r="C87" s="190">
        <v>204</v>
      </c>
      <c r="D87" s="167">
        <v>204</v>
      </c>
      <c r="E87" s="165">
        <v>204</v>
      </c>
      <c r="F87" s="165">
        <v>205</v>
      </c>
      <c r="G87" s="165">
        <v>208</v>
      </c>
      <c r="H87" s="165">
        <v>212</v>
      </c>
      <c r="I87" s="165">
        <v>222</v>
      </c>
      <c r="J87" s="165">
        <v>235</v>
      </c>
      <c r="K87" s="165">
        <v>241</v>
      </c>
      <c r="L87" s="165">
        <v>245</v>
      </c>
      <c r="M87" s="165">
        <v>247</v>
      </c>
    </row>
    <row r="88" spans="1:13" ht="17" thickTop="1" thickBot="1">
      <c r="A88" s="174">
        <v>102</v>
      </c>
      <c r="B88" s="179" t="s">
        <v>133</v>
      </c>
      <c r="C88" s="193">
        <v>289</v>
      </c>
      <c r="D88" s="159">
        <v>286</v>
      </c>
      <c r="E88" s="164">
        <v>289</v>
      </c>
      <c r="F88" s="164">
        <v>1</v>
      </c>
      <c r="G88" s="164">
        <v>1</v>
      </c>
      <c r="H88" s="164">
        <v>2</v>
      </c>
      <c r="I88" s="164">
        <v>4</v>
      </c>
      <c r="J88" s="164">
        <v>9</v>
      </c>
      <c r="K88" s="164">
        <v>10</v>
      </c>
      <c r="L88" s="164">
        <v>13</v>
      </c>
      <c r="M88" s="164">
        <v>15</v>
      </c>
    </row>
    <row r="89" spans="1:13" ht="17" thickTop="1" thickBot="1">
      <c r="A89" s="176">
        <v>106</v>
      </c>
      <c r="B89" s="177" t="s">
        <v>75</v>
      </c>
      <c r="C89" s="190">
        <v>499</v>
      </c>
      <c r="D89" s="159">
        <v>500</v>
      </c>
      <c r="E89" s="164">
        <v>500</v>
      </c>
      <c r="F89" s="164">
        <v>1</v>
      </c>
      <c r="G89" s="164">
        <v>8</v>
      </c>
      <c r="H89" s="164">
        <v>14</v>
      </c>
      <c r="I89" s="164">
        <v>22</v>
      </c>
      <c r="J89" s="164">
        <v>28</v>
      </c>
      <c r="K89" s="164">
        <v>36</v>
      </c>
      <c r="L89" s="164">
        <v>45</v>
      </c>
      <c r="M89" s="164">
        <v>53</v>
      </c>
    </row>
    <row r="90" spans="1:13" ht="17" thickTop="1" thickBot="1">
      <c r="A90" s="174">
        <v>33</v>
      </c>
      <c r="B90" s="179" t="s">
        <v>91</v>
      </c>
      <c r="C90" s="190">
        <v>613</v>
      </c>
      <c r="D90" s="154">
        <v>631</v>
      </c>
      <c r="E90" s="156">
        <v>631</v>
      </c>
      <c r="F90" s="156">
        <v>664</v>
      </c>
      <c r="G90" s="156">
        <v>666</v>
      </c>
      <c r="H90" s="156">
        <v>2</v>
      </c>
      <c r="I90" s="156">
        <v>12</v>
      </c>
      <c r="J90" s="156">
        <v>20</v>
      </c>
      <c r="K90" s="156">
        <v>27</v>
      </c>
      <c r="L90" s="156">
        <v>29</v>
      </c>
      <c r="M90" s="156">
        <v>34</v>
      </c>
    </row>
    <row r="91" spans="1:13" ht="17" thickTop="1" thickBot="1">
      <c r="A91" s="176">
        <v>50</v>
      </c>
      <c r="B91" s="177" t="s">
        <v>53</v>
      </c>
      <c r="C91" s="190">
        <v>354</v>
      </c>
      <c r="D91" s="159">
        <v>356</v>
      </c>
      <c r="E91" s="164">
        <v>356</v>
      </c>
      <c r="F91" s="160">
        <v>357</v>
      </c>
      <c r="G91" s="160">
        <v>362</v>
      </c>
      <c r="H91" s="160">
        <v>366</v>
      </c>
      <c r="I91" s="160">
        <v>370</v>
      </c>
      <c r="J91" s="160">
        <v>375</v>
      </c>
      <c r="K91" s="160">
        <v>380</v>
      </c>
      <c r="L91" s="160">
        <v>388</v>
      </c>
      <c r="M91" s="160">
        <v>402</v>
      </c>
    </row>
    <row r="92" spans="1:13" ht="17" thickTop="1" thickBot="1">
      <c r="A92" s="174">
        <v>132</v>
      </c>
      <c r="B92" s="179" t="s">
        <v>151</v>
      </c>
      <c r="C92" s="190">
        <v>452</v>
      </c>
      <c r="D92" s="172">
        <v>453</v>
      </c>
      <c r="E92" s="163">
        <v>453</v>
      </c>
      <c r="F92" s="163">
        <v>455</v>
      </c>
      <c r="G92" s="163">
        <v>461</v>
      </c>
      <c r="H92" s="163">
        <v>468</v>
      </c>
      <c r="I92" s="163">
        <v>474</v>
      </c>
      <c r="J92" s="163">
        <v>484</v>
      </c>
      <c r="K92" s="163">
        <v>492</v>
      </c>
      <c r="L92" s="163">
        <v>497</v>
      </c>
      <c r="M92" s="163">
        <v>503</v>
      </c>
    </row>
    <row r="93" spans="1:13" ht="17" thickTop="1" thickBot="1">
      <c r="A93" s="176">
        <v>76</v>
      </c>
      <c r="B93" s="177" t="s">
        <v>259</v>
      </c>
      <c r="C93" s="190">
        <v>271</v>
      </c>
      <c r="D93" s="159">
        <v>272</v>
      </c>
      <c r="E93" s="160">
        <v>272</v>
      </c>
      <c r="F93" s="160">
        <v>275</v>
      </c>
      <c r="G93" s="160">
        <v>282</v>
      </c>
      <c r="H93" s="160">
        <v>295</v>
      </c>
      <c r="I93" s="160">
        <v>308</v>
      </c>
      <c r="J93" s="160">
        <v>324</v>
      </c>
      <c r="K93" s="160">
        <v>338</v>
      </c>
      <c r="L93" s="160">
        <v>352</v>
      </c>
      <c r="M93" s="160">
        <v>360</v>
      </c>
    </row>
    <row r="94" spans="1:13" ht="17" thickTop="1" thickBot="1">
      <c r="A94" s="174">
        <v>48</v>
      </c>
      <c r="B94" s="179" t="s">
        <v>51</v>
      </c>
      <c r="C94" s="190">
        <v>249</v>
      </c>
      <c r="D94" s="154">
        <v>249</v>
      </c>
      <c r="E94" s="162">
        <v>249</v>
      </c>
      <c r="F94" s="156">
        <v>251</v>
      </c>
      <c r="G94" s="156">
        <v>257</v>
      </c>
      <c r="H94" s="156">
        <v>261</v>
      </c>
      <c r="I94" s="156">
        <v>269</v>
      </c>
      <c r="J94" s="156">
        <v>275</v>
      </c>
      <c r="K94" s="156">
        <v>277</v>
      </c>
      <c r="L94" s="156">
        <v>283</v>
      </c>
      <c r="M94" s="156">
        <v>287</v>
      </c>
    </row>
    <row r="95" spans="1:13" ht="17" thickTop="1" thickBot="1">
      <c r="A95" s="174">
        <v>21</v>
      </c>
      <c r="B95" s="179" t="s">
        <v>87</v>
      </c>
      <c r="C95" s="190">
        <v>269</v>
      </c>
      <c r="D95" s="157">
        <v>272</v>
      </c>
      <c r="E95" s="158">
        <v>272</v>
      </c>
      <c r="F95" s="158">
        <v>274</v>
      </c>
      <c r="G95" s="158">
        <v>278</v>
      </c>
      <c r="H95" s="158">
        <v>283</v>
      </c>
      <c r="I95" s="158">
        <v>290</v>
      </c>
      <c r="J95" s="158">
        <v>294</v>
      </c>
      <c r="K95" s="158">
        <v>297</v>
      </c>
      <c r="L95" s="158">
        <v>303</v>
      </c>
      <c r="M95" s="158">
        <v>307</v>
      </c>
    </row>
    <row r="96" spans="1:13" ht="17" thickTop="1" thickBot="1">
      <c r="A96" s="176">
        <v>65</v>
      </c>
      <c r="B96" s="177" t="s">
        <v>249</v>
      </c>
      <c r="C96" s="190">
        <v>398</v>
      </c>
      <c r="D96" s="157">
        <v>401</v>
      </c>
      <c r="E96" s="158">
        <v>401</v>
      </c>
      <c r="F96" s="158">
        <v>403</v>
      </c>
      <c r="G96" s="158">
        <v>408</v>
      </c>
      <c r="H96" s="158">
        <v>414</v>
      </c>
      <c r="I96" s="158">
        <v>420</v>
      </c>
      <c r="J96" s="158">
        <v>428</v>
      </c>
      <c r="K96" s="158">
        <v>438</v>
      </c>
      <c r="L96" s="158">
        <v>443</v>
      </c>
      <c r="M96" s="158">
        <v>450</v>
      </c>
    </row>
    <row r="97" spans="1:13" ht="17" thickTop="1" thickBot="1">
      <c r="A97" s="176">
        <v>64</v>
      </c>
      <c r="B97" s="177" t="s">
        <v>219</v>
      </c>
      <c r="C97" s="190">
        <v>12</v>
      </c>
      <c r="D97" s="157">
        <v>13</v>
      </c>
      <c r="E97" s="158">
        <v>13</v>
      </c>
      <c r="F97" s="158">
        <v>14</v>
      </c>
      <c r="G97" s="158">
        <v>17</v>
      </c>
      <c r="H97" s="158">
        <v>20</v>
      </c>
      <c r="I97" s="158">
        <v>25</v>
      </c>
      <c r="J97" s="158">
        <v>29</v>
      </c>
      <c r="K97" s="158">
        <v>33</v>
      </c>
      <c r="L97" s="158">
        <v>38</v>
      </c>
      <c r="M97" s="158">
        <v>41</v>
      </c>
    </row>
    <row r="98" spans="1:13" ht="17" thickTop="1" thickBot="1">
      <c r="A98" s="176">
        <v>42</v>
      </c>
      <c r="B98" s="177" t="s">
        <v>47</v>
      </c>
      <c r="C98" s="190">
        <v>1270</v>
      </c>
      <c r="D98" s="154">
        <v>1273</v>
      </c>
      <c r="E98" s="162">
        <v>1273</v>
      </c>
      <c r="F98" s="156">
        <v>1276</v>
      </c>
      <c r="G98" s="156">
        <v>1289</v>
      </c>
      <c r="H98" s="156">
        <v>1309</v>
      </c>
      <c r="I98" s="156">
        <v>1319</v>
      </c>
      <c r="J98" s="156">
        <v>1327</v>
      </c>
      <c r="K98" s="156">
        <v>1347</v>
      </c>
      <c r="L98" s="156">
        <v>1364</v>
      </c>
      <c r="M98" s="156">
        <v>1371</v>
      </c>
    </row>
    <row r="99" spans="1:13" ht="17" thickTop="1" thickBot="1">
      <c r="A99" s="176">
        <v>115</v>
      </c>
      <c r="B99" s="177" t="s">
        <v>142</v>
      </c>
      <c r="C99" s="190">
        <v>206</v>
      </c>
      <c r="D99" s="157">
        <v>206</v>
      </c>
      <c r="E99" s="158">
        <v>206</v>
      </c>
      <c r="F99" s="163">
        <v>206</v>
      </c>
      <c r="G99" s="163">
        <v>206</v>
      </c>
      <c r="H99" s="163">
        <v>206</v>
      </c>
      <c r="I99" s="163">
        <v>207</v>
      </c>
      <c r="J99" s="163">
        <v>207</v>
      </c>
      <c r="K99" s="163">
        <v>207</v>
      </c>
      <c r="L99" s="163">
        <v>207</v>
      </c>
      <c r="M99" s="163">
        <v>208</v>
      </c>
    </row>
    <row r="100" spans="1:13" ht="17" thickTop="1" thickBot="1">
      <c r="A100" s="176">
        <v>27</v>
      </c>
      <c r="B100" s="177" t="s">
        <v>40</v>
      </c>
      <c r="C100" s="190">
        <v>258</v>
      </c>
      <c r="D100" s="154">
        <v>260</v>
      </c>
      <c r="E100" s="156">
        <v>260</v>
      </c>
      <c r="F100" s="156">
        <v>260</v>
      </c>
      <c r="G100" s="156">
        <v>265</v>
      </c>
      <c r="H100" s="156">
        <v>268</v>
      </c>
      <c r="I100" s="156">
        <v>272</v>
      </c>
      <c r="J100" s="156">
        <v>276</v>
      </c>
      <c r="K100" s="156">
        <v>280</v>
      </c>
      <c r="L100" s="156">
        <v>284</v>
      </c>
      <c r="M100" s="156">
        <v>286</v>
      </c>
    </row>
    <row r="101" spans="1:13" ht="17" thickTop="1" thickBot="1">
      <c r="A101" s="176">
        <v>59</v>
      </c>
      <c r="B101" s="177" t="s">
        <v>108</v>
      </c>
      <c r="C101" s="190">
        <v>127</v>
      </c>
      <c r="D101" s="157">
        <v>127</v>
      </c>
      <c r="E101" s="156">
        <v>127</v>
      </c>
      <c r="F101" s="156">
        <v>127</v>
      </c>
      <c r="G101" s="156">
        <v>127</v>
      </c>
      <c r="H101" s="156">
        <v>127</v>
      </c>
      <c r="I101" s="156">
        <v>127</v>
      </c>
      <c r="J101" s="156">
        <v>127</v>
      </c>
      <c r="K101" s="156">
        <v>127</v>
      </c>
      <c r="L101" s="156">
        <v>127</v>
      </c>
      <c r="M101" s="156">
        <v>128</v>
      </c>
    </row>
    <row r="102" spans="1:13" ht="17" thickTop="1" thickBot="1">
      <c r="A102" s="176">
        <v>24</v>
      </c>
      <c r="B102" s="177" t="s">
        <v>37</v>
      </c>
      <c r="C102" s="190">
        <v>502</v>
      </c>
      <c r="D102" s="154">
        <v>504</v>
      </c>
      <c r="E102" s="156">
        <v>504</v>
      </c>
      <c r="F102" s="156">
        <v>507</v>
      </c>
      <c r="G102" s="156">
        <v>518</v>
      </c>
      <c r="H102" s="156">
        <v>531</v>
      </c>
      <c r="I102" s="156">
        <v>541</v>
      </c>
      <c r="J102" s="156">
        <v>556</v>
      </c>
      <c r="K102" s="156">
        <v>567</v>
      </c>
      <c r="L102" s="156">
        <v>577</v>
      </c>
      <c r="M102" s="156">
        <v>584</v>
      </c>
    </row>
    <row r="103" spans="1:13" ht="17" thickTop="1" thickBot="1">
      <c r="A103" s="182">
        <v>98</v>
      </c>
      <c r="B103" s="183" t="s">
        <v>131</v>
      </c>
      <c r="C103" s="186">
        <v>121</v>
      </c>
      <c r="D103" s="157">
        <v>124</v>
      </c>
      <c r="E103" s="163">
        <v>124</v>
      </c>
      <c r="F103" s="163">
        <v>125</v>
      </c>
      <c r="G103" s="163">
        <v>130</v>
      </c>
      <c r="H103" s="163">
        <v>132</v>
      </c>
      <c r="I103" s="163">
        <v>138</v>
      </c>
      <c r="J103" s="163">
        <v>142</v>
      </c>
      <c r="K103" s="163">
        <v>146</v>
      </c>
      <c r="L103" s="163">
        <v>150</v>
      </c>
      <c r="M103" s="163">
        <v>155</v>
      </c>
    </row>
    <row r="104" spans="1:13" ht="17" thickTop="1" thickBot="1">
      <c r="A104" s="176">
        <v>49</v>
      </c>
      <c r="B104" s="177" t="s">
        <v>52</v>
      </c>
      <c r="C104" s="190">
        <v>292</v>
      </c>
      <c r="D104" s="157">
        <v>293</v>
      </c>
      <c r="E104" s="163">
        <v>293</v>
      </c>
      <c r="F104" s="158">
        <v>295</v>
      </c>
      <c r="G104" s="158">
        <v>300</v>
      </c>
      <c r="H104" s="158">
        <v>306</v>
      </c>
      <c r="I104" s="158">
        <v>310</v>
      </c>
      <c r="J104" s="158">
        <v>315</v>
      </c>
      <c r="K104" s="158">
        <v>319</v>
      </c>
      <c r="L104" s="158">
        <v>326</v>
      </c>
      <c r="M104" s="158">
        <v>329</v>
      </c>
    </row>
    <row r="105" spans="1:13" ht="17" thickTop="1" thickBot="1">
      <c r="A105" s="176">
        <v>20</v>
      </c>
      <c r="B105" s="177" t="s">
        <v>326</v>
      </c>
      <c r="C105" s="148">
        <v>0</v>
      </c>
      <c r="D105" s="154">
        <v>0</v>
      </c>
      <c r="E105" s="156">
        <v>0</v>
      </c>
      <c r="F105" s="156">
        <v>0</v>
      </c>
      <c r="G105" s="156">
        <v>0</v>
      </c>
      <c r="H105" s="156">
        <v>0</v>
      </c>
      <c r="I105" s="156">
        <v>1</v>
      </c>
      <c r="J105" s="156">
        <v>1</v>
      </c>
      <c r="K105" s="156">
        <v>1</v>
      </c>
      <c r="L105" s="156">
        <v>1</v>
      </c>
      <c r="M105" s="156">
        <v>1</v>
      </c>
    </row>
    <row r="106" spans="1:13" ht="17" thickTop="1" thickBot="1">
      <c r="A106" s="174">
        <v>77</v>
      </c>
      <c r="B106" s="180" t="s">
        <v>102</v>
      </c>
      <c r="C106" s="190">
        <v>797</v>
      </c>
      <c r="D106" s="159">
        <v>805</v>
      </c>
      <c r="E106" s="160">
        <v>805</v>
      </c>
      <c r="F106" s="160">
        <v>806</v>
      </c>
      <c r="G106" s="160">
        <v>808</v>
      </c>
      <c r="H106" s="160">
        <v>809</v>
      </c>
      <c r="I106" s="160">
        <v>811</v>
      </c>
      <c r="J106" s="160">
        <v>815</v>
      </c>
      <c r="K106" s="160">
        <v>818</v>
      </c>
      <c r="L106" s="160">
        <v>820</v>
      </c>
      <c r="M106" s="160">
        <v>823</v>
      </c>
    </row>
    <row r="107" spans="1:13" ht="17" thickTop="1" thickBot="1">
      <c r="A107" s="174">
        <v>74</v>
      </c>
      <c r="B107" s="180" t="s">
        <v>171</v>
      </c>
      <c r="C107" s="190">
        <v>736</v>
      </c>
      <c r="D107" s="157">
        <v>737</v>
      </c>
      <c r="E107" s="158">
        <v>737</v>
      </c>
      <c r="F107" s="158">
        <v>738</v>
      </c>
      <c r="G107" s="158">
        <v>740</v>
      </c>
      <c r="H107" s="158">
        <v>741</v>
      </c>
      <c r="I107" s="158">
        <v>744</v>
      </c>
      <c r="J107" s="158">
        <v>751</v>
      </c>
      <c r="K107" s="158">
        <v>756</v>
      </c>
      <c r="L107" s="158">
        <v>760</v>
      </c>
      <c r="M107" s="158">
        <v>765</v>
      </c>
    </row>
    <row r="108" spans="1:13" ht="17" thickTop="1" thickBot="1">
      <c r="A108" s="174">
        <v>141</v>
      </c>
      <c r="B108" s="179" t="s">
        <v>158</v>
      </c>
      <c r="C108" s="190">
        <v>232</v>
      </c>
      <c r="D108" s="167">
        <v>233</v>
      </c>
      <c r="E108" s="165">
        <v>233</v>
      </c>
      <c r="F108" s="165">
        <v>236</v>
      </c>
      <c r="G108" s="165">
        <v>239</v>
      </c>
      <c r="H108" s="165">
        <v>240</v>
      </c>
      <c r="I108" s="165">
        <v>244</v>
      </c>
      <c r="J108" s="165">
        <v>251</v>
      </c>
      <c r="K108" s="165">
        <v>258</v>
      </c>
      <c r="L108" s="165">
        <v>264</v>
      </c>
      <c r="M108" s="165">
        <v>267</v>
      </c>
    </row>
    <row r="109" spans="1:13" ht="17" thickTop="1" thickBot="1">
      <c r="A109" s="176">
        <v>39</v>
      </c>
      <c r="B109" s="177" t="s">
        <v>109</v>
      </c>
      <c r="C109" s="190">
        <v>357</v>
      </c>
      <c r="D109" s="154">
        <v>358</v>
      </c>
      <c r="E109" s="162">
        <v>358</v>
      </c>
      <c r="F109" s="156">
        <v>360</v>
      </c>
      <c r="G109" s="156">
        <v>365</v>
      </c>
      <c r="H109" s="156">
        <v>369</v>
      </c>
      <c r="I109" s="156">
        <v>377</v>
      </c>
      <c r="J109" s="156">
        <v>384</v>
      </c>
      <c r="K109" s="156">
        <v>390</v>
      </c>
      <c r="L109" s="156">
        <v>397</v>
      </c>
      <c r="M109" s="156">
        <v>402</v>
      </c>
    </row>
    <row r="110" spans="1:13" ht="17" thickTop="1" thickBot="1">
      <c r="A110" s="184">
        <v>96</v>
      </c>
      <c r="B110" s="185" t="s">
        <v>68</v>
      </c>
      <c r="C110" s="186">
        <v>409</v>
      </c>
      <c r="D110" s="157">
        <v>412</v>
      </c>
      <c r="E110" s="163">
        <v>412</v>
      </c>
      <c r="F110" s="158">
        <v>412</v>
      </c>
      <c r="G110" s="158">
        <v>412</v>
      </c>
      <c r="H110" s="158">
        <v>414</v>
      </c>
      <c r="I110" s="158">
        <v>416</v>
      </c>
      <c r="J110" s="158">
        <v>430</v>
      </c>
      <c r="K110" s="158">
        <v>447</v>
      </c>
      <c r="L110" s="158">
        <v>463</v>
      </c>
      <c r="M110" s="158">
        <v>494</v>
      </c>
    </row>
    <row r="111" spans="1:13" ht="17" thickTop="1" thickBot="1">
      <c r="A111" s="176">
        <v>8</v>
      </c>
      <c r="B111" s="177" t="s">
        <v>105</v>
      </c>
      <c r="C111" s="190">
        <v>515</v>
      </c>
      <c r="D111" s="154">
        <v>515</v>
      </c>
      <c r="E111" s="156">
        <v>515</v>
      </c>
      <c r="F111" s="156">
        <v>517</v>
      </c>
      <c r="G111" s="156">
        <v>521</v>
      </c>
      <c r="H111" s="156">
        <v>526</v>
      </c>
      <c r="I111" s="156">
        <v>531</v>
      </c>
      <c r="J111" s="156">
        <v>536</v>
      </c>
      <c r="K111" s="156">
        <v>539</v>
      </c>
      <c r="L111" s="156">
        <v>545</v>
      </c>
      <c r="M111" s="156">
        <v>549</v>
      </c>
    </row>
    <row r="112" spans="1:13" ht="17" thickTop="1" thickBot="1">
      <c r="A112" s="176">
        <v>14</v>
      </c>
      <c r="B112" s="177" t="s">
        <v>31</v>
      </c>
      <c r="C112" s="190">
        <v>460</v>
      </c>
      <c r="D112" s="157">
        <v>464</v>
      </c>
      <c r="E112" s="158">
        <v>464</v>
      </c>
      <c r="F112" s="158">
        <v>467</v>
      </c>
      <c r="G112" s="158">
        <v>473</v>
      </c>
      <c r="H112" s="158">
        <v>482</v>
      </c>
      <c r="I112" s="158">
        <v>491</v>
      </c>
      <c r="J112" s="158">
        <v>512</v>
      </c>
      <c r="K112" s="158">
        <v>540</v>
      </c>
      <c r="L112" s="158">
        <v>559</v>
      </c>
      <c r="M112" s="158">
        <v>566</v>
      </c>
    </row>
    <row r="113" spans="1:13" ht="17" thickTop="1" thickBot="1">
      <c r="A113" s="176">
        <v>61</v>
      </c>
      <c r="B113" s="177" t="s">
        <v>106</v>
      </c>
      <c r="C113" s="190">
        <v>590</v>
      </c>
      <c r="D113" s="154">
        <v>593</v>
      </c>
      <c r="E113" s="156">
        <v>593</v>
      </c>
      <c r="F113" s="156">
        <v>594</v>
      </c>
      <c r="G113" s="156">
        <v>594</v>
      </c>
      <c r="H113" s="156">
        <v>596</v>
      </c>
      <c r="I113" s="156">
        <v>597</v>
      </c>
      <c r="J113" s="156">
        <v>601</v>
      </c>
      <c r="K113" s="156">
        <v>614</v>
      </c>
      <c r="L113" s="156">
        <v>636</v>
      </c>
      <c r="M113" s="156">
        <v>649</v>
      </c>
    </row>
    <row r="114" spans="1:13" ht="17" thickTop="1" thickBot="1">
      <c r="A114" s="182">
        <v>97</v>
      </c>
      <c r="B114" s="183" t="s">
        <v>130</v>
      </c>
      <c r="C114" s="186">
        <v>331</v>
      </c>
      <c r="D114" s="157">
        <v>332</v>
      </c>
      <c r="E114" s="163">
        <v>332</v>
      </c>
      <c r="F114" s="158">
        <v>332</v>
      </c>
      <c r="G114" s="158">
        <v>336</v>
      </c>
      <c r="H114" s="158">
        <v>340</v>
      </c>
      <c r="I114" s="158">
        <v>345</v>
      </c>
      <c r="J114" s="158">
        <v>367</v>
      </c>
      <c r="K114" s="158">
        <v>377</v>
      </c>
      <c r="L114" s="158">
        <v>382</v>
      </c>
      <c r="M114" s="158">
        <v>389</v>
      </c>
    </row>
    <row r="115" spans="1:13" ht="17" thickTop="1" thickBot="1">
      <c r="A115" s="176">
        <v>5</v>
      </c>
      <c r="B115" s="178" t="s">
        <v>82</v>
      </c>
      <c r="C115" s="190">
        <v>208</v>
      </c>
      <c r="D115" s="154">
        <v>208</v>
      </c>
      <c r="E115" s="156">
        <v>208</v>
      </c>
      <c r="F115" s="156">
        <v>209</v>
      </c>
      <c r="G115" s="156">
        <v>211</v>
      </c>
      <c r="H115" s="156">
        <v>212</v>
      </c>
      <c r="I115" s="156">
        <v>218</v>
      </c>
      <c r="J115" s="156">
        <v>219</v>
      </c>
      <c r="K115" s="156">
        <v>230</v>
      </c>
      <c r="L115" s="156">
        <v>240</v>
      </c>
      <c r="M115" s="156">
        <v>255</v>
      </c>
    </row>
    <row r="116" spans="1:13" ht="17" thickTop="1" thickBot="1">
      <c r="A116" s="176">
        <v>119</v>
      </c>
      <c r="B116" s="177" t="s">
        <v>279</v>
      </c>
      <c r="C116" s="190">
        <v>194</v>
      </c>
      <c r="D116" s="167">
        <v>198</v>
      </c>
      <c r="E116" s="166">
        <v>198</v>
      </c>
      <c r="F116" s="165">
        <v>202</v>
      </c>
      <c r="G116" s="165">
        <v>207</v>
      </c>
      <c r="H116" s="165">
        <v>221</v>
      </c>
      <c r="I116" s="165">
        <v>228</v>
      </c>
      <c r="J116" s="165">
        <v>230</v>
      </c>
      <c r="K116" s="165">
        <v>232</v>
      </c>
      <c r="L116" s="165">
        <v>236</v>
      </c>
      <c r="M116" s="165">
        <v>238</v>
      </c>
    </row>
    <row r="117" spans="1:13" ht="17" thickTop="1" thickBot="1">
      <c r="A117" s="176">
        <v>2</v>
      </c>
      <c r="B117" s="177" t="s">
        <v>24</v>
      </c>
      <c r="C117" s="190">
        <v>776</v>
      </c>
      <c r="D117" s="154">
        <v>780</v>
      </c>
      <c r="E117" s="156">
        <v>780</v>
      </c>
      <c r="F117" s="156">
        <v>782</v>
      </c>
      <c r="G117" s="156">
        <v>799</v>
      </c>
      <c r="H117" s="156">
        <v>818</v>
      </c>
      <c r="I117" s="156">
        <v>842</v>
      </c>
      <c r="J117" s="156">
        <v>877</v>
      </c>
      <c r="K117" s="156">
        <v>897</v>
      </c>
      <c r="L117" s="156">
        <v>908</v>
      </c>
      <c r="M117" s="156">
        <v>915</v>
      </c>
    </row>
    <row r="118" spans="1:13" ht="17" thickTop="1" thickBot="1">
      <c r="A118" s="176">
        <v>15</v>
      </c>
      <c r="B118" s="177" t="s">
        <v>32</v>
      </c>
      <c r="C118" s="190">
        <v>384</v>
      </c>
      <c r="D118" s="157">
        <v>385</v>
      </c>
      <c r="E118" s="158">
        <v>385</v>
      </c>
      <c r="F118" s="158">
        <v>388</v>
      </c>
      <c r="G118" s="158">
        <v>416</v>
      </c>
      <c r="H118" s="158">
        <v>438</v>
      </c>
      <c r="I118" s="158">
        <v>457</v>
      </c>
      <c r="J118" s="158">
        <v>478</v>
      </c>
      <c r="K118" s="158">
        <v>497</v>
      </c>
      <c r="L118" s="158">
        <v>517</v>
      </c>
      <c r="M118" s="158">
        <v>532</v>
      </c>
    </row>
    <row r="119" spans="1:13" ht="17" thickTop="1" thickBot="1">
      <c r="A119" s="176">
        <v>11</v>
      </c>
      <c r="B119" s="177" t="s">
        <v>282</v>
      </c>
      <c r="C119" s="190">
        <v>1273</v>
      </c>
      <c r="D119" s="154">
        <v>1277</v>
      </c>
      <c r="E119" s="156">
        <v>1277</v>
      </c>
      <c r="F119" s="156">
        <v>7</v>
      </c>
      <c r="G119" s="156">
        <v>8</v>
      </c>
      <c r="H119" s="156">
        <v>16</v>
      </c>
      <c r="I119" s="156">
        <v>23</v>
      </c>
      <c r="J119" s="156">
        <v>33</v>
      </c>
      <c r="K119" s="156">
        <v>43</v>
      </c>
      <c r="L119" s="156">
        <v>53</v>
      </c>
      <c r="M119" s="156">
        <v>61</v>
      </c>
    </row>
    <row r="120" spans="1:13" ht="17" thickTop="1" thickBot="1">
      <c r="A120" s="176">
        <v>82</v>
      </c>
      <c r="B120" s="178" t="s">
        <v>104</v>
      </c>
      <c r="C120" s="190">
        <v>938</v>
      </c>
      <c r="D120" s="157">
        <v>942</v>
      </c>
      <c r="E120" s="163">
        <v>942</v>
      </c>
      <c r="F120" s="158">
        <v>942</v>
      </c>
      <c r="G120" s="158">
        <v>942</v>
      </c>
      <c r="H120" s="158">
        <v>942</v>
      </c>
      <c r="I120" s="158">
        <v>975</v>
      </c>
      <c r="J120" s="158">
        <v>975</v>
      </c>
      <c r="K120" s="158">
        <v>985</v>
      </c>
      <c r="L120" s="158">
        <v>986</v>
      </c>
      <c r="M120" s="158">
        <v>987</v>
      </c>
    </row>
    <row r="121" spans="1:13" ht="17" thickTop="1" thickBot="1">
      <c r="A121" s="176">
        <v>93</v>
      </c>
      <c r="B121" s="181" t="s">
        <v>332</v>
      </c>
      <c r="C121" s="190"/>
      <c r="D121" s="157"/>
      <c r="E121" s="163"/>
      <c r="F121" s="158"/>
      <c r="G121" s="158"/>
      <c r="H121" s="158"/>
      <c r="I121" s="158"/>
      <c r="J121" s="158"/>
      <c r="K121" s="158">
        <v>0</v>
      </c>
      <c r="L121" s="158">
        <v>0</v>
      </c>
      <c r="M121" s="158">
        <v>0</v>
      </c>
    </row>
    <row r="122" spans="1:13" ht="17" thickTop="1" thickBot="1">
      <c r="A122" s="174">
        <v>151</v>
      </c>
      <c r="B122" s="210" t="s">
        <v>167</v>
      </c>
      <c r="C122" s="186">
        <v>410</v>
      </c>
      <c r="D122" s="167">
        <v>412</v>
      </c>
      <c r="E122" s="165">
        <v>412</v>
      </c>
      <c r="F122" s="165">
        <v>414</v>
      </c>
      <c r="G122" s="165">
        <v>430</v>
      </c>
      <c r="H122" s="165">
        <v>441</v>
      </c>
      <c r="I122" s="165">
        <v>455</v>
      </c>
      <c r="J122" s="165">
        <v>470</v>
      </c>
      <c r="K122" s="165">
        <v>483</v>
      </c>
      <c r="L122" s="165">
        <v>498</v>
      </c>
      <c r="M122" s="165">
        <v>514</v>
      </c>
    </row>
    <row r="123" spans="1:13" ht="17" thickTop="1" thickBot="1">
      <c r="A123" s="176">
        <v>94</v>
      </c>
      <c r="B123" s="181" t="s">
        <v>298</v>
      </c>
      <c r="C123" s="190">
        <v>16</v>
      </c>
      <c r="D123" s="157">
        <v>17</v>
      </c>
      <c r="E123" s="163">
        <v>17</v>
      </c>
      <c r="F123" s="158">
        <v>19</v>
      </c>
      <c r="G123" s="158">
        <v>24</v>
      </c>
      <c r="H123" s="158">
        <v>34</v>
      </c>
      <c r="I123" s="158">
        <v>41</v>
      </c>
      <c r="J123" s="158">
        <v>50</v>
      </c>
      <c r="K123" s="158">
        <v>58</v>
      </c>
      <c r="L123" s="158">
        <v>69</v>
      </c>
      <c r="M123" s="158">
        <v>74</v>
      </c>
    </row>
    <row r="124" spans="1:13" ht="17" thickTop="1" thickBot="1">
      <c r="A124" s="176">
        <v>92</v>
      </c>
      <c r="B124" s="177" t="s">
        <v>128</v>
      </c>
      <c r="C124" s="190">
        <v>61</v>
      </c>
      <c r="D124" s="157">
        <v>61</v>
      </c>
      <c r="E124" s="163">
        <v>61</v>
      </c>
      <c r="F124" s="158">
        <v>61</v>
      </c>
      <c r="G124" s="158">
        <v>61</v>
      </c>
      <c r="H124" s="158">
        <v>61</v>
      </c>
      <c r="I124" s="158">
        <v>61</v>
      </c>
      <c r="J124" s="158">
        <v>61</v>
      </c>
      <c r="K124" s="158">
        <v>61</v>
      </c>
      <c r="L124" s="158">
        <v>61</v>
      </c>
      <c r="M124" s="158">
        <v>61</v>
      </c>
    </row>
    <row r="125" spans="1:13" ht="17" thickTop="1" thickBot="1">
      <c r="A125" s="176">
        <v>155</v>
      </c>
      <c r="B125" s="177" t="s">
        <v>362</v>
      </c>
      <c r="C125" s="190"/>
      <c r="D125" s="157"/>
      <c r="E125" s="163"/>
      <c r="F125" s="158"/>
      <c r="G125" s="158"/>
      <c r="H125" s="158"/>
      <c r="I125" s="158"/>
      <c r="J125" s="158"/>
      <c r="K125" s="158"/>
      <c r="L125" s="158"/>
      <c r="M125" s="158"/>
    </row>
    <row r="126" spans="1:13" ht="17" thickTop="1" thickBot="1">
      <c r="A126" s="176">
        <v>87</v>
      </c>
      <c r="B126" s="177" t="s">
        <v>78</v>
      </c>
      <c r="C126" s="193">
        <v>262</v>
      </c>
      <c r="D126" s="157">
        <v>265</v>
      </c>
      <c r="E126" s="163">
        <v>265</v>
      </c>
      <c r="F126" s="158">
        <v>267</v>
      </c>
      <c r="G126" s="158">
        <v>272</v>
      </c>
      <c r="H126" s="158">
        <v>275</v>
      </c>
      <c r="I126" s="158">
        <v>277</v>
      </c>
      <c r="J126" s="158">
        <v>279</v>
      </c>
      <c r="K126" s="158">
        <v>280</v>
      </c>
      <c r="L126" s="158">
        <v>283</v>
      </c>
      <c r="M126" s="158">
        <v>287</v>
      </c>
    </row>
    <row r="127" spans="1:13" ht="17" thickTop="1" thickBot="1">
      <c r="A127" s="176">
        <v>86</v>
      </c>
      <c r="B127" s="177" t="s">
        <v>77</v>
      </c>
      <c r="C127" s="190">
        <v>301</v>
      </c>
      <c r="D127" s="154">
        <v>302</v>
      </c>
      <c r="E127" s="162">
        <v>302</v>
      </c>
      <c r="F127" s="156">
        <v>302</v>
      </c>
      <c r="G127" s="156">
        <v>314</v>
      </c>
      <c r="H127" s="156">
        <v>315</v>
      </c>
      <c r="I127" s="156">
        <v>327</v>
      </c>
      <c r="J127" s="156">
        <v>338</v>
      </c>
      <c r="K127" s="156">
        <v>345</v>
      </c>
      <c r="L127" s="156">
        <v>348</v>
      </c>
      <c r="M127" s="156">
        <v>352</v>
      </c>
    </row>
    <row r="128" spans="1:13" ht="17" thickTop="1" thickBot="1">
      <c r="A128" s="176">
        <v>85</v>
      </c>
      <c r="B128" s="177" t="s">
        <v>76</v>
      </c>
      <c r="C128" s="190">
        <v>213</v>
      </c>
      <c r="D128" s="154">
        <v>214</v>
      </c>
      <c r="E128" s="162">
        <v>214</v>
      </c>
      <c r="F128" s="156">
        <v>215</v>
      </c>
      <c r="G128" s="156">
        <v>218</v>
      </c>
      <c r="H128" s="156">
        <v>223</v>
      </c>
      <c r="I128" s="156">
        <v>228</v>
      </c>
      <c r="J128" s="156">
        <v>236</v>
      </c>
      <c r="K128" s="156">
        <v>246</v>
      </c>
      <c r="L128" s="156">
        <v>251</v>
      </c>
      <c r="M128" s="156">
        <v>253</v>
      </c>
    </row>
    <row r="129" spans="1:13" ht="17" thickTop="1" thickBot="1">
      <c r="A129" s="176">
        <v>84</v>
      </c>
      <c r="B129" s="177" t="s">
        <v>107</v>
      </c>
      <c r="C129" s="190">
        <v>1105</v>
      </c>
      <c r="D129" s="154">
        <v>1107</v>
      </c>
      <c r="E129" s="162">
        <v>1107</v>
      </c>
      <c r="F129" s="156">
        <v>1107</v>
      </c>
      <c r="G129" s="156">
        <v>1108</v>
      </c>
      <c r="H129" s="156">
        <v>1112</v>
      </c>
      <c r="I129" s="156">
        <v>1118</v>
      </c>
      <c r="J129" s="156">
        <v>1127</v>
      </c>
      <c r="K129" s="156">
        <v>1143</v>
      </c>
      <c r="L129" s="156">
        <v>1150</v>
      </c>
      <c r="M129" s="156">
        <v>1155</v>
      </c>
    </row>
    <row r="130" spans="1:13" ht="17" thickTop="1" thickBot="1">
      <c r="A130" s="174">
        <v>137</v>
      </c>
      <c r="B130" s="179" t="s">
        <v>154</v>
      </c>
      <c r="C130" s="190">
        <v>305</v>
      </c>
      <c r="D130" s="167">
        <v>308</v>
      </c>
      <c r="E130" s="165">
        <v>308</v>
      </c>
      <c r="F130" s="165">
        <v>1</v>
      </c>
      <c r="G130" s="165">
        <v>10</v>
      </c>
      <c r="H130" s="165">
        <v>22</v>
      </c>
      <c r="I130" s="165">
        <v>34</v>
      </c>
      <c r="J130" s="165">
        <v>47</v>
      </c>
      <c r="K130" s="165">
        <v>58</v>
      </c>
      <c r="L130" s="165">
        <v>71</v>
      </c>
      <c r="M130" s="165">
        <v>82</v>
      </c>
    </row>
    <row r="131" spans="1:13" ht="17" thickTop="1" thickBot="1">
      <c r="A131" s="176">
        <v>88</v>
      </c>
      <c r="B131" s="177" t="s">
        <v>26</v>
      </c>
      <c r="C131" s="194">
        <v>498</v>
      </c>
      <c r="D131" s="159">
        <v>501</v>
      </c>
      <c r="E131" s="164">
        <v>501</v>
      </c>
      <c r="F131" s="160">
        <v>501</v>
      </c>
      <c r="G131" s="160">
        <v>506</v>
      </c>
      <c r="H131" s="160">
        <v>518</v>
      </c>
      <c r="I131" s="160">
        <v>528</v>
      </c>
      <c r="J131" s="160">
        <v>534</v>
      </c>
      <c r="K131" s="160">
        <v>534</v>
      </c>
      <c r="L131" s="160">
        <v>534</v>
      </c>
      <c r="M131" s="160">
        <v>536</v>
      </c>
    </row>
    <row r="132" spans="1:13" ht="17" thickTop="1" thickBot="1">
      <c r="A132" s="174">
        <v>139</v>
      </c>
      <c r="B132" s="179" t="s">
        <v>156</v>
      </c>
      <c r="C132" s="190">
        <v>21</v>
      </c>
      <c r="D132" s="167">
        <v>21</v>
      </c>
      <c r="E132" s="165">
        <v>21</v>
      </c>
      <c r="F132" s="165">
        <v>22</v>
      </c>
      <c r="G132" s="165">
        <v>25</v>
      </c>
      <c r="H132" s="165">
        <v>30</v>
      </c>
      <c r="I132" s="165">
        <v>35</v>
      </c>
      <c r="J132" s="165">
        <v>43</v>
      </c>
      <c r="K132" s="165">
        <v>49</v>
      </c>
      <c r="L132" s="165">
        <v>57</v>
      </c>
      <c r="M132" s="165">
        <v>62</v>
      </c>
    </row>
    <row r="133" spans="1:13" ht="17" thickTop="1" thickBot="1">
      <c r="A133" s="174">
        <v>138</v>
      </c>
      <c r="B133" s="179" t="s">
        <v>155</v>
      </c>
      <c r="C133" s="190">
        <v>11</v>
      </c>
      <c r="D133" s="167">
        <v>11</v>
      </c>
      <c r="E133" s="165">
        <v>11</v>
      </c>
      <c r="F133" s="165">
        <v>11</v>
      </c>
      <c r="G133" s="165">
        <v>14</v>
      </c>
      <c r="H133" s="165">
        <v>17</v>
      </c>
      <c r="I133" s="165">
        <v>22</v>
      </c>
      <c r="J133" s="165">
        <v>30</v>
      </c>
      <c r="K133" s="165">
        <v>32</v>
      </c>
      <c r="L133" s="165">
        <v>37</v>
      </c>
      <c r="M133" s="165">
        <v>39</v>
      </c>
    </row>
    <row r="134" spans="1:13" ht="17" thickTop="1" thickBot="1">
      <c r="A134" s="182">
        <v>95</v>
      </c>
      <c r="B134" s="183" t="s">
        <v>129</v>
      </c>
      <c r="C134" s="186">
        <v>732</v>
      </c>
      <c r="D134" s="159">
        <v>734</v>
      </c>
      <c r="E134" s="164">
        <v>734</v>
      </c>
      <c r="F134" s="160">
        <v>734</v>
      </c>
      <c r="G134" s="160">
        <v>734</v>
      </c>
      <c r="H134" s="160">
        <v>740</v>
      </c>
      <c r="I134" s="160">
        <v>751</v>
      </c>
      <c r="J134" s="160">
        <v>768</v>
      </c>
      <c r="K134" s="160">
        <v>783</v>
      </c>
      <c r="L134" s="160">
        <v>790</v>
      </c>
      <c r="M134" s="160">
        <v>794</v>
      </c>
    </row>
    <row r="135" spans="1:13" ht="17" thickTop="1" thickBot="1">
      <c r="A135" s="176">
        <v>91</v>
      </c>
      <c r="B135" s="177" t="s">
        <v>29</v>
      </c>
      <c r="C135" s="190">
        <v>752</v>
      </c>
      <c r="D135" s="157">
        <v>755</v>
      </c>
      <c r="E135" s="163">
        <v>755</v>
      </c>
      <c r="F135" s="158">
        <v>757</v>
      </c>
      <c r="G135" s="158">
        <v>767</v>
      </c>
      <c r="H135" s="158">
        <v>780</v>
      </c>
      <c r="I135" s="158">
        <v>797</v>
      </c>
      <c r="J135" s="158">
        <v>817</v>
      </c>
      <c r="K135" s="158">
        <v>840</v>
      </c>
      <c r="L135" s="158">
        <v>859</v>
      </c>
      <c r="M135" s="158">
        <v>868</v>
      </c>
    </row>
    <row r="136" spans="1:13" ht="17" thickTop="1" thickBot="1">
      <c r="A136" s="174">
        <v>148</v>
      </c>
      <c r="B136" s="209" t="s">
        <v>164</v>
      </c>
      <c r="C136" s="190">
        <v>125</v>
      </c>
      <c r="D136" s="167">
        <v>128</v>
      </c>
      <c r="E136" s="165">
        <v>128</v>
      </c>
      <c r="F136" s="165">
        <v>131</v>
      </c>
      <c r="G136" s="165">
        <v>141</v>
      </c>
      <c r="H136" s="165">
        <v>149</v>
      </c>
      <c r="I136" s="165">
        <v>157</v>
      </c>
      <c r="J136" s="165">
        <v>173</v>
      </c>
      <c r="K136" s="165">
        <v>185</v>
      </c>
      <c r="L136" s="165">
        <v>196</v>
      </c>
      <c r="M136" s="165">
        <v>205</v>
      </c>
    </row>
    <row r="137" spans="1:13" ht="16" thickTop="1">
      <c r="A137" s="299">
        <v>89</v>
      </c>
      <c r="B137" s="181" t="s">
        <v>325</v>
      </c>
      <c r="C137" s="300">
        <v>0</v>
      </c>
      <c r="D137" s="154">
        <v>0</v>
      </c>
      <c r="E137" s="162">
        <v>0</v>
      </c>
      <c r="F137" s="156">
        <v>0</v>
      </c>
      <c r="G137" s="156">
        <v>0</v>
      </c>
      <c r="H137" s="156">
        <v>1</v>
      </c>
      <c r="I137" s="156">
        <v>7</v>
      </c>
      <c r="J137" s="156">
        <v>21</v>
      </c>
      <c r="K137" s="156">
        <v>28</v>
      </c>
      <c r="L137" s="156">
        <v>41</v>
      </c>
      <c r="M137" s="156">
        <v>52</v>
      </c>
    </row>
    <row r="138" spans="1:13">
      <c r="A138" s="304">
        <v>1</v>
      </c>
      <c r="B138" s="187" t="s">
        <v>85</v>
      </c>
      <c r="C138" s="190">
        <v>1859</v>
      </c>
      <c r="D138" s="158">
        <v>1886</v>
      </c>
      <c r="E138" s="158">
        <v>1886</v>
      </c>
      <c r="F138" s="158">
        <v>1890</v>
      </c>
      <c r="G138" s="158">
        <v>1900</v>
      </c>
      <c r="H138" s="158">
        <v>1909</v>
      </c>
      <c r="I138" s="158">
        <v>1927</v>
      </c>
      <c r="J138" s="158">
        <v>1948</v>
      </c>
      <c r="K138" s="158">
        <v>1960</v>
      </c>
      <c r="L138" s="158">
        <v>1982</v>
      </c>
      <c r="M138" s="158">
        <v>2066</v>
      </c>
    </row>
    <row r="139" spans="1:13" ht="16" thickBot="1">
      <c r="A139" s="303">
        <v>10</v>
      </c>
      <c r="B139" s="297" t="s">
        <v>79</v>
      </c>
      <c r="C139" s="189">
        <v>1160</v>
      </c>
      <c r="D139" s="159">
        <v>1160</v>
      </c>
      <c r="E139" s="160">
        <v>1187</v>
      </c>
      <c r="F139" s="160">
        <v>4</v>
      </c>
      <c r="G139" s="160">
        <v>19</v>
      </c>
      <c r="H139" s="160">
        <v>36</v>
      </c>
      <c r="I139" s="160">
        <v>57</v>
      </c>
      <c r="J139" s="160">
        <v>73</v>
      </c>
      <c r="K139" s="160">
        <v>90</v>
      </c>
      <c r="L139" s="160">
        <v>101</v>
      </c>
      <c r="M139" s="160">
        <v>113</v>
      </c>
    </row>
    <row r="140" spans="1:13" ht="17" thickTop="1" thickBot="1">
      <c r="A140" s="174">
        <v>136</v>
      </c>
      <c r="B140" s="179" t="s">
        <v>281</v>
      </c>
      <c r="C140" s="190">
        <v>386</v>
      </c>
      <c r="D140" s="167">
        <v>442</v>
      </c>
      <c r="E140" s="165">
        <v>442</v>
      </c>
      <c r="F140" s="165">
        <v>447</v>
      </c>
      <c r="G140" s="165">
        <v>469</v>
      </c>
      <c r="H140" s="165">
        <v>500</v>
      </c>
      <c r="I140" s="165">
        <v>525</v>
      </c>
      <c r="J140" s="165">
        <v>551</v>
      </c>
      <c r="K140" s="165">
        <v>576</v>
      </c>
      <c r="L140" s="165">
        <v>598</v>
      </c>
      <c r="M140" s="165">
        <v>604</v>
      </c>
    </row>
    <row r="141" spans="1:13" ht="17" thickTop="1" thickBot="1">
      <c r="A141" s="174">
        <v>143</v>
      </c>
      <c r="B141" s="179" t="s">
        <v>160</v>
      </c>
      <c r="C141" s="190">
        <v>324</v>
      </c>
      <c r="D141" s="167">
        <v>325</v>
      </c>
      <c r="E141" s="165">
        <v>325</v>
      </c>
      <c r="F141" s="165">
        <v>325</v>
      </c>
      <c r="G141" s="165">
        <v>328</v>
      </c>
      <c r="H141" s="165">
        <v>332</v>
      </c>
      <c r="I141" s="165">
        <v>335</v>
      </c>
      <c r="J141" s="165">
        <v>339</v>
      </c>
      <c r="K141" s="165">
        <v>343</v>
      </c>
      <c r="L141" s="165">
        <v>346</v>
      </c>
      <c r="M141" s="165">
        <v>348</v>
      </c>
    </row>
    <row r="142" spans="1:13" ht="17" thickTop="1" thickBot="1">
      <c r="A142" s="176">
        <v>23</v>
      </c>
      <c r="B142" s="177" t="s">
        <v>168</v>
      </c>
      <c r="C142" s="190">
        <v>1323</v>
      </c>
      <c r="D142" s="154">
        <v>1328</v>
      </c>
      <c r="E142" s="156">
        <v>1328</v>
      </c>
      <c r="F142" s="156">
        <v>1328</v>
      </c>
      <c r="G142" s="156">
        <v>1328</v>
      </c>
      <c r="H142" s="156">
        <v>1330</v>
      </c>
      <c r="I142" s="156">
        <v>1331</v>
      </c>
      <c r="J142" s="156">
        <v>1332</v>
      </c>
      <c r="K142" s="156">
        <v>1333</v>
      </c>
      <c r="L142" s="156">
        <v>1334</v>
      </c>
      <c r="M142" s="156">
        <v>1336</v>
      </c>
    </row>
    <row r="143" spans="1:13" ht="17" thickTop="1" thickBot="1">
      <c r="A143" s="188">
        <v>101</v>
      </c>
      <c r="B143" s="148" t="s">
        <v>135</v>
      </c>
      <c r="C143" s="186">
        <v>1204</v>
      </c>
      <c r="D143" s="157">
        <v>1209</v>
      </c>
      <c r="E143" s="163">
        <v>1209</v>
      </c>
      <c r="F143" s="163">
        <v>1209</v>
      </c>
      <c r="G143" s="163">
        <v>1213</v>
      </c>
      <c r="H143" s="163">
        <v>1224</v>
      </c>
      <c r="I143" s="163">
        <v>1230</v>
      </c>
      <c r="J143" s="163">
        <v>1234</v>
      </c>
      <c r="K143" s="163">
        <v>1238</v>
      </c>
      <c r="L143" s="163">
        <v>1250</v>
      </c>
      <c r="M143" s="163">
        <v>1262</v>
      </c>
    </row>
    <row r="144" spans="1:13" ht="17" thickTop="1" thickBot="1">
      <c r="A144" s="174">
        <v>4</v>
      </c>
      <c r="B144" s="179" t="s">
        <v>86</v>
      </c>
      <c r="C144" s="148">
        <v>13</v>
      </c>
      <c r="D144" s="159">
        <v>13</v>
      </c>
      <c r="E144" s="160">
        <v>13</v>
      </c>
      <c r="F144" s="160">
        <v>13</v>
      </c>
      <c r="G144" s="160">
        <v>13</v>
      </c>
      <c r="H144" s="160">
        <v>13</v>
      </c>
      <c r="I144" s="160">
        <v>13</v>
      </c>
      <c r="J144" s="160">
        <v>13</v>
      </c>
      <c r="K144" s="160">
        <v>13</v>
      </c>
      <c r="L144" s="160">
        <v>13</v>
      </c>
      <c r="M144" s="160">
        <v>13</v>
      </c>
    </row>
    <row r="145" spans="1:13" ht="17" thickTop="1" thickBot="1">
      <c r="A145" s="174">
        <v>67</v>
      </c>
      <c r="B145" s="179" t="s">
        <v>98</v>
      </c>
      <c r="C145" s="148">
        <v>0</v>
      </c>
      <c r="D145" s="154"/>
      <c r="E145" s="156"/>
      <c r="F145" s="156"/>
      <c r="G145" s="156"/>
      <c r="H145" s="156"/>
      <c r="I145" s="156"/>
      <c r="J145" s="156"/>
      <c r="K145" s="156"/>
      <c r="L145" s="156"/>
      <c r="M145" s="156"/>
    </row>
    <row r="146" spans="1:13" ht="17" thickTop="1" thickBot="1">
      <c r="A146" s="174">
        <v>71</v>
      </c>
      <c r="B146" s="179" t="s">
        <v>100</v>
      </c>
      <c r="C146" s="148">
        <v>0</v>
      </c>
      <c r="D146" s="157"/>
      <c r="E146" s="158"/>
      <c r="F146" s="158"/>
      <c r="G146" s="158"/>
      <c r="H146" s="158"/>
      <c r="I146" s="158"/>
      <c r="J146" s="158"/>
      <c r="K146" s="158"/>
      <c r="L146" s="158"/>
      <c r="M146" s="158"/>
    </row>
    <row r="147" spans="1:13" ht="17" thickTop="1" thickBot="1">
      <c r="A147" s="176">
        <v>81</v>
      </c>
      <c r="B147" s="177" t="s">
        <v>67</v>
      </c>
      <c r="C147" s="148">
        <v>11</v>
      </c>
      <c r="D147" s="154">
        <v>11</v>
      </c>
      <c r="E147" s="162">
        <v>11</v>
      </c>
      <c r="F147" s="156">
        <v>11</v>
      </c>
      <c r="G147" s="156">
        <v>11</v>
      </c>
      <c r="H147" s="156">
        <v>11</v>
      </c>
      <c r="I147" s="156">
        <v>11</v>
      </c>
      <c r="J147" s="156">
        <v>11</v>
      </c>
      <c r="K147" s="156">
        <v>11</v>
      </c>
      <c r="L147" s="156">
        <v>11</v>
      </c>
      <c r="M147" s="156">
        <v>11</v>
      </c>
    </row>
    <row r="148" spans="1:13" ht="17" thickTop="1" thickBot="1">
      <c r="A148" s="174">
        <v>83</v>
      </c>
      <c r="B148" s="179" t="s">
        <v>81</v>
      </c>
      <c r="C148" s="148">
        <v>189</v>
      </c>
      <c r="D148" s="159">
        <v>189</v>
      </c>
      <c r="E148" s="164">
        <v>189</v>
      </c>
      <c r="F148" s="160">
        <v>189</v>
      </c>
      <c r="G148" s="160">
        <v>189</v>
      </c>
      <c r="H148" s="160">
        <v>189</v>
      </c>
      <c r="I148" s="160">
        <v>189</v>
      </c>
      <c r="J148" s="160">
        <v>189</v>
      </c>
      <c r="K148" s="160">
        <v>189</v>
      </c>
      <c r="L148" s="160">
        <v>189</v>
      </c>
      <c r="M148" s="160">
        <v>189</v>
      </c>
    </row>
    <row r="149" spans="1:13" ht="17" thickTop="1" thickBot="1">
      <c r="A149" s="176">
        <v>90</v>
      </c>
      <c r="B149" s="177" t="s">
        <v>28</v>
      </c>
      <c r="C149" s="190">
        <v>218</v>
      </c>
      <c r="D149" s="157">
        <v>218</v>
      </c>
      <c r="E149" s="163">
        <v>218</v>
      </c>
      <c r="F149" s="158">
        <v>218</v>
      </c>
      <c r="G149" s="158">
        <v>219</v>
      </c>
      <c r="H149" s="158">
        <v>219</v>
      </c>
      <c r="I149" s="158">
        <v>219</v>
      </c>
      <c r="J149" s="158">
        <v>219</v>
      </c>
      <c r="K149" s="158">
        <v>219</v>
      </c>
      <c r="L149" s="158">
        <v>219</v>
      </c>
      <c r="M149" s="158">
        <v>220</v>
      </c>
    </row>
    <row r="150" spans="1:13" ht="17" thickTop="1" thickBot="1">
      <c r="A150" s="174">
        <v>108</v>
      </c>
      <c r="B150" s="179" t="s">
        <v>261</v>
      </c>
      <c r="C150" s="193">
        <v>44</v>
      </c>
      <c r="D150" s="167">
        <v>44</v>
      </c>
      <c r="E150" s="165">
        <v>44</v>
      </c>
      <c r="F150" s="165">
        <v>44</v>
      </c>
      <c r="G150" s="165">
        <v>44</v>
      </c>
      <c r="H150" s="165">
        <v>44</v>
      </c>
      <c r="I150" s="165">
        <v>50</v>
      </c>
      <c r="J150" s="165">
        <v>50</v>
      </c>
      <c r="K150" s="165">
        <v>50</v>
      </c>
      <c r="L150" s="165">
        <v>50</v>
      </c>
      <c r="M150" s="165">
        <v>50</v>
      </c>
    </row>
    <row r="151" spans="1:13" ht="17" thickTop="1" thickBot="1">
      <c r="A151" s="174">
        <v>110</v>
      </c>
      <c r="B151" s="180" t="s">
        <v>322</v>
      </c>
      <c r="C151" s="148"/>
      <c r="D151" s="167"/>
      <c r="E151" s="165"/>
      <c r="F151" s="165"/>
      <c r="G151" s="165"/>
      <c r="H151" s="165"/>
      <c r="I151" s="165"/>
      <c r="J151" s="165"/>
      <c r="K151" s="165"/>
      <c r="L151" s="165"/>
      <c r="M151" s="165"/>
    </row>
    <row r="152" spans="1:13" ht="17" thickTop="1" thickBot="1">
      <c r="A152" s="174">
        <v>111</v>
      </c>
      <c r="B152" s="179" t="s">
        <v>321</v>
      </c>
      <c r="C152" s="148"/>
      <c r="D152" s="157"/>
      <c r="E152" s="163"/>
      <c r="F152" s="163"/>
      <c r="G152" s="163"/>
      <c r="H152" s="163"/>
      <c r="I152" s="163"/>
      <c r="J152" s="163"/>
      <c r="K152" s="163"/>
      <c r="L152" s="163"/>
      <c r="M152" s="163"/>
    </row>
    <row r="153" spans="1:13" ht="17" thickTop="1" thickBot="1">
      <c r="A153" s="174">
        <v>114</v>
      </c>
      <c r="B153" s="179" t="s">
        <v>141</v>
      </c>
      <c r="C153" s="190">
        <v>81</v>
      </c>
      <c r="D153" s="157">
        <v>81</v>
      </c>
      <c r="E153" s="158">
        <v>81</v>
      </c>
      <c r="F153" s="163">
        <v>81</v>
      </c>
      <c r="G153" s="163">
        <v>81</v>
      </c>
      <c r="H153" s="163">
        <v>81</v>
      </c>
      <c r="I153" s="163">
        <v>81</v>
      </c>
      <c r="J153" s="163">
        <v>81</v>
      </c>
      <c r="K153" s="163">
        <v>81</v>
      </c>
      <c r="L153" s="163">
        <v>81</v>
      </c>
      <c r="M153" s="163">
        <v>81</v>
      </c>
    </row>
    <row r="154" spans="1:13" ht="17" thickTop="1" thickBot="1">
      <c r="A154" s="174">
        <v>133</v>
      </c>
      <c r="B154" s="179" t="s">
        <v>152</v>
      </c>
      <c r="C154" s="148"/>
      <c r="D154" s="157"/>
      <c r="E154" s="163"/>
      <c r="F154" s="163"/>
      <c r="G154" s="163">
        <v>0</v>
      </c>
      <c r="H154" s="163"/>
      <c r="I154" s="163"/>
      <c r="J154" s="163"/>
      <c r="K154" s="163"/>
      <c r="L154" s="163"/>
      <c r="M154" s="163"/>
    </row>
    <row r="155" spans="1:13" ht="17" thickTop="1" thickBot="1">
      <c r="A155" s="174">
        <v>145</v>
      </c>
      <c r="B155" s="179" t="s">
        <v>162</v>
      </c>
      <c r="C155" s="148"/>
      <c r="D155" s="167"/>
      <c r="E155" s="165"/>
      <c r="F155" s="165"/>
      <c r="G155" s="165"/>
      <c r="H155" s="165"/>
      <c r="I155" s="165"/>
      <c r="J155" s="165"/>
      <c r="K155" s="165"/>
      <c r="L155" s="165"/>
      <c r="M155" s="165"/>
    </row>
    <row r="156" spans="1:13" ht="16" thickTop="1">
      <c r="A156" s="174">
        <v>146</v>
      </c>
      <c r="B156" s="179" t="s">
        <v>163</v>
      </c>
      <c r="C156" s="190">
        <v>203</v>
      </c>
      <c r="D156" s="167">
        <v>203</v>
      </c>
      <c r="E156" s="165">
        <v>203</v>
      </c>
      <c r="F156" s="165">
        <v>203</v>
      </c>
      <c r="G156" s="165">
        <v>203</v>
      </c>
      <c r="H156" s="165">
        <v>203</v>
      </c>
      <c r="I156" s="165">
        <v>203</v>
      </c>
      <c r="J156" s="165">
        <v>203</v>
      </c>
      <c r="K156" s="165">
        <v>203</v>
      </c>
      <c r="L156" s="165">
        <v>203</v>
      </c>
      <c r="M156" s="165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E0E0-7ED9-C94C-9C4B-5A9B7E3B0C30}">
  <dimension ref="A1:R153"/>
  <sheetViews>
    <sheetView zoomScale="125" workbookViewId="0">
      <selection activeCell="A105" sqref="A105:XFD105"/>
    </sheetView>
  </sheetViews>
  <sheetFormatPr baseColWidth="10" defaultRowHeight="15"/>
  <cols>
    <col min="5" max="5" width="10.83203125" style="371"/>
    <col min="9" max="9" width="10.83203125" style="371"/>
    <col min="13" max="13" width="10.83203125" style="371"/>
    <col min="17" max="17" width="10.83203125" style="371"/>
  </cols>
  <sheetData>
    <row r="1" spans="1:18" ht="16" thickBot="1">
      <c r="A1" s="356" t="s">
        <v>369</v>
      </c>
      <c r="B1" s="357" t="s">
        <v>370</v>
      </c>
      <c r="C1" s="306" t="s">
        <v>532</v>
      </c>
      <c r="D1" s="306" t="s">
        <v>540</v>
      </c>
      <c r="E1" s="377" t="s">
        <v>542</v>
      </c>
      <c r="F1" s="307" t="s">
        <v>536</v>
      </c>
      <c r="G1" s="309" t="s">
        <v>533</v>
      </c>
      <c r="H1" s="309" t="s">
        <v>541</v>
      </c>
      <c r="I1" s="377" t="s">
        <v>543</v>
      </c>
      <c r="J1" s="307" t="s">
        <v>537</v>
      </c>
      <c r="K1" s="311" t="s">
        <v>534</v>
      </c>
      <c r="L1" s="370" t="s">
        <v>544</v>
      </c>
      <c r="M1" s="373" t="s">
        <v>545</v>
      </c>
      <c r="N1" s="312" t="s">
        <v>538</v>
      </c>
      <c r="O1" s="311" t="s">
        <v>535</v>
      </c>
      <c r="P1" s="370" t="s">
        <v>546</v>
      </c>
      <c r="Q1" s="373" t="s">
        <v>547</v>
      </c>
      <c r="R1" s="312" t="s">
        <v>539</v>
      </c>
    </row>
    <row r="2" spans="1:18" ht="16" thickBot="1">
      <c r="A2" s="231">
        <v>1</v>
      </c>
      <c r="B2" s="338" t="s">
        <v>85</v>
      </c>
      <c r="C2" s="253">
        <v>406</v>
      </c>
      <c r="D2" s="253"/>
      <c r="E2" s="372"/>
      <c r="F2" s="254">
        <v>10</v>
      </c>
      <c r="G2" s="253">
        <v>84</v>
      </c>
      <c r="H2" s="253"/>
      <c r="I2" s="372"/>
      <c r="J2" s="254">
        <v>10</v>
      </c>
      <c r="K2" s="253">
        <v>63</v>
      </c>
      <c r="L2" s="253"/>
      <c r="M2" s="372"/>
      <c r="N2" s="254">
        <v>10</v>
      </c>
      <c r="O2" s="253">
        <v>126</v>
      </c>
      <c r="P2" s="253"/>
      <c r="Q2" s="372"/>
      <c r="R2" s="254">
        <v>10</v>
      </c>
    </row>
    <row r="3" spans="1:18" ht="17" thickTop="1" thickBot="1">
      <c r="A3" s="235">
        <v>2</v>
      </c>
      <c r="B3" s="339" t="s">
        <v>24</v>
      </c>
      <c r="C3" s="253">
        <v>42</v>
      </c>
      <c r="D3" s="253">
        <v>96</v>
      </c>
      <c r="E3" s="372">
        <v>45416</v>
      </c>
      <c r="F3" s="254">
        <v>10</v>
      </c>
      <c r="G3" s="253">
        <v>119</v>
      </c>
      <c r="H3" s="253">
        <v>46</v>
      </c>
      <c r="I3" s="372">
        <v>45420</v>
      </c>
      <c r="J3" s="264">
        <v>10</v>
      </c>
      <c r="K3" s="253">
        <v>133</v>
      </c>
      <c r="L3" s="253">
        <v>60</v>
      </c>
      <c r="M3" s="372">
        <v>45452</v>
      </c>
      <c r="N3" s="254">
        <v>10</v>
      </c>
      <c r="O3" s="253">
        <v>168</v>
      </c>
      <c r="P3" s="253">
        <v>95</v>
      </c>
      <c r="Q3" s="372">
        <v>45492</v>
      </c>
      <c r="R3" s="254">
        <v>10</v>
      </c>
    </row>
    <row r="4" spans="1:18" ht="17" thickTop="1" thickBot="1">
      <c r="A4" s="235">
        <v>3</v>
      </c>
      <c r="B4" s="339" t="s">
        <v>83</v>
      </c>
      <c r="C4" s="253">
        <v>0</v>
      </c>
      <c r="D4" s="253"/>
      <c r="E4" s="372"/>
      <c r="F4" s="254">
        <v>10</v>
      </c>
      <c r="G4" s="253">
        <v>14</v>
      </c>
      <c r="H4" s="253"/>
      <c r="I4" s="372"/>
      <c r="J4" s="264">
        <v>10</v>
      </c>
      <c r="K4" s="253">
        <v>14</v>
      </c>
      <c r="L4" s="253"/>
      <c r="M4" s="372"/>
      <c r="N4" s="254">
        <v>10</v>
      </c>
      <c r="O4" s="253"/>
      <c r="P4" s="253"/>
      <c r="Q4" s="372"/>
      <c r="R4" s="254"/>
    </row>
    <row r="5" spans="1:18" ht="17" thickTop="1" thickBot="1">
      <c r="A5" s="235">
        <v>5</v>
      </c>
      <c r="B5" s="336" t="s">
        <v>82</v>
      </c>
      <c r="C5" s="253">
        <v>7</v>
      </c>
      <c r="D5" s="253"/>
      <c r="E5" s="372"/>
      <c r="F5" s="254">
        <v>10</v>
      </c>
      <c r="G5" s="253">
        <v>14</v>
      </c>
      <c r="H5" s="253"/>
      <c r="I5" s="372"/>
      <c r="J5" s="264">
        <v>10</v>
      </c>
      <c r="K5" s="253">
        <v>7</v>
      </c>
      <c r="L5" s="253"/>
      <c r="M5" s="372"/>
      <c r="N5" s="254">
        <v>10</v>
      </c>
      <c r="O5" s="253"/>
      <c r="P5" s="253"/>
      <c r="Q5" s="372"/>
      <c r="R5" s="254"/>
    </row>
    <row r="6" spans="1:18" ht="17" thickTop="1" thickBot="1">
      <c r="A6" s="235">
        <v>6</v>
      </c>
      <c r="B6" s="339" t="s">
        <v>25</v>
      </c>
      <c r="C6" s="253">
        <v>21</v>
      </c>
      <c r="D6" s="253"/>
      <c r="E6" s="372"/>
      <c r="F6" s="254">
        <v>10</v>
      </c>
      <c r="G6" s="253">
        <v>42</v>
      </c>
      <c r="H6" s="253"/>
      <c r="I6" s="372"/>
      <c r="J6" s="264">
        <v>10</v>
      </c>
      <c r="K6" s="253">
        <v>77</v>
      </c>
      <c r="L6" s="253"/>
      <c r="M6" s="372"/>
      <c r="N6" s="254">
        <v>10</v>
      </c>
      <c r="O6" s="253">
        <v>56</v>
      </c>
      <c r="P6" s="253"/>
      <c r="Q6" s="372"/>
      <c r="R6" s="254">
        <v>10</v>
      </c>
    </row>
    <row r="7" spans="1:18" ht="17" thickTop="1" thickBot="1">
      <c r="A7" s="235">
        <v>7</v>
      </c>
      <c r="B7" s="339" t="s">
        <v>257</v>
      </c>
      <c r="C7" s="253">
        <v>0</v>
      </c>
      <c r="D7" s="253"/>
      <c r="E7" s="372"/>
      <c r="F7" s="254">
        <v>10</v>
      </c>
      <c r="G7" s="253">
        <v>63</v>
      </c>
      <c r="H7" s="253"/>
      <c r="I7" s="372"/>
      <c r="J7" s="264">
        <v>10</v>
      </c>
      <c r="K7" s="253">
        <v>77</v>
      </c>
      <c r="L7" s="253"/>
      <c r="M7" s="372"/>
      <c r="N7" s="254">
        <v>10</v>
      </c>
      <c r="O7" s="253">
        <v>168</v>
      </c>
      <c r="P7" s="253"/>
      <c r="Q7" s="372"/>
      <c r="R7" s="254">
        <v>10</v>
      </c>
    </row>
    <row r="8" spans="1:18" ht="17" thickTop="1" thickBot="1">
      <c r="A8" s="235">
        <v>8</v>
      </c>
      <c r="B8" s="339" t="s">
        <v>105</v>
      </c>
      <c r="C8" s="253">
        <v>14</v>
      </c>
      <c r="D8" s="253"/>
      <c r="E8" s="372"/>
      <c r="F8" s="254">
        <v>10</v>
      </c>
      <c r="G8" s="253">
        <v>28</v>
      </c>
      <c r="H8" s="253"/>
      <c r="I8" s="372"/>
      <c r="J8" s="264">
        <v>10</v>
      </c>
      <c r="K8" s="253">
        <v>35</v>
      </c>
      <c r="L8" s="253"/>
      <c r="M8" s="372"/>
      <c r="N8" s="254">
        <v>10</v>
      </c>
      <c r="O8" s="253">
        <v>35</v>
      </c>
      <c r="P8" s="253"/>
      <c r="Q8" s="372"/>
      <c r="R8" s="254">
        <v>10</v>
      </c>
    </row>
    <row r="9" spans="1:18" ht="17" thickTop="1" thickBot="1">
      <c r="A9" s="235">
        <v>9</v>
      </c>
      <c r="B9" s="339" t="s">
        <v>27</v>
      </c>
      <c r="C9" s="253">
        <v>28</v>
      </c>
      <c r="D9" s="253"/>
      <c r="E9" s="372"/>
      <c r="F9" s="254">
        <v>10</v>
      </c>
      <c r="G9" s="253">
        <v>112</v>
      </c>
      <c r="H9" s="253"/>
      <c r="I9" s="372"/>
      <c r="J9" s="264">
        <v>10</v>
      </c>
      <c r="K9" s="253">
        <v>70</v>
      </c>
      <c r="L9" s="253"/>
      <c r="M9" s="372"/>
      <c r="N9" s="254">
        <v>10</v>
      </c>
      <c r="O9" s="253">
        <v>98</v>
      </c>
      <c r="P9" s="253"/>
      <c r="Q9" s="372"/>
      <c r="R9" s="254">
        <v>10</v>
      </c>
    </row>
    <row r="10" spans="1:18" ht="17" thickTop="1" thickBot="1">
      <c r="A10" s="235">
        <v>10</v>
      </c>
      <c r="B10" s="339" t="s">
        <v>79</v>
      </c>
      <c r="C10" s="253">
        <v>448</v>
      </c>
      <c r="D10" s="253"/>
      <c r="E10" s="372"/>
      <c r="F10" s="254">
        <v>10</v>
      </c>
      <c r="G10" s="253">
        <v>105</v>
      </c>
      <c r="H10" s="253"/>
      <c r="I10" s="372"/>
      <c r="J10" s="264">
        <v>10</v>
      </c>
      <c r="K10" s="253">
        <v>119</v>
      </c>
      <c r="L10" s="253"/>
      <c r="M10" s="372"/>
      <c r="N10" s="254">
        <v>10</v>
      </c>
      <c r="O10" s="253">
        <v>147</v>
      </c>
      <c r="P10" s="253"/>
      <c r="Q10" s="372"/>
      <c r="R10" s="254">
        <v>10</v>
      </c>
    </row>
    <row r="11" spans="1:18" ht="17" thickTop="1" thickBot="1">
      <c r="A11" s="235">
        <v>11</v>
      </c>
      <c r="B11" s="339" t="s">
        <v>282</v>
      </c>
      <c r="C11" s="253">
        <v>42</v>
      </c>
      <c r="D11" s="253"/>
      <c r="E11" s="372"/>
      <c r="F11" s="254">
        <v>10</v>
      </c>
      <c r="G11" s="253">
        <v>42</v>
      </c>
      <c r="H11" s="253"/>
      <c r="I11" s="372"/>
      <c r="J11" s="264">
        <v>10</v>
      </c>
      <c r="K11" s="253">
        <v>56</v>
      </c>
      <c r="L11" s="253"/>
      <c r="M11" s="372"/>
      <c r="N11" s="254">
        <v>10</v>
      </c>
      <c r="O11" s="253">
        <v>49</v>
      </c>
      <c r="P11" s="253"/>
      <c r="Q11" s="372"/>
      <c r="R11" s="254">
        <v>10</v>
      </c>
    </row>
    <row r="12" spans="1:18" ht="17" thickTop="1" thickBot="1">
      <c r="A12" s="238">
        <v>12</v>
      </c>
      <c r="B12" s="340" t="s">
        <v>123</v>
      </c>
      <c r="C12" s="253">
        <v>21</v>
      </c>
      <c r="D12" s="253"/>
      <c r="E12" s="372"/>
      <c r="F12" s="254">
        <v>10</v>
      </c>
      <c r="G12" s="253">
        <v>0</v>
      </c>
      <c r="H12" s="253"/>
      <c r="I12" s="372"/>
      <c r="J12" s="264">
        <v>10</v>
      </c>
      <c r="K12" s="253"/>
      <c r="L12" s="253"/>
      <c r="M12" s="372"/>
      <c r="N12" s="254"/>
      <c r="O12" s="253"/>
      <c r="P12" s="253"/>
      <c r="Q12" s="372"/>
      <c r="R12" s="254"/>
    </row>
    <row r="13" spans="1:18" ht="17" thickTop="1" thickBot="1">
      <c r="A13" s="235">
        <v>13</v>
      </c>
      <c r="B13" s="339" t="s">
        <v>30</v>
      </c>
      <c r="C13" s="253">
        <v>35</v>
      </c>
      <c r="D13" s="253"/>
      <c r="E13" s="372"/>
      <c r="F13" s="254">
        <v>10</v>
      </c>
      <c r="G13" s="253">
        <v>42</v>
      </c>
      <c r="H13" s="253"/>
      <c r="I13" s="372"/>
      <c r="J13" s="264">
        <v>10</v>
      </c>
      <c r="K13" s="253">
        <v>49</v>
      </c>
      <c r="L13" s="253"/>
      <c r="M13" s="372"/>
      <c r="N13" s="254">
        <v>10</v>
      </c>
      <c r="O13" s="253">
        <v>56</v>
      </c>
      <c r="P13" s="253"/>
      <c r="Q13" s="372"/>
      <c r="R13" s="254">
        <v>10</v>
      </c>
    </row>
    <row r="14" spans="1:18" ht="17" thickTop="1" thickBot="1">
      <c r="A14" s="235">
        <v>14</v>
      </c>
      <c r="B14" s="339" t="s">
        <v>31</v>
      </c>
      <c r="C14" s="253">
        <v>49</v>
      </c>
      <c r="D14" s="253"/>
      <c r="E14" s="372"/>
      <c r="F14" s="254">
        <v>10</v>
      </c>
      <c r="G14" s="253">
        <v>42</v>
      </c>
      <c r="H14" s="253"/>
      <c r="I14" s="372"/>
      <c r="J14" s="264">
        <v>10</v>
      </c>
      <c r="K14" s="253">
        <v>63</v>
      </c>
      <c r="L14" s="253"/>
      <c r="M14" s="372"/>
      <c r="N14" s="254">
        <v>10</v>
      </c>
      <c r="O14" s="253">
        <v>63</v>
      </c>
      <c r="P14" s="253"/>
      <c r="Q14" s="372"/>
      <c r="R14" s="254">
        <v>10</v>
      </c>
    </row>
    <row r="15" spans="1:18" ht="17" thickTop="1" thickBot="1">
      <c r="A15" s="235">
        <v>15</v>
      </c>
      <c r="B15" s="339" t="s">
        <v>32</v>
      </c>
      <c r="C15" s="253">
        <v>28</v>
      </c>
      <c r="D15" s="253"/>
      <c r="E15" s="372"/>
      <c r="F15" s="254">
        <v>10</v>
      </c>
      <c r="G15" s="253">
        <v>196</v>
      </c>
      <c r="H15" s="253"/>
      <c r="I15" s="372"/>
      <c r="J15" s="264">
        <v>10</v>
      </c>
      <c r="K15" s="253">
        <v>154</v>
      </c>
      <c r="L15" s="253"/>
      <c r="M15" s="372"/>
      <c r="N15" s="254">
        <v>10</v>
      </c>
      <c r="O15" s="253">
        <v>133</v>
      </c>
      <c r="P15" s="253"/>
      <c r="Q15" s="372"/>
      <c r="R15" s="254">
        <v>10</v>
      </c>
    </row>
    <row r="16" spans="1:18" ht="17" thickTop="1" thickBot="1">
      <c r="A16" s="235">
        <v>16</v>
      </c>
      <c r="B16" s="339" t="s">
        <v>33</v>
      </c>
      <c r="C16" s="253">
        <v>21</v>
      </c>
      <c r="D16" s="253"/>
      <c r="E16" s="372"/>
      <c r="F16" s="254">
        <v>10</v>
      </c>
      <c r="G16" s="253">
        <v>14</v>
      </c>
      <c r="H16" s="253"/>
      <c r="I16" s="372"/>
      <c r="J16" s="264">
        <v>10</v>
      </c>
      <c r="K16" s="253">
        <v>14</v>
      </c>
      <c r="L16" s="253"/>
      <c r="M16" s="372"/>
      <c r="N16" s="254">
        <v>10</v>
      </c>
      <c r="O16" s="253">
        <v>21</v>
      </c>
      <c r="P16" s="253"/>
      <c r="Q16" s="372"/>
      <c r="R16" s="254">
        <v>10</v>
      </c>
    </row>
    <row r="17" spans="1:18" ht="17" thickTop="1" thickBot="1">
      <c r="A17" s="235">
        <v>17</v>
      </c>
      <c r="B17" s="339" t="s">
        <v>34</v>
      </c>
      <c r="C17" s="253">
        <v>21</v>
      </c>
      <c r="D17" s="253"/>
      <c r="E17" s="372"/>
      <c r="F17" s="254">
        <v>10</v>
      </c>
      <c r="G17" s="253">
        <v>42</v>
      </c>
      <c r="H17" s="253"/>
      <c r="I17" s="372"/>
      <c r="J17" s="264">
        <v>10</v>
      </c>
      <c r="K17" s="253">
        <v>28</v>
      </c>
      <c r="L17" s="253"/>
      <c r="M17" s="372"/>
      <c r="N17" s="254">
        <v>10</v>
      </c>
      <c r="O17" s="253">
        <v>28</v>
      </c>
      <c r="P17" s="253"/>
      <c r="Q17" s="372"/>
      <c r="R17" s="254">
        <v>10</v>
      </c>
    </row>
    <row r="18" spans="1:18" ht="17" thickTop="1" thickBot="1">
      <c r="A18" s="235">
        <v>18</v>
      </c>
      <c r="B18" s="339" t="s">
        <v>35</v>
      </c>
      <c r="C18" s="253">
        <v>7</v>
      </c>
      <c r="D18" s="253"/>
      <c r="E18" s="372"/>
      <c r="F18" s="254">
        <v>10</v>
      </c>
      <c r="G18" s="253">
        <v>0</v>
      </c>
      <c r="H18" s="253"/>
      <c r="I18" s="372"/>
      <c r="J18" s="264">
        <v>10</v>
      </c>
      <c r="K18" s="253">
        <v>0</v>
      </c>
      <c r="L18" s="253"/>
      <c r="M18" s="372"/>
      <c r="N18" s="254">
        <v>10</v>
      </c>
      <c r="O18" s="253">
        <v>7</v>
      </c>
      <c r="P18" s="253"/>
      <c r="Q18" s="372"/>
      <c r="R18" s="254">
        <v>10</v>
      </c>
    </row>
    <row r="19" spans="1:18" ht="17" thickTop="1" thickBot="1">
      <c r="A19" s="235">
        <v>19</v>
      </c>
      <c r="B19" s="339" t="s">
        <v>36</v>
      </c>
      <c r="C19" s="253">
        <v>14</v>
      </c>
      <c r="D19" s="253"/>
      <c r="E19" s="372"/>
      <c r="F19" s="254">
        <v>10</v>
      </c>
      <c r="G19" s="253">
        <v>21</v>
      </c>
      <c r="H19" s="253"/>
      <c r="I19" s="372"/>
      <c r="J19" s="264">
        <v>10</v>
      </c>
      <c r="K19" s="253">
        <v>21</v>
      </c>
      <c r="L19" s="253"/>
      <c r="M19" s="372"/>
      <c r="N19" s="254">
        <v>10</v>
      </c>
      <c r="O19" s="253">
        <v>21</v>
      </c>
      <c r="P19" s="253"/>
      <c r="Q19" s="372"/>
      <c r="R19" s="254">
        <v>10</v>
      </c>
    </row>
    <row r="20" spans="1:18" ht="17" thickTop="1" thickBot="1">
      <c r="A20" s="285">
        <v>20</v>
      </c>
      <c r="B20" s="341" t="s">
        <v>363</v>
      </c>
      <c r="C20" s="288">
        <v>0</v>
      </c>
      <c r="D20" s="288"/>
      <c r="E20" s="374"/>
      <c r="F20" s="289">
        <v>10</v>
      </c>
      <c r="G20" s="288"/>
      <c r="H20" s="288"/>
      <c r="I20" s="374"/>
      <c r="J20" s="287"/>
      <c r="K20" s="288"/>
      <c r="L20" s="288"/>
      <c r="M20" s="374"/>
      <c r="N20" s="289"/>
      <c r="O20" s="288"/>
      <c r="P20" s="288"/>
      <c r="Q20" s="374"/>
      <c r="R20" s="289"/>
    </row>
    <row r="21" spans="1:18" ht="17" thickTop="1" thickBot="1">
      <c r="A21" s="238">
        <v>21</v>
      </c>
      <c r="B21" s="340" t="s">
        <v>87</v>
      </c>
      <c r="C21" s="253">
        <v>49</v>
      </c>
      <c r="D21" s="253"/>
      <c r="E21" s="372"/>
      <c r="F21" s="254">
        <v>10</v>
      </c>
      <c r="G21" s="253">
        <v>28</v>
      </c>
      <c r="H21" s="253"/>
      <c r="I21" s="372"/>
      <c r="J21" s="264">
        <v>10</v>
      </c>
      <c r="K21" s="253">
        <v>35</v>
      </c>
      <c r="L21" s="253"/>
      <c r="M21" s="372"/>
      <c r="N21" s="254">
        <v>10</v>
      </c>
      <c r="O21" s="253">
        <v>49</v>
      </c>
      <c r="P21" s="253"/>
      <c r="Q21" s="372"/>
      <c r="R21" s="254">
        <v>10</v>
      </c>
    </row>
    <row r="22" spans="1:18" ht="17" thickTop="1" thickBot="1">
      <c r="A22" s="238">
        <v>22</v>
      </c>
      <c r="B22" s="340" t="s">
        <v>88</v>
      </c>
      <c r="C22" s="253">
        <v>14</v>
      </c>
      <c r="D22" s="253"/>
      <c r="E22" s="372"/>
      <c r="F22" s="254">
        <v>10</v>
      </c>
      <c r="G22" s="253"/>
      <c r="H22" s="253"/>
      <c r="I22" s="372"/>
      <c r="J22" s="264"/>
      <c r="K22" s="253"/>
      <c r="L22" s="253"/>
      <c r="M22" s="372"/>
      <c r="N22" s="254"/>
      <c r="O22" s="253"/>
      <c r="P22" s="253"/>
      <c r="Q22" s="372"/>
      <c r="R22" s="254"/>
    </row>
    <row r="23" spans="1:18" ht="17" thickTop="1" thickBot="1">
      <c r="A23" s="235">
        <v>24</v>
      </c>
      <c r="B23" s="339" t="s">
        <v>37</v>
      </c>
      <c r="C23" s="253">
        <v>35</v>
      </c>
      <c r="D23" s="253"/>
      <c r="E23" s="372"/>
      <c r="F23" s="254">
        <v>10</v>
      </c>
      <c r="G23" s="253">
        <v>77</v>
      </c>
      <c r="H23" s="253"/>
      <c r="I23" s="372"/>
      <c r="J23" s="264">
        <v>10</v>
      </c>
      <c r="K23" s="253">
        <v>91</v>
      </c>
      <c r="L23" s="253"/>
      <c r="M23" s="372"/>
      <c r="N23" s="254">
        <v>10</v>
      </c>
      <c r="O23" s="253">
        <v>70</v>
      </c>
      <c r="P23" s="253"/>
      <c r="Q23" s="372"/>
      <c r="R23" s="254">
        <v>10</v>
      </c>
    </row>
    <row r="24" spans="1:18" ht="17" thickTop="1" thickBot="1">
      <c r="A24" s="235">
        <v>25</v>
      </c>
      <c r="B24" s="339" t="s">
        <v>38</v>
      </c>
      <c r="C24" s="253">
        <v>14</v>
      </c>
      <c r="D24" s="253"/>
      <c r="E24" s="372"/>
      <c r="F24" s="254">
        <v>10</v>
      </c>
      <c r="G24" s="253">
        <v>14</v>
      </c>
      <c r="H24" s="253"/>
      <c r="I24" s="372"/>
      <c r="J24" s="264">
        <v>10</v>
      </c>
      <c r="K24" s="253">
        <v>14</v>
      </c>
      <c r="L24" s="253"/>
      <c r="M24" s="372"/>
      <c r="N24" s="254">
        <v>10</v>
      </c>
      <c r="O24" s="253">
        <v>14</v>
      </c>
      <c r="P24" s="253"/>
      <c r="Q24" s="372"/>
      <c r="R24" s="254">
        <v>10</v>
      </c>
    </row>
    <row r="25" spans="1:18" ht="17" thickTop="1" thickBot="1">
      <c r="A25" s="235">
        <v>26</v>
      </c>
      <c r="B25" s="339" t="s">
        <v>39</v>
      </c>
      <c r="C25" s="253">
        <v>0</v>
      </c>
      <c r="D25" s="253"/>
      <c r="E25" s="372"/>
      <c r="F25" s="254">
        <v>10</v>
      </c>
      <c r="G25" s="253">
        <v>0</v>
      </c>
      <c r="H25" s="253"/>
      <c r="I25" s="372"/>
      <c r="J25" s="264">
        <v>10</v>
      </c>
      <c r="K25" s="253">
        <v>7</v>
      </c>
      <c r="L25" s="253"/>
      <c r="M25" s="372"/>
      <c r="N25" s="254">
        <v>10</v>
      </c>
      <c r="O25" s="253">
        <v>21</v>
      </c>
      <c r="P25" s="253"/>
      <c r="Q25" s="372"/>
      <c r="R25" s="254">
        <v>10</v>
      </c>
    </row>
    <row r="26" spans="1:18" ht="17" thickTop="1" thickBot="1">
      <c r="A26" s="235">
        <v>27</v>
      </c>
      <c r="B26" s="339" t="s">
        <v>40</v>
      </c>
      <c r="C26" s="253">
        <v>14</v>
      </c>
      <c r="D26" s="253"/>
      <c r="E26" s="372"/>
      <c r="F26" s="254">
        <v>10</v>
      </c>
      <c r="G26" s="253">
        <v>35</v>
      </c>
      <c r="H26" s="253"/>
      <c r="I26" s="372"/>
      <c r="J26" s="264">
        <v>10</v>
      </c>
      <c r="K26" s="253">
        <v>21</v>
      </c>
      <c r="L26" s="253"/>
      <c r="M26" s="372"/>
      <c r="N26" s="254">
        <v>10</v>
      </c>
      <c r="O26" s="253">
        <v>28</v>
      </c>
      <c r="P26" s="253"/>
      <c r="Q26" s="372"/>
      <c r="R26" s="254">
        <v>10</v>
      </c>
    </row>
    <row r="27" spans="1:18" ht="17" thickTop="1" thickBot="1">
      <c r="A27" s="238">
        <v>28</v>
      </c>
      <c r="B27" s="340" t="s">
        <v>89</v>
      </c>
      <c r="C27" s="253">
        <v>14</v>
      </c>
      <c r="D27" s="253"/>
      <c r="E27" s="372"/>
      <c r="F27" s="254">
        <v>10</v>
      </c>
      <c r="G27" s="253">
        <v>18</v>
      </c>
      <c r="H27" s="253"/>
      <c r="I27" s="372"/>
      <c r="J27" s="264">
        <v>10</v>
      </c>
      <c r="K27" s="253">
        <v>49</v>
      </c>
      <c r="L27" s="253"/>
      <c r="M27" s="372"/>
      <c r="N27" s="254">
        <v>10</v>
      </c>
      <c r="O27" s="253">
        <v>42</v>
      </c>
      <c r="P27" s="253"/>
      <c r="Q27" s="372"/>
      <c r="R27" s="254">
        <v>10</v>
      </c>
    </row>
    <row r="28" spans="1:18" ht="17" thickTop="1" thickBot="1">
      <c r="A28" s="235">
        <v>29</v>
      </c>
      <c r="B28" s="339" t="s">
        <v>41</v>
      </c>
      <c r="C28" s="253">
        <v>49</v>
      </c>
      <c r="D28" s="253"/>
      <c r="E28" s="372"/>
      <c r="F28" s="254">
        <v>10</v>
      </c>
      <c r="G28" s="253">
        <v>77</v>
      </c>
      <c r="H28" s="253"/>
      <c r="I28" s="372"/>
      <c r="J28" s="264">
        <v>10</v>
      </c>
      <c r="K28" s="253">
        <v>70</v>
      </c>
      <c r="L28" s="253"/>
      <c r="M28" s="372"/>
      <c r="N28" s="254">
        <v>10</v>
      </c>
      <c r="O28" s="253">
        <v>77</v>
      </c>
      <c r="P28" s="253"/>
      <c r="Q28" s="372"/>
      <c r="R28" s="254">
        <v>10</v>
      </c>
    </row>
    <row r="29" spans="1:18" ht="17" thickTop="1" thickBot="1">
      <c r="A29" s="235">
        <v>30</v>
      </c>
      <c r="B29" s="339" t="s">
        <v>42</v>
      </c>
      <c r="C29" s="253">
        <v>21</v>
      </c>
      <c r="D29" s="253"/>
      <c r="E29" s="372"/>
      <c r="F29" s="254">
        <v>10</v>
      </c>
      <c r="G29" s="253">
        <v>56</v>
      </c>
      <c r="H29" s="253"/>
      <c r="I29" s="372"/>
      <c r="J29" s="264">
        <v>10</v>
      </c>
      <c r="K29" s="253">
        <v>70</v>
      </c>
      <c r="L29" s="253"/>
      <c r="M29" s="372"/>
      <c r="N29" s="254">
        <v>10</v>
      </c>
      <c r="O29" s="253">
        <v>49</v>
      </c>
      <c r="P29" s="253"/>
      <c r="Q29" s="372"/>
      <c r="R29" s="254">
        <v>10</v>
      </c>
    </row>
    <row r="30" spans="1:18" ht="17" thickTop="1" thickBot="1">
      <c r="A30" s="235">
        <v>31</v>
      </c>
      <c r="B30" s="339" t="s">
        <v>43</v>
      </c>
      <c r="C30" s="253">
        <v>49</v>
      </c>
      <c r="D30" s="253"/>
      <c r="E30" s="372"/>
      <c r="F30" s="254">
        <v>10</v>
      </c>
      <c r="G30" s="253">
        <v>56</v>
      </c>
      <c r="H30" s="253"/>
      <c r="I30" s="372"/>
      <c r="J30" s="264">
        <v>10</v>
      </c>
      <c r="K30" s="253">
        <v>63</v>
      </c>
      <c r="L30" s="253"/>
      <c r="M30" s="372"/>
      <c r="N30" s="254">
        <v>10</v>
      </c>
      <c r="O30" s="253">
        <v>77</v>
      </c>
      <c r="P30" s="253"/>
      <c r="Q30" s="372"/>
      <c r="R30" s="254">
        <v>10</v>
      </c>
    </row>
    <row r="31" spans="1:18" ht="17" thickTop="1" thickBot="1">
      <c r="A31" s="238">
        <v>32</v>
      </c>
      <c r="B31" s="340" t="s">
        <v>90</v>
      </c>
      <c r="C31" s="253">
        <v>21</v>
      </c>
      <c r="D31" s="253"/>
      <c r="E31" s="372"/>
      <c r="F31" s="254">
        <v>10</v>
      </c>
      <c r="G31" s="253">
        <v>0</v>
      </c>
      <c r="H31" s="253"/>
      <c r="I31" s="372"/>
      <c r="J31" s="264">
        <v>10</v>
      </c>
      <c r="K31" s="253">
        <v>0</v>
      </c>
      <c r="L31" s="253"/>
      <c r="M31" s="372"/>
      <c r="N31" s="254">
        <v>10</v>
      </c>
      <c r="O31" s="253">
        <v>0</v>
      </c>
      <c r="P31" s="253"/>
      <c r="Q31" s="372"/>
      <c r="R31" s="254">
        <v>10</v>
      </c>
    </row>
    <row r="32" spans="1:18" ht="17" thickTop="1" thickBot="1">
      <c r="A32" s="238">
        <v>33</v>
      </c>
      <c r="B32" s="340" t="s">
        <v>91</v>
      </c>
      <c r="C32" s="253"/>
      <c r="D32" s="253"/>
      <c r="E32" s="372"/>
      <c r="F32" s="254"/>
      <c r="G32" s="253"/>
      <c r="H32" s="253"/>
      <c r="I32" s="372"/>
      <c r="J32" s="264"/>
      <c r="K32" s="253">
        <v>14</v>
      </c>
      <c r="L32" s="253"/>
      <c r="M32" s="372"/>
      <c r="N32" s="254">
        <v>10</v>
      </c>
      <c r="O32" s="253">
        <v>70</v>
      </c>
      <c r="P32" s="253"/>
      <c r="Q32" s="372"/>
      <c r="R32" s="254">
        <v>10</v>
      </c>
    </row>
    <row r="33" spans="1:18" ht="17" thickTop="1" thickBot="1">
      <c r="A33" s="235">
        <v>34</v>
      </c>
      <c r="B33" s="339" t="s">
        <v>124</v>
      </c>
      <c r="C33" s="253">
        <v>14</v>
      </c>
      <c r="D33" s="253"/>
      <c r="E33" s="372"/>
      <c r="F33" s="254">
        <v>10</v>
      </c>
      <c r="G33" s="253">
        <v>7</v>
      </c>
      <c r="H33" s="253"/>
      <c r="I33" s="372"/>
      <c r="J33" s="264">
        <v>10</v>
      </c>
      <c r="K33" s="253">
        <v>28</v>
      </c>
      <c r="L33" s="253"/>
      <c r="M33" s="372"/>
      <c r="N33" s="254">
        <v>10</v>
      </c>
      <c r="O33" s="253">
        <v>14</v>
      </c>
      <c r="P33" s="253"/>
      <c r="Q33" s="372"/>
      <c r="R33" s="254">
        <v>10</v>
      </c>
    </row>
    <row r="34" spans="1:18" ht="17" thickTop="1" thickBot="1">
      <c r="A34" s="238">
        <v>35</v>
      </c>
      <c r="B34" s="340" t="s">
        <v>44</v>
      </c>
      <c r="C34" s="253"/>
      <c r="D34" s="253"/>
      <c r="E34" s="372"/>
      <c r="F34" s="254"/>
      <c r="G34" s="253">
        <v>14</v>
      </c>
      <c r="H34" s="253"/>
      <c r="I34" s="372"/>
      <c r="J34" s="264">
        <v>10</v>
      </c>
      <c r="K34" s="253">
        <v>0</v>
      </c>
      <c r="L34" s="253"/>
      <c r="M34" s="372"/>
      <c r="N34" s="254">
        <v>10</v>
      </c>
      <c r="O34" s="253"/>
      <c r="P34" s="253"/>
      <c r="Q34" s="372"/>
      <c r="R34" s="254"/>
    </row>
    <row r="35" spans="1:18" ht="17" thickTop="1" thickBot="1">
      <c r="A35" s="235">
        <v>36</v>
      </c>
      <c r="B35" s="339" t="s">
        <v>45</v>
      </c>
      <c r="C35" s="253">
        <v>0</v>
      </c>
      <c r="D35" s="253"/>
      <c r="E35" s="372"/>
      <c r="F35" s="254">
        <v>10</v>
      </c>
      <c r="G35" s="253">
        <v>21</v>
      </c>
      <c r="H35" s="253"/>
      <c r="I35" s="372"/>
      <c r="J35" s="264">
        <v>10</v>
      </c>
      <c r="K35" s="253">
        <v>21</v>
      </c>
      <c r="L35" s="253"/>
      <c r="M35" s="372"/>
      <c r="N35" s="254">
        <v>10</v>
      </c>
      <c r="O35" s="253">
        <v>7</v>
      </c>
      <c r="P35" s="253"/>
      <c r="Q35" s="372"/>
      <c r="R35" s="254">
        <v>10</v>
      </c>
    </row>
    <row r="36" spans="1:18" ht="17" thickTop="1" thickBot="1">
      <c r="A36" s="235">
        <v>37</v>
      </c>
      <c r="B36" s="339" t="s">
        <v>46</v>
      </c>
      <c r="C36" s="253">
        <v>0</v>
      </c>
      <c r="D36" s="253"/>
      <c r="E36" s="372"/>
      <c r="F36" s="254">
        <v>10</v>
      </c>
      <c r="G36" s="253">
        <v>21</v>
      </c>
      <c r="H36" s="253"/>
      <c r="I36" s="372"/>
      <c r="J36" s="264">
        <v>10</v>
      </c>
      <c r="K36" s="253">
        <v>14</v>
      </c>
      <c r="L36" s="253"/>
      <c r="M36" s="372"/>
      <c r="N36" s="254">
        <v>10</v>
      </c>
      <c r="O36" s="253">
        <v>14</v>
      </c>
      <c r="P36" s="253"/>
      <c r="Q36" s="372"/>
      <c r="R36" s="254">
        <v>10</v>
      </c>
    </row>
    <row r="37" spans="1:18" ht="17" thickTop="1" thickBot="1">
      <c r="A37" s="238">
        <v>38</v>
      </c>
      <c r="B37" s="340" t="s">
        <v>92</v>
      </c>
      <c r="C37" s="253">
        <v>28</v>
      </c>
      <c r="D37" s="253"/>
      <c r="E37" s="372"/>
      <c r="F37" s="254">
        <v>10</v>
      </c>
      <c r="G37" s="253">
        <v>42</v>
      </c>
      <c r="H37" s="253"/>
      <c r="I37" s="372"/>
      <c r="J37" s="264">
        <v>10</v>
      </c>
      <c r="K37" s="253"/>
      <c r="L37" s="253"/>
      <c r="M37" s="372"/>
      <c r="N37" s="254"/>
      <c r="O37" s="253">
        <v>14</v>
      </c>
      <c r="P37" s="253"/>
      <c r="Q37" s="372"/>
      <c r="R37" s="254">
        <v>10</v>
      </c>
    </row>
    <row r="38" spans="1:18" ht="17" thickTop="1" thickBot="1">
      <c r="A38" s="235">
        <v>39</v>
      </c>
      <c r="B38" s="339" t="s">
        <v>109</v>
      </c>
      <c r="C38" s="253">
        <v>21</v>
      </c>
      <c r="D38" s="253"/>
      <c r="E38" s="372"/>
      <c r="F38" s="254">
        <v>10</v>
      </c>
      <c r="G38" s="253">
        <v>35</v>
      </c>
      <c r="H38" s="253"/>
      <c r="I38" s="372"/>
      <c r="J38" s="264">
        <v>10</v>
      </c>
      <c r="K38" s="253">
        <v>28</v>
      </c>
      <c r="L38" s="253"/>
      <c r="M38" s="372"/>
      <c r="N38" s="254">
        <v>10</v>
      </c>
      <c r="O38" s="253">
        <v>56</v>
      </c>
      <c r="P38" s="253"/>
      <c r="Q38" s="372"/>
      <c r="R38" s="254">
        <v>10</v>
      </c>
    </row>
    <row r="39" spans="1:18" ht="17" thickTop="1" thickBot="1">
      <c r="A39" s="235">
        <v>40</v>
      </c>
      <c r="B39" s="339" t="s">
        <v>80</v>
      </c>
      <c r="C39" s="253">
        <v>49</v>
      </c>
      <c r="D39" s="253"/>
      <c r="E39" s="372"/>
      <c r="F39" s="254">
        <v>10</v>
      </c>
      <c r="G39" s="253">
        <v>56</v>
      </c>
      <c r="H39" s="253"/>
      <c r="I39" s="372"/>
      <c r="J39" s="264">
        <v>10</v>
      </c>
      <c r="K39" s="253">
        <v>91</v>
      </c>
      <c r="L39" s="253"/>
      <c r="M39" s="372"/>
      <c r="N39" s="254">
        <v>10</v>
      </c>
      <c r="O39" s="253">
        <v>105</v>
      </c>
      <c r="P39" s="253"/>
      <c r="Q39" s="372"/>
      <c r="R39" s="254">
        <v>10</v>
      </c>
    </row>
    <row r="40" spans="1:18" ht="17" thickTop="1" thickBot="1">
      <c r="A40" s="235">
        <v>41</v>
      </c>
      <c r="B40" s="339" t="s">
        <v>93</v>
      </c>
      <c r="C40" s="253">
        <v>21</v>
      </c>
      <c r="D40" s="253"/>
      <c r="E40" s="372"/>
      <c r="F40" s="254">
        <v>10</v>
      </c>
      <c r="G40" s="253">
        <v>49</v>
      </c>
      <c r="H40" s="253"/>
      <c r="I40" s="372"/>
      <c r="J40" s="264">
        <v>10</v>
      </c>
      <c r="K40" s="253">
        <v>49</v>
      </c>
      <c r="L40" s="253"/>
      <c r="M40" s="372"/>
      <c r="N40" s="254">
        <v>10</v>
      </c>
      <c r="O40" s="253">
        <v>56</v>
      </c>
      <c r="P40" s="253"/>
      <c r="Q40" s="372"/>
      <c r="R40" s="254">
        <v>10</v>
      </c>
    </row>
    <row r="41" spans="1:18" ht="17" thickTop="1" thickBot="1">
      <c r="A41" s="235">
        <v>42</v>
      </c>
      <c r="B41" s="339" t="s">
        <v>47</v>
      </c>
      <c r="C41" s="253">
        <v>42</v>
      </c>
      <c r="D41" s="253"/>
      <c r="E41" s="372"/>
      <c r="F41" s="254">
        <v>10</v>
      </c>
      <c r="G41" s="253">
        <v>91</v>
      </c>
      <c r="H41" s="253"/>
      <c r="I41" s="372"/>
      <c r="J41" s="264">
        <v>10</v>
      </c>
      <c r="K41" s="253">
        <v>140</v>
      </c>
      <c r="L41" s="253"/>
      <c r="M41" s="372"/>
      <c r="N41" s="254">
        <v>10</v>
      </c>
      <c r="O41" s="253">
        <v>70</v>
      </c>
      <c r="P41" s="253"/>
      <c r="Q41" s="372"/>
      <c r="R41" s="254">
        <v>10</v>
      </c>
    </row>
    <row r="42" spans="1:18" ht="17" thickTop="1" thickBot="1">
      <c r="A42" s="235">
        <v>43</v>
      </c>
      <c r="B42" s="339" t="s">
        <v>48</v>
      </c>
      <c r="C42" s="253">
        <v>42</v>
      </c>
      <c r="D42" s="253"/>
      <c r="E42" s="372"/>
      <c r="F42" s="254">
        <v>10</v>
      </c>
      <c r="G42" s="253">
        <v>49</v>
      </c>
      <c r="H42" s="253"/>
      <c r="I42" s="372"/>
      <c r="J42" s="264">
        <v>10</v>
      </c>
      <c r="K42" s="253">
        <v>63</v>
      </c>
      <c r="L42" s="253"/>
      <c r="M42" s="372"/>
      <c r="N42" s="254">
        <v>10</v>
      </c>
      <c r="O42" s="253">
        <v>119</v>
      </c>
      <c r="P42" s="253"/>
      <c r="Q42" s="372"/>
      <c r="R42" s="254">
        <v>10</v>
      </c>
    </row>
    <row r="43" spans="1:18" ht="17" thickTop="1" thickBot="1">
      <c r="A43" s="235">
        <v>44</v>
      </c>
      <c r="B43" s="339" t="s">
        <v>49</v>
      </c>
      <c r="C43" s="253">
        <v>28</v>
      </c>
      <c r="D43" s="253"/>
      <c r="E43" s="372"/>
      <c r="F43" s="254">
        <v>10</v>
      </c>
      <c r="G43" s="253">
        <v>14</v>
      </c>
      <c r="H43" s="253"/>
      <c r="I43" s="372"/>
      <c r="J43" s="264">
        <v>10</v>
      </c>
      <c r="K43" s="253">
        <v>7</v>
      </c>
      <c r="L43" s="253"/>
      <c r="M43" s="372"/>
      <c r="N43" s="254">
        <v>10</v>
      </c>
      <c r="O43" s="253">
        <v>14</v>
      </c>
      <c r="P43" s="253"/>
      <c r="Q43" s="372"/>
      <c r="R43" s="254">
        <v>10</v>
      </c>
    </row>
    <row r="44" spans="1:18" ht="17" thickTop="1" thickBot="1">
      <c r="A44" s="235">
        <v>45</v>
      </c>
      <c r="B44" s="339" t="s">
        <v>50</v>
      </c>
      <c r="C44" s="253">
        <v>42</v>
      </c>
      <c r="D44" s="253"/>
      <c r="E44" s="372"/>
      <c r="F44" s="254">
        <v>10</v>
      </c>
      <c r="G44" s="253">
        <v>28</v>
      </c>
      <c r="H44" s="253"/>
      <c r="I44" s="372"/>
      <c r="J44" s="264">
        <v>10</v>
      </c>
      <c r="K44" s="253">
        <v>35</v>
      </c>
      <c r="L44" s="253"/>
      <c r="M44" s="372"/>
      <c r="N44" s="254">
        <v>10</v>
      </c>
      <c r="O44" s="253">
        <v>84</v>
      </c>
      <c r="P44" s="253"/>
      <c r="Q44" s="372"/>
      <c r="R44" s="254">
        <v>10</v>
      </c>
    </row>
    <row r="45" spans="1:18" ht="17" thickTop="1" thickBot="1">
      <c r="A45" s="235">
        <v>46</v>
      </c>
      <c r="B45" s="339" t="s">
        <v>278</v>
      </c>
      <c r="C45" s="253">
        <v>42</v>
      </c>
      <c r="D45" s="253"/>
      <c r="E45" s="372"/>
      <c r="F45" s="254">
        <v>10</v>
      </c>
      <c r="G45" s="253">
        <v>35</v>
      </c>
      <c r="H45" s="253"/>
      <c r="I45" s="372"/>
      <c r="J45" s="264">
        <v>10</v>
      </c>
      <c r="K45" s="253">
        <v>77</v>
      </c>
      <c r="L45" s="253"/>
      <c r="M45" s="372"/>
      <c r="N45" s="254">
        <v>10</v>
      </c>
      <c r="O45" s="253">
        <v>84</v>
      </c>
      <c r="P45" s="253"/>
      <c r="Q45" s="372"/>
      <c r="R45" s="254">
        <v>10</v>
      </c>
    </row>
    <row r="46" spans="1:18" ht="17" thickTop="1" thickBot="1">
      <c r="A46" s="235">
        <v>47</v>
      </c>
      <c r="B46" s="339" t="s">
        <v>125</v>
      </c>
      <c r="C46" s="253">
        <v>35</v>
      </c>
      <c r="D46" s="253"/>
      <c r="E46" s="372"/>
      <c r="F46" s="254">
        <v>10</v>
      </c>
      <c r="G46" s="253"/>
      <c r="H46" s="253"/>
      <c r="I46" s="372"/>
      <c r="J46" s="264"/>
      <c r="K46" s="253">
        <v>56</v>
      </c>
      <c r="L46" s="253"/>
      <c r="M46" s="372"/>
      <c r="N46" s="254">
        <v>10</v>
      </c>
      <c r="O46" s="253">
        <v>77</v>
      </c>
      <c r="P46" s="253"/>
      <c r="Q46" s="372"/>
      <c r="R46" s="254">
        <v>10</v>
      </c>
    </row>
    <row r="47" spans="1:18" ht="17" thickTop="1" thickBot="1">
      <c r="A47" s="238">
        <v>48</v>
      </c>
      <c r="B47" s="340" t="s">
        <v>51</v>
      </c>
      <c r="C47" s="253">
        <v>14</v>
      </c>
      <c r="D47" s="253"/>
      <c r="E47" s="372"/>
      <c r="F47" s="254">
        <v>10</v>
      </c>
      <c r="G47" s="253">
        <v>42</v>
      </c>
      <c r="H47" s="253"/>
      <c r="I47" s="372"/>
      <c r="J47" s="264">
        <v>10</v>
      </c>
      <c r="K47" s="253">
        <v>28</v>
      </c>
      <c r="L47" s="253"/>
      <c r="M47" s="372"/>
      <c r="N47" s="254">
        <v>10</v>
      </c>
      <c r="O47" s="253">
        <v>56</v>
      </c>
      <c r="P47" s="253"/>
      <c r="Q47" s="372"/>
      <c r="R47" s="254">
        <v>10</v>
      </c>
    </row>
    <row r="48" spans="1:18" ht="17" thickTop="1" thickBot="1">
      <c r="A48" s="235">
        <v>49</v>
      </c>
      <c r="B48" s="339" t="s">
        <v>52</v>
      </c>
      <c r="C48" s="253">
        <v>21</v>
      </c>
      <c r="D48" s="253"/>
      <c r="E48" s="372"/>
      <c r="F48" s="254">
        <v>10</v>
      </c>
      <c r="G48" s="253">
        <v>35</v>
      </c>
      <c r="H48" s="253"/>
      <c r="I48" s="372"/>
      <c r="J48" s="264">
        <v>10</v>
      </c>
      <c r="K48" s="253">
        <v>42</v>
      </c>
      <c r="L48" s="253"/>
      <c r="M48" s="372"/>
      <c r="N48" s="254">
        <v>10</v>
      </c>
      <c r="O48" s="253">
        <v>28</v>
      </c>
      <c r="P48" s="253"/>
      <c r="Q48" s="372"/>
      <c r="R48" s="254">
        <v>10</v>
      </c>
    </row>
    <row r="49" spans="1:18" ht="17" thickTop="1" thickBot="1">
      <c r="A49" s="235">
        <v>50</v>
      </c>
      <c r="B49" s="339" t="s">
        <v>53</v>
      </c>
      <c r="C49" s="253">
        <v>21</v>
      </c>
      <c r="D49" s="253"/>
      <c r="E49" s="372"/>
      <c r="F49" s="254">
        <v>10</v>
      </c>
      <c r="G49" s="253">
        <v>35</v>
      </c>
      <c r="H49" s="253"/>
      <c r="I49" s="372"/>
      <c r="J49" s="264">
        <v>10</v>
      </c>
      <c r="K49" s="253">
        <v>28</v>
      </c>
      <c r="L49" s="253"/>
      <c r="M49" s="372"/>
      <c r="N49" s="254">
        <v>10</v>
      </c>
      <c r="O49" s="253"/>
      <c r="P49" s="253"/>
      <c r="Q49" s="372"/>
      <c r="R49" s="254"/>
    </row>
    <row r="50" spans="1:18" ht="17" thickTop="1" thickBot="1">
      <c r="A50" s="235">
        <v>51</v>
      </c>
      <c r="B50" s="339" t="s">
        <v>54</v>
      </c>
      <c r="C50" s="253">
        <v>63</v>
      </c>
      <c r="D50" s="253"/>
      <c r="E50" s="372"/>
      <c r="F50" s="254">
        <v>10</v>
      </c>
      <c r="G50" s="253">
        <v>175</v>
      </c>
      <c r="H50" s="253"/>
      <c r="I50" s="372"/>
      <c r="J50" s="264">
        <v>10</v>
      </c>
      <c r="K50" s="253">
        <v>119</v>
      </c>
      <c r="L50" s="253"/>
      <c r="M50" s="372"/>
      <c r="N50" s="254">
        <v>10</v>
      </c>
      <c r="O50" s="253">
        <v>91</v>
      </c>
      <c r="P50" s="253"/>
      <c r="Q50" s="372"/>
      <c r="R50" s="254">
        <v>10</v>
      </c>
    </row>
    <row r="51" spans="1:18" ht="17" thickTop="1" thickBot="1">
      <c r="A51" s="235">
        <v>52</v>
      </c>
      <c r="B51" s="339" t="s">
        <v>94</v>
      </c>
      <c r="C51" s="253">
        <v>35</v>
      </c>
      <c r="D51" s="253"/>
      <c r="E51" s="372"/>
      <c r="F51" s="254">
        <v>10</v>
      </c>
      <c r="G51" s="253">
        <v>56</v>
      </c>
      <c r="H51" s="253"/>
      <c r="I51" s="372"/>
      <c r="J51" s="264">
        <v>10</v>
      </c>
      <c r="K51" s="253">
        <v>56</v>
      </c>
      <c r="L51" s="253"/>
      <c r="M51" s="372"/>
      <c r="N51" s="254">
        <v>10</v>
      </c>
      <c r="O51" s="253">
        <v>70</v>
      </c>
      <c r="P51" s="253"/>
      <c r="Q51" s="372"/>
      <c r="R51" s="254">
        <v>10</v>
      </c>
    </row>
    <row r="52" spans="1:18" ht="17" thickTop="1" thickBot="1">
      <c r="A52" s="238">
        <v>53</v>
      </c>
      <c r="B52" s="340" t="s">
        <v>95</v>
      </c>
      <c r="C52" s="253"/>
      <c r="D52" s="253"/>
      <c r="E52" s="372"/>
      <c r="F52" s="254"/>
      <c r="G52" s="253"/>
      <c r="H52" s="253"/>
      <c r="I52" s="372"/>
      <c r="J52" s="264"/>
      <c r="K52" s="253"/>
      <c r="L52" s="253"/>
      <c r="M52" s="372"/>
      <c r="N52" s="254"/>
      <c r="O52" s="253"/>
      <c r="P52" s="253"/>
      <c r="Q52" s="372"/>
      <c r="R52" s="254"/>
    </row>
    <row r="53" spans="1:18" ht="17" thickTop="1" thickBot="1">
      <c r="A53" s="238">
        <v>54</v>
      </c>
      <c r="B53" s="340" t="s">
        <v>96</v>
      </c>
      <c r="C53" s="253">
        <v>0</v>
      </c>
      <c r="D53" s="253"/>
      <c r="E53" s="372"/>
      <c r="F53" s="254">
        <v>10</v>
      </c>
      <c r="G53" s="253">
        <v>14</v>
      </c>
      <c r="H53" s="253"/>
      <c r="I53" s="372"/>
      <c r="J53" s="264">
        <v>10</v>
      </c>
      <c r="K53" s="253">
        <v>0</v>
      </c>
      <c r="L53" s="253"/>
      <c r="M53" s="372"/>
      <c r="N53" s="254">
        <v>10</v>
      </c>
      <c r="O53" s="253">
        <v>0</v>
      </c>
      <c r="P53" s="253"/>
      <c r="Q53" s="372"/>
      <c r="R53" s="254">
        <v>10</v>
      </c>
    </row>
    <row r="54" spans="1:18" ht="17" thickTop="1" thickBot="1">
      <c r="A54" s="235">
        <v>55</v>
      </c>
      <c r="B54" s="339" t="s">
        <v>126</v>
      </c>
      <c r="C54" s="253">
        <v>7</v>
      </c>
      <c r="D54" s="253"/>
      <c r="E54" s="372"/>
      <c r="F54" s="254">
        <v>10</v>
      </c>
      <c r="G54" s="253"/>
      <c r="H54" s="253"/>
      <c r="I54" s="372"/>
      <c r="J54" s="264"/>
      <c r="K54" s="253">
        <v>21</v>
      </c>
      <c r="L54" s="253"/>
      <c r="M54" s="372"/>
      <c r="N54" s="254">
        <v>10</v>
      </c>
      <c r="O54" s="253">
        <v>49</v>
      </c>
      <c r="P54" s="253"/>
      <c r="Q54" s="372"/>
      <c r="R54" s="254">
        <v>10</v>
      </c>
    </row>
    <row r="55" spans="1:18" ht="17" thickTop="1" thickBot="1">
      <c r="A55" s="235">
        <v>56</v>
      </c>
      <c r="B55" s="339" t="s">
        <v>55</v>
      </c>
      <c r="C55" s="253">
        <v>42</v>
      </c>
      <c r="D55" s="253"/>
      <c r="E55" s="372"/>
      <c r="F55" s="254">
        <v>10</v>
      </c>
      <c r="G55" s="253">
        <v>105</v>
      </c>
      <c r="H55" s="253"/>
      <c r="I55" s="372"/>
      <c r="J55" s="264">
        <v>10</v>
      </c>
      <c r="K55" s="253">
        <v>49</v>
      </c>
      <c r="L55" s="253"/>
      <c r="M55" s="372"/>
      <c r="N55" s="254">
        <v>10</v>
      </c>
      <c r="O55" s="253">
        <v>56</v>
      </c>
      <c r="P55" s="253"/>
      <c r="Q55" s="372"/>
      <c r="R55" s="254">
        <v>10</v>
      </c>
    </row>
    <row r="56" spans="1:18" ht="17" thickTop="1" thickBot="1">
      <c r="A56" s="235">
        <v>57</v>
      </c>
      <c r="B56" s="339" t="s">
        <v>56</v>
      </c>
      <c r="C56" s="253">
        <v>7</v>
      </c>
      <c r="D56" s="253"/>
      <c r="E56" s="372"/>
      <c r="F56" s="254">
        <v>10</v>
      </c>
      <c r="G56" s="253">
        <v>21</v>
      </c>
      <c r="H56" s="253"/>
      <c r="I56" s="372"/>
      <c r="J56" s="264">
        <v>10</v>
      </c>
      <c r="K56" s="253">
        <v>7</v>
      </c>
      <c r="L56" s="253"/>
      <c r="M56" s="372"/>
      <c r="N56" s="254">
        <v>10</v>
      </c>
      <c r="O56" s="253"/>
      <c r="P56" s="253"/>
      <c r="Q56" s="372"/>
      <c r="R56" s="254"/>
    </row>
    <row r="57" spans="1:18" ht="17" thickTop="1" thickBot="1">
      <c r="A57" s="235">
        <v>58</v>
      </c>
      <c r="B57" s="339" t="s">
        <v>57</v>
      </c>
      <c r="C57" s="253">
        <v>28</v>
      </c>
      <c r="D57" s="253"/>
      <c r="E57" s="372"/>
      <c r="F57" s="254">
        <v>10</v>
      </c>
      <c r="G57" s="253">
        <v>35</v>
      </c>
      <c r="H57" s="253"/>
      <c r="I57" s="372"/>
      <c r="J57" s="264">
        <v>10</v>
      </c>
      <c r="K57" s="253">
        <v>35</v>
      </c>
      <c r="L57" s="253"/>
      <c r="M57" s="372"/>
      <c r="N57" s="254">
        <v>10</v>
      </c>
      <c r="O57" s="253">
        <v>28</v>
      </c>
      <c r="P57" s="253"/>
      <c r="Q57" s="372"/>
      <c r="R57" s="254">
        <v>10</v>
      </c>
    </row>
    <row r="58" spans="1:18" ht="17" thickTop="1" thickBot="1">
      <c r="A58" s="235">
        <v>59</v>
      </c>
      <c r="B58" s="339" t="s">
        <v>108</v>
      </c>
      <c r="C58" s="253">
        <v>0</v>
      </c>
      <c r="D58" s="253"/>
      <c r="E58" s="372"/>
      <c r="F58" s="254">
        <v>10</v>
      </c>
      <c r="G58" s="253">
        <v>0</v>
      </c>
      <c r="H58" s="253"/>
      <c r="I58" s="372"/>
      <c r="J58" s="264">
        <v>10</v>
      </c>
      <c r="K58" s="253"/>
      <c r="L58" s="253"/>
      <c r="M58" s="372"/>
      <c r="N58" s="254"/>
      <c r="O58" s="253"/>
      <c r="P58" s="253"/>
      <c r="Q58" s="372"/>
      <c r="R58" s="254"/>
    </row>
    <row r="59" spans="1:18" ht="17" thickTop="1" thickBot="1">
      <c r="A59" s="238">
        <v>60</v>
      </c>
      <c r="B59" s="340" t="s">
        <v>127</v>
      </c>
      <c r="C59" s="253">
        <v>0</v>
      </c>
      <c r="D59" s="253"/>
      <c r="E59" s="372"/>
      <c r="F59" s="254">
        <v>10</v>
      </c>
      <c r="G59" s="253">
        <v>0</v>
      </c>
      <c r="H59" s="253"/>
      <c r="I59" s="372"/>
      <c r="J59" s="264">
        <v>10</v>
      </c>
      <c r="K59" s="253">
        <v>14</v>
      </c>
      <c r="L59" s="253"/>
      <c r="M59" s="372"/>
      <c r="N59" s="254">
        <v>10</v>
      </c>
      <c r="O59" s="253">
        <v>7</v>
      </c>
      <c r="P59" s="253"/>
      <c r="Q59" s="372"/>
      <c r="R59" s="254">
        <v>10</v>
      </c>
    </row>
    <row r="60" spans="1:18" ht="17" thickTop="1" thickBot="1">
      <c r="A60" s="235">
        <v>61</v>
      </c>
      <c r="B60" s="339" t="s">
        <v>106</v>
      </c>
      <c r="C60" s="253">
        <v>28</v>
      </c>
      <c r="D60" s="253"/>
      <c r="E60" s="372"/>
      <c r="F60" s="254">
        <v>10</v>
      </c>
      <c r="G60" s="253">
        <v>0</v>
      </c>
      <c r="H60" s="253"/>
      <c r="I60" s="372"/>
      <c r="J60" s="264">
        <v>10</v>
      </c>
      <c r="K60" s="253">
        <v>14</v>
      </c>
      <c r="L60" s="253"/>
      <c r="M60" s="372"/>
      <c r="N60" s="254">
        <v>10</v>
      </c>
      <c r="O60" s="253">
        <v>7</v>
      </c>
      <c r="P60" s="253"/>
      <c r="Q60" s="372"/>
      <c r="R60" s="254">
        <v>10</v>
      </c>
    </row>
    <row r="61" spans="1:18" ht="17" thickTop="1" thickBot="1">
      <c r="A61" s="238">
        <v>62</v>
      </c>
      <c r="B61" s="340" t="s">
        <v>58</v>
      </c>
      <c r="C61" s="253">
        <v>28</v>
      </c>
      <c r="D61" s="253"/>
      <c r="E61" s="372"/>
      <c r="F61" s="254">
        <v>10</v>
      </c>
      <c r="G61" s="253">
        <v>105</v>
      </c>
      <c r="H61" s="253"/>
      <c r="I61" s="372"/>
      <c r="J61" s="264">
        <v>10</v>
      </c>
      <c r="K61" s="253">
        <v>140</v>
      </c>
      <c r="L61" s="253"/>
      <c r="M61" s="372"/>
      <c r="N61" s="254">
        <v>10</v>
      </c>
      <c r="O61" s="253">
        <v>175</v>
      </c>
      <c r="P61" s="253"/>
      <c r="Q61" s="372"/>
      <c r="R61" s="254">
        <v>10</v>
      </c>
    </row>
    <row r="62" spans="1:18" ht="17" thickTop="1" thickBot="1">
      <c r="A62" s="235">
        <v>63</v>
      </c>
      <c r="B62" s="339" t="s">
        <v>97</v>
      </c>
      <c r="C62" s="253">
        <v>35</v>
      </c>
      <c r="D62" s="253"/>
      <c r="E62" s="372"/>
      <c r="F62" s="254">
        <v>10</v>
      </c>
      <c r="G62" s="253">
        <v>0</v>
      </c>
      <c r="H62" s="253"/>
      <c r="I62" s="372"/>
      <c r="J62" s="264">
        <v>10</v>
      </c>
      <c r="K62" s="253">
        <v>98</v>
      </c>
      <c r="L62" s="253"/>
      <c r="M62" s="372"/>
      <c r="N62" s="254">
        <v>10</v>
      </c>
      <c r="O62" s="253">
        <v>0</v>
      </c>
      <c r="P62" s="253"/>
      <c r="Q62" s="372"/>
      <c r="R62" s="254">
        <v>10</v>
      </c>
    </row>
    <row r="63" spans="1:18" ht="17" thickTop="1" thickBot="1">
      <c r="A63" s="235">
        <v>64</v>
      </c>
      <c r="B63" s="339" t="s">
        <v>219</v>
      </c>
      <c r="C63" s="253">
        <v>28</v>
      </c>
      <c r="D63" s="253"/>
      <c r="E63" s="372"/>
      <c r="F63" s="254">
        <v>10</v>
      </c>
      <c r="G63" s="253">
        <v>49</v>
      </c>
      <c r="H63" s="253"/>
      <c r="I63" s="372"/>
      <c r="J63" s="264">
        <v>10</v>
      </c>
      <c r="K63" s="253">
        <v>21</v>
      </c>
      <c r="L63" s="253"/>
      <c r="M63" s="372"/>
      <c r="N63" s="254">
        <v>10</v>
      </c>
      <c r="O63" s="253">
        <v>35</v>
      </c>
      <c r="P63" s="253"/>
      <c r="Q63" s="372"/>
      <c r="R63" s="254">
        <v>10</v>
      </c>
    </row>
    <row r="64" spans="1:18" ht="17" thickTop="1" thickBot="1">
      <c r="A64" s="235">
        <v>65</v>
      </c>
      <c r="B64" s="339" t="s">
        <v>249</v>
      </c>
      <c r="C64" s="253">
        <v>35</v>
      </c>
      <c r="D64" s="253"/>
      <c r="E64" s="372"/>
      <c r="F64" s="254">
        <v>10</v>
      </c>
      <c r="G64" s="253">
        <v>35</v>
      </c>
      <c r="H64" s="253"/>
      <c r="I64" s="372"/>
      <c r="J64" s="264">
        <v>10</v>
      </c>
      <c r="K64" s="253">
        <v>42</v>
      </c>
      <c r="L64" s="253"/>
      <c r="M64" s="372"/>
      <c r="N64" s="254">
        <v>10</v>
      </c>
      <c r="O64" s="253">
        <v>42</v>
      </c>
      <c r="P64" s="253"/>
      <c r="Q64" s="372"/>
      <c r="R64" s="254">
        <v>10</v>
      </c>
    </row>
    <row r="65" spans="1:18" ht="17" thickTop="1" thickBot="1">
      <c r="A65" s="235">
        <v>66</v>
      </c>
      <c r="B65" s="339" t="s">
        <v>258</v>
      </c>
      <c r="C65" s="253">
        <v>21</v>
      </c>
      <c r="D65" s="253"/>
      <c r="E65" s="372"/>
      <c r="F65" s="254">
        <v>10</v>
      </c>
      <c r="G65" s="253">
        <v>49</v>
      </c>
      <c r="H65" s="253"/>
      <c r="I65" s="372"/>
      <c r="J65" s="264">
        <v>10</v>
      </c>
      <c r="K65" s="253">
        <v>49</v>
      </c>
      <c r="L65" s="253"/>
      <c r="M65" s="372"/>
      <c r="N65" s="254">
        <v>10</v>
      </c>
      <c r="O65" s="253">
        <v>42</v>
      </c>
      <c r="P65" s="253"/>
      <c r="Q65" s="372"/>
      <c r="R65" s="254">
        <v>10</v>
      </c>
    </row>
    <row r="66" spans="1:18" ht="17" thickTop="1" thickBot="1">
      <c r="A66" s="235">
        <v>68</v>
      </c>
      <c r="B66" s="339" t="s">
        <v>60</v>
      </c>
      <c r="C66" s="253">
        <v>7</v>
      </c>
      <c r="D66" s="253"/>
      <c r="E66" s="372"/>
      <c r="F66" s="254">
        <v>10</v>
      </c>
      <c r="G66" s="253">
        <v>21</v>
      </c>
      <c r="H66" s="253"/>
      <c r="I66" s="372"/>
      <c r="J66" s="264">
        <v>10</v>
      </c>
      <c r="K66" s="253">
        <v>35</v>
      </c>
      <c r="L66" s="253"/>
      <c r="M66" s="372"/>
      <c r="N66" s="254">
        <v>10</v>
      </c>
      <c r="O66" s="253">
        <v>21</v>
      </c>
      <c r="P66" s="253"/>
      <c r="Q66" s="372"/>
      <c r="R66" s="254">
        <v>10</v>
      </c>
    </row>
    <row r="67" spans="1:18" ht="17" thickTop="1" thickBot="1">
      <c r="A67" s="235">
        <v>69</v>
      </c>
      <c r="B67" s="339" t="s">
        <v>99</v>
      </c>
      <c r="C67" s="253">
        <v>21</v>
      </c>
      <c r="D67" s="253"/>
      <c r="E67" s="372"/>
      <c r="F67" s="254">
        <v>10</v>
      </c>
      <c r="G67" s="253">
        <v>28</v>
      </c>
      <c r="H67" s="253"/>
      <c r="I67" s="372"/>
      <c r="J67" s="264">
        <v>10</v>
      </c>
      <c r="K67" s="253">
        <v>28</v>
      </c>
      <c r="L67" s="253"/>
      <c r="M67" s="372"/>
      <c r="N67" s="254">
        <v>10</v>
      </c>
      <c r="O67" s="253">
        <v>35</v>
      </c>
      <c r="P67" s="253"/>
      <c r="Q67" s="372"/>
      <c r="R67" s="254">
        <v>10</v>
      </c>
    </row>
    <row r="68" spans="1:18" ht="17" thickTop="1" thickBot="1">
      <c r="A68" s="235">
        <v>70</v>
      </c>
      <c r="B68" s="339" t="s">
        <v>61</v>
      </c>
      <c r="C68" s="253">
        <v>0</v>
      </c>
      <c r="D68" s="253"/>
      <c r="E68" s="372"/>
      <c r="F68" s="254">
        <v>10</v>
      </c>
      <c r="G68" s="253"/>
      <c r="H68" s="253"/>
      <c r="I68" s="372"/>
      <c r="J68" s="264"/>
      <c r="K68" s="253">
        <v>42</v>
      </c>
      <c r="L68" s="253"/>
      <c r="M68" s="372"/>
      <c r="N68" s="254">
        <v>10</v>
      </c>
      <c r="O68" s="253"/>
      <c r="P68" s="253"/>
      <c r="Q68" s="372"/>
      <c r="R68" s="254"/>
    </row>
    <row r="69" spans="1:18" ht="17" thickTop="1" thickBot="1">
      <c r="A69" s="235">
        <v>72</v>
      </c>
      <c r="B69" s="339" t="s">
        <v>62</v>
      </c>
      <c r="C69" s="253">
        <v>49</v>
      </c>
      <c r="D69" s="253"/>
      <c r="E69" s="372"/>
      <c r="F69" s="254">
        <v>10</v>
      </c>
      <c r="G69" s="253">
        <v>63</v>
      </c>
      <c r="H69" s="253"/>
      <c r="I69" s="372"/>
      <c r="J69" s="264">
        <v>10</v>
      </c>
      <c r="K69" s="253">
        <v>77</v>
      </c>
      <c r="L69" s="253"/>
      <c r="M69" s="372"/>
      <c r="N69" s="254">
        <v>10</v>
      </c>
      <c r="O69" s="253">
        <v>42</v>
      </c>
      <c r="P69" s="253"/>
      <c r="Q69" s="372"/>
      <c r="R69" s="254">
        <v>10</v>
      </c>
    </row>
    <row r="70" spans="1:18" ht="17" thickTop="1" thickBot="1">
      <c r="A70" s="235">
        <v>73</v>
      </c>
      <c r="B70" s="339" t="s">
        <v>63</v>
      </c>
      <c r="C70" s="253">
        <v>7</v>
      </c>
      <c r="D70" s="253"/>
      <c r="E70" s="372"/>
      <c r="F70" s="254">
        <v>10</v>
      </c>
      <c r="G70" s="253">
        <v>35</v>
      </c>
      <c r="H70" s="253"/>
      <c r="I70" s="372"/>
      <c r="J70" s="264">
        <v>10</v>
      </c>
      <c r="K70" s="253">
        <v>35</v>
      </c>
      <c r="L70" s="253"/>
      <c r="M70" s="372"/>
      <c r="N70" s="254">
        <v>10</v>
      </c>
      <c r="O70" s="253">
        <v>35</v>
      </c>
      <c r="P70" s="253"/>
      <c r="Q70" s="372"/>
      <c r="R70" s="254">
        <v>10</v>
      </c>
    </row>
    <row r="71" spans="1:18" ht="17" thickTop="1" thickBot="1">
      <c r="A71" s="238">
        <v>74</v>
      </c>
      <c r="B71" s="342" t="s">
        <v>171</v>
      </c>
      <c r="C71" s="253">
        <v>14</v>
      </c>
      <c r="D71" s="253"/>
      <c r="E71" s="372"/>
      <c r="F71" s="254">
        <v>10</v>
      </c>
      <c r="G71" s="253">
        <v>14</v>
      </c>
      <c r="H71" s="253"/>
      <c r="I71" s="372"/>
      <c r="J71" s="264">
        <v>10</v>
      </c>
      <c r="K71" s="253">
        <v>7</v>
      </c>
      <c r="L71" s="253"/>
      <c r="M71" s="372"/>
      <c r="N71" s="254">
        <v>10</v>
      </c>
      <c r="O71" s="253">
        <v>21</v>
      </c>
      <c r="P71" s="253"/>
      <c r="Q71" s="372"/>
      <c r="R71" s="254">
        <v>10</v>
      </c>
    </row>
    <row r="72" spans="1:18" ht="17" thickTop="1" thickBot="1">
      <c r="A72" s="235">
        <v>75</v>
      </c>
      <c r="B72" s="339" t="s">
        <v>64</v>
      </c>
      <c r="C72" s="253">
        <v>14</v>
      </c>
      <c r="D72" s="253"/>
      <c r="E72" s="372"/>
      <c r="F72" s="254">
        <v>10</v>
      </c>
      <c r="G72" s="253">
        <v>35</v>
      </c>
      <c r="H72" s="253"/>
      <c r="I72" s="372"/>
      <c r="J72" s="264">
        <v>10</v>
      </c>
      <c r="K72" s="253">
        <v>21</v>
      </c>
      <c r="L72" s="253"/>
      <c r="M72" s="372"/>
      <c r="N72" s="254">
        <v>10</v>
      </c>
      <c r="O72" s="253">
        <v>42</v>
      </c>
      <c r="P72" s="253"/>
      <c r="Q72" s="372"/>
      <c r="R72" s="254">
        <v>10</v>
      </c>
    </row>
    <row r="73" spans="1:18" ht="17" thickTop="1" thickBot="1">
      <c r="A73" s="235">
        <v>76</v>
      </c>
      <c r="B73" s="339" t="s">
        <v>259</v>
      </c>
      <c r="C73" s="253">
        <v>14</v>
      </c>
      <c r="D73" s="253"/>
      <c r="E73" s="372"/>
      <c r="F73" s="254">
        <v>10</v>
      </c>
      <c r="G73" s="253">
        <v>31</v>
      </c>
      <c r="H73" s="253"/>
      <c r="I73" s="372"/>
      <c r="J73" s="264">
        <v>10</v>
      </c>
      <c r="K73" s="253">
        <v>91</v>
      </c>
      <c r="L73" s="253"/>
      <c r="M73" s="372"/>
      <c r="N73" s="254">
        <v>10</v>
      </c>
      <c r="O73" s="253">
        <v>91</v>
      </c>
      <c r="P73" s="253"/>
      <c r="Q73" s="372"/>
      <c r="R73" s="254">
        <v>10</v>
      </c>
    </row>
    <row r="74" spans="1:18" ht="17" thickTop="1" thickBot="1">
      <c r="A74" s="238">
        <v>77</v>
      </c>
      <c r="B74" s="342" t="s">
        <v>102</v>
      </c>
      <c r="C74" s="253">
        <v>63</v>
      </c>
      <c r="D74" s="253"/>
      <c r="E74" s="372"/>
      <c r="F74" s="254">
        <v>10</v>
      </c>
      <c r="G74" s="253">
        <v>14</v>
      </c>
      <c r="H74" s="253"/>
      <c r="I74" s="372"/>
      <c r="J74" s="264">
        <v>10</v>
      </c>
      <c r="K74" s="253"/>
      <c r="L74" s="253"/>
      <c r="M74" s="372"/>
      <c r="N74" s="254"/>
      <c r="O74" s="253"/>
      <c r="P74" s="253"/>
      <c r="Q74" s="372"/>
      <c r="R74" s="254"/>
    </row>
    <row r="75" spans="1:18" ht="17" thickTop="1" thickBot="1">
      <c r="A75" s="238">
        <v>78</v>
      </c>
      <c r="B75" s="340" t="s">
        <v>103</v>
      </c>
      <c r="C75" s="253">
        <v>35</v>
      </c>
      <c r="D75" s="253"/>
      <c r="E75" s="372"/>
      <c r="F75" s="254">
        <v>10</v>
      </c>
      <c r="G75" s="253">
        <v>28</v>
      </c>
      <c r="H75" s="253"/>
      <c r="I75" s="372"/>
      <c r="J75" s="264">
        <v>10</v>
      </c>
      <c r="K75" s="253">
        <v>28</v>
      </c>
      <c r="L75" s="253"/>
      <c r="M75" s="372"/>
      <c r="N75" s="254">
        <v>10</v>
      </c>
      <c r="O75" s="253">
        <v>63</v>
      </c>
      <c r="P75" s="253"/>
      <c r="Q75" s="372"/>
      <c r="R75" s="254">
        <v>10</v>
      </c>
    </row>
    <row r="76" spans="1:18" ht="17" thickTop="1" thickBot="1">
      <c r="A76" s="235">
        <v>79</v>
      </c>
      <c r="B76" s="339" t="s">
        <v>250</v>
      </c>
      <c r="C76" s="253">
        <v>56</v>
      </c>
      <c r="D76" s="253"/>
      <c r="E76" s="372"/>
      <c r="F76" s="254">
        <v>10</v>
      </c>
      <c r="G76" s="253">
        <v>35</v>
      </c>
      <c r="H76" s="253"/>
      <c r="I76" s="372"/>
      <c r="J76" s="264">
        <v>10</v>
      </c>
      <c r="K76" s="253">
        <v>35</v>
      </c>
      <c r="L76" s="253"/>
      <c r="M76" s="372"/>
      <c r="N76" s="254">
        <v>10</v>
      </c>
      <c r="O76" s="253">
        <v>49</v>
      </c>
      <c r="P76" s="253"/>
      <c r="Q76" s="372"/>
      <c r="R76" s="254">
        <v>10</v>
      </c>
    </row>
    <row r="77" spans="1:18" ht="17" thickTop="1" thickBot="1">
      <c r="A77" s="235">
        <v>80</v>
      </c>
      <c r="B77" s="339" t="s">
        <v>66</v>
      </c>
      <c r="C77" s="253"/>
      <c r="D77" s="253"/>
      <c r="E77" s="372"/>
      <c r="F77" s="254"/>
      <c r="G77" s="253">
        <v>14</v>
      </c>
      <c r="H77" s="253"/>
      <c r="I77" s="372"/>
      <c r="J77" s="264">
        <v>10</v>
      </c>
      <c r="K77" s="253">
        <v>14</v>
      </c>
      <c r="L77" s="253"/>
      <c r="M77" s="372"/>
      <c r="N77" s="254">
        <v>10</v>
      </c>
      <c r="O77" s="253">
        <v>14</v>
      </c>
      <c r="P77" s="253"/>
      <c r="Q77" s="372"/>
      <c r="R77" s="254">
        <v>10</v>
      </c>
    </row>
    <row r="78" spans="1:18" ht="17" thickTop="1" thickBot="1">
      <c r="A78" s="235">
        <v>82</v>
      </c>
      <c r="B78" s="336" t="s">
        <v>104</v>
      </c>
      <c r="C78" s="253">
        <v>64</v>
      </c>
      <c r="D78" s="253"/>
      <c r="E78" s="372"/>
      <c r="F78" s="254">
        <v>10</v>
      </c>
      <c r="G78" s="253"/>
      <c r="H78" s="253"/>
      <c r="I78" s="372"/>
      <c r="J78" s="264"/>
      <c r="K78" s="253"/>
      <c r="L78" s="253"/>
      <c r="M78" s="372"/>
      <c r="N78" s="254"/>
      <c r="O78" s="253"/>
      <c r="P78" s="253"/>
      <c r="Q78" s="372"/>
      <c r="R78" s="254"/>
    </row>
    <row r="79" spans="1:18" ht="17" thickTop="1" thickBot="1">
      <c r="A79" s="235">
        <v>84</v>
      </c>
      <c r="B79" s="339" t="s">
        <v>107</v>
      </c>
      <c r="C79" s="253">
        <v>14</v>
      </c>
      <c r="D79" s="253"/>
      <c r="E79" s="372"/>
      <c r="F79" s="254">
        <v>10</v>
      </c>
      <c r="G79" s="253">
        <v>7</v>
      </c>
      <c r="H79" s="253"/>
      <c r="I79" s="372"/>
      <c r="J79" s="264">
        <v>10</v>
      </c>
      <c r="K79" s="253">
        <v>28</v>
      </c>
      <c r="L79" s="253"/>
      <c r="M79" s="372"/>
      <c r="N79" s="254">
        <v>10</v>
      </c>
      <c r="O79" s="253">
        <v>42</v>
      </c>
      <c r="P79" s="253"/>
      <c r="Q79" s="372"/>
      <c r="R79" s="254">
        <v>10</v>
      </c>
    </row>
    <row r="80" spans="1:18" ht="17" thickTop="1" thickBot="1">
      <c r="A80" s="235">
        <v>85</v>
      </c>
      <c r="B80" s="339" t="s">
        <v>76</v>
      </c>
      <c r="C80" s="253">
        <v>14</v>
      </c>
      <c r="D80" s="253"/>
      <c r="E80" s="372"/>
      <c r="F80" s="254">
        <v>10</v>
      </c>
      <c r="G80" s="253">
        <v>21</v>
      </c>
      <c r="H80" s="253"/>
      <c r="I80" s="372"/>
      <c r="J80" s="264">
        <v>10</v>
      </c>
      <c r="K80" s="253">
        <v>35</v>
      </c>
      <c r="L80" s="253"/>
      <c r="M80" s="372"/>
      <c r="N80" s="254">
        <v>10</v>
      </c>
      <c r="O80" s="253">
        <v>35</v>
      </c>
      <c r="P80" s="253"/>
      <c r="Q80" s="372"/>
      <c r="R80" s="254">
        <v>10</v>
      </c>
    </row>
    <row r="81" spans="1:18" ht="17" thickTop="1" thickBot="1">
      <c r="A81" s="235">
        <v>86</v>
      </c>
      <c r="B81" s="339" t="s">
        <v>77</v>
      </c>
      <c r="C81" s="253">
        <v>7</v>
      </c>
      <c r="D81" s="253"/>
      <c r="E81" s="372"/>
      <c r="F81" s="254">
        <v>10</v>
      </c>
      <c r="G81" s="253">
        <v>84</v>
      </c>
      <c r="H81" s="253"/>
      <c r="I81" s="372"/>
      <c r="J81" s="264">
        <v>10</v>
      </c>
      <c r="K81" s="253">
        <v>7</v>
      </c>
      <c r="L81" s="253"/>
      <c r="M81" s="372"/>
      <c r="N81" s="254">
        <v>10</v>
      </c>
      <c r="O81" s="253">
        <v>84</v>
      </c>
      <c r="P81" s="253"/>
      <c r="Q81" s="372"/>
      <c r="R81" s="254">
        <v>10</v>
      </c>
    </row>
    <row r="82" spans="1:18" ht="17" thickTop="1" thickBot="1">
      <c r="A82" s="235">
        <v>87</v>
      </c>
      <c r="B82" s="339" t="s">
        <v>78</v>
      </c>
      <c r="C82" s="253">
        <v>35</v>
      </c>
      <c r="D82" s="253"/>
      <c r="E82" s="372"/>
      <c r="F82" s="254">
        <v>10</v>
      </c>
      <c r="G82" s="253">
        <v>35</v>
      </c>
      <c r="H82" s="253"/>
      <c r="I82" s="372"/>
      <c r="J82" s="264">
        <v>10</v>
      </c>
      <c r="K82" s="253">
        <v>21</v>
      </c>
      <c r="L82" s="253"/>
      <c r="M82" s="372"/>
      <c r="N82" s="254">
        <v>10</v>
      </c>
      <c r="O82" s="253">
        <v>14</v>
      </c>
      <c r="P82" s="253"/>
      <c r="Q82" s="372"/>
      <c r="R82" s="254">
        <v>10</v>
      </c>
    </row>
    <row r="83" spans="1:18" ht="17" thickTop="1" thickBot="1">
      <c r="A83" s="235">
        <v>88</v>
      </c>
      <c r="B83" s="339" t="s">
        <v>26</v>
      </c>
      <c r="C83" s="253">
        <v>21</v>
      </c>
      <c r="D83" s="253"/>
      <c r="E83" s="372"/>
      <c r="F83" s="254">
        <v>10</v>
      </c>
      <c r="G83" s="253">
        <v>35</v>
      </c>
      <c r="H83" s="253"/>
      <c r="I83" s="372"/>
      <c r="J83" s="264">
        <v>10</v>
      </c>
      <c r="K83" s="253">
        <v>84</v>
      </c>
      <c r="L83" s="253"/>
      <c r="M83" s="372"/>
      <c r="N83" s="254">
        <v>10</v>
      </c>
      <c r="O83" s="253">
        <v>70</v>
      </c>
      <c r="P83" s="253"/>
      <c r="Q83" s="372"/>
      <c r="R83" s="254">
        <v>10</v>
      </c>
    </row>
    <row r="84" spans="1:18" ht="17" thickTop="1" thickBot="1">
      <c r="A84" s="235">
        <v>89</v>
      </c>
      <c r="B84" s="339" t="s">
        <v>218</v>
      </c>
      <c r="C84" s="253">
        <v>0</v>
      </c>
      <c r="D84" s="253"/>
      <c r="E84" s="372"/>
      <c r="F84" s="254">
        <v>10</v>
      </c>
      <c r="G84" s="253">
        <v>0</v>
      </c>
      <c r="H84" s="253"/>
      <c r="I84" s="372"/>
      <c r="J84" s="264">
        <v>10</v>
      </c>
      <c r="K84" s="253"/>
      <c r="L84" s="253"/>
      <c r="M84" s="372"/>
      <c r="N84" s="254"/>
      <c r="O84" s="253"/>
      <c r="P84" s="253"/>
      <c r="Q84" s="372"/>
      <c r="R84" s="254"/>
    </row>
    <row r="85" spans="1:18" ht="17" thickTop="1" thickBot="1">
      <c r="A85" s="235">
        <v>91</v>
      </c>
      <c r="B85" s="339" t="s">
        <v>29</v>
      </c>
      <c r="C85" s="253">
        <v>35</v>
      </c>
      <c r="D85" s="253"/>
      <c r="E85" s="372"/>
      <c r="F85" s="254">
        <v>10</v>
      </c>
      <c r="G85" s="253">
        <v>70</v>
      </c>
      <c r="H85" s="253"/>
      <c r="I85" s="372"/>
      <c r="J85" s="264">
        <v>10</v>
      </c>
      <c r="K85" s="253">
        <v>91</v>
      </c>
      <c r="L85" s="253"/>
      <c r="M85" s="372"/>
      <c r="N85" s="254">
        <v>10</v>
      </c>
      <c r="O85" s="253">
        <v>119</v>
      </c>
      <c r="P85" s="253"/>
      <c r="Q85" s="372"/>
      <c r="R85" s="254">
        <v>10</v>
      </c>
    </row>
    <row r="86" spans="1:18" ht="17" thickTop="1" thickBot="1">
      <c r="A86" s="235">
        <v>92</v>
      </c>
      <c r="B86" s="339" t="s">
        <v>128</v>
      </c>
      <c r="C86" s="253"/>
      <c r="D86" s="253"/>
      <c r="E86" s="372"/>
      <c r="F86" s="254"/>
      <c r="G86" s="253"/>
      <c r="H86" s="253"/>
      <c r="I86" s="372"/>
      <c r="J86" s="264"/>
      <c r="K86" s="253"/>
      <c r="L86" s="253"/>
      <c r="M86" s="372"/>
      <c r="N86" s="254"/>
      <c r="O86" s="253"/>
      <c r="P86" s="253"/>
      <c r="Q86" s="372"/>
      <c r="R86" s="254"/>
    </row>
    <row r="87" spans="1:18" ht="17" thickTop="1" thickBot="1">
      <c r="A87" s="235">
        <v>93</v>
      </c>
      <c r="B87" s="339" t="s">
        <v>332</v>
      </c>
      <c r="C87" s="253"/>
      <c r="D87" s="253"/>
      <c r="E87" s="372"/>
      <c r="F87" s="254"/>
      <c r="G87" s="253"/>
      <c r="H87" s="253"/>
      <c r="I87" s="372"/>
      <c r="J87" s="264"/>
      <c r="K87" s="253"/>
      <c r="L87" s="253"/>
      <c r="M87" s="372"/>
      <c r="N87" s="254"/>
      <c r="O87" s="253"/>
      <c r="P87" s="253"/>
      <c r="Q87" s="372"/>
      <c r="R87" s="254"/>
    </row>
    <row r="88" spans="1:18" ht="17" thickTop="1" thickBot="1">
      <c r="A88" s="235">
        <v>94</v>
      </c>
      <c r="B88" s="343" t="s">
        <v>298</v>
      </c>
      <c r="C88" s="253">
        <v>21</v>
      </c>
      <c r="D88" s="253"/>
      <c r="E88" s="372"/>
      <c r="F88" s="254">
        <v>10</v>
      </c>
      <c r="G88" s="253">
        <v>35</v>
      </c>
      <c r="H88" s="253"/>
      <c r="I88" s="372"/>
      <c r="J88" s="264">
        <v>10</v>
      </c>
      <c r="K88" s="253">
        <v>70</v>
      </c>
      <c r="L88" s="253"/>
      <c r="M88" s="372"/>
      <c r="N88" s="254">
        <v>10</v>
      </c>
      <c r="O88" s="253">
        <v>49</v>
      </c>
      <c r="P88" s="253"/>
      <c r="Q88" s="372"/>
      <c r="R88" s="254">
        <v>10</v>
      </c>
    </row>
    <row r="89" spans="1:18" ht="17" thickTop="1" thickBot="1">
      <c r="A89" s="241">
        <v>95</v>
      </c>
      <c r="B89" s="344" t="s">
        <v>129</v>
      </c>
      <c r="C89" s="253">
        <v>14</v>
      </c>
      <c r="D89" s="253"/>
      <c r="E89" s="372"/>
      <c r="F89" s="254">
        <v>10</v>
      </c>
      <c r="G89" s="253">
        <v>-2</v>
      </c>
      <c r="H89" s="253"/>
      <c r="I89" s="372"/>
      <c r="J89" s="264">
        <v>10</v>
      </c>
      <c r="K89" s="253">
        <v>42</v>
      </c>
      <c r="L89" s="253"/>
      <c r="M89" s="372"/>
      <c r="N89" s="254">
        <v>10</v>
      </c>
      <c r="O89" s="253">
        <v>77</v>
      </c>
      <c r="P89" s="253"/>
      <c r="Q89" s="372"/>
      <c r="R89" s="254">
        <v>10</v>
      </c>
    </row>
    <row r="90" spans="1:18" ht="17" thickTop="1" thickBot="1">
      <c r="A90" s="242">
        <v>96</v>
      </c>
      <c r="B90" s="345" t="s">
        <v>68</v>
      </c>
      <c r="C90" s="253">
        <v>21</v>
      </c>
      <c r="D90" s="253"/>
      <c r="E90" s="372"/>
      <c r="F90" s="254">
        <v>10</v>
      </c>
      <c r="G90" s="253">
        <v>0</v>
      </c>
      <c r="H90" s="253"/>
      <c r="I90" s="372"/>
      <c r="J90" s="264">
        <v>10</v>
      </c>
      <c r="K90" s="253">
        <v>14</v>
      </c>
      <c r="L90" s="253"/>
      <c r="M90" s="372"/>
      <c r="N90" s="254">
        <v>10</v>
      </c>
      <c r="O90" s="253">
        <v>14</v>
      </c>
      <c r="P90" s="253"/>
      <c r="Q90" s="372"/>
      <c r="R90" s="254">
        <v>10</v>
      </c>
    </row>
    <row r="91" spans="1:18" ht="17" thickTop="1" thickBot="1">
      <c r="A91" s="241">
        <v>97</v>
      </c>
      <c r="B91" s="344" t="s">
        <v>130</v>
      </c>
      <c r="C91" s="253">
        <v>7</v>
      </c>
      <c r="D91" s="253"/>
      <c r="E91" s="372"/>
      <c r="F91" s="254">
        <v>10</v>
      </c>
      <c r="G91" s="253">
        <v>28</v>
      </c>
      <c r="H91" s="253"/>
      <c r="I91" s="372"/>
      <c r="J91" s="264">
        <v>10</v>
      </c>
      <c r="K91" s="253">
        <v>28</v>
      </c>
      <c r="L91" s="253"/>
      <c r="M91" s="372"/>
      <c r="N91" s="254">
        <v>10</v>
      </c>
      <c r="O91" s="253">
        <v>35</v>
      </c>
      <c r="P91" s="253"/>
      <c r="Q91" s="372"/>
      <c r="R91" s="254">
        <v>10</v>
      </c>
    </row>
    <row r="92" spans="1:18" ht="17" thickTop="1" thickBot="1">
      <c r="A92" s="241">
        <v>98</v>
      </c>
      <c r="B92" s="344" t="s">
        <v>131</v>
      </c>
      <c r="C92" s="253">
        <v>28</v>
      </c>
      <c r="D92" s="253"/>
      <c r="E92" s="372"/>
      <c r="F92" s="254">
        <v>10</v>
      </c>
      <c r="G92" s="253">
        <v>35</v>
      </c>
      <c r="H92" s="253"/>
      <c r="I92" s="372"/>
      <c r="J92" s="264">
        <v>10</v>
      </c>
      <c r="K92" s="253">
        <v>14</v>
      </c>
      <c r="L92" s="253"/>
      <c r="M92" s="372"/>
      <c r="N92" s="254">
        <v>10</v>
      </c>
      <c r="O92" s="253">
        <v>42</v>
      </c>
      <c r="P92" s="253"/>
      <c r="Q92" s="372"/>
      <c r="R92" s="254">
        <v>10</v>
      </c>
    </row>
    <row r="93" spans="1:18" ht="17" thickTop="1" thickBot="1">
      <c r="A93" s="242">
        <v>99</v>
      </c>
      <c r="B93" s="337" t="s">
        <v>69</v>
      </c>
      <c r="C93" s="253">
        <v>7</v>
      </c>
      <c r="D93" s="253"/>
      <c r="E93" s="372"/>
      <c r="F93" s="254">
        <v>10</v>
      </c>
      <c r="G93" s="253">
        <v>7</v>
      </c>
      <c r="H93" s="253"/>
      <c r="I93" s="372"/>
      <c r="J93" s="264">
        <v>10</v>
      </c>
      <c r="K93" s="253"/>
      <c r="L93" s="253"/>
      <c r="M93" s="372"/>
      <c r="N93" s="254"/>
      <c r="O93" s="253">
        <v>0</v>
      </c>
      <c r="P93" s="253"/>
      <c r="Q93" s="372"/>
      <c r="R93" s="254">
        <v>10</v>
      </c>
    </row>
    <row r="94" spans="1:18" ht="17" thickTop="1" thickBot="1">
      <c r="A94" s="241">
        <v>100</v>
      </c>
      <c r="B94" s="344" t="s">
        <v>132</v>
      </c>
      <c r="C94" s="253"/>
      <c r="D94" s="253"/>
      <c r="E94" s="372"/>
      <c r="F94" s="254"/>
      <c r="G94" s="253">
        <v>21</v>
      </c>
      <c r="H94" s="253"/>
      <c r="I94" s="372"/>
      <c r="J94" s="264">
        <v>10</v>
      </c>
      <c r="K94" s="253"/>
      <c r="L94" s="253"/>
      <c r="M94" s="372"/>
      <c r="N94" s="254"/>
      <c r="O94" s="253"/>
      <c r="P94" s="253"/>
      <c r="Q94" s="372"/>
      <c r="R94" s="254"/>
    </row>
    <row r="95" spans="1:18" ht="17" thickTop="1" thickBot="1">
      <c r="A95" s="238">
        <v>102</v>
      </c>
      <c r="B95" s="340" t="s">
        <v>133</v>
      </c>
      <c r="C95" s="253">
        <v>7</v>
      </c>
      <c r="D95" s="253"/>
      <c r="E95" s="372"/>
      <c r="F95" s="254">
        <v>10</v>
      </c>
      <c r="G95" s="253">
        <v>0</v>
      </c>
      <c r="H95" s="253"/>
      <c r="I95" s="372"/>
      <c r="J95" s="264">
        <v>10</v>
      </c>
      <c r="K95" s="253">
        <v>7</v>
      </c>
      <c r="L95" s="253"/>
      <c r="M95" s="372"/>
      <c r="N95" s="254">
        <v>10</v>
      </c>
      <c r="O95" s="253">
        <v>14</v>
      </c>
      <c r="P95" s="253"/>
      <c r="Q95" s="372"/>
      <c r="R95" s="254">
        <v>10</v>
      </c>
    </row>
    <row r="96" spans="1:18" ht="17" thickTop="1" thickBot="1">
      <c r="A96" s="238">
        <v>103</v>
      </c>
      <c r="B96" s="340" t="s">
        <v>134</v>
      </c>
      <c r="C96" s="253">
        <v>14</v>
      </c>
      <c r="D96" s="253"/>
      <c r="E96" s="372"/>
      <c r="F96" s="254">
        <v>10</v>
      </c>
      <c r="G96" s="253">
        <v>91</v>
      </c>
      <c r="H96" s="253"/>
      <c r="I96" s="372"/>
      <c r="J96" s="264">
        <v>10</v>
      </c>
      <c r="K96" s="253">
        <v>77</v>
      </c>
      <c r="L96" s="253"/>
      <c r="M96" s="372"/>
      <c r="N96" s="254">
        <v>10</v>
      </c>
      <c r="O96" s="253">
        <v>77</v>
      </c>
      <c r="P96" s="253"/>
      <c r="Q96" s="372"/>
      <c r="R96" s="254">
        <v>10</v>
      </c>
    </row>
    <row r="97" spans="1:18" ht="17" thickTop="1" thickBot="1">
      <c r="A97" s="238">
        <v>104</v>
      </c>
      <c r="B97" s="340" t="s">
        <v>136</v>
      </c>
      <c r="C97" s="253">
        <v>49</v>
      </c>
      <c r="D97" s="253"/>
      <c r="E97" s="372"/>
      <c r="F97" s="254">
        <v>10</v>
      </c>
      <c r="G97" s="253">
        <v>133</v>
      </c>
      <c r="H97" s="253"/>
      <c r="I97" s="372"/>
      <c r="J97" s="264">
        <v>10</v>
      </c>
      <c r="K97" s="253">
        <v>161</v>
      </c>
      <c r="L97" s="253"/>
      <c r="M97" s="372"/>
      <c r="N97" s="254">
        <v>10</v>
      </c>
      <c r="O97" s="253">
        <v>175</v>
      </c>
      <c r="P97" s="253"/>
      <c r="Q97" s="372"/>
      <c r="R97" s="254">
        <v>10</v>
      </c>
    </row>
    <row r="98" spans="1:18" ht="17" thickTop="1" thickBot="1">
      <c r="A98" s="238">
        <v>105</v>
      </c>
      <c r="B98" s="340" t="s">
        <v>137</v>
      </c>
      <c r="C98" s="253">
        <v>56</v>
      </c>
      <c r="D98" s="253"/>
      <c r="E98" s="372"/>
      <c r="F98" s="254">
        <v>10</v>
      </c>
      <c r="G98" s="253">
        <v>49</v>
      </c>
      <c r="H98" s="253"/>
      <c r="I98" s="372"/>
      <c r="J98" s="264">
        <v>10</v>
      </c>
      <c r="K98" s="253">
        <v>112</v>
      </c>
      <c r="L98" s="253"/>
      <c r="M98" s="372"/>
      <c r="N98" s="254">
        <v>10</v>
      </c>
      <c r="O98" s="253">
        <v>133</v>
      </c>
      <c r="P98" s="253"/>
      <c r="Q98" s="372"/>
      <c r="R98" s="254">
        <v>10</v>
      </c>
    </row>
    <row r="99" spans="1:18" ht="17" thickTop="1" thickBot="1">
      <c r="A99" s="235">
        <v>106</v>
      </c>
      <c r="B99" s="339" t="s">
        <v>75</v>
      </c>
      <c r="C99" s="253">
        <v>18</v>
      </c>
      <c r="D99" s="253"/>
      <c r="E99" s="372"/>
      <c r="F99" s="254">
        <v>10</v>
      </c>
      <c r="G99" s="253">
        <v>49</v>
      </c>
      <c r="H99" s="253"/>
      <c r="I99" s="372"/>
      <c r="J99" s="264">
        <v>10</v>
      </c>
      <c r="K99" s="253">
        <v>42</v>
      </c>
      <c r="L99" s="253"/>
      <c r="M99" s="372"/>
      <c r="N99" s="254">
        <v>10</v>
      </c>
      <c r="O99" s="253">
        <v>56</v>
      </c>
      <c r="P99" s="253"/>
      <c r="Q99" s="372"/>
      <c r="R99" s="254">
        <v>10</v>
      </c>
    </row>
    <row r="100" spans="1:18" ht="17" thickTop="1" thickBot="1">
      <c r="A100" s="238">
        <v>107</v>
      </c>
      <c r="B100" s="342" t="s">
        <v>324</v>
      </c>
      <c r="C100" s="253">
        <v>42</v>
      </c>
      <c r="D100" s="253"/>
      <c r="E100" s="372"/>
      <c r="F100" s="254">
        <v>10</v>
      </c>
      <c r="G100" s="253">
        <v>84</v>
      </c>
      <c r="H100" s="253"/>
      <c r="I100" s="372"/>
      <c r="J100" s="264">
        <v>10</v>
      </c>
      <c r="K100" s="253">
        <v>147</v>
      </c>
      <c r="L100" s="253"/>
      <c r="M100" s="372"/>
      <c r="N100" s="254">
        <v>10</v>
      </c>
      <c r="O100" s="253">
        <v>0</v>
      </c>
      <c r="P100" s="253"/>
      <c r="Q100" s="372"/>
      <c r="R100" s="254">
        <v>10</v>
      </c>
    </row>
    <row r="101" spans="1:18" ht="17" thickTop="1" thickBot="1">
      <c r="A101" s="235">
        <v>109</v>
      </c>
      <c r="B101" s="339" t="s">
        <v>138</v>
      </c>
      <c r="C101" s="253">
        <v>21</v>
      </c>
      <c r="D101" s="253"/>
      <c r="E101" s="372"/>
      <c r="F101" s="254">
        <v>10</v>
      </c>
      <c r="G101" s="253">
        <v>14</v>
      </c>
      <c r="H101" s="253"/>
      <c r="I101" s="372"/>
      <c r="J101" s="264">
        <v>10</v>
      </c>
      <c r="K101" s="253">
        <v>14</v>
      </c>
      <c r="L101" s="253"/>
      <c r="M101" s="372"/>
      <c r="N101" s="254">
        <v>10</v>
      </c>
      <c r="O101" s="253">
        <v>28</v>
      </c>
      <c r="P101" s="253"/>
      <c r="Q101" s="372"/>
      <c r="R101" s="254">
        <v>10</v>
      </c>
    </row>
    <row r="102" spans="1:18" ht="17" thickTop="1" thickBot="1">
      <c r="A102" s="235">
        <v>112</v>
      </c>
      <c r="B102" s="346" t="s">
        <v>139</v>
      </c>
      <c r="C102" s="253">
        <v>42</v>
      </c>
      <c r="D102" s="253"/>
      <c r="E102" s="372"/>
      <c r="F102" s="254">
        <v>10</v>
      </c>
      <c r="G102" s="253">
        <v>63</v>
      </c>
      <c r="H102" s="253"/>
      <c r="I102" s="372"/>
      <c r="J102" s="264">
        <v>10</v>
      </c>
      <c r="K102" s="253">
        <v>56</v>
      </c>
      <c r="L102" s="253"/>
      <c r="M102" s="372"/>
      <c r="N102" s="254">
        <v>10</v>
      </c>
      <c r="O102" s="253">
        <v>63</v>
      </c>
      <c r="P102" s="253"/>
      <c r="Q102" s="372"/>
      <c r="R102" s="254">
        <v>10</v>
      </c>
    </row>
    <row r="103" spans="1:18" ht="17" thickTop="1" thickBot="1">
      <c r="A103" s="235">
        <v>113</v>
      </c>
      <c r="B103" s="336" t="s">
        <v>140</v>
      </c>
      <c r="C103" s="253">
        <v>42</v>
      </c>
      <c r="D103" s="253"/>
      <c r="E103" s="372"/>
      <c r="F103" s="254">
        <v>10</v>
      </c>
      <c r="G103" s="253">
        <v>84</v>
      </c>
      <c r="H103" s="253"/>
      <c r="I103" s="372"/>
      <c r="J103" s="264">
        <v>10</v>
      </c>
      <c r="K103" s="253">
        <v>98</v>
      </c>
      <c r="L103" s="253"/>
      <c r="M103" s="372"/>
      <c r="N103" s="254">
        <v>10</v>
      </c>
      <c r="O103" s="253">
        <v>91</v>
      </c>
      <c r="P103" s="253"/>
      <c r="Q103" s="372"/>
      <c r="R103" s="254">
        <v>10</v>
      </c>
    </row>
    <row r="104" spans="1:18" ht="17" thickTop="1" thickBot="1">
      <c r="A104" s="235">
        <v>115</v>
      </c>
      <c r="B104" s="339" t="s">
        <v>142</v>
      </c>
      <c r="C104" s="253">
        <v>0</v>
      </c>
      <c r="D104" s="253"/>
      <c r="E104" s="372"/>
      <c r="F104" s="254">
        <v>10</v>
      </c>
      <c r="G104" s="253">
        <v>0</v>
      </c>
      <c r="H104" s="253"/>
      <c r="I104" s="372"/>
      <c r="J104" s="264">
        <v>10</v>
      </c>
      <c r="K104" s="253">
        <v>0</v>
      </c>
      <c r="L104" s="253"/>
      <c r="M104" s="372"/>
      <c r="N104" s="254">
        <v>10</v>
      </c>
      <c r="O104" s="253"/>
      <c r="P104" s="253"/>
      <c r="Q104" s="372"/>
      <c r="R104" s="254"/>
    </row>
    <row r="105" spans="1:18" ht="17" thickTop="1" thickBot="1">
      <c r="A105" s="235">
        <v>116</v>
      </c>
      <c r="B105" s="339" t="s">
        <v>74</v>
      </c>
      <c r="C105" s="253">
        <v>42</v>
      </c>
      <c r="D105" s="253"/>
      <c r="E105" s="372"/>
      <c r="F105" s="254">
        <v>10</v>
      </c>
      <c r="G105" s="253">
        <v>91</v>
      </c>
      <c r="H105" s="253"/>
      <c r="I105" s="372"/>
      <c r="J105" s="264">
        <v>10</v>
      </c>
      <c r="K105" s="253">
        <v>77</v>
      </c>
      <c r="L105" s="253"/>
      <c r="M105" s="372"/>
      <c r="N105" s="254">
        <v>10</v>
      </c>
      <c r="O105" s="253">
        <v>126</v>
      </c>
      <c r="P105" s="253"/>
      <c r="Q105" s="372"/>
      <c r="R105" s="254">
        <v>10</v>
      </c>
    </row>
    <row r="106" spans="1:18" ht="17" thickTop="1" thickBot="1">
      <c r="A106" s="235">
        <v>117</v>
      </c>
      <c r="B106" s="339" t="s">
        <v>70</v>
      </c>
      <c r="C106" s="253">
        <v>21</v>
      </c>
      <c r="D106" s="253"/>
      <c r="E106" s="372"/>
      <c r="F106" s="254">
        <v>10</v>
      </c>
      <c r="G106" s="253">
        <v>42</v>
      </c>
      <c r="H106" s="253"/>
      <c r="I106" s="372"/>
      <c r="J106" s="264">
        <v>10</v>
      </c>
      <c r="K106" s="253">
        <v>35</v>
      </c>
      <c r="L106" s="253"/>
      <c r="M106" s="372"/>
      <c r="N106" s="254">
        <v>10</v>
      </c>
      <c r="O106" s="253">
        <v>35</v>
      </c>
      <c r="P106" s="253"/>
      <c r="Q106" s="372"/>
      <c r="R106" s="254">
        <v>10</v>
      </c>
    </row>
    <row r="107" spans="1:18" ht="17" thickTop="1" thickBot="1">
      <c r="A107" s="238">
        <v>118</v>
      </c>
      <c r="B107" s="342" t="s">
        <v>143</v>
      </c>
      <c r="C107" s="253">
        <v>35</v>
      </c>
      <c r="D107" s="253"/>
      <c r="E107" s="372"/>
      <c r="F107" s="254">
        <v>10</v>
      </c>
      <c r="G107" s="253">
        <v>70</v>
      </c>
      <c r="H107" s="253"/>
      <c r="I107" s="372"/>
      <c r="J107" s="264">
        <v>10</v>
      </c>
      <c r="K107" s="253"/>
      <c r="L107" s="253"/>
      <c r="M107" s="372"/>
      <c r="N107" s="254"/>
      <c r="O107" s="253">
        <v>77</v>
      </c>
      <c r="P107" s="253"/>
      <c r="Q107" s="372"/>
      <c r="R107" s="254">
        <v>10</v>
      </c>
    </row>
    <row r="108" spans="1:18" ht="17" thickTop="1" thickBot="1">
      <c r="A108" s="235">
        <v>119</v>
      </c>
      <c r="B108" s="339" t="s">
        <v>279</v>
      </c>
      <c r="C108" s="253">
        <v>105</v>
      </c>
      <c r="D108" s="253"/>
      <c r="E108" s="372"/>
      <c r="F108" s="254">
        <v>10</v>
      </c>
      <c r="G108" s="253">
        <v>35</v>
      </c>
      <c r="H108" s="253"/>
      <c r="I108" s="372"/>
      <c r="J108" s="264">
        <v>10</v>
      </c>
      <c r="K108" s="253">
        <v>98</v>
      </c>
      <c r="L108" s="253"/>
      <c r="M108" s="372"/>
      <c r="N108" s="254">
        <v>10</v>
      </c>
      <c r="O108" s="253">
        <v>49</v>
      </c>
      <c r="P108" s="253"/>
      <c r="Q108" s="372"/>
      <c r="R108" s="254">
        <v>10</v>
      </c>
    </row>
    <row r="109" spans="1:18" ht="17" thickTop="1" thickBot="1">
      <c r="A109" s="235">
        <v>120</v>
      </c>
      <c r="B109" s="339" t="s">
        <v>299</v>
      </c>
      <c r="C109" s="253">
        <v>7</v>
      </c>
      <c r="D109" s="253"/>
      <c r="E109" s="372"/>
      <c r="F109" s="254">
        <v>10</v>
      </c>
      <c r="G109" s="253">
        <v>28</v>
      </c>
      <c r="H109" s="253"/>
      <c r="I109" s="372"/>
      <c r="J109" s="264">
        <v>10</v>
      </c>
      <c r="K109" s="253">
        <v>14</v>
      </c>
      <c r="L109" s="253"/>
      <c r="M109" s="372"/>
      <c r="N109" s="254">
        <v>10</v>
      </c>
      <c r="O109" s="253">
        <v>21</v>
      </c>
      <c r="P109" s="253"/>
      <c r="Q109" s="372"/>
      <c r="R109" s="254">
        <v>10</v>
      </c>
    </row>
    <row r="110" spans="1:18" ht="17" thickTop="1" thickBot="1">
      <c r="A110" s="235">
        <v>121</v>
      </c>
      <c r="B110" s="339" t="s">
        <v>71</v>
      </c>
      <c r="C110" s="253">
        <v>28</v>
      </c>
      <c r="D110" s="253"/>
      <c r="E110" s="372"/>
      <c r="F110" s="254">
        <v>10</v>
      </c>
      <c r="G110" s="253">
        <v>21</v>
      </c>
      <c r="H110" s="253"/>
      <c r="I110" s="372"/>
      <c r="J110" s="264">
        <v>10</v>
      </c>
      <c r="K110" s="253">
        <v>35</v>
      </c>
      <c r="L110" s="253"/>
      <c r="M110" s="372"/>
      <c r="N110" s="254">
        <v>10</v>
      </c>
      <c r="O110" s="253">
        <v>56</v>
      </c>
      <c r="P110" s="253"/>
      <c r="Q110" s="372"/>
      <c r="R110" s="254">
        <v>10</v>
      </c>
    </row>
    <row r="111" spans="1:18" ht="17" thickTop="1" thickBot="1">
      <c r="A111" s="235">
        <v>122</v>
      </c>
      <c r="B111" s="339" t="s">
        <v>72</v>
      </c>
      <c r="C111" s="253">
        <v>35</v>
      </c>
      <c r="D111" s="253"/>
      <c r="E111" s="372"/>
      <c r="F111" s="254">
        <v>10</v>
      </c>
      <c r="G111" s="253">
        <v>63</v>
      </c>
      <c r="H111" s="253"/>
      <c r="I111" s="372"/>
      <c r="J111" s="264">
        <v>10</v>
      </c>
      <c r="K111" s="253">
        <v>63</v>
      </c>
      <c r="L111" s="253"/>
      <c r="M111" s="372"/>
      <c r="N111" s="254">
        <v>10</v>
      </c>
      <c r="O111" s="253">
        <v>63</v>
      </c>
      <c r="P111" s="253"/>
      <c r="Q111" s="372"/>
      <c r="R111" s="254">
        <v>10</v>
      </c>
    </row>
    <row r="112" spans="1:18" ht="17" thickTop="1" thickBot="1">
      <c r="A112" s="238">
        <v>123</v>
      </c>
      <c r="B112" s="340" t="s">
        <v>286</v>
      </c>
      <c r="C112" s="253">
        <v>21</v>
      </c>
      <c r="D112" s="253"/>
      <c r="E112" s="372"/>
      <c r="F112" s="254">
        <v>10</v>
      </c>
      <c r="G112" s="253">
        <v>28</v>
      </c>
      <c r="H112" s="253"/>
      <c r="I112" s="372"/>
      <c r="J112" s="264">
        <v>10</v>
      </c>
      <c r="K112" s="253">
        <v>35</v>
      </c>
      <c r="L112" s="253"/>
      <c r="M112" s="372"/>
      <c r="N112" s="254">
        <v>10</v>
      </c>
      <c r="O112" s="253">
        <v>42</v>
      </c>
      <c r="P112" s="253"/>
      <c r="Q112" s="372"/>
      <c r="R112" s="254">
        <v>10</v>
      </c>
    </row>
    <row r="113" spans="1:18" ht="17" thickTop="1" thickBot="1">
      <c r="A113" s="238">
        <v>124</v>
      </c>
      <c r="B113" s="340" t="s">
        <v>144</v>
      </c>
      <c r="C113" s="253">
        <v>49</v>
      </c>
      <c r="D113" s="253"/>
      <c r="E113" s="372"/>
      <c r="F113" s="254">
        <v>10</v>
      </c>
      <c r="G113" s="253">
        <v>105</v>
      </c>
      <c r="H113" s="253"/>
      <c r="I113" s="372"/>
      <c r="J113" s="264">
        <v>10</v>
      </c>
      <c r="K113" s="253">
        <v>70</v>
      </c>
      <c r="L113" s="253"/>
      <c r="M113" s="372"/>
      <c r="N113" s="254">
        <v>10</v>
      </c>
      <c r="O113" s="253">
        <v>49</v>
      </c>
      <c r="P113" s="253"/>
      <c r="Q113" s="372"/>
      <c r="R113" s="254">
        <v>10</v>
      </c>
    </row>
    <row r="114" spans="1:18" ht="17" thickTop="1" thickBot="1">
      <c r="A114" s="238">
        <v>125</v>
      </c>
      <c r="B114" s="340" t="s">
        <v>145</v>
      </c>
      <c r="C114" s="253">
        <v>14</v>
      </c>
      <c r="D114" s="253"/>
      <c r="E114" s="372"/>
      <c r="F114" s="254">
        <v>10</v>
      </c>
      <c r="G114" s="253">
        <v>49</v>
      </c>
      <c r="H114" s="253"/>
      <c r="I114" s="372"/>
      <c r="J114" s="264">
        <v>10</v>
      </c>
      <c r="K114" s="253">
        <v>28</v>
      </c>
      <c r="L114" s="253"/>
      <c r="M114" s="372"/>
      <c r="N114" s="254">
        <v>10</v>
      </c>
      <c r="O114" s="253">
        <v>63</v>
      </c>
      <c r="P114" s="253"/>
      <c r="Q114" s="372"/>
      <c r="R114" s="254">
        <v>10</v>
      </c>
    </row>
    <row r="115" spans="1:18" ht="17" thickTop="1" thickBot="1">
      <c r="A115" s="238">
        <v>126</v>
      </c>
      <c r="B115" s="340" t="s">
        <v>320</v>
      </c>
      <c r="C115" s="253">
        <v>35</v>
      </c>
      <c r="D115" s="253"/>
      <c r="E115" s="372"/>
      <c r="F115" s="254">
        <v>10</v>
      </c>
      <c r="G115" s="253">
        <v>63</v>
      </c>
      <c r="H115" s="253"/>
      <c r="I115" s="372"/>
      <c r="J115" s="264">
        <v>10</v>
      </c>
      <c r="K115" s="253">
        <v>70</v>
      </c>
      <c r="L115" s="253"/>
      <c r="M115" s="372"/>
      <c r="N115" s="254">
        <v>10</v>
      </c>
      <c r="O115" s="253">
        <v>84</v>
      </c>
      <c r="P115" s="253"/>
      <c r="Q115" s="372"/>
      <c r="R115" s="254">
        <v>10</v>
      </c>
    </row>
    <row r="116" spans="1:18" ht="17" thickTop="1" thickBot="1">
      <c r="A116" s="235">
        <v>127</v>
      </c>
      <c r="B116" s="339" t="s">
        <v>73</v>
      </c>
      <c r="C116" s="253">
        <v>35</v>
      </c>
      <c r="D116" s="253"/>
      <c r="E116" s="372"/>
      <c r="F116" s="254">
        <v>10</v>
      </c>
      <c r="G116" s="253"/>
      <c r="H116" s="253"/>
      <c r="I116" s="372"/>
      <c r="J116" s="264"/>
      <c r="K116" s="253">
        <v>21</v>
      </c>
      <c r="L116" s="253"/>
      <c r="M116" s="372"/>
      <c r="N116" s="254">
        <v>10</v>
      </c>
      <c r="O116" s="253">
        <v>49</v>
      </c>
      <c r="P116" s="253"/>
      <c r="Q116" s="372"/>
      <c r="R116" s="254">
        <v>10</v>
      </c>
    </row>
    <row r="117" spans="1:18" ht="17" thickTop="1" thickBot="1">
      <c r="A117" s="238">
        <v>128</v>
      </c>
      <c r="B117" s="342" t="s">
        <v>147</v>
      </c>
      <c r="C117" s="253">
        <v>14</v>
      </c>
      <c r="D117" s="253"/>
      <c r="E117" s="372"/>
      <c r="F117" s="254">
        <v>10</v>
      </c>
      <c r="G117" s="253">
        <v>14</v>
      </c>
      <c r="H117" s="253"/>
      <c r="I117" s="372"/>
      <c r="J117" s="264">
        <v>10</v>
      </c>
      <c r="K117" s="253">
        <v>21</v>
      </c>
      <c r="L117" s="253"/>
      <c r="M117" s="372"/>
      <c r="N117" s="254">
        <v>10</v>
      </c>
      <c r="O117" s="253">
        <v>14</v>
      </c>
      <c r="P117" s="253"/>
      <c r="Q117" s="372"/>
      <c r="R117" s="254">
        <v>10</v>
      </c>
    </row>
    <row r="118" spans="1:18" ht="17" thickTop="1" thickBot="1">
      <c r="A118" s="238">
        <v>129</v>
      </c>
      <c r="B118" s="340" t="s">
        <v>148</v>
      </c>
      <c r="C118" s="253">
        <v>0</v>
      </c>
      <c r="D118" s="253"/>
      <c r="E118" s="372"/>
      <c r="F118" s="254">
        <v>10</v>
      </c>
      <c r="G118" s="253">
        <v>0</v>
      </c>
      <c r="H118" s="253"/>
      <c r="I118" s="372"/>
      <c r="J118" s="264">
        <v>10</v>
      </c>
      <c r="K118" s="253">
        <v>7</v>
      </c>
      <c r="L118" s="253"/>
      <c r="M118" s="372"/>
      <c r="N118" s="254">
        <v>10</v>
      </c>
      <c r="O118" s="253">
        <v>0</v>
      </c>
      <c r="P118" s="253"/>
      <c r="Q118" s="372"/>
      <c r="R118" s="254">
        <v>10</v>
      </c>
    </row>
    <row r="119" spans="1:18" ht="17" thickTop="1" thickBot="1">
      <c r="A119" s="238">
        <v>130</v>
      </c>
      <c r="B119" s="340" t="s">
        <v>149</v>
      </c>
      <c r="C119" s="253">
        <v>49</v>
      </c>
      <c r="D119" s="253"/>
      <c r="E119" s="372"/>
      <c r="F119" s="254">
        <v>10</v>
      </c>
      <c r="G119" s="253">
        <v>35</v>
      </c>
      <c r="H119" s="253"/>
      <c r="I119" s="372"/>
      <c r="J119" s="264">
        <v>10</v>
      </c>
      <c r="K119" s="253">
        <v>42</v>
      </c>
      <c r="L119" s="253"/>
      <c r="M119" s="372"/>
      <c r="N119" s="254">
        <v>10</v>
      </c>
      <c r="O119" s="253">
        <v>42</v>
      </c>
      <c r="P119" s="253"/>
      <c r="Q119" s="372"/>
      <c r="R119" s="254">
        <v>10</v>
      </c>
    </row>
    <row r="120" spans="1:18" ht="17" thickTop="1" thickBot="1">
      <c r="A120" s="238">
        <v>131</v>
      </c>
      <c r="B120" s="340" t="s">
        <v>150</v>
      </c>
      <c r="C120" s="253">
        <v>7</v>
      </c>
      <c r="D120" s="253"/>
      <c r="E120" s="372"/>
      <c r="F120" s="254">
        <v>10</v>
      </c>
      <c r="G120" s="253">
        <v>0</v>
      </c>
      <c r="H120" s="253"/>
      <c r="I120" s="372"/>
      <c r="J120" s="264">
        <v>10</v>
      </c>
      <c r="K120" s="253">
        <v>14</v>
      </c>
      <c r="L120" s="253"/>
      <c r="M120" s="372"/>
      <c r="N120" s="254">
        <v>10</v>
      </c>
      <c r="O120" s="253"/>
      <c r="P120" s="253"/>
      <c r="Q120" s="372"/>
      <c r="R120" s="254"/>
    </row>
    <row r="121" spans="1:18" ht="17" thickTop="1" thickBot="1">
      <c r="A121" s="238">
        <v>132</v>
      </c>
      <c r="B121" s="340" t="s">
        <v>151</v>
      </c>
      <c r="C121" s="253">
        <v>21</v>
      </c>
      <c r="D121" s="253"/>
      <c r="E121" s="372"/>
      <c r="F121" s="254">
        <v>10</v>
      </c>
      <c r="G121" s="253">
        <v>42</v>
      </c>
      <c r="H121" s="253"/>
      <c r="I121" s="372"/>
      <c r="J121" s="264">
        <v>10</v>
      </c>
      <c r="K121" s="253">
        <v>49</v>
      </c>
      <c r="L121" s="253"/>
      <c r="M121" s="372"/>
      <c r="N121" s="254">
        <v>10</v>
      </c>
      <c r="O121" s="253">
        <v>42</v>
      </c>
      <c r="P121" s="253"/>
      <c r="Q121" s="372"/>
      <c r="R121" s="254">
        <v>10</v>
      </c>
    </row>
    <row r="122" spans="1:18" ht="17" thickTop="1" thickBot="1">
      <c r="A122" s="238">
        <v>134</v>
      </c>
      <c r="B122" s="340" t="s">
        <v>101</v>
      </c>
      <c r="C122" s="253">
        <v>7</v>
      </c>
      <c r="D122" s="253"/>
      <c r="E122" s="372"/>
      <c r="F122" s="254">
        <v>10</v>
      </c>
      <c r="G122" s="253">
        <v>21</v>
      </c>
      <c r="H122" s="253"/>
      <c r="I122" s="372"/>
      <c r="J122" s="264">
        <v>10</v>
      </c>
      <c r="K122" s="253"/>
      <c r="L122" s="253"/>
      <c r="M122" s="372"/>
      <c r="N122" s="254"/>
      <c r="O122" s="253">
        <v>70</v>
      </c>
      <c r="P122" s="253"/>
      <c r="Q122" s="372"/>
      <c r="R122" s="254">
        <v>10</v>
      </c>
    </row>
    <row r="123" spans="1:18" ht="17" thickTop="1" thickBot="1">
      <c r="A123" s="238">
        <v>135</v>
      </c>
      <c r="B123" s="340" t="s">
        <v>153</v>
      </c>
      <c r="C123" s="253">
        <v>7</v>
      </c>
      <c r="D123" s="253"/>
      <c r="E123" s="372"/>
      <c r="F123" s="254">
        <v>10</v>
      </c>
      <c r="G123" s="253">
        <v>28</v>
      </c>
      <c r="H123" s="253"/>
      <c r="I123" s="372"/>
      <c r="J123" s="264">
        <v>10</v>
      </c>
      <c r="K123" s="253">
        <v>28</v>
      </c>
      <c r="L123" s="253"/>
      <c r="M123" s="372"/>
      <c r="N123" s="254">
        <v>10</v>
      </c>
      <c r="O123" s="253"/>
      <c r="P123" s="253"/>
      <c r="Q123" s="372"/>
      <c r="R123" s="254"/>
    </row>
    <row r="124" spans="1:18" ht="17" thickTop="1" thickBot="1">
      <c r="A124" s="238">
        <v>136</v>
      </c>
      <c r="B124" s="340" t="s">
        <v>281</v>
      </c>
      <c r="C124" s="253">
        <v>490</v>
      </c>
      <c r="D124" s="253"/>
      <c r="E124" s="372"/>
      <c r="F124" s="254">
        <v>10</v>
      </c>
      <c r="G124" s="253">
        <v>154</v>
      </c>
      <c r="H124" s="253"/>
      <c r="I124" s="372"/>
      <c r="J124" s="264">
        <v>10</v>
      </c>
      <c r="K124" s="253">
        <v>217</v>
      </c>
      <c r="L124" s="253"/>
      <c r="M124" s="372"/>
      <c r="N124" s="254">
        <v>10</v>
      </c>
      <c r="O124" s="253">
        <v>175</v>
      </c>
      <c r="P124" s="253"/>
      <c r="Q124" s="372"/>
      <c r="R124" s="254">
        <v>10</v>
      </c>
    </row>
    <row r="125" spans="1:18" ht="17" thickTop="1" thickBot="1">
      <c r="A125" s="238">
        <v>137</v>
      </c>
      <c r="B125" s="340" t="s">
        <v>154</v>
      </c>
      <c r="C125" s="253">
        <v>28</v>
      </c>
      <c r="D125" s="253"/>
      <c r="E125" s="372"/>
      <c r="F125" s="254">
        <v>10</v>
      </c>
      <c r="G125" s="253">
        <v>63</v>
      </c>
      <c r="H125" s="253"/>
      <c r="I125" s="372"/>
      <c r="J125" s="264">
        <v>10</v>
      </c>
      <c r="K125" s="253">
        <v>84</v>
      </c>
      <c r="L125" s="253"/>
      <c r="M125" s="372"/>
      <c r="N125" s="254">
        <v>10</v>
      </c>
      <c r="O125" s="253">
        <v>84</v>
      </c>
      <c r="P125" s="253"/>
      <c r="Q125" s="372"/>
      <c r="R125" s="254">
        <v>10</v>
      </c>
    </row>
    <row r="126" spans="1:18" ht="17" thickTop="1" thickBot="1">
      <c r="A126" s="238">
        <v>138</v>
      </c>
      <c r="B126" s="340" t="s">
        <v>155</v>
      </c>
      <c r="C126" s="253">
        <v>0</v>
      </c>
      <c r="D126" s="253"/>
      <c r="E126" s="372"/>
      <c r="F126" s="254">
        <v>10</v>
      </c>
      <c r="G126" s="253">
        <v>21</v>
      </c>
      <c r="H126" s="253"/>
      <c r="I126" s="372"/>
      <c r="J126" s="264">
        <v>10</v>
      </c>
      <c r="K126" s="253">
        <v>21</v>
      </c>
      <c r="L126" s="253"/>
      <c r="M126" s="372"/>
      <c r="N126" s="254">
        <v>10</v>
      </c>
      <c r="O126" s="253">
        <v>35</v>
      </c>
      <c r="P126" s="253"/>
      <c r="Q126" s="372"/>
      <c r="R126" s="254">
        <v>10</v>
      </c>
    </row>
    <row r="127" spans="1:18" ht="17" thickTop="1" thickBot="1">
      <c r="A127" s="238">
        <v>139</v>
      </c>
      <c r="B127" s="340" t="s">
        <v>156</v>
      </c>
      <c r="C127" s="253">
        <v>7</v>
      </c>
      <c r="D127" s="253"/>
      <c r="E127" s="372"/>
      <c r="F127" s="254">
        <v>10</v>
      </c>
      <c r="G127" s="253">
        <v>21</v>
      </c>
      <c r="H127" s="253"/>
      <c r="I127" s="372"/>
      <c r="J127" s="264">
        <v>10</v>
      </c>
      <c r="K127" s="253">
        <v>35</v>
      </c>
      <c r="L127" s="253"/>
      <c r="M127" s="372"/>
      <c r="N127" s="254">
        <v>10</v>
      </c>
      <c r="O127" s="253">
        <v>35</v>
      </c>
      <c r="P127" s="253"/>
      <c r="Q127" s="372"/>
      <c r="R127" s="254">
        <v>10</v>
      </c>
    </row>
    <row r="128" spans="1:18" ht="17" thickTop="1" thickBot="1">
      <c r="A128" s="235">
        <v>140</v>
      </c>
      <c r="B128" s="339" t="s">
        <v>157</v>
      </c>
      <c r="C128" s="253"/>
      <c r="D128" s="253"/>
      <c r="E128" s="372"/>
      <c r="F128" s="254"/>
      <c r="G128" s="253">
        <v>0</v>
      </c>
      <c r="H128" s="253"/>
      <c r="I128" s="372"/>
      <c r="J128" s="264">
        <v>10</v>
      </c>
      <c r="K128" s="253"/>
      <c r="L128" s="253"/>
      <c r="M128" s="372"/>
      <c r="N128" s="254"/>
      <c r="O128" s="253"/>
      <c r="P128" s="253"/>
      <c r="Q128" s="372"/>
      <c r="R128" s="254"/>
    </row>
    <row r="129" spans="1:18" ht="17" thickTop="1" thickBot="1">
      <c r="A129" s="238">
        <v>141</v>
      </c>
      <c r="B129" s="340" t="s">
        <v>158</v>
      </c>
      <c r="C129" s="253">
        <v>28</v>
      </c>
      <c r="D129" s="253"/>
      <c r="E129" s="372"/>
      <c r="F129" s="254">
        <v>10</v>
      </c>
      <c r="G129" s="253">
        <v>21</v>
      </c>
      <c r="H129" s="253"/>
      <c r="I129" s="372"/>
      <c r="J129" s="264">
        <v>10</v>
      </c>
      <c r="K129" s="253">
        <v>7</v>
      </c>
      <c r="L129" s="253"/>
      <c r="M129" s="372"/>
      <c r="N129" s="254">
        <v>10</v>
      </c>
      <c r="O129" s="253">
        <v>28</v>
      </c>
      <c r="P129" s="253"/>
      <c r="Q129" s="372"/>
      <c r="R129" s="254">
        <v>10</v>
      </c>
    </row>
    <row r="130" spans="1:18" ht="17" thickTop="1" thickBot="1">
      <c r="A130" s="238">
        <v>142</v>
      </c>
      <c r="B130" s="340" t="s">
        <v>159</v>
      </c>
      <c r="C130" s="253">
        <v>14</v>
      </c>
      <c r="D130" s="253"/>
      <c r="E130" s="372"/>
      <c r="F130" s="254">
        <v>10</v>
      </c>
      <c r="G130" s="253">
        <v>28</v>
      </c>
      <c r="H130" s="253"/>
      <c r="I130" s="372"/>
      <c r="J130" s="264">
        <v>10</v>
      </c>
      <c r="K130" s="253">
        <v>14</v>
      </c>
      <c r="L130" s="253"/>
      <c r="M130" s="372"/>
      <c r="N130" s="254">
        <v>10</v>
      </c>
      <c r="O130" s="253">
        <v>28</v>
      </c>
      <c r="P130" s="253"/>
      <c r="Q130" s="372"/>
      <c r="R130" s="254">
        <v>10</v>
      </c>
    </row>
    <row r="131" spans="1:18" ht="17" thickTop="1" thickBot="1">
      <c r="A131" s="238">
        <v>143</v>
      </c>
      <c r="B131" s="340" t="s">
        <v>160</v>
      </c>
      <c r="C131" s="253">
        <v>7</v>
      </c>
      <c r="D131" s="253"/>
      <c r="E131" s="372"/>
      <c r="F131" s="254">
        <v>10</v>
      </c>
      <c r="G131" s="253">
        <v>21</v>
      </c>
      <c r="H131" s="253"/>
      <c r="I131" s="372"/>
      <c r="J131" s="264">
        <v>10</v>
      </c>
      <c r="K131" s="253"/>
      <c r="L131" s="253"/>
      <c r="M131" s="372"/>
      <c r="N131" s="254"/>
      <c r="O131" s="253">
        <v>21</v>
      </c>
      <c r="P131" s="253"/>
      <c r="Q131" s="372"/>
      <c r="R131" s="254">
        <v>10</v>
      </c>
    </row>
    <row r="132" spans="1:18" ht="17" thickTop="1" thickBot="1">
      <c r="A132" s="238">
        <v>144</v>
      </c>
      <c r="B132" s="340" t="s">
        <v>161</v>
      </c>
      <c r="C132" s="253">
        <v>28</v>
      </c>
      <c r="D132" s="253"/>
      <c r="E132" s="372"/>
      <c r="F132" s="254">
        <v>10</v>
      </c>
      <c r="G132" s="253">
        <v>56</v>
      </c>
      <c r="H132" s="253"/>
      <c r="I132" s="372"/>
      <c r="J132" s="264">
        <v>10</v>
      </c>
      <c r="K132" s="253">
        <v>84</v>
      </c>
      <c r="L132" s="253"/>
      <c r="M132" s="372"/>
      <c r="N132" s="254">
        <v>10</v>
      </c>
      <c r="O132" s="253">
        <v>77</v>
      </c>
      <c r="P132" s="253"/>
      <c r="Q132" s="372"/>
      <c r="R132" s="254">
        <v>10</v>
      </c>
    </row>
    <row r="133" spans="1:18" ht="17" thickTop="1" thickBot="1">
      <c r="A133" s="238">
        <v>147</v>
      </c>
      <c r="B133" s="340" t="s">
        <v>170</v>
      </c>
      <c r="C133" s="253">
        <v>7</v>
      </c>
      <c r="D133" s="253"/>
      <c r="E133" s="372"/>
      <c r="F133" s="254">
        <v>10</v>
      </c>
      <c r="G133" s="253">
        <v>21</v>
      </c>
      <c r="H133" s="253"/>
      <c r="I133" s="372"/>
      <c r="J133" s="264">
        <v>10</v>
      </c>
      <c r="K133" s="253">
        <v>28</v>
      </c>
      <c r="L133" s="253"/>
      <c r="M133" s="372"/>
      <c r="N133" s="254">
        <v>10</v>
      </c>
      <c r="O133" s="253">
        <v>35</v>
      </c>
      <c r="P133" s="253"/>
      <c r="Q133" s="372"/>
      <c r="R133" s="254">
        <v>10</v>
      </c>
    </row>
    <row r="134" spans="1:18" ht="17" thickTop="1" thickBot="1">
      <c r="A134" s="238">
        <v>148</v>
      </c>
      <c r="B134" s="340" t="s">
        <v>164</v>
      </c>
      <c r="C134" s="253">
        <v>42</v>
      </c>
      <c r="D134" s="253"/>
      <c r="E134" s="372"/>
      <c r="F134" s="254">
        <v>10</v>
      </c>
      <c r="G134" s="253">
        <v>70</v>
      </c>
      <c r="H134" s="253"/>
      <c r="I134" s="372"/>
      <c r="J134" s="264">
        <v>10</v>
      </c>
      <c r="K134" s="253">
        <v>56</v>
      </c>
      <c r="L134" s="253"/>
      <c r="M134" s="372"/>
      <c r="N134" s="254">
        <v>10</v>
      </c>
      <c r="O134" s="253">
        <v>56</v>
      </c>
      <c r="P134" s="253"/>
      <c r="Q134" s="372"/>
      <c r="R134" s="254">
        <v>10</v>
      </c>
    </row>
    <row r="135" spans="1:18" ht="17" thickTop="1" thickBot="1">
      <c r="A135" s="238">
        <v>149</v>
      </c>
      <c r="B135" s="340" t="s">
        <v>165</v>
      </c>
      <c r="C135" s="253">
        <v>28</v>
      </c>
      <c r="D135" s="253"/>
      <c r="E135" s="372"/>
      <c r="F135" s="254">
        <v>10</v>
      </c>
      <c r="G135" s="253">
        <v>70</v>
      </c>
      <c r="H135" s="253"/>
      <c r="I135" s="372"/>
      <c r="J135" s="264">
        <v>10</v>
      </c>
      <c r="K135" s="253">
        <v>63</v>
      </c>
      <c r="L135" s="253"/>
      <c r="M135" s="372"/>
      <c r="N135" s="254">
        <v>10</v>
      </c>
      <c r="O135" s="253"/>
      <c r="P135" s="253"/>
      <c r="Q135" s="372"/>
      <c r="R135" s="254"/>
    </row>
    <row r="136" spans="1:18" ht="17" thickTop="1" thickBot="1">
      <c r="A136" s="238">
        <v>150</v>
      </c>
      <c r="B136" s="340" t="s">
        <v>280</v>
      </c>
      <c r="C136" s="253">
        <v>0</v>
      </c>
      <c r="D136" s="253"/>
      <c r="E136" s="372"/>
      <c r="F136" s="254">
        <v>10</v>
      </c>
      <c r="G136" s="253">
        <v>42</v>
      </c>
      <c r="H136" s="253"/>
      <c r="I136" s="372"/>
      <c r="J136" s="264">
        <v>10</v>
      </c>
      <c r="K136" s="253">
        <v>63</v>
      </c>
      <c r="L136" s="253"/>
      <c r="M136" s="372"/>
      <c r="N136" s="254">
        <v>10</v>
      </c>
      <c r="O136" s="253">
        <v>49</v>
      </c>
      <c r="P136" s="253"/>
      <c r="Q136" s="372"/>
      <c r="R136" s="254">
        <v>10</v>
      </c>
    </row>
    <row r="137" spans="1:18" ht="17" thickTop="1" thickBot="1">
      <c r="A137" s="238">
        <v>151</v>
      </c>
      <c r="B137" s="340" t="s">
        <v>167</v>
      </c>
      <c r="C137" s="253">
        <v>28</v>
      </c>
      <c r="D137" s="253"/>
      <c r="E137" s="372"/>
      <c r="F137" s="254">
        <v>10</v>
      </c>
      <c r="G137" s="253">
        <v>112</v>
      </c>
      <c r="H137" s="253"/>
      <c r="I137" s="372"/>
      <c r="J137" s="264">
        <v>10</v>
      </c>
      <c r="K137" s="253">
        <v>77</v>
      </c>
      <c r="L137" s="253"/>
      <c r="M137" s="372"/>
      <c r="N137" s="254">
        <v>10</v>
      </c>
      <c r="O137" s="253">
        <v>98</v>
      </c>
      <c r="P137" s="253"/>
      <c r="Q137" s="372"/>
      <c r="R137" s="254">
        <v>10</v>
      </c>
    </row>
    <row r="138" spans="1:18" ht="17" thickTop="1" thickBot="1">
      <c r="A138" s="238">
        <v>152</v>
      </c>
      <c r="B138" s="347" t="s">
        <v>310</v>
      </c>
      <c r="C138" s="253">
        <v>0</v>
      </c>
      <c r="D138" s="253"/>
      <c r="E138" s="372"/>
      <c r="F138" s="254">
        <v>0</v>
      </c>
      <c r="G138" s="253">
        <v>0</v>
      </c>
      <c r="H138" s="253"/>
      <c r="I138" s="372"/>
      <c r="J138" s="264">
        <v>10</v>
      </c>
      <c r="K138" s="253">
        <v>0</v>
      </c>
      <c r="L138" s="253"/>
      <c r="M138" s="372"/>
      <c r="N138" s="254">
        <v>10</v>
      </c>
      <c r="O138" s="253">
        <v>0</v>
      </c>
      <c r="P138" s="253"/>
      <c r="Q138" s="372"/>
      <c r="R138" s="254">
        <v>10</v>
      </c>
    </row>
    <row r="139" spans="1:18" ht="17" thickTop="1" thickBot="1">
      <c r="A139" s="238">
        <v>153</v>
      </c>
      <c r="B139" s="347" t="s">
        <v>311</v>
      </c>
      <c r="C139" s="253">
        <v>0</v>
      </c>
      <c r="D139" s="253"/>
      <c r="E139" s="372"/>
      <c r="F139" s="254">
        <v>0</v>
      </c>
      <c r="G139" s="253">
        <v>0</v>
      </c>
      <c r="H139" s="253"/>
      <c r="I139" s="372"/>
      <c r="J139" s="264">
        <v>10</v>
      </c>
      <c r="K139" s="253">
        <v>14</v>
      </c>
      <c r="L139" s="253"/>
      <c r="M139" s="372"/>
      <c r="N139" s="254">
        <v>10</v>
      </c>
      <c r="O139" s="253">
        <v>14</v>
      </c>
      <c r="P139" s="253"/>
      <c r="Q139" s="372"/>
      <c r="R139" s="254">
        <v>10</v>
      </c>
    </row>
    <row r="140" spans="1:18" ht="17" thickTop="1" thickBot="1">
      <c r="A140" s="238">
        <v>154</v>
      </c>
      <c r="B140" s="347" t="s">
        <v>312</v>
      </c>
      <c r="C140" s="253">
        <v>0</v>
      </c>
      <c r="D140" s="253"/>
      <c r="E140" s="372"/>
      <c r="F140" s="254">
        <v>0</v>
      </c>
      <c r="G140" s="253">
        <v>14</v>
      </c>
      <c r="H140" s="253"/>
      <c r="I140" s="372"/>
      <c r="J140" s="264">
        <v>10</v>
      </c>
      <c r="K140" s="253">
        <v>21</v>
      </c>
      <c r="L140" s="253"/>
      <c r="M140" s="372"/>
      <c r="N140" s="254">
        <v>10</v>
      </c>
      <c r="O140" s="253">
        <v>14</v>
      </c>
      <c r="P140" s="253"/>
      <c r="Q140" s="372"/>
      <c r="R140" s="254">
        <v>10</v>
      </c>
    </row>
    <row r="141" spans="1:18" ht="17" thickTop="1" thickBot="1">
      <c r="A141" s="238">
        <v>108</v>
      </c>
      <c r="B141" s="340" t="s">
        <v>323</v>
      </c>
      <c r="C141" s="253">
        <v>0</v>
      </c>
      <c r="D141" s="253"/>
      <c r="E141" s="372"/>
      <c r="F141" s="254">
        <v>0</v>
      </c>
      <c r="G141" s="253">
        <v>0</v>
      </c>
      <c r="H141" s="253"/>
      <c r="I141" s="372"/>
      <c r="J141" s="264">
        <v>10</v>
      </c>
      <c r="K141" s="253"/>
      <c r="L141" s="253"/>
      <c r="M141" s="372"/>
      <c r="N141" s="254"/>
      <c r="O141" s="253"/>
      <c r="P141" s="253"/>
      <c r="Q141" s="372"/>
      <c r="R141" s="254"/>
    </row>
    <row r="142" spans="1:18" ht="17" thickTop="1" thickBot="1">
      <c r="A142" s="243">
        <v>4</v>
      </c>
      <c r="B142" s="348" t="s">
        <v>86</v>
      </c>
      <c r="C142" s="240"/>
      <c r="D142" s="240"/>
      <c r="E142" s="376"/>
      <c r="F142" s="237"/>
      <c r="G142" s="240"/>
      <c r="H142" s="240"/>
      <c r="I142" s="376"/>
      <c r="J142" s="237"/>
      <c r="K142" s="240"/>
      <c r="L142" s="240"/>
      <c r="M142" s="376"/>
      <c r="N142" s="237"/>
      <c r="O142" s="283"/>
      <c r="P142" s="283"/>
      <c r="Q142" s="375"/>
      <c r="R142" s="282"/>
    </row>
    <row r="143" spans="1:18" ht="17" thickTop="1" thickBot="1">
      <c r="A143" s="243">
        <v>67</v>
      </c>
      <c r="B143" s="348" t="s">
        <v>98</v>
      </c>
      <c r="C143" s="240"/>
      <c r="D143" s="240"/>
      <c r="E143" s="376"/>
      <c r="F143" s="237"/>
      <c r="G143" s="240"/>
      <c r="H143" s="240"/>
      <c r="I143" s="376"/>
      <c r="J143" s="237"/>
      <c r="K143" s="240"/>
      <c r="L143" s="240"/>
      <c r="M143" s="376"/>
      <c r="N143" s="237"/>
      <c r="O143" s="283"/>
      <c r="P143" s="283"/>
      <c r="Q143" s="375"/>
      <c r="R143" s="282"/>
    </row>
    <row r="144" spans="1:18" ht="17" thickTop="1" thickBot="1">
      <c r="A144" s="243">
        <v>71</v>
      </c>
      <c r="B144" s="348" t="s">
        <v>100</v>
      </c>
      <c r="C144" s="240"/>
      <c r="D144" s="240"/>
      <c r="E144" s="376"/>
      <c r="F144" s="237"/>
      <c r="G144" s="240"/>
      <c r="H144" s="240"/>
      <c r="I144" s="376"/>
      <c r="J144" s="237"/>
      <c r="K144" s="240"/>
      <c r="L144" s="240"/>
      <c r="M144" s="376"/>
      <c r="N144" s="237"/>
      <c r="O144" s="283"/>
      <c r="P144" s="283"/>
      <c r="Q144" s="375"/>
      <c r="R144" s="282"/>
    </row>
    <row r="145" spans="1:18" ht="17" thickTop="1" thickBot="1">
      <c r="A145" s="248">
        <v>83</v>
      </c>
      <c r="B145" s="349" t="s">
        <v>81</v>
      </c>
      <c r="C145" s="240"/>
      <c r="D145" s="240"/>
      <c r="E145" s="376"/>
      <c r="F145" s="237"/>
      <c r="G145" s="240"/>
      <c r="H145" s="240"/>
      <c r="I145" s="376"/>
      <c r="J145" s="237"/>
      <c r="K145" s="240"/>
      <c r="L145" s="240"/>
      <c r="M145" s="376"/>
      <c r="N145" s="237"/>
      <c r="O145" s="283"/>
      <c r="P145" s="283"/>
      <c r="Q145" s="375"/>
      <c r="R145" s="282"/>
    </row>
    <row r="146" spans="1:18" ht="17" thickTop="1" thickBot="1">
      <c r="A146" s="248">
        <v>110</v>
      </c>
      <c r="B146" s="350" t="s">
        <v>322</v>
      </c>
      <c r="C146" s="240"/>
      <c r="D146" s="240"/>
      <c r="E146" s="376"/>
      <c r="F146" s="237"/>
      <c r="G146" s="240"/>
      <c r="H146" s="240"/>
      <c r="I146" s="376"/>
      <c r="J146" s="237"/>
      <c r="K146" s="240"/>
      <c r="L146" s="240"/>
      <c r="M146" s="376"/>
      <c r="N146" s="237"/>
      <c r="O146" s="283"/>
      <c r="P146" s="283"/>
      <c r="Q146" s="375"/>
      <c r="R146" s="282"/>
    </row>
    <row r="147" spans="1:18" ht="17" thickTop="1" thickBot="1">
      <c r="A147" s="248">
        <v>111</v>
      </c>
      <c r="B147" s="349" t="s">
        <v>321</v>
      </c>
      <c r="C147" s="240"/>
      <c r="D147" s="240"/>
      <c r="E147" s="376"/>
      <c r="F147" s="237"/>
      <c r="G147" s="240"/>
      <c r="H147" s="240"/>
      <c r="I147" s="376"/>
      <c r="J147" s="237"/>
      <c r="K147" s="240"/>
      <c r="L147" s="240"/>
      <c r="M147" s="376"/>
      <c r="N147" s="237"/>
      <c r="O147" s="283"/>
      <c r="P147" s="283"/>
      <c r="Q147" s="375"/>
      <c r="R147" s="282"/>
    </row>
    <row r="148" spans="1:18" ht="17" thickTop="1" thickBot="1">
      <c r="A148" s="248">
        <v>114</v>
      </c>
      <c r="B148" s="349" t="s">
        <v>141</v>
      </c>
      <c r="C148" s="240"/>
      <c r="D148" s="240"/>
      <c r="E148" s="376"/>
      <c r="F148" s="237"/>
      <c r="G148" s="240"/>
      <c r="H148" s="240"/>
      <c r="I148" s="376"/>
      <c r="J148" s="237"/>
      <c r="K148" s="240"/>
      <c r="L148" s="240"/>
      <c r="M148" s="376"/>
      <c r="N148" s="237"/>
      <c r="O148" s="283"/>
      <c r="P148" s="283"/>
      <c r="Q148" s="375"/>
      <c r="R148" s="282"/>
    </row>
    <row r="149" spans="1:18" ht="17" thickTop="1" thickBot="1">
      <c r="A149" s="248">
        <v>133</v>
      </c>
      <c r="B149" s="349" t="s">
        <v>152</v>
      </c>
      <c r="C149" s="240"/>
      <c r="D149" s="240"/>
      <c r="E149" s="376"/>
      <c r="F149" s="237"/>
      <c r="G149" s="240"/>
      <c r="H149" s="240"/>
      <c r="I149" s="376"/>
      <c r="J149" s="237"/>
      <c r="K149" s="240"/>
      <c r="L149" s="240"/>
      <c r="M149" s="376"/>
      <c r="N149" s="237"/>
      <c r="O149" s="283"/>
      <c r="P149" s="283"/>
      <c r="Q149" s="375"/>
      <c r="R149" s="282"/>
    </row>
    <row r="150" spans="1:18" ht="17" thickTop="1" thickBot="1">
      <c r="A150" s="248">
        <v>145</v>
      </c>
      <c r="B150" s="349" t="s">
        <v>162</v>
      </c>
      <c r="C150" s="240"/>
      <c r="D150" s="240"/>
      <c r="E150" s="376"/>
      <c r="F150" s="237"/>
      <c r="G150" s="240"/>
      <c r="H150" s="240"/>
      <c r="I150" s="376"/>
      <c r="J150" s="237"/>
      <c r="K150" s="240"/>
      <c r="L150" s="240"/>
      <c r="M150" s="376"/>
      <c r="N150" s="237"/>
      <c r="O150" s="283"/>
      <c r="P150" s="283"/>
      <c r="Q150" s="375"/>
      <c r="R150" s="282"/>
    </row>
    <row r="151" spans="1:18" ht="17" thickTop="1" thickBot="1">
      <c r="A151" s="243">
        <v>81</v>
      </c>
      <c r="B151" s="348" t="s">
        <v>67</v>
      </c>
      <c r="C151" s="240"/>
      <c r="D151" s="240"/>
      <c r="E151" s="376"/>
      <c r="F151" s="237"/>
      <c r="G151" s="240"/>
      <c r="H151" s="240"/>
      <c r="I151" s="376"/>
      <c r="J151" s="237"/>
      <c r="K151" s="240"/>
      <c r="L151" s="240"/>
      <c r="M151" s="376"/>
      <c r="N151" s="237"/>
      <c r="O151" s="283"/>
      <c r="P151" s="283"/>
      <c r="Q151" s="375"/>
      <c r="R151" s="282"/>
    </row>
    <row r="152" spans="1:18" ht="17" thickTop="1" thickBot="1">
      <c r="A152" s="249">
        <v>90</v>
      </c>
      <c r="B152" s="351" t="s">
        <v>28</v>
      </c>
      <c r="C152" s="240"/>
      <c r="D152" s="240"/>
      <c r="E152" s="376"/>
      <c r="F152" s="237"/>
      <c r="G152" s="240"/>
      <c r="H152" s="240"/>
      <c r="I152" s="376"/>
      <c r="J152" s="237"/>
      <c r="K152" s="240"/>
      <c r="L152" s="240"/>
      <c r="M152" s="376"/>
      <c r="N152" s="237"/>
      <c r="O152" s="283"/>
      <c r="P152" s="283"/>
      <c r="Q152" s="375"/>
      <c r="R152" s="282"/>
    </row>
    <row r="153" spans="1:18" ht="16" thickTop="1">
      <c r="A153" s="248">
        <v>146</v>
      </c>
      <c r="B153" s="349" t="s">
        <v>163</v>
      </c>
      <c r="C153" s="240"/>
      <c r="D153" s="240"/>
      <c r="E153" s="376"/>
      <c r="F153" s="237"/>
      <c r="G153" s="240"/>
      <c r="H153" s="240"/>
      <c r="I153" s="376"/>
      <c r="J153" s="237"/>
      <c r="K153" s="240"/>
      <c r="L153" s="240"/>
      <c r="M153" s="376"/>
      <c r="N153" s="237"/>
      <c r="O153" s="283"/>
      <c r="P153" s="283"/>
      <c r="Q153" s="375"/>
      <c r="R153" s="28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EB33-EA42-C043-8A10-B96F594DDEA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6D0D-C50F-CB49-87C3-A2141A104DFB}">
  <dimension ref="A1:S2462"/>
  <sheetViews>
    <sheetView workbookViewId="0">
      <selection activeCell="L30" sqref="L30"/>
    </sheetView>
  </sheetViews>
  <sheetFormatPr baseColWidth="10" defaultRowHeight="15"/>
  <cols>
    <col min="6" max="6" width="15.33203125" bestFit="1" customWidth="1"/>
    <col min="7" max="7" width="16.33203125" bestFit="1" customWidth="1"/>
    <col min="12" max="12" width="14.33203125" customWidth="1"/>
    <col min="14" max="14" width="12.1640625" bestFit="1" customWidth="1"/>
    <col min="15" max="15" width="17.6640625" customWidth="1"/>
    <col min="16" max="16" width="6.6640625" bestFit="1" customWidth="1"/>
    <col min="17" max="18" width="11.5" bestFit="1" customWidth="1"/>
  </cols>
  <sheetData>
    <row r="1" spans="1:19">
      <c r="A1" t="s">
        <v>113</v>
      </c>
      <c r="B1" t="s">
        <v>369</v>
      </c>
      <c r="C1" t="s">
        <v>113</v>
      </c>
      <c r="D1" t="s">
        <v>371</v>
      </c>
      <c r="E1" t="s">
        <v>548</v>
      </c>
      <c r="F1" s="380" t="s">
        <v>549</v>
      </c>
      <c r="G1" s="380" t="s">
        <v>581</v>
      </c>
      <c r="H1" s="58" t="s">
        <v>582</v>
      </c>
      <c r="I1" s="58" t="s">
        <v>552</v>
      </c>
      <c r="J1" s="58" t="s">
        <v>553</v>
      </c>
      <c r="K1" t="s">
        <v>554</v>
      </c>
      <c r="L1" s="380" t="s">
        <v>372</v>
      </c>
      <c r="M1" s="58" t="s">
        <v>373</v>
      </c>
      <c r="N1" s="58" t="s">
        <v>555</v>
      </c>
      <c r="O1" s="380" t="s">
        <v>550</v>
      </c>
      <c r="P1" s="58" t="s">
        <v>551</v>
      </c>
      <c r="Q1" s="58" t="s">
        <v>556</v>
      </c>
      <c r="R1" s="58" t="s">
        <v>374</v>
      </c>
      <c r="S1" s="58" t="s">
        <v>375</v>
      </c>
    </row>
    <row r="2" spans="1:19">
      <c r="A2" t="s">
        <v>85</v>
      </c>
      <c r="B2" s="381">
        <v>1</v>
      </c>
      <c r="C2" t="s">
        <v>85</v>
      </c>
      <c r="D2" s="58">
        <v>45261</v>
      </c>
      <c r="E2" s="382"/>
      <c r="F2" s="382"/>
      <c r="G2" s="382"/>
      <c r="H2" s="382">
        <v>0</v>
      </c>
      <c r="I2" s="382">
        <v>0</v>
      </c>
      <c r="J2" s="382">
        <v>0</v>
      </c>
      <c r="L2" s="380"/>
      <c r="N2" s="382"/>
      <c r="O2" s="382"/>
      <c r="P2" s="382"/>
      <c r="Q2" s="382">
        <v>0</v>
      </c>
      <c r="R2" s="382">
        <v>0</v>
      </c>
      <c r="S2" s="382">
        <v>0</v>
      </c>
    </row>
    <row r="3" spans="1:19">
      <c r="A3" t="s">
        <v>85</v>
      </c>
      <c r="B3" s="381">
        <v>1</v>
      </c>
      <c r="C3" t="s">
        <v>85</v>
      </c>
      <c r="D3" s="58">
        <v>45292</v>
      </c>
      <c r="E3" s="382"/>
      <c r="F3" s="382">
        <v>189</v>
      </c>
      <c r="G3" s="382"/>
      <c r="H3" s="382">
        <v>10</v>
      </c>
      <c r="I3" s="382">
        <v>199</v>
      </c>
      <c r="J3" s="382">
        <v>189</v>
      </c>
      <c r="K3" t="s">
        <v>557</v>
      </c>
      <c r="L3" s="380">
        <v>45394</v>
      </c>
      <c r="M3">
        <v>162</v>
      </c>
      <c r="N3" s="382">
        <v>416</v>
      </c>
      <c r="O3" s="382"/>
      <c r="P3" s="382">
        <v>20</v>
      </c>
      <c r="Q3" s="382">
        <v>396</v>
      </c>
      <c r="R3" s="382">
        <v>416</v>
      </c>
      <c r="S3" s="382">
        <v>-217</v>
      </c>
    </row>
    <row r="4" spans="1:19">
      <c r="A4" t="s">
        <v>85</v>
      </c>
      <c r="B4" s="381">
        <v>1</v>
      </c>
      <c r="C4" t="s">
        <v>85</v>
      </c>
      <c r="D4" s="58">
        <v>45323</v>
      </c>
      <c r="E4" s="382"/>
      <c r="F4" s="382">
        <v>0</v>
      </c>
      <c r="G4" s="382"/>
      <c r="H4" s="382">
        <v>0</v>
      </c>
      <c r="I4" s="382">
        <v>0</v>
      </c>
      <c r="J4" s="382">
        <v>0</v>
      </c>
      <c r="L4" s="380"/>
      <c r="N4" s="382"/>
      <c r="O4" s="382"/>
      <c r="P4" s="382"/>
      <c r="Q4" s="382">
        <v>0</v>
      </c>
      <c r="R4" s="382">
        <v>0</v>
      </c>
      <c r="S4" s="382">
        <v>0</v>
      </c>
    </row>
    <row r="5" spans="1:19">
      <c r="A5" t="s">
        <v>85</v>
      </c>
      <c r="B5" s="381">
        <v>1</v>
      </c>
      <c r="C5" t="s">
        <v>85</v>
      </c>
      <c r="D5" s="58">
        <v>45352</v>
      </c>
      <c r="E5" s="382"/>
      <c r="F5" s="382"/>
      <c r="G5" s="382"/>
      <c r="H5" s="382"/>
      <c r="I5" s="382">
        <v>0</v>
      </c>
      <c r="J5" s="382">
        <v>0</v>
      </c>
      <c r="L5" s="380">
        <v>45437</v>
      </c>
      <c r="M5" s="383">
        <v>117</v>
      </c>
      <c r="N5" s="382">
        <v>94</v>
      </c>
      <c r="O5" s="382"/>
      <c r="P5" s="382">
        <v>10</v>
      </c>
      <c r="Q5" s="382">
        <v>84</v>
      </c>
      <c r="R5" s="382">
        <v>94</v>
      </c>
      <c r="S5" s="382">
        <v>-94</v>
      </c>
    </row>
    <row r="6" spans="1:19">
      <c r="A6" t="s">
        <v>85</v>
      </c>
      <c r="B6" s="381">
        <v>1</v>
      </c>
      <c r="C6" t="s">
        <v>85</v>
      </c>
      <c r="D6" s="58">
        <v>45383</v>
      </c>
      <c r="E6" s="382"/>
      <c r="F6" s="382">
        <v>70</v>
      </c>
      <c r="G6" s="382"/>
      <c r="H6" s="382">
        <v>10</v>
      </c>
      <c r="I6" s="382">
        <v>80</v>
      </c>
      <c r="J6" s="382">
        <v>70</v>
      </c>
      <c r="L6" s="380">
        <v>45463</v>
      </c>
      <c r="M6">
        <v>106</v>
      </c>
      <c r="N6" s="382">
        <v>31</v>
      </c>
      <c r="O6" s="382"/>
      <c r="P6" s="382">
        <v>10</v>
      </c>
      <c r="Q6" s="382">
        <v>21</v>
      </c>
      <c r="R6" s="382">
        <v>31</v>
      </c>
      <c r="S6" s="382">
        <v>49</v>
      </c>
    </row>
    <row r="7" spans="1:19">
      <c r="A7" t="s">
        <v>85</v>
      </c>
      <c r="B7" s="381">
        <v>1</v>
      </c>
      <c r="C7" t="s">
        <v>85</v>
      </c>
      <c r="D7" s="58">
        <v>45413</v>
      </c>
      <c r="E7" s="382"/>
      <c r="F7" s="382">
        <v>63</v>
      </c>
      <c r="G7" s="382"/>
      <c r="H7" s="382">
        <v>10</v>
      </c>
      <c r="I7" s="382">
        <v>73</v>
      </c>
      <c r="J7" s="382">
        <v>63</v>
      </c>
      <c r="L7" s="380">
        <v>45463</v>
      </c>
      <c r="M7">
        <v>105</v>
      </c>
      <c r="N7" s="382">
        <v>73</v>
      </c>
      <c r="O7" s="382"/>
      <c r="P7" s="382">
        <v>10</v>
      </c>
      <c r="Q7" s="382">
        <v>63</v>
      </c>
      <c r="R7" s="382">
        <v>73</v>
      </c>
      <c r="S7" s="382">
        <v>0</v>
      </c>
    </row>
    <row r="8" spans="1:19">
      <c r="A8" t="s">
        <v>85</v>
      </c>
      <c r="B8" s="381">
        <v>1</v>
      </c>
      <c r="C8" t="s">
        <v>85</v>
      </c>
      <c r="D8" s="58">
        <v>45444</v>
      </c>
      <c r="E8" s="382"/>
      <c r="F8" s="382">
        <v>126</v>
      </c>
      <c r="G8" s="382"/>
      <c r="H8" s="382">
        <v>10</v>
      </c>
      <c r="I8" s="382">
        <v>136</v>
      </c>
      <c r="J8" s="382">
        <v>126</v>
      </c>
      <c r="L8" s="380">
        <v>45497</v>
      </c>
      <c r="M8">
        <v>109</v>
      </c>
      <c r="N8" s="382">
        <v>136</v>
      </c>
      <c r="O8" s="382"/>
      <c r="P8" s="382">
        <v>10</v>
      </c>
      <c r="Q8" s="382">
        <v>126</v>
      </c>
      <c r="R8" s="382">
        <v>136</v>
      </c>
      <c r="S8" s="382">
        <v>0</v>
      </c>
    </row>
    <row r="9" spans="1:19">
      <c r="A9" t="s">
        <v>85</v>
      </c>
      <c r="B9" s="381">
        <v>1</v>
      </c>
      <c r="C9" t="s">
        <v>85</v>
      </c>
      <c r="D9" s="58">
        <v>45474</v>
      </c>
      <c r="E9" s="382"/>
      <c r="F9" s="382">
        <v>147</v>
      </c>
      <c r="G9" s="382">
        <v>5</v>
      </c>
      <c r="H9" s="382">
        <v>10</v>
      </c>
      <c r="I9" s="382">
        <v>162</v>
      </c>
      <c r="J9" s="382">
        <v>152</v>
      </c>
      <c r="L9" s="380"/>
      <c r="N9" s="382">
        <v>162</v>
      </c>
      <c r="O9" s="382">
        <v>5</v>
      </c>
      <c r="P9" s="382">
        <v>10</v>
      </c>
      <c r="Q9" s="382">
        <v>147</v>
      </c>
      <c r="R9" s="382">
        <v>162</v>
      </c>
      <c r="S9" s="382">
        <v>0</v>
      </c>
    </row>
    <row r="10" spans="1:19">
      <c r="A10" t="s">
        <v>85</v>
      </c>
      <c r="B10" s="381">
        <v>1</v>
      </c>
      <c r="C10" t="s">
        <v>85</v>
      </c>
      <c r="D10" s="58">
        <v>45505</v>
      </c>
      <c r="E10" s="382"/>
      <c r="F10" s="382">
        <v>84</v>
      </c>
      <c r="G10" s="382">
        <v>5</v>
      </c>
      <c r="H10" s="382">
        <v>10</v>
      </c>
      <c r="I10" s="382">
        <v>99</v>
      </c>
      <c r="J10" s="382">
        <v>89</v>
      </c>
      <c r="L10" s="380">
        <v>45552</v>
      </c>
      <c r="M10">
        <v>39</v>
      </c>
      <c r="N10" s="382">
        <v>99</v>
      </c>
      <c r="O10" s="382">
        <v>5</v>
      </c>
      <c r="P10" s="382">
        <v>10</v>
      </c>
      <c r="Q10" s="382">
        <v>84</v>
      </c>
      <c r="R10" s="382">
        <v>99</v>
      </c>
      <c r="S10" s="382">
        <v>0</v>
      </c>
    </row>
    <row r="11" spans="1:19">
      <c r="A11" t="s">
        <v>85</v>
      </c>
      <c r="B11" s="381">
        <v>1</v>
      </c>
      <c r="C11" t="s">
        <v>85</v>
      </c>
      <c r="D11" s="58">
        <v>45536</v>
      </c>
      <c r="E11" s="382"/>
      <c r="F11" s="382">
        <v>154</v>
      </c>
      <c r="G11" s="382">
        <v>5</v>
      </c>
      <c r="H11" s="382">
        <v>10</v>
      </c>
      <c r="I11" s="382">
        <v>169</v>
      </c>
      <c r="J11" s="382">
        <v>159</v>
      </c>
      <c r="L11" s="380"/>
      <c r="N11" s="382">
        <v>169</v>
      </c>
      <c r="O11" s="382">
        <v>5</v>
      </c>
      <c r="P11" s="382">
        <v>10</v>
      </c>
      <c r="Q11" s="382">
        <v>154</v>
      </c>
      <c r="R11" s="382">
        <v>169</v>
      </c>
      <c r="S11" s="382">
        <v>0</v>
      </c>
    </row>
    <row r="12" spans="1:19">
      <c r="A12" t="s">
        <v>85</v>
      </c>
      <c r="B12" s="381">
        <v>1</v>
      </c>
      <c r="C12" t="s">
        <v>85</v>
      </c>
      <c r="D12" s="58">
        <v>45566</v>
      </c>
      <c r="E12" s="382"/>
      <c r="F12" s="382"/>
      <c r="G12" s="382"/>
      <c r="H12" s="382"/>
      <c r="I12" s="382">
        <v>0</v>
      </c>
      <c r="J12" s="382">
        <v>0</v>
      </c>
      <c r="L12" s="380"/>
      <c r="N12" s="382"/>
      <c r="O12" s="382"/>
      <c r="P12" s="382"/>
      <c r="Q12" s="382">
        <v>0</v>
      </c>
      <c r="R12" s="382">
        <v>0</v>
      </c>
      <c r="S12" s="382">
        <v>0</v>
      </c>
    </row>
    <row r="13" spans="1:19">
      <c r="A13" t="s">
        <v>85</v>
      </c>
      <c r="B13" s="381">
        <v>1</v>
      </c>
      <c r="C13" t="s">
        <v>85</v>
      </c>
      <c r="D13" s="58">
        <v>45597</v>
      </c>
      <c r="E13" s="382"/>
      <c r="F13" s="382"/>
      <c r="G13" s="382"/>
      <c r="H13" s="382"/>
      <c r="I13" s="382">
        <v>0</v>
      </c>
      <c r="J13" s="382">
        <v>0</v>
      </c>
      <c r="L13" s="380"/>
      <c r="N13" s="382"/>
      <c r="O13" s="382"/>
      <c r="P13" s="382"/>
      <c r="Q13" s="382">
        <v>0</v>
      </c>
      <c r="R13" s="382">
        <v>0</v>
      </c>
      <c r="S13" s="382">
        <v>0</v>
      </c>
    </row>
    <row r="14" spans="1:19">
      <c r="A14" t="s">
        <v>85</v>
      </c>
      <c r="B14" s="381">
        <v>1</v>
      </c>
      <c r="C14" t="s">
        <v>85</v>
      </c>
      <c r="D14" s="58">
        <v>45627</v>
      </c>
      <c r="E14" s="382"/>
      <c r="F14" s="382"/>
      <c r="G14" s="382"/>
      <c r="H14" s="382"/>
      <c r="I14" s="382">
        <v>0</v>
      </c>
      <c r="J14" s="382">
        <v>0</v>
      </c>
      <c r="L14" s="380"/>
      <c r="N14" s="382"/>
      <c r="O14" s="382"/>
      <c r="P14" s="382"/>
      <c r="Q14" s="382">
        <v>0</v>
      </c>
      <c r="R14" s="382">
        <v>0</v>
      </c>
      <c r="S14" s="382">
        <v>0</v>
      </c>
    </row>
    <row r="15" spans="1:19">
      <c r="A15" t="s">
        <v>85</v>
      </c>
      <c r="B15" s="381">
        <v>1</v>
      </c>
      <c r="C15" t="s">
        <v>85</v>
      </c>
      <c r="D15" s="58">
        <v>45658</v>
      </c>
      <c r="E15" s="382"/>
      <c r="F15" s="382"/>
      <c r="G15" s="382"/>
      <c r="H15" s="382"/>
      <c r="I15" s="382">
        <v>0</v>
      </c>
      <c r="J15" s="382">
        <v>0</v>
      </c>
      <c r="L15" s="380"/>
      <c r="N15" s="382"/>
      <c r="O15" s="382"/>
      <c r="P15" s="382"/>
      <c r="Q15" s="382">
        <v>0</v>
      </c>
      <c r="R15" s="382">
        <v>0</v>
      </c>
      <c r="S15" s="382">
        <v>0</v>
      </c>
    </row>
    <row r="16" spans="1:19">
      <c r="A16" t="s">
        <v>85</v>
      </c>
      <c r="B16" s="381">
        <v>1</v>
      </c>
      <c r="C16" t="s">
        <v>85</v>
      </c>
      <c r="D16" s="58">
        <v>45689</v>
      </c>
      <c r="E16" s="382"/>
      <c r="F16" s="382"/>
      <c r="G16" s="382"/>
      <c r="H16" s="382"/>
      <c r="I16" s="382">
        <v>0</v>
      </c>
      <c r="J16" s="382">
        <v>0</v>
      </c>
      <c r="L16" s="380"/>
      <c r="N16" s="382"/>
      <c r="O16" s="382"/>
      <c r="P16" s="382"/>
      <c r="Q16" s="382">
        <v>0</v>
      </c>
      <c r="R16" s="382">
        <v>0</v>
      </c>
      <c r="S16" s="382">
        <v>0</v>
      </c>
    </row>
    <row r="17" spans="1:19">
      <c r="A17" t="s">
        <v>85</v>
      </c>
      <c r="B17" s="381" t="s">
        <v>558</v>
      </c>
      <c r="D17" s="58"/>
      <c r="E17" s="382">
        <v>0</v>
      </c>
      <c r="F17" s="382">
        <v>833</v>
      </c>
      <c r="G17" s="382">
        <v>15</v>
      </c>
      <c r="H17" s="382">
        <v>70</v>
      </c>
      <c r="I17" s="382">
        <v>918</v>
      </c>
      <c r="J17" s="382">
        <v>848</v>
      </c>
      <c r="L17" s="380"/>
      <c r="N17" s="382">
        <v>1180</v>
      </c>
      <c r="O17" s="382">
        <v>15</v>
      </c>
      <c r="P17" s="382">
        <v>90</v>
      </c>
      <c r="Q17" s="382">
        <v>1075</v>
      </c>
      <c r="R17" s="382">
        <v>1180</v>
      </c>
      <c r="S17" s="382">
        <v>-262</v>
      </c>
    </row>
    <row r="18" spans="1:19">
      <c r="B18" s="381">
        <v>2</v>
      </c>
      <c r="C18" t="s">
        <v>24</v>
      </c>
      <c r="D18" s="58">
        <v>45261</v>
      </c>
      <c r="E18" s="382">
        <v>0</v>
      </c>
      <c r="F18" s="382"/>
      <c r="G18" s="382"/>
      <c r="H18" s="382"/>
      <c r="I18" s="382">
        <v>0</v>
      </c>
      <c r="J18" s="382">
        <v>0</v>
      </c>
      <c r="L18" s="380"/>
      <c r="N18" s="382"/>
      <c r="O18" s="382"/>
      <c r="P18" s="382"/>
      <c r="Q18" s="382">
        <v>0</v>
      </c>
      <c r="R18" s="382">
        <v>0</v>
      </c>
      <c r="S18" s="382">
        <v>0</v>
      </c>
    </row>
    <row r="19" spans="1:19">
      <c r="A19" t="s">
        <v>24</v>
      </c>
      <c r="B19" s="381">
        <v>2</v>
      </c>
      <c r="C19" t="s">
        <v>24</v>
      </c>
      <c r="D19" s="58">
        <v>45292</v>
      </c>
      <c r="E19" s="382"/>
      <c r="F19" s="382">
        <v>28</v>
      </c>
      <c r="G19" s="382"/>
      <c r="H19" s="382"/>
      <c r="I19" s="382">
        <v>28</v>
      </c>
      <c r="J19" s="382">
        <v>28</v>
      </c>
      <c r="K19" t="s">
        <v>557</v>
      </c>
      <c r="L19" s="380">
        <v>45390</v>
      </c>
      <c r="M19">
        <v>96</v>
      </c>
      <c r="N19" s="382">
        <v>28</v>
      </c>
      <c r="O19" s="382"/>
      <c r="P19" s="382"/>
      <c r="Q19" s="382">
        <v>28</v>
      </c>
      <c r="R19" s="382">
        <v>28</v>
      </c>
      <c r="S19" s="382">
        <v>0</v>
      </c>
    </row>
    <row r="20" spans="1:19">
      <c r="A20" t="s">
        <v>24</v>
      </c>
      <c r="B20" s="381">
        <v>2</v>
      </c>
      <c r="C20" t="s">
        <v>24</v>
      </c>
      <c r="D20" s="58">
        <v>45323</v>
      </c>
      <c r="E20" s="382"/>
      <c r="F20" s="382">
        <v>0</v>
      </c>
      <c r="G20" s="382"/>
      <c r="H20" s="382">
        <v>0</v>
      </c>
      <c r="I20" s="382">
        <v>0</v>
      </c>
      <c r="J20" s="382">
        <v>0</v>
      </c>
      <c r="L20" s="380"/>
      <c r="M20" s="384"/>
      <c r="N20" s="382"/>
      <c r="O20" s="382"/>
      <c r="P20" s="382"/>
      <c r="Q20" s="382">
        <v>0</v>
      </c>
      <c r="R20" s="382">
        <v>0</v>
      </c>
      <c r="S20" s="382">
        <v>0</v>
      </c>
    </row>
    <row r="21" spans="1:19">
      <c r="A21" t="s">
        <v>24</v>
      </c>
      <c r="B21" s="381">
        <v>2</v>
      </c>
      <c r="C21" t="s">
        <v>24</v>
      </c>
      <c r="D21" s="58">
        <v>45352</v>
      </c>
      <c r="E21" s="382"/>
      <c r="F21" s="382">
        <v>14</v>
      </c>
      <c r="G21" s="382"/>
      <c r="H21" s="382">
        <v>10</v>
      </c>
      <c r="I21" s="382">
        <v>24</v>
      </c>
      <c r="J21" s="382">
        <v>14</v>
      </c>
      <c r="K21" t="s">
        <v>557</v>
      </c>
      <c r="L21" s="380">
        <v>45390</v>
      </c>
      <c r="M21">
        <v>96</v>
      </c>
      <c r="N21" s="382">
        <v>24</v>
      </c>
      <c r="O21" s="382"/>
      <c r="P21" s="382">
        <v>10</v>
      </c>
      <c r="Q21" s="382">
        <v>14</v>
      </c>
      <c r="R21" s="382">
        <v>24</v>
      </c>
      <c r="S21" s="382">
        <v>0</v>
      </c>
    </row>
    <row r="22" spans="1:19">
      <c r="A22" t="s">
        <v>24</v>
      </c>
      <c r="B22" s="381">
        <v>2</v>
      </c>
      <c r="C22" t="s">
        <v>24</v>
      </c>
      <c r="D22" s="58">
        <v>45383</v>
      </c>
      <c r="E22" s="382"/>
      <c r="F22" s="382">
        <v>119</v>
      </c>
      <c r="G22" s="382"/>
      <c r="H22" s="382">
        <v>10</v>
      </c>
      <c r="I22" s="382">
        <v>129</v>
      </c>
      <c r="J22" s="382">
        <v>119</v>
      </c>
      <c r="L22" s="380">
        <v>45420</v>
      </c>
      <c r="M22" s="383">
        <v>46</v>
      </c>
      <c r="N22" s="382">
        <v>129</v>
      </c>
      <c r="O22" s="382"/>
      <c r="P22" s="382">
        <v>10</v>
      </c>
      <c r="Q22" s="382">
        <v>119</v>
      </c>
      <c r="R22" s="382">
        <v>129</v>
      </c>
      <c r="S22" s="382">
        <v>0</v>
      </c>
    </row>
    <row r="23" spans="1:19">
      <c r="A23" t="s">
        <v>24</v>
      </c>
      <c r="B23" s="381">
        <v>2</v>
      </c>
      <c r="C23" t="s">
        <v>24</v>
      </c>
      <c r="D23" s="58">
        <v>45413</v>
      </c>
      <c r="E23" s="382"/>
      <c r="F23" s="382">
        <v>133</v>
      </c>
      <c r="G23" s="382"/>
      <c r="H23" s="382">
        <v>10</v>
      </c>
      <c r="I23" s="382">
        <v>143</v>
      </c>
      <c r="J23" s="382">
        <v>133</v>
      </c>
      <c r="L23" s="380">
        <v>45452</v>
      </c>
      <c r="M23">
        <v>60</v>
      </c>
      <c r="N23" s="382">
        <v>143</v>
      </c>
      <c r="O23" s="382"/>
      <c r="P23" s="382">
        <v>10</v>
      </c>
      <c r="Q23" s="382">
        <v>133</v>
      </c>
      <c r="R23" s="382">
        <v>143</v>
      </c>
      <c r="S23" s="382">
        <v>0</v>
      </c>
    </row>
    <row r="24" spans="1:19">
      <c r="A24" t="s">
        <v>24</v>
      </c>
      <c r="B24" s="381">
        <v>2</v>
      </c>
      <c r="C24" t="s">
        <v>24</v>
      </c>
      <c r="D24" s="58">
        <v>45444</v>
      </c>
      <c r="E24" s="382"/>
      <c r="F24" s="382">
        <v>168</v>
      </c>
      <c r="G24" s="382"/>
      <c r="H24" s="382">
        <v>10</v>
      </c>
      <c r="I24" s="382">
        <v>178</v>
      </c>
      <c r="J24" s="382">
        <v>168</v>
      </c>
      <c r="L24" s="380">
        <v>45492</v>
      </c>
      <c r="M24">
        <v>95</v>
      </c>
      <c r="N24" s="382">
        <v>178</v>
      </c>
      <c r="O24" s="382"/>
      <c r="P24" s="382">
        <v>10</v>
      </c>
      <c r="Q24" s="382">
        <v>168</v>
      </c>
      <c r="R24" s="382">
        <v>178</v>
      </c>
      <c r="S24" s="382">
        <v>0</v>
      </c>
    </row>
    <row r="25" spans="1:19">
      <c r="A25" t="s">
        <v>24</v>
      </c>
      <c r="B25" s="381">
        <v>2</v>
      </c>
      <c r="C25" t="s">
        <v>24</v>
      </c>
      <c r="D25" s="58">
        <v>45474</v>
      </c>
      <c r="E25" s="382"/>
      <c r="F25" s="382">
        <v>245</v>
      </c>
      <c r="G25" s="382">
        <v>5</v>
      </c>
      <c r="H25" s="382">
        <v>10</v>
      </c>
      <c r="I25" s="382">
        <v>260</v>
      </c>
      <c r="J25" s="382">
        <v>250</v>
      </c>
      <c r="L25" s="380">
        <v>45510</v>
      </c>
      <c r="M25">
        <v>18</v>
      </c>
      <c r="N25" s="382">
        <v>260</v>
      </c>
      <c r="O25" s="382">
        <v>5</v>
      </c>
      <c r="P25" s="382">
        <v>10</v>
      </c>
      <c r="Q25" s="382">
        <v>245</v>
      </c>
      <c r="R25" s="382">
        <v>260</v>
      </c>
      <c r="S25" s="382">
        <v>0</v>
      </c>
    </row>
    <row r="26" spans="1:19">
      <c r="A26" t="s">
        <v>24</v>
      </c>
      <c r="B26" s="381">
        <v>2</v>
      </c>
      <c r="C26" t="s">
        <v>24</v>
      </c>
      <c r="D26" s="58">
        <v>45505</v>
      </c>
      <c r="E26" s="382"/>
      <c r="F26" s="382">
        <v>140</v>
      </c>
      <c r="G26" s="382">
        <v>5</v>
      </c>
      <c r="H26" s="382">
        <v>10</v>
      </c>
      <c r="I26" s="382">
        <v>155</v>
      </c>
      <c r="J26" s="382">
        <v>145</v>
      </c>
      <c r="L26" s="380">
        <v>45552</v>
      </c>
      <c r="M26">
        <v>46</v>
      </c>
      <c r="N26" s="382">
        <v>155</v>
      </c>
      <c r="O26" s="382">
        <v>5</v>
      </c>
      <c r="P26" s="382">
        <v>10</v>
      </c>
      <c r="Q26" s="382">
        <v>140</v>
      </c>
      <c r="R26" s="382">
        <v>155</v>
      </c>
      <c r="S26" s="382">
        <v>0</v>
      </c>
    </row>
    <row r="27" spans="1:19">
      <c r="A27" t="s">
        <v>24</v>
      </c>
      <c r="B27" s="381">
        <v>2</v>
      </c>
      <c r="C27" t="s">
        <v>24</v>
      </c>
      <c r="D27" s="58">
        <v>45536</v>
      </c>
      <c r="E27" s="382"/>
      <c r="F27" s="382">
        <v>77</v>
      </c>
      <c r="G27" s="382">
        <v>5</v>
      </c>
      <c r="H27" s="382">
        <v>10</v>
      </c>
      <c r="I27" s="382">
        <v>92</v>
      </c>
      <c r="J27" s="382">
        <v>82</v>
      </c>
      <c r="L27" s="380"/>
      <c r="N27" s="382">
        <v>92</v>
      </c>
      <c r="O27" s="382">
        <v>5</v>
      </c>
      <c r="P27" s="382">
        <v>10</v>
      </c>
      <c r="Q27" s="382">
        <v>77</v>
      </c>
      <c r="R27" s="382">
        <v>92</v>
      </c>
      <c r="S27" s="382">
        <v>0</v>
      </c>
    </row>
    <row r="28" spans="1:19">
      <c r="A28" t="s">
        <v>24</v>
      </c>
      <c r="B28" s="381">
        <v>2</v>
      </c>
      <c r="C28" t="s">
        <v>24</v>
      </c>
      <c r="D28" s="58">
        <v>45566</v>
      </c>
      <c r="E28" s="382"/>
      <c r="F28" s="382">
        <v>49</v>
      </c>
      <c r="G28" s="382">
        <v>5</v>
      </c>
      <c r="H28" s="382">
        <v>10</v>
      </c>
      <c r="I28" s="382">
        <v>64</v>
      </c>
      <c r="J28" s="382">
        <v>54</v>
      </c>
      <c r="L28" s="380" t="s">
        <v>559</v>
      </c>
      <c r="M28">
        <v>33</v>
      </c>
      <c r="N28" s="382">
        <v>64</v>
      </c>
      <c r="O28" s="382">
        <v>5</v>
      </c>
      <c r="P28" s="382">
        <v>10</v>
      </c>
      <c r="Q28" s="382">
        <v>49</v>
      </c>
      <c r="R28" s="382">
        <v>64</v>
      </c>
      <c r="S28" s="382">
        <v>0</v>
      </c>
    </row>
    <row r="29" spans="1:19">
      <c r="A29" t="s">
        <v>24</v>
      </c>
      <c r="B29" s="381">
        <v>2</v>
      </c>
      <c r="C29" t="s">
        <v>24</v>
      </c>
      <c r="D29" s="58">
        <v>45597</v>
      </c>
      <c r="E29" s="382"/>
      <c r="F29" s="382"/>
      <c r="G29" s="382"/>
      <c r="H29" s="382"/>
      <c r="I29" s="382">
        <v>0</v>
      </c>
      <c r="J29" s="382">
        <v>0</v>
      </c>
      <c r="L29" s="380"/>
      <c r="N29" s="382"/>
      <c r="O29" s="382"/>
      <c r="P29" s="382"/>
      <c r="Q29" s="382">
        <v>0</v>
      </c>
      <c r="R29" s="382">
        <v>0</v>
      </c>
      <c r="S29" s="382">
        <v>0</v>
      </c>
    </row>
    <row r="30" spans="1:19">
      <c r="A30" t="s">
        <v>24</v>
      </c>
      <c r="B30" s="381">
        <v>2</v>
      </c>
      <c r="C30" t="s">
        <v>24</v>
      </c>
      <c r="D30" s="58">
        <v>45627</v>
      </c>
      <c r="E30" s="382"/>
      <c r="F30" s="382"/>
      <c r="G30" s="382"/>
      <c r="H30" s="382"/>
      <c r="I30" s="382">
        <v>0</v>
      </c>
      <c r="J30" s="382">
        <v>0</v>
      </c>
      <c r="L30" s="380"/>
      <c r="N30" s="382"/>
      <c r="O30" s="382"/>
      <c r="P30" s="382"/>
      <c r="Q30" s="382">
        <v>0</v>
      </c>
      <c r="R30" s="382">
        <v>0</v>
      </c>
      <c r="S30" s="382">
        <v>0</v>
      </c>
    </row>
    <row r="31" spans="1:19">
      <c r="A31" t="s">
        <v>24</v>
      </c>
      <c r="B31" s="381">
        <v>2</v>
      </c>
      <c r="C31" t="s">
        <v>24</v>
      </c>
      <c r="D31" s="58">
        <v>45658</v>
      </c>
      <c r="E31" s="382"/>
      <c r="F31" s="382"/>
      <c r="G31" s="382"/>
      <c r="H31" s="382"/>
      <c r="I31" s="382">
        <v>0</v>
      </c>
      <c r="J31" s="382">
        <v>0</v>
      </c>
      <c r="L31" s="380"/>
      <c r="N31" s="382"/>
      <c r="O31" s="382"/>
      <c r="P31" s="382"/>
      <c r="Q31" s="382">
        <v>0</v>
      </c>
      <c r="R31" s="382">
        <v>0</v>
      </c>
      <c r="S31" s="382">
        <v>0</v>
      </c>
    </row>
    <row r="32" spans="1:19">
      <c r="A32" t="s">
        <v>24</v>
      </c>
      <c r="B32" s="381">
        <v>2</v>
      </c>
      <c r="C32" t="s">
        <v>24</v>
      </c>
      <c r="D32" s="58">
        <v>45689</v>
      </c>
      <c r="E32" s="382"/>
      <c r="F32" s="382"/>
      <c r="G32" s="382"/>
      <c r="H32" s="382"/>
      <c r="I32" s="382">
        <v>0</v>
      </c>
      <c r="J32" s="382">
        <v>0</v>
      </c>
      <c r="L32" s="380"/>
      <c r="N32" s="382"/>
      <c r="O32" s="382"/>
      <c r="P32" s="382"/>
      <c r="Q32" s="382">
        <v>0</v>
      </c>
      <c r="R32" s="382">
        <v>0</v>
      </c>
      <c r="S32" s="382">
        <v>0</v>
      </c>
    </row>
    <row r="33" spans="1:19">
      <c r="A33" t="s">
        <v>24</v>
      </c>
      <c r="B33" s="381" t="s">
        <v>560</v>
      </c>
      <c r="D33" s="58"/>
      <c r="E33" s="382">
        <v>0</v>
      </c>
      <c r="F33" s="382">
        <v>973</v>
      </c>
      <c r="G33" s="382">
        <v>20</v>
      </c>
      <c r="H33" s="382">
        <v>80</v>
      </c>
      <c r="I33" s="382">
        <v>1073</v>
      </c>
      <c r="J33" s="382">
        <v>993</v>
      </c>
      <c r="L33" s="380"/>
      <c r="N33" s="382">
        <v>1073</v>
      </c>
      <c r="O33" s="382">
        <v>20</v>
      </c>
      <c r="P33" s="382">
        <v>80</v>
      </c>
      <c r="Q33" s="382">
        <v>973</v>
      </c>
      <c r="R33" s="382">
        <v>1073</v>
      </c>
      <c r="S33" s="382">
        <v>0</v>
      </c>
    </row>
    <row r="34" spans="1:19">
      <c r="B34" s="381">
        <v>3</v>
      </c>
      <c r="C34" t="s">
        <v>83</v>
      </c>
      <c r="D34" s="58">
        <v>45261</v>
      </c>
      <c r="E34" s="382">
        <v>0</v>
      </c>
      <c r="F34" s="382">
        <v>0</v>
      </c>
      <c r="G34" s="382"/>
      <c r="H34" s="382"/>
      <c r="I34" s="382">
        <v>0</v>
      </c>
      <c r="J34" s="382">
        <v>0</v>
      </c>
      <c r="L34" s="380"/>
      <c r="N34" s="382"/>
      <c r="O34" s="382"/>
      <c r="P34" s="382"/>
      <c r="Q34" s="382">
        <v>0</v>
      </c>
      <c r="R34" s="382">
        <v>0</v>
      </c>
      <c r="S34" s="382">
        <v>0</v>
      </c>
    </row>
    <row r="35" spans="1:19">
      <c r="A35" t="s">
        <v>83</v>
      </c>
      <c r="B35" s="381">
        <v>3</v>
      </c>
      <c r="C35" t="s">
        <v>83</v>
      </c>
      <c r="D35" s="58">
        <v>45292</v>
      </c>
      <c r="E35" s="382"/>
      <c r="F35" s="382">
        <v>0</v>
      </c>
      <c r="G35" s="382"/>
      <c r="H35" s="382">
        <v>0</v>
      </c>
      <c r="I35" s="382">
        <v>0</v>
      </c>
      <c r="J35" s="382">
        <v>0</v>
      </c>
      <c r="N35" s="382"/>
      <c r="O35" s="382"/>
      <c r="P35" s="382"/>
      <c r="Q35" s="382">
        <v>0</v>
      </c>
      <c r="R35" s="382">
        <v>0</v>
      </c>
      <c r="S35" s="382">
        <v>0</v>
      </c>
    </row>
    <row r="36" spans="1:19">
      <c r="A36" t="s">
        <v>83</v>
      </c>
      <c r="B36" s="381">
        <v>3</v>
      </c>
      <c r="C36" t="s">
        <v>83</v>
      </c>
      <c r="D36" s="58">
        <v>45323</v>
      </c>
      <c r="E36" s="382"/>
      <c r="F36" s="382">
        <v>0</v>
      </c>
      <c r="G36" s="382"/>
      <c r="H36" s="382">
        <v>0</v>
      </c>
      <c r="I36" s="382">
        <v>0</v>
      </c>
      <c r="J36" s="382">
        <v>0</v>
      </c>
      <c r="L36" s="380"/>
      <c r="N36" s="382"/>
      <c r="O36" s="382"/>
      <c r="P36" s="382"/>
      <c r="Q36" s="382">
        <v>0</v>
      </c>
      <c r="R36" s="382">
        <v>0</v>
      </c>
      <c r="S36" s="382">
        <v>0</v>
      </c>
    </row>
    <row r="37" spans="1:19">
      <c r="A37" t="s">
        <v>83</v>
      </c>
      <c r="B37" s="381">
        <v>3</v>
      </c>
      <c r="C37" t="s">
        <v>83</v>
      </c>
      <c r="D37" s="58">
        <v>45352</v>
      </c>
      <c r="E37" s="382"/>
      <c r="F37" s="382"/>
      <c r="G37" s="382"/>
      <c r="H37" s="382">
        <v>10</v>
      </c>
      <c r="I37" s="382">
        <v>10</v>
      </c>
      <c r="J37" s="382">
        <v>0</v>
      </c>
      <c r="K37" t="s">
        <v>557</v>
      </c>
      <c r="L37" s="380">
        <v>45390</v>
      </c>
      <c r="M37">
        <v>71</v>
      </c>
      <c r="N37" s="382">
        <v>10</v>
      </c>
      <c r="O37" s="382"/>
      <c r="P37" s="382">
        <v>10</v>
      </c>
      <c r="Q37" s="382">
        <v>0</v>
      </c>
      <c r="R37" s="382">
        <v>10</v>
      </c>
      <c r="S37" s="382">
        <v>0</v>
      </c>
    </row>
    <row r="38" spans="1:19">
      <c r="A38" t="s">
        <v>83</v>
      </c>
      <c r="B38" s="381">
        <v>3</v>
      </c>
      <c r="C38" t="s">
        <v>83</v>
      </c>
      <c r="D38" s="58">
        <v>45383</v>
      </c>
      <c r="E38" s="382"/>
      <c r="F38" s="382">
        <v>14</v>
      </c>
      <c r="G38" s="382"/>
      <c r="H38" s="382">
        <v>10</v>
      </c>
      <c r="I38" s="382">
        <v>24</v>
      </c>
      <c r="J38" s="382">
        <v>14</v>
      </c>
      <c r="L38" s="380">
        <v>45441</v>
      </c>
      <c r="M38" s="383">
        <v>123</v>
      </c>
      <c r="N38" s="382">
        <v>24</v>
      </c>
      <c r="O38" s="382"/>
      <c r="P38" s="382">
        <v>10</v>
      </c>
      <c r="Q38" s="382">
        <v>14</v>
      </c>
      <c r="R38" s="382">
        <v>24</v>
      </c>
      <c r="S38" s="382">
        <v>0</v>
      </c>
    </row>
    <row r="39" spans="1:19">
      <c r="A39" t="s">
        <v>83</v>
      </c>
      <c r="B39" s="381">
        <v>3</v>
      </c>
      <c r="C39" t="s">
        <v>83</v>
      </c>
      <c r="D39" s="58">
        <v>45413</v>
      </c>
      <c r="E39" s="382"/>
      <c r="F39" s="382">
        <v>14</v>
      </c>
      <c r="G39" s="382"/>
      <c r="H39" s="382">
        <v>10</v>
      </c>
      <c r="I39" s="382">
        <v>24</v>
      </c>
      <c r="J39" s="382">
        <v>14</v>
      </c>
      <c r="L39" s="380">
        <v>45465</v>
      </c>
      <c r="M39">
        <v>118</v>
      </c>
      <c r="N39" s="382">
        <v>73</v>
      </c>
      <c r="O39" s="382"/>
      <c r="P39" s="382">
        <v>10</v>
      </c>
      <c r="Q39" s="382">
        <v>63</v>
      </c>
      <c r="R39" s="382">
        <v>73</v>
      </c>
      <c r="S39" s="382">
        <v>-49</v>
      </c>
    </row>
    <row r="40" spans="1:19">
      <c r="A40" t="s">
        <v>83</v>
      </c>
      <c r="B40" s="381">
        <v>3</v>
      </c>
      <c r="C40" t="s">
        <v>83</v>
      </c>
      <c r="D40" s="58">
        <v>45444</v>
      </c>
      <c r="E40" s="382"/>
      <c r="F40" s="382">
        <v>7</v>
      </c>
      <c r="G40" s="382"/>
      <c r="H40" s="382">
        <v>10</v>
      </c>
      <c r="I40" s="382">
        <v>17</v>
      </c>
      <c r="J40" s="382">
        <v>7</v>
      </c>
      <c r="L40" s="380">
        <v>45516</v>
      </c>
      <c r="M40">
        <v>62</v>
      </c>
      <c r="N40" s="382">
        <v>17</v>
      </c>
      <c r="O40" s="382"/>
      <c r="P40" s="382">
        <v>10</v>
      </c>
      <c r="Q40" s="382">
        <v>7</v>
      </c>
      <c r="R40" s="382">
        <v>17</v>
      </c>
      <c r="S40" s="382">
        <v>0</v>
      </c>
    </row>
    <row r="41" spans="1:19">
      <c r="A41" t="s">
        <v>83</v>
      </c>
      <c r="B41" s="381">
        <v>3</v>
      </c>
      <c r="C41" t="s">
        <v>83</v>
      </c>
      <c r="D41" s="58">
        <v>45474</v>
      </c>
      <c r="E41" s="382"/>
      <c r="F41" s="382">
        <v>0</v>
      </c>
      <c r="G41" s="382">
        <v>5</v>
      </c>
      <c r="H41" s="382">
        <v>10</v>
      </c>
      <c r="I41" s="382">
        <v>15</v>
      </c>
      <c r="J41" s="382">
        <v>5</v>
      </c>
      <c r="L41" s="380">
        <v>45516</v>
      </c>
      <c r="M41">
        <v>62</v>
      </c>
      <c r="N41" s="382">
        <v>15</v>
      </c>
      <c r="O41" s="382">
        <v>5</v>
      </c>
      <c r="P41" s="382">
        <v>10</v>
      </c>
      <c r="Q41" s="382">
        <v>0</v>
      </c>
      <c r="R41" s="382">
        <v>15</v>
      </c>
      <c r="S41" s="382">
        <v>0</v>
      </c>
    </row>
    <row r="42" spans="1:19">
      <c r="A42" t="s">
        <v>83</v>
      </c>
      <c r="B42" s="381">
        <v>3</v>
      </c>
      <c r="C42" t="s">
        <v>83</v>
      </c>
      <c r="D42" s="58">
        <v>45505</v>
      </c>
      <c r="E42" s="382"/>
      <c r="F42" s="382">
        <v>14</v>
      </c>
      <c r="G42" s="382">
        <v>5</v>
      </c>
      <c r="H42" s="382">
        <v>10</v>
      </c>
      <c r="I42" s="382">
        <v>29</v>
      </c>
      <c r="J42" s="382">
        <v>19</v>
      </c>
      <c r="L42" s="380"/>
      <c r="M42" s="383"/>
      <c r="N42" s="382">
        <v>29</v>
      </c>
      <c r="O42" s="382">
        <v>5</v>
      </c>
      <c r="P42" s="382">
        <v>10</v>
      </c>
      <c r="Q42" s="382">
        <v>14</v>
      </c>
      <c r="R42" s="382">
        <v>29</v>
      </c>
      <c r="S42" s="382">
        <v>0</v>
      </c>
    </row>
    <row r="43" spans="1:19">
      <c r="A43" t="s">
        <v>83</v>
      </c>
      <c r="B43" s="381">
        <v>3</v>
      </c>
      <c r="C43" t="s">
        <v>83</v>
      </c>
      <c r="D43" s="58">
        <v>45536</v>
      </c>
      <c r="E43" s="382"/>
      <c r="F43" s="382">
        <v>7</v>
      </c>
      <c r="G43" s="382">
        <v>5</v>
      </c>
      <c r="H43" s="382">
        <v>10</v>
      </c>
      <c r="I43" s="382">
        <v>22</v>
      </c>
      <c r="J43" s="382">
        <v>12</v>
      </c>
      <c r="L43" s="380"/>
      <c r="N43" s="382">
        <v>22</v>
      </c>
      <c r="O43" s="382">
        <v>5</v>
      </c>
      <c r="P43" s="382">
        <v>10</v>
      </c>
      <c r="Q43" s="382">
        <v>7</v>
      </c>
      <c r="R43" s="382">
        <v>22</v>
      </c>
      <c r="S43" s="382">
        <v>0</v>
      </c>
    </row>
    <row r="44" spans="1:19">
      <c r="A44" t="s">
        <v>83</v>
      </c>
      <c r="B44" s="381">
        <v>3</v>
      </c>
      <c r="C44" t="s">
        <v>83</v>
      </c>
      <c r="D44" s="58">
        <v>45566</v>
      </c>
      <c r="E44" s="382"/>
      <c r="F44" s="382"/>
      <c r="G44" s="382"/>
      <c r="H44" s="382"/>
      <c r="I44" s="382">
        <v>0</v>
      </c>
      <c r="J44" s="382">
        <v>0</v>
      </c>
      <c r="L44" s="380"/>
      <c r="N44" s="382"/>
      <c r="O44" s="382"/>
      <c r="P44" s="382"/>
      <c r="Q44" s="382">
        <v>0</v>
      </c>
      <c r="R44" s="382">
        <v>0</v>
      </c>
      <c r="S44" s="382">
        <v>0</v>
      </c>
    </row>
    <row r="45" spans="1:19">
      <c r="A45" t="s">
        <v>83</v>
      </c>
      <c r="B45" s="381">
        <v>3</v>
      </c>
      <c r="C45" t="s">
        <v>83</v>
      </c>
      <c r="D45" s="58">
        <v>45597</v>
      </c>
      <c r="E45" s="382"/>
      <c r="F45" s="382"/>
      <c r="G45" s="382"/>
      <c r="H45" s="382"/>
      <c r="I45" s="382">
        <v>0</v>
      </c>
      <c r="J45" s="382">
        <v>0</v>
      </c>
      <c r="L45" s="380"/>
      <c r="N45" s="382"/>
      <c r="O45" s="382"/>
      <c r="P45" s="382"/>
      <c r="Q45" s="382">
        <v>0</v>
      </c>
      <c r="R45" s="382">
        <v>0</v>
      </c>
      <c r="S45" s="382">
        <v>0</v>
      </c>
    </row>
    <row r="46" spans="1:19">
      <c r="A46" t="s">
        <v>83</v>
      </c>
      <c r="B46" s="381">
        <v>3</v>
      </c>
      <c r="C46" t="s">
        <v>83</v>
      </c>
      <c r="D46" s="58">
        <v>45627</v>
      </c>
      <c r="E46" s="382"/>
      <c r="F46" s="382"/>
      <c r="G46" s="382"/>
      <c r="H46" s="382"/>
      <c r="I46" s="382">
        <v>0</v>
      </c>
      <c r="J46" s="382">
        <v>0</v>
      </c>
      <c r="L46" s="380"/>
      <c r="N46" s="382"/>
      <c r="O46" s="382"/>
      <c r="P46" s="382"/>
      <c r="Q46" s="382">
        <v>0</v>
      </c>
      <c r="R46" s="382">
        <v>0</v>
      </c>
      <c r="S46" s="382">
        <v>0</v>
      </c>
    </row>
    <row r="47" spans="1:19">
      <c r="A47" t="s">
        <v>83</v>
      </c>
      <c r="B47" s="381">
        <v>3</v>
      </c>
      <c r="C47" t="s">
        <v>83</v>
      </c>
      <c r="D47" s="58">
        <v>45658</v>
      </c>
      <c r="E47" s="382"/>
      <c r="F47" s="382"/>
      <c r="G47" s="382"/>
      <c r="H47" s="382"/>
      <c r="I47" s="382">
        <v>0</v>
      </c>
      <c r="J47" s="382">
        <v>0</v>
      </c>
      <c r="L47" s="380"/>
      <c r="N47" s="382"/>
      <c r="O47" s="382"/>
      <c r="P47" s="382"/>
      <c r="Q47" s="382">
        <v>0</v>
      </c>
      <c r="R47" s="382">
        <v>0</v>
      </c>
      <c r="S47" s="382">
        <v>0</v>
      </c>
    </row>
    <row r="48" spans="1:19">
      <c r="A48" t="s">
        <v>83</v>
      </c>
      <c r="B48" s="381">
        <v>3</v>
      </c>
      <c r="C48" t="s">
        <v>83</v>
      </c>
      <c r="D48" s="58">
        <v>45689</v>
      </c>
      <c r="E48" s="382"/>
      <c r="F48" s="382"/>
      <c r="G48" s="382"/>
      <c r="H48" s="382"/>
      <c r="I48" s="382">
        <v>0</v>
      </c>
      <c r="J48" s="382">
        <v>0</v>
      </c>
      <c r="L48" s="380"/>
      <c r="N48" s="382"/>
      <c r="O48" s="382"/>
      <c r="P48" s="382"/>
      <c r="Q48" s="382">
        <v>0</v>
      </c>
      <c r="R48" s="382">
        <v>0</v>
      </c>
      <c r="S48" s="382">
        <v>0</v>
      </c>
    </row>
    <row r="49" spans="1:19">
      <c r="A49" t="s">
        <v>83</v>
      </c>
      <c r="B49" s="381" t="s">
        <v>561</v>
      </c>
      <c r="D49" s="58"/>
      <c r="E49" s="382">
        <v>0</v>
      </c>
      <c r="F49" s="382">
        <v>56</v>
      </c>
      <c r="G49" s="382">
        <v>15</v>
      </c>
      <c r="H49" s="382">
        <v>70</v>
      </c>
      <c r="I49" s="382">
        <v>141</v>
      </c>
      <c r="J49" s="382">
        <v>71</v>
      </c>
      <c r="L49" s="380"/>
      <c r="N49" s="382">
        <v>190</v>
      </c>
      <c r="O49" s="382">
        <v>15</v>
      </c>
      <c r="P49" s="382">
        <v>70</v>
      </c>
      <c r="Q49" s="382">
        <v>105</v>
      </c>
      <c r="R49" s="382">
        <v>190</v>
      </c>
      <c r="S49" s="382">
        <v>-49</v>
      </c>
    </row>
    <row r="50" spans="1:19">
      <c r="B50" s="381">
        <v>4</v>
      </c>
      <c r="C50" t="s">
        <v>86</v>
      </c>
      <c r="D50" s="58">
        <v>45261</v>
      </c>
      <c r="E50" s="382">
        <v>0</v>
      </c>
      <c r="F50" s="382">
        <v>0</v>
      </c>
      <c r="G50" s="382"/>
      <c r="H50" s="382"/>
      <c r="I50" s="382">
        <v>0</v>
      </c>
      <c r="J50" s="382">
        <v>0</v>
      </c>
      <c r="L50" s="380"/>
      <c r="N50" s="382"/>
      <c r="O50" s="382"/>
      <c r="P50" s="382"/>
      <c r="Q50" s="382">
        <v>0</v>
      </c>
      <c r="R50" s="382">
        <v>0</v>
      </c>
      <c r="S50" s="382">
        <v>0</v>
      </c>
    </row>
    <row r="51" spans="1:19">
      <c r="A51" t="s">
        <v>86</v>
      </c>
      <c r="B51" s="381">
        <v>4</v>
      </c>
      <c r="C51" t="s">
        <v>86</v>
      </c>
      <c r="D51" s="58">
        <v>45292</v>
      </c>
      <c r="E51" s="382"/>
      <c r="F51" s="382"/>
      <c r="G51" s="382"/>
      <c r="H51" s="382"/>
      <c r="I51" s="382">
        <v>0</v>
      </c>
      <c r="J51" s="382">
        <v>0</v>
      </c>
      <c r="L51" s="380"/>
      <c r="N51" s="382"/>
      <c r="O51" s="382"/>
      <c r="P51" s="382"/>
      <c r="Q51" s="382">
        <v>0</v>
      </c>
      <c r="R51" s="382">
        <v>0</v>
      </c>
      <c r="S51" s="382">
        <v>0</v>
      </c>
    </row>
    <row r="52" spans="1:19">
      <c r="A52" t="s">
        <v>86</v>
      </c>
      <c r="B52" s="381">
        <v>4</v>
      </c>
      <c r="C52" t="s">
        <v>86</v>
      </c>
      <c r="D52" s="58">
        <v>45323</v>
      </c>
      <c r="E52" s="382"/>
      <c r="F52" s="382"/>
      <c r="G52" s="382"/>
      <c r="H52" s="382"/>
      <c r="I52" s="382">
        <v>0</v>
      </c>
      <c r="J52" s="382">
        <v>0</v>
      </c>
      <c r="L52" s="380"/>
      <c r="N52" s="382"/>
      <c r="O52" s="382"/>
      <c r="P52" s="382"/>
      <c r="Q52" s="382">
        <v>0</v>
      </c>
      <c r="R52" s="382">
        <v>0</v>
      </c>
      <c r="S52" s="382">
        <v>0</v>
      </c>
    </row>
    <row r="53" spans="1:19">
      <c r="A53" t="s">
        <v>86</v>
      </c>
      <c r="B53" s="381">
        <v>4</v>
      </c>
      <c r="C53" t="s">
        <v>86</v>
      </c>
      <c r="D53" s="58">
        <v>45352</v>
      </c>
      <c r="E53" s="382"/>
      <c r="F53" s="382"/>
      <c r="G53" s="382"/>
      <c r="H53" s="382"/>
      <c r="I53" s="382">
        <v>0</v>
      </c>
      <c r="J53" s="382">
        <v>0</v>
      </c>
      <c r="L53" s="380"/>
      <c r="N53" s="382"/>
      <c r="O53" s="382"/>
      <c r="P53" s="382"/>
      <c r="Q53" s="382">
        <v>0</v>
      </c>
      <c r="R53" s="382">
        <v>0</v>
      </c>
      <c r="S53" s="382">
        <v>0</v>
      </c>
    </row>
    <row r="54" spans="1:19">
      <c r="A54" t="s">
        <v>86</v>
      </c>
      <c r="B54" s="381">
        <v>4</v>
      </c>
      <c r="C54" t="s">
        <v>86</v>
      </c>
      <c r="D54" s="58">
        <v>45383</v>
      </c>
      <c r="E54" s="382"/>
      <c r="F54" s="382"/>
      <c r="G54" s="382"/>
      <c r="H54" s="382"/>
      <c r="I54" s="382">
        <v>0</v>
      </c>
      <c r="J54" s="382">
        <v>0</v>
      </c>
      <c r="L54" s="380"/>
      <c r="N54" s="382"/>
      <c r="O54" s="382"/>
      <c r="P54" s="382"/>
      <c r="Q54" s="382">
        <v>0</v>
      </c>
      <c r="R54" s="382">
        <v>0</v>
      </c>
      <c r="S54" s="382">
        <v>0</v>
      </c>
    </row>
    <row r="55" spans="1:19">
      <c r="A55" t="s">
        <v>86</v>
      </c>
      <c r="B55" s="381">
        <v>4</v>
      </c>
      <c r="C55" t="s">
        <v>86</v>
      </c>
      <c r="D55" s="58">
        <v>45413</v>
      </c>
      <c r="E55" s="382"/>
      <c r="F55" s="382"/>
      <c r="G55" s="382"/>
      <c r="H55" s="382"/>
      <c r="I55" s="382">
        <v>0</v>
      </c>
      <c r="J55" s="382">
        <v>0</v>
      </c>
      <c r="L55" s="380"/>
      <c r="N55" s="382"/>
      <c r="O55" s="382"/>
      <c r="P55" s="382"/>
      <c r="Q55" s="382">
        <v>0</v>
      </c>
      <c r="R55" s="382">
        <v>0</v>
      </c>
      <c r="S55" s="382">
        <v>0</v>
      </c>
    </row>
    <row r="56" spans="1:19">
      <c r="A56" t="s">
        <v>86</v>
      </c>
      <c r="B56" s="381">
        <v>4</v>
      </c>
      <c r="C56" t="s">
        <v>86</v>
      </c>
      <c r="D56" s="58">
        <v>45444</v>
      </c>
      <c r="E56" s="382"/>
      <c r="F56" s="382"/>
      <c r="G56" s="382"/>
      <c r="H56" s="382"/>
      <c r="I56" s="382">
        <v>0</v>
      </c>
      <c r="J56" s="382">
        <v>0</v>
      </c>
      <c r="L56" s="380"/>
      <c r="N56" s="382"/>
      <c r="O56" s="382"/>
      <c r="P56" s="382"/>
      <c r="Q56" s="382">
        <v>0</v>
      </c>
      <c r="R56" s="382">
        <v>0</v>
      </c>
      <c r="S56" s="382">
        <v>0</v>
      </c>
    </row>
    <row r="57" spans="1:19">
      <c r="A57" t="s">
        <v>86</v>
      </c>
      <c r="B57" s="381">
        <v>4</v>
      </c>
      <c r="C57" t="s">
        <v>86</v>
      </c>
      <c r="D57" s="58">
        <v>45474</v>
      </c>
      <c r="E57" s="382"/>
      <c r="F57" s="382"/>
      <c r="G57" s="382"/>
      <c r="H57" s="382"/>
      <c r="I57" s="382">
        <v>0</v>
      </c>
      <c r="J57" s="382">
        <v>0</v>
      </c>
      <c r="L57" s="380"/>
      <c r="N57" s="382"/>
      <c r="O57" s="382"/>
      <c r="P57" s="382"/>
      <c r="Q57" s="382">
        <v>0</v>
      </c>
      <c r="R57" s="382">
        <v>0</v>
      </c>
      <c r="S57" s="382">
        <v>0</v>
      </c>
    </row>
    <row r="58" spans="1:19">
      <c r="A58" t="s">
        <v>86</v>
      </c>
      <c r="B58" s="381">
        <v>4</v>
      </c>
      <c r="C58" t="s">
        <v>86</v>
      </c>
      <c r="D58" s="58">
        <v>45505</v>
      </c>
      <c r="E58" s="382"/>
      <c r="F58" s="382"/>
      <c r="G58" s="382"/>
      <c r="H58" s="382"/>
      <c r="I58" s="382">
        <v>0</v>
      </c>
      <c r="J58" s="382">
        <v>0</v>
      </c>
      <c r="L58" s="380"/>
      <c r="N58" s="382"/>
      <c r="O58" s="382"/>
      <c r="P58" s="382"/>
      <c r="Q58" s="382">
        <v>0</v>
      </c>
      <c r="R58" s="382">
        <v>0</v>
      </c>
      <c r="S58" s="382">
        <v>0</v>
      </c>
    </row>
    <row r="59" spans="1:19">
      <c r="A59" t="s">
        <v>86</v>
      </c>
      <c r="B59" s="381">
        <v>4</v>
      </c>
      <c r="C59" t="s">
        <v>86</v>
      </c>
      <c r="D59" s="58">
        <v>45536</v>
      </c>
      <c r="E59" s="382"/>
      <c r="F59" s="382"/>
      <c r="G59" s="382"/>
      <c r="H59" s="382"/>
      <c r="I59" s="382">
        <v>0</v>
      </c>
      <c r="J59" s="382">
        <v>0</v>
      </c>
      <c r="L59" s="380"/>
      <c r="N59" s="382"/>
      <c r="O59" s="382"/>
      <c r="P59" s="382"/>
      <c r="Q59" s="382">
        <v>0</v>
      </c>
      <c r="R59" s="382">
        <v>0</v>
      </c>
      <c r="S59" s="382">
        <v>0</v>
      </c>
    </row>
    <row r="60" spans="1:19">
      <c r="A60" t="s">
        <v>86</v>
      </c>
      <c r="B60" s="381">
        <v>4</v>
      </c>
      <c r="C60" t="s">
        <v>86</v>
      </c>
      <c r="D60" s="58">
        <v>45566</v>
      </c>
      <c r="E60" s="382"/>
      <c r="F60" s="382"/>
      <c r="G60" s="382"/>
      <c r="H60" s="382"/>
      <c r="I60" s="382">
        <v>0</v>
      </c>
      <c r="J60" s="382">
        <v>0</v>
      </c>
      <c r="L60" s="380"/>
      <c r="N60" s="382"/>
      <c r="O60" s="382"/>
      <c r="P60" s="382"/>
      <c r="Q60" s="382">
        <v>0</v>
      </c>
      <c r="R60" s="382">
        <v>0</v>
      </c>
      <c r="S60" s="382">
        <v>0</v>
      </c>
    </row>
    <row r="61" spans="1:19">
      <c r="A61" t="s">
        <v>86</v>
      </c>
      <c r="B61" s="381">
        <v>4</v>
      </c>
      <c r="C61" t="s">
        <v>86</v>
      </c>
      <c r="D61" s="58">
        <v>45597</v>
      </c>
      <c r="E61" s="382"/>
      <c r="F61" s="382"/>
      <c r="G61" s="382"/>
      <c r="H61" s="382"/>
      <c r="I61" s="382">
        <v>0</v>
      </c>
      <c r="J61" s="382">
        <v>0</v>
      </c>
      <c r="L61" s="380"/>
      <c r="N61" s="382"/>
      <c r="O61" s="382"/>
      <c r="P61" s="382"/>
      <c r="Q61" s="382">
        <v>0</v>
      </c>
      <c r="R61" s="382">
        <v>0</v>
      </c>
      <c r="S61" s="382">
        <v>0</v>
      </c>
    </row>
    <row r="62" spans="1:19">
      <c r="A62" t="s">
        <v>86</v>
      </c>
      <c r="B62" s="381">
        <v>4</v>
      </c>
      <c r="C62" t="s">
        <v>86</v>
      </c>
      <c r="D62" s="58">
        <v>45627</v>
      </c>
      <c r="E62" s="382"/>
      <c r="F62" s="382"/>
      <c r="G62" s="382"/>
      <c r="H62" s="382"/>
      <c r="I62" s="382">
        <v>0</v>
      </c>
      <c r="J62" s="382">
        <v>0</v>
      </c>
      <c r="L62" s="380"/>
      <c r="N62" s="382"/>
      <c r="O62" s="382"/>
      <c r="P62" s="382"/>
      <c r="Q62" s="382">
        <v>0</v>
      </c>
      <c r="R62" s="382">
        <v>0</v>
      </c>
      <c r="S62" s="382">
        <v>0</v>
      </c>
    </row>
    <row r="63" spans="1:19">
      <c r="A63" t="s">
        <v>86</v>
      </c>
      <c r="B63" s="381">
        <v>4</v>
      </c>
      <c r="C63" t="s">
        <v>86</v>
      </c>
      <c r="D63" s="58">
        <v>45658</v>
      </c>
      <c r="E63" s="382"/>
      <c r="F63" s="382"/>
      <c r="G63" s="382"/>
      <c r="H63" s="382"/>
      <c r="I63" s="382">
        <v>0</v>
      </c>
      <c r="J63" s="382">
        <v>0</v>
      </c>
      <c r="L63" s="380"/>
      <c r="N63" s="382"/>
      <c r="O63" s="382"/>
      <c r="P63" s="382"/>
      <c r="Q63" s="382">
        <v>0</v>
      </c>
      <c r="R63" s="382">
        <v>0</v>
      </c>
      <c r="S63" s="382">
        <v>0</v>
      </c>
    </row>
    <row r="64" spans="1:19">
      <c r="A64" t="s">
        <v>86</v>
      </c>
      <c r="B64" s="381">
        <v>4</v>
      </c>
      <c r="C64" t="s">
        <v>86</v>
      </c>
      <c r="D64" s="58">
        <v>45689</v>
      </c>
      <c r="E64" s="382"/>
      <c r="F64" s="382"/>
      <c r="G64" s="382"/>
      <c r="H64" s="382"/>
      <c r="I64" s="382">
        <v>0</v>
      </c>
      <c r="J64" s="382">
        <v>0</v>
      </c>
      <c r="L64" s="380"/>
      <c r="N64" s="382"/>
      <c r="O64" s="382"/>
      <c r="P64" s="382"/>
      <c r="Q64" s="382">
        <v>0</v>
      </c>
      <c r="R64" s="382">
        <v>0</v>
      </c>
      <c r="S64" s="382">
        <v>0</v>
      </c>
    </row>
    <row r="65" spans="1:19">
      <c r="A65" t="s">
        <v>86</v>
      </c>
      <c r="B65" s="381" t="s">
        <v>376</v>
      </c>
      <c r="D65" s="58"/>
      <c r="E65" s="382">
        <v>0</v>
      </c>
      <c r="F65" s="382">
        <v>0</v>
      </c>
      <c r="G65" s="382">
        <v>0</v>
      </c>
      <c r="H65" s="382">
        <v>0</v>
      </c>
      <c r="I65" s="382">
        <v>0</v>
      </c>
      <c r="J65" s="382">
        <v>0</v>
      </c>
      <c r="L65" s="380"/>
      <c r="N65" s="382">
        <v>0</v>
      </c>
      <c r="O65" s="382">
        <v>0</v>
      </c>
      <c r="P65" s="382">
        <v>0</v>
      </c>
      <c r="Q65" s="382">
        <v>0</v>
      </c>
      <c r="R65" s="382">
        <v>0</v>
      </c>
      <c r="S65" s="382">
        <v>0</v>
      </c>
    </row>
    <row r="66" spans="1:19">
      <c r="B66" s="381">
        <v>5</v>
      </c>
      <c r="C66" t="s">
        <v>82</v>
      </c>
      <c r="D66" s="58">
        <v>45261</v>
      </c>
      <c r="E66" s="382">
        <v>0</v>
      </c>
      <c r="F66" s="382">
        <v>0</v>
      </c>
      <c r="G66" s="382"/>
      <c r="H66" s="382"/>
      <c r="I66" s="382">
        <v>0</v>
      </c>
      <c r="J66" s="382">
        <v>0</v>
      </c>
      <c r="L66" s="380"/>
      <c r="N66" s="382"/>
      <c r="O66" s="382"/>
      <c r="P66" s="382"/>
      <c r="Q66" s="382">
        <v>0</v>
      </c>
      <c r="R66" s="382">
        <v>0</v>
      </c>
      <c r="S66" s="382">
        <v>0</v>
      </c>
    </row>
    <row r="67" spans="1:19">
      <c r="A67" t="s">
        <v>82</v>
      </c>
      <c r="B67" s="381">
        <v>5</v>
      </c>
      <c r="C67" t="s">
        <v>82</v>
      </c>
      <c r="D67" s="58">
        <v>45292</v>
      </c>
      <c r="E67" s="382"/>
      <c r="F67" s="382">
        <v>0</v>
      </c>
      <c r="G67" s="382"/>
      <c r="H67" s="382">
        <v>0</v>
      </c>
      <c r="I67" s="382">
        <v>0</v>
      </c>
      <c r="J67" s="382">
        <v>0</v>
      </c>
      <c r="L67" s="380"/>
      <c r="N67" s="382"/>
      <c r="O67" s="382"/>
      <c r="P67" s="382"/>
      <c r="Q67" s="382">
        <v>0</v>
      </c>
      <c r="R67" s="382">
        <v>0</v>
      </c>
      <c r="S67" s="382">
        <v>0</v>
      </c>
    </row>
    <row r="68" spans="1:19">
      <c r="A68" t="s">
        <v>82</v>
      </c>
      <c r="B68" s="381">
        <v>5</v>
      </c>
      <c r="C68" t="s">
        <v>82</v>
      </c>
      <c r="D68" s="58">
        <v>45323</v>
      </c>
      <c r="E68" s="382"/>
      <c r="F68" s="382">
        <v>0</v>
      </c>
      <c r="G68" s="382"/>
      <c r="H68" s="382">
        <v>0</v>
      </c>
      <c r="I68" s="382">
        <v>0</v>
      </c>
      <c r="J68" s="382">
        <v>0</v>
      </c>
      <c r="L68" s="380"/>
      <c r="N68" s="382"/>
      <c r="O68" s="382"/>
      <c r="P68" s="382"/>
      <c r="Q68" s="382">
        <v>0</v>
      </c>
      <c r="R68" s="382">
        <v>0</v>
      </c>
      <c r="S68" s="382">
        <v>0</v>
      </c>
    </row>
    <row r="69" spans="1:19">
      <c r="A69" t="s">
        <v>82</v>
      </c>
      <c r="B69" s="381">
        <v>5</v>
      </c>
      <c r="C69" t="s">
        <v>82</v>
      </c>
      <c r="D69" s="58">
        <v>45352</v>
      </c>
      <c r="E69" s="382"/>
      <c r="F69" s="382">
        <v>7</v>
      </c>
      <c r="G69" s="382"/>
      <c r="H69" s="382">
        <v>10</v>
      </c>
      <c r="I69" s="382">
        <v>17</v>
      </c>
      <c r="J69" s="382">
        <v>7</v>
      </c>
      <c r="K69" t="s">
        <v>557</v>
      </c>
      <c r="L69" s="380">
        <v>45394</v>
      </c>
      <c r="M69">
        <v>160</v>
      </c>
      <c r="N69" s="382">
        <v>17</v>
      </c>
      <c r="O69" s="382"/>
      <c r="P69" s="382">
        <v>10</v>
      </c>
      <c r="Q69" s="382">
        <v>7</v>
      </c>
      <c r="R69" s="382">
        <v>17</v>
      </c>
      <c r="S69" s="382">
        <v>0</v>
      </c>
    </row>
    <row r="70" spans="1:19">
      <c r="A70" t="s">
        <v>82</v>
      </c>
      <c r="B70" s="381">
        <v>5</v>
      </c>
      <c r="C70" t="s">
        <v>82</v>
      </c>
      <c r="D70" s="58">
        <v>45383</v>
      </c>
      <c r="E70" s="382"/>
      <c r="F70" s="382">
        <v>14</v>
      </c>
      <c r="G70" s="382"/>
      <c r="H70" s="382">
        <v>10</v>
      </c>
      <c r="I70" s="382">
        <v>24</v>
      </c>
      <c r="J70" s="382">
        <v>14</v>
      </c>
      <c r="L70" s="380">
        <v>45419</v>
      </c>
      <c r="M70" s="383">
        <v>34</v>
      </c>
      <c r="N70" s="382">
        <v>24</v>
      </c>
      <c r="O70" s="382"/>
      <c r="P70" s="382">
        <v>10</v>
      </c>
      <c r="Q70" s="382">
        <v>14</v>
      </c>
      <c r="R70" s="382">
        <v>24</v>
      </c>
      <c r="S70" s="382">
        <v>0</v>
      </c>
    </row>
    <row r="71" spans="1:19">
      <c r="A71" t="s">
        <v>82</v>
      </c>
      <c r="B71" s="381">
        <v>5</v>
      </c>
      <c r="C71" t="s">
        <v>82</v>
      </c>
      <c r="D71" s="58">
        <v>45413</v>
      </c>
      <c r="E71" s="382"/>
      <c r="F71" s="382">
        <v>7</v>
      </c>
      <c r="G71" s="382"/>
      <c r="H71" s="382">
        <v>10</v>
      </c>
      <c r="I71" s="382">
        <v>17</v>
      </c>
      <c r="J71" s="382">
        <v>7</v>
      </c>
      <c r="L71" s="380">
        <v>45448</v>
      </c>
      <c r="M71">
        <v>13</v>
      </c>
      <c r="N71" s="382">
        <v>17</v>
      </c>
      <c r="O71" s="382"/>
      <c r="P71" s="382">
        <v>10</v>
      </c>
      <c r="Q71" s="382">
        <v>7</v>
      </c>
      <c r="R71" s="382">
        <v>17</v>
      </c>
      <c r="S71" s="382">
        <v>0</v>
      </c>
    </row>
    <row r="72" spans="1:19">
      <c r="A72" t="s">
        <v>82</v>
      </c>
      <c r="B72" s="381">
        <v>5</v>
      </c>
      <c r="C72" t="s">
        <v>82</v>
      </c>
      <c r="D72" s="58">
        <v>45444</v>
      </c>
      <c r="E72" s="382"/>
      <c r="F72" s="382">
        <v>42</v>
      </c>
      <c r="G72" s="382"/>
      <c r="H72" s="382">
        <v>10</v>
      </c>
      <c r="I72" s="382">
        <v>52</v>
      </c>
      <c r="J72" s="382">
        <v>42</v>
      </c>
      <c r="L72" s="380">
        <v>45510</v>
      </c>
      <c r="M72">
        <v>13</v>
      </c>
      <c r="N72" s="382">
        <v>52</v>
      </c>
      <c r="O72" s="382"/>
      <c r="P72" s="382">
        <v>10</v>
      </c>
      <c r="Q72" s="382">
        <v>42</v>
      </c>
      <c r="R72" s="382">
        <v>52</v>
      </c>
      <c r="S72" s="382">
        <v>0</v>
      </c>
    </row>
    <row r="73" spans="1:19">
      <c r="A73" t="s">
        <v>82</v>
      </c>
      <c r="B73" s="381">
        <v>5</v>
      </c>
      <c r="C73" t="s">
        <v>82</v>
      </c>
      <c r="D73" s="58">
        <v>45474</v>
      </c>
      <c r="E73" s="382"/>
      <c r="F73" s="382">
        <v>7</v>
      </c>
      <c r="G73" s="382">
        <v>5</v>
      </c>
      <c r="H73" s="382">
        <v>10</v>
      </c>
      <c r="I73" s="382">
        <v>22</v>
      </c>
      <c r="J73" s="382">
        <v>12</v>
      </c>
      <c r="L73" s="380">
        <v>45510</v>
      </c>
      <c r="M73">
        <v>13</v>
      </c>
      <c r="N73" s="382">
        <v>22</v>
      </c>
      <c r="O73" s="382">
        <v>5</v>
      </c>
      <c r="P73" s="382">
        <v>10</v>
      </c>
      <c r="Q73" s="382">
        <v>12</v>
      </c>
      <c r="R73" s="382">
        <v>22</v>
      </c>
      <c r="S73" s="382">
        <v>0</v>
      </c>
    </row>
    <row r="74" spans="1:19">
      <c r="A74" t="s">
        <v>82</v>
      </c>
      <c r="B74" s="381">
        <v>5</v>
      </c>
      <c r="C74" t="s">
        <v>82</v>
      </c>
      <c r="D74" s="58">
        <v>45505</v>
      </c>
      <c r="E74" s="382"/>
      <c r="F74" s="382">
        <v>77</v>
      </c>
      <c r="G74" s="382">
        <v>5</v>
      </c>
      <c r="H74" s="382">
        <v>10</v>
      </c>
      <c r="I74" s="382">
        <v>92</v>
      </c>
      <c r="J74" s="382">
        <v>82</v>
      </c>
      <c r="L74" s="380">
        <v>45549</v>
      </c>
      <c r="M74">
        <v>18</v>
      </c>
      <c r="N74" s="382">
        <v>22</v>
      </c>
      <c r="O74" s="382">
        <v>5</v>
      </c>
      <c r="P74" s="382">
        <v>10</v>
      </c>
      <c r="Q74" s="382">
        <v>12</v>
      </c>
      <c r="R74" s="382">
        <v>22</v>
      </c>
      <c r="S74" s="382">
        <v>70</v>
      </c>
    </row>
    <row r="75" spans="1:19">
      <c r="A75" t="s">
        <v>82</v>
      </c>
      <c r="B75" s="381">
        <v>5</v>
      </c>
      <c r="C75" t="s">
        <v>82</v>
      </c>
      <c r="D75" s="58">
        <v>45536</v>
      </c>
      <c r="E75" s="382"/>
      <c r="F75" s="382">
        <v>70</v>
      </c>
      <c r="G75" s="382">
        <v>5</v>
      </c>
      <c r="H75" s="382">
        <v>10</v>
      </c>
      <c r="I75" s="382">
        <v>85</v>
      </c>
      <c r="J75" s="382">
        <v>75</v>
      </c>
      <c r="L75" s="380"/>
      <c r="N75" s="382">
        <v>85</v>
      </c>
      <c r="O75" s="382">
        <v>5</v>
      </c>
      <c r="P75" s="382">
        <v>10</v>
      </c>
      <c r="Q75" s="382">
        <v>75</v>
      </c>
      <c r="R75" s="382">
        <v>85</v>
      </c>
      <c r="S75" s="382">
        <v>0</v>
      </c>
    </row>
    <row r="76" spans="1:19">
      <c r="A76" t="s">
        <v>82</v>
      </c>
      <c r="B76" s="381">
        <v>5</v>
      </c>
      <c r="C76" t="s">
        <v>82</v>
      </c>
      <c r="D76" s="58">
        <v>45566</v>
      </c>
      <c r="E76" s="382"/>
      <c r="F76" s="382"/>
      <c r="G76" s="382"/>
      <c r="H76" s="382"/>
      <c r="I76" s="382">
        <v>0</v>
      </c>
      <c r="J76" s="382">
        <v>0</v>
      </c>
      <c r="L76" s="380"/>
      <c r="N76" s="382"/>
      <c r="O76" s="382"/>
      <c r="P76" s="382"/>
      <c r="Q76" s="382">
        <v>0</v>
      </c>
      <c r="R76" s="382">
        <v>0</v>
      </c>
      <c r="S76" s="382">
        <v>0</v>
      </c>
    </row>
    <row r="77" spans="1:19">
      <c r="A77" t="s">
        <v>82</v>
      </c>
      <c r="B77" s="381">
        <v>5</v>
      </c>
      <c r="C77" t="s">
        <v>82</v>
      </c>
      <c r="D77" s="58">
        <v>45597</v>
      </c>
      <c r="E77" s="382"/>
      <c r="F77" s="382"/>
      <c r="G77" s="382"/>
      <c r="H77" s="382"/>
      <c r="I77" s="382">
        <v>0</v>
      </c>
      <c r="J77" s="382">
        <v>0</v>
      </c>
      <c r="L77" s="380"/>
      <c r="N77" s="382"/>
      <c r="O77" s="382"/>
      <c r="P77" s="382"/>
      <c r="Q77" s="382">
        <v>0</v>
      </c>
      <c r="R77" s="382">
        <v>0</v>
      </c>
      <c r="S77" s="382">
        <v>0</v>
      </c>
    </row>
    <row r="78" spans="1:19">
      <c r="A78" t="s">
        <v>82</v>
      </c>
      <c r="B78" s="381">
        <v>5</v>
      </c>
      <c r="C78" t="s">
        <v>82</v>
      </c>
      <c r="D78" s="58">
        <v>45627</v>
      </c>
      <c r="E78" s="382"/>
      <c r="F78" s="382"/>
      <c r="G78" s="382"/>
      <c r="H78" s="382"/>
      <c r="I78" s="382">
        <v>0</v>
      </c>
      <c r="J78" s="382">
        <v>0</v>
      </c>
      <c r="L78" s="380"/>
      <c r="N78" s="382"/>
      <c r="O78" s="382"/>
      <c r="P78" s="382"/>
      <c r="Q78" s="382">
        <v>0</v>
      </c>
      <c r="R78" s="382">
        <v>0</v>
      </c>
      <c r="S78" s="382">
        <v>0</v>
      </c>
    </row>
    <row r="79" spans="1:19">
      <c r="A79" t="s">
        <v>82</v>
      </c>
      <c r="B79" s="381">
        <v>5</v>
      </c>
      <c r="C79" t="s">
        <v>82</v>
      </c>
      <c r="D79" s="58">
        <v>45658</v>
      </c>
      <c r="E79" s="382"/>
      <c r="F79" s="382"/>
      <c r="G79" s="382"/>
      <c r="H79" s="382"/>
      <c r="I79" s="382">
        <v>0</v>
      </c>
      <c r="J79" s="382">
        <v>0</v>
      </c>
      <c r="L79" s="380"/>
      <c r="N79" s="382"/>
      <c r="O79" s="382"/>
      <c r="P79" s="382"/>
      <c r="Q79" s="382">
        <v>0</v>
      </c>
      <c r="R79" s="382">
        <v>0</v>
      </c>
      <c r="S79" s="382">
        <v>0</v>
      </c>
    </row>
    <row r="80" spans="1:19">
      <c r="A80" t="s">
        <v>82</v>
      </c>
      <c r="B80" s="381">
        <v>5</v>
      </c>
      <c r="C80" t="s">
        <v>82</v>
      </c>
      <c r="D80" s="58">
        <v>45689</v>
      </c>
      <c r="E80" s="382"/>
      <c r="F80" s="382"/>
      <c r="G80" s="382"/>
      <c r="H80" s="382"/>
      <c r="I80" s="382">
        <v>0</v>
      </c>
      <c r="J80" s="382">
        <v>0</v>
      </c>
      <c r="L80" s="380"/>
      <c r="N80" s="382"/>
      <c r="O80" s="382"/>
      <c r="P80" s="382"/>
      <c r="Q80" s="382">
        <v>0</v>
      </c>
      <c r="R80" s="382">
        <v>0</v>
      </c>
      <c r="S80" s="382">
        <v>0</v>
      </c>
    </row>
    <row r="81" spans="1:19">
      <c r="A81" t="s">
        <v>82</v>
      </c>
      <c r="B81" s="381">
        <v>5</v>
      </c>
      <c r="C81" t="s">
        <v>82</v>
      </c>
      <c r="D81" s="58">
        <v>45717</v>
      </c>
      <c r="E81" s="382"/>
      <c r="F81" s="382"/>
      <c r="G81" s="382"/>
      <c r="H81" s="382"/>
      <c r="I81" s="382">
        <v>0</v>
      </c>
      <c r="J81" s="382">
        <v>0</v>
      </c>
      <c r="L81" s="380"/>
      <c r="N81" s="382"/>
      <c r="O81" s="382"/>
      <c r="P81" s="382"/>
      <c r="Q81" s="382">
        <v>0</v>
      </c>
      <c r="R81" s="382">
        <v>0</v>
      </c>
      <c r="S81" s="382">
        <v>0</v>
      </c>
    </row>
    <row r="82" spans="1:19">
      <c r="A82" t="s">
        <v>82</v>
      </c>
      <c r="B82" s="381">
        <v>5</v>
      </c>
      <c r="C82" t="s">
        <v>82</v>
      </c>
      <c r="D82" s="58">
        <v>45748</v>
      </c>
      <c r="E82" s="382"/>
      <c r="F82" s="382"/>
      <c r="G82" s="382"/>
      <c r="H82" s="382"/>
      <c r="I82" s="382">
        <v>0</v>
      </c>
      <c r="J82" s="382">
        <v>0</v>
      </c>
      <c r="L82" s="380"/>
      <c r="N82" s="382"/>
      <c r="O82" s="382"/>
      <c r="P82" s="382"/>
      <c r="Q82" s="382">
        <v>0</v>
      </c>
      <c r="R82" s="382">
        <v>0</v>
      </c>
      <c r="S82" s="382">
        <v>0</v>
      </c>
    </row>
    <row r="83" spans="1:19">
      <c r="A83" t="s">
        <v>82</v>
      </c>
      <c r="B83" s="381">
        <v>5</v>
      </c>
      <c r="C83" t="s">
        <v>82</v>
      </c>
      <c r="D83" s="58">
        <v>45778</v>
      </c>
      <c r="E83" s="382"/>
      <c r="F83" s="382"/>
      <c r="G83" s="382"/>
      <c r="H83" s="382"/>
      <c r="I83" s="382">
        <v>0</v>
      </c>
      <c r="J83" s="382">
        <v>0</v>
      </c>
      <c r="L83" s="380"/>
      <c r="N83" s="382"/>
      <c r="O83" s="382"/>
      <c r="P83" s="382"/>
      <c r="Q83" s="382">
        <v>0</v>
      </c>
      <c r="R83" s="382">
        <v>0</v>
      </c>
      <c r="S83" s="382">
        <v>0</v>
      </c>
    </row>
    <row r="84" spans="1:19">
      <c r="A84" t="s">
        <v>82</v>
      </c>
      <c r="B84" s="381" t="s">
        <v>377</v>
      </c>
      <c r="D84" s="58"/>
      <c r="E84" s="382">
        <v>0</v>
      </c>
      <c r="F84" s="382">
        <v>224</v>
      </c>
      <c r="G84" s="382">
        <v>15</v>
      </c>
      <c r="H84" s="382">
        <v>70</v>
      </c>
      <c r="I84" s="382">
        <v>309</v>
      </c>
      <c r="J84" s="382">
        <v>239</v>
      </c>
      <c r="L84" s="380"/>
      <c r="N84" s="382">
        <v>239</v>
      </c>
      <c r="O84" s="382">
        <v>15</v>
      </c>
      <c r="P84" s="382">
        <v>70</v>
      </c>
      <c r="Q84" s="382">
        <v>169</v>
      </c>
      <c r="R84" s="382">
        <v>239</v>
      </c>
      <c r="S84" s="382">
        <v>70</v>
      </c>
    </row>
    <row r="85" spans="1:19">
      <c r="B85" s="381">
        <v>6</v>
      </c>
      <c r="C85" t="s">
        <v>25</v>
      </c>
      <c r="D85" s="58">
        <v>45261</v>
      </c>
      <c r="E85" s="382">
        <v>0</v>
      </c>
      <c r="F85" s="382">
        <v>0</v>
      </c>
      <c r="G85" s="382"/>
      <c r="H85" s="382"/>
      <c r="I85" s="382">
        <v>0</v>
      </c>
      <c r="J85" s="382">
        <v>0</v>
      </c>
      <c r="L85" s="380"/>
      <c r="N85" s="382"/>
      <c r="O85" s="382"/>
      <c r="P85" s="382"/>
      <c r="Q85" s="382">
        <v>0</v>
      </c>
      <c r="R85" s="382">
        <v>0</v>
      </c>
      <c r="S85" s="382">
        <v>0</v>
      </c>
    </row>
    <row r="86" spans="1:19">
      <c r="A86" t="s">
        <v>25</v>
      </c>
      <c r="B86" s="381">
        <v>6</v>
      </c>
      <c r="C86" t="s">
        <v>25</v>
      </c>
      <c r="D86" s="58">
        <v>45292</v>
      </c>
      <c r="E86" s="382"/>
      <c r="F86" s="382">
        <v>0</v>
      </c>
      <c r="G86" s="382"/>
      <c r="H86" s="382">
        <v>0</v>
      </c>
      <c r="I86" s="382">
        <v>0</v>
      </c>
      <c r="J86" s="382">
        <v>0</v>
      </c>
      <c r="L86" s="380"/>
      <c r="N86" s="382"/>
      <c r="O86" s="382"/>
      <c r="P86" s="382"/>
      <c r="Q86" s="382">
        <v>0</v>
      </c>
      <c r="R86" s="382">
        <v>0</v>
      </c>
      <c r="S86" s="382">
        <v>0</v>
      </c>
    </row>
    <row r="87" spans="1:19">
      <c r="A87" t="s">
        <v>25</v>
      </c>
      <c r="B87" s="381">
        <v>6</v>
      </c>
      <c r="C87" t="s">
        <v>25</v>
      </c>
      <c r="D87" s="58">
        <v>45323</v>
      </c>
      <c r="E87" s="382"/>
      <c r="F87" s="382">
        <v>0</v>
      </c>
      <c r="G87" s="382"/>
      <c r="H87" s="382">
        <v>0</v>
      </c>
      <c r="I87" s="382">
        <v>0</v>
      </c>
      <c r="J87" s="382">
        <v>0</v>
      </c>
      <c r="L87" s="380"/>
      <c r="N87" s="382"/>
      <c r="O87" s="382"/>
      <c r="P87" s="382"/>
      <c r="Q87" s="382">
        <v>0</v>
      </c>
      <c r="R87" s="382">
        <v>0</v>
      </c>
      <c r="S87" s="382">
        <v>0</v>
      </c>
    </row>
    <row r="88" spans="1:19">
      <c r="A88" t="s">
        <v>25</v>
      </c>
      <c r="B88" s="381">
        <v>6</v>
      </c>
      <c r="C88" t="s">
        <v>25</v>
      </c>
      <c r="D88" s="58">
        <v>45352</v>
      </c>
      <c r="E88" s="382"/>
      <c r="F88" s="382">
        <v>21</v>
      </c>
      <c r="G88" s="382"/>
      <c r="H88" s="382">
        <v>10</v>
      </c>
      <c r="I88" s="382">
        <v>31</v>
      </c>
      <c r="J88" s="382">
        <v>21</v>
      </c>
      <c r="K88" t="s">
        <v>557</v>
      </c>
      <c r="L88" s="380">
        <v>45394</v>
      </c>
      <c r="M88">
        <v>161</v>
      </c>
      <c r="N88" s="382">
        <v>31</v>
      </c>
      <c r="O88" s="382"/>
      <c r="P88" s="382">
        <v>10</v>
      </c>
      <c r="Q88" s="382">
        <v>21</v>
      </c>
      <c r="R88" s="382">
        <v>31</v>
      </c>
      <c r="S88" s="382">
        <v>0</v>
      </c>
    </row>
    <row r="89" spans="1:19">
      <c r="A89" t="s">
        <v>25</v>
      </c>
      <c r="B89" s="381">
        <v>6</v>
      </c>
      <c r="C89" t="s">
        <v>25</v>
      </c>
      <c r="D89" s="58">
        <v>45383</v>
      </c>
      <c r="E89" s="382"/>
      <c r="F89" s="382">
        <v>42</v>
      </c>
      <c r="G89" s="382"/>
      <c r="H89" s="382">
        <v>10</v>
      </c>
      <c r="I89" s="382">
        <v>52</v>
      </c>
      <c r="J89" s="382">
        <v>42</v>
      </c>
      <c r="L89" s="380">
        <v>45420</v>
      </c>
      <c r="M89" s="383">
        <v>38</v>
      </c>
      <c r="N89" s="382">
        <v>52</v>
      </c>
      <c r="O89" s="382"/>
      <c r="P89" s="382">
        <v>10</v>
      </c>
      <c r="Q89" s="382">
        <v>42</v>
      </c>
      <c r="R89" s="382">
        <v>52</v>
      </c>
      <c r="S89" s="382">
        <v>0</v>
      </c>
    </row>
    <row r="90" spans="1:19">
      <c r="A90" t="s">
        <v>25</v>
      </c>
      <c r="B90" s="381">
        <v>6</v>
      </c>
      <c r="C90" t="s">
        <v>25</v>
      </c>
      <c r="D90" s="58">
        <v>45413</v>
      </c>
      <c r="E90" s="382"/>
      <c r="F90" s="382">
        <v>77</v>
      </c>
      <c r="G90" s="382"/>
      <c r="H90" s="382">
        <v>10</v>
      </c>
      <c r="I90" s="382">
        <v>87</v>
      </c>
      <c r="J90" s="382">
        <v>77</v>
      </c>
      <c r="L90" s="380">
        <v>45454</v>
      </c>
      <c r="M90">
        <v>73</v>
      </c>
      <c r="N90" s="382">
        <v>87</v>
      </c>
      <c r="O90" s="382"/>
      <c r="P90" s="382">
        <v>10</v>
      </c>
      <c r="Q90" s="382">
        <v>77</v>
      </c>
      <c r="R90" s="382">
        <v>87</v>
      </c>
      <c r="S90" s="382">
        <v>0</v>
      </c>
    </row>
    <row r="91" spans="1:19">
      <c r="A91" t="s">
        <v>25</v>
      </c>
      <c r="B91" s="381">
        <v>6</v>
      </c>
      <c r="C91" t="s">
        <v>25</v>
      </c>
      <c r="D91" s="58">
        <v>45444</v>
      </c>
      <c r="E91" s="382"/>
      <c r="F91" s="382">
        <v>56</v>
      </c>
      <c r="G91" s="382"/>
      <c r="H91" s="382">
        <v>10</v>
      </c>
      <c r="I91" s="382">
        <v>66</v>
      </c>
      <c r="J91" s="382">
        <v>56</v>
      </c>
      <c r="L91" s="380">
        <v>45482</v>
      </c>
      <c r="M91">
        <v>7</v>
      </c>
      <c r="N91" s="382">
        <v>66</v>
      </c>
      <c r="O91" s="382"/>
      <c r="P91" s="382">
        <v>10</v>
      </c>
      <c r="Q91" s="382">
        <v>56</v>
      </c>
      <c r="R91" s="382">
        <v>66</v>
      </c>
      <c r="S91" s="382">
        <v>0</v>
      </c>
    </row>
    <row r="92" spans="1:19">
      <c r="A92" t="s">
        <v>25</v>
      </c>
      <c r="B92" s="381">
        <v>6</v>
      </c>
      <c r="C92" t="s">
        <v>25</v>
      </c>
      <c r="D92" s="58">
        <v>45474</v>
      </c>
      <c r="E92" s="382"/>
      <c r="F92" s="382">
        <v>91</v>
      </c>
      <c r="G92" s="382">
        <v>5</v>
      </c>
      <c r="H92" s="382">
        <v>10</v>
      </c>
      <c r="I92" s="382">
        <v>106</v>
      </c>
      <c r="J92" s="382">
        <v>96</v>
      </c>
      <c r="L92" s="380">
        <v>45519</v>
      </c>
      <c r="M92">
        <v>63</v>
      </c>
      <c r="N92" s="382">
        <v>106</v>
      </c>
      <c r="O92" s="382">
        <v>5</v>
      </c>
      <c r="P92" s="382">
        <v>10</v>
      </c>
      <c r="Q92" s="382">
        <v>96</v>
      </c>
      <c r="R92" s="382">
        <v>106</v>
      </c>
      <c r="S92" s="382">
        <v>0</v>
      </c>
    </row>
    <row r="93" spans="1:19">
      <c r="A93" t="s">
        <v>25</v>
      </c>
      <c r="B93" s="381">
        <v>6</v>
      </c>
      <c r="C93" t="s">
        <v>25</v>
      </c>
      <c r="D93" s="58">
        <v>45505</v>
      </c>
      <c r="E93" s="382"/>
      <c r="F93" s="382">
        <v>77</v>
      </c>
      <c r="G93" s="382">
        <v>5</v>
      </c>
      <c r="H93" s="382">
        <v>10</v>
      </c>
      <c r="I93" s="382">
        <v>92</v>
      </c>
      <c r="J93" s="382">
        <v>82</v>
      </c>
      <c r="L93" s="380" t="s">
        <v>562</v>
      </c>
      <c r="M93">
        <v>74</v>
      </c>
      <c r="N93" s="382">
        <v>92</v>
      </c>
      <c r="O93" s="382">
        <v>5</v>
      </c>
      <c r="P93" s="382">
        <v>10</v>
      </c>
      <c r="Q93" s="382">
        <v>77</v>
      </c>
      <c r="R93" s="382">
        <v>92</v>
      </c>
      <c r="S93" s="382">
        <v>0</v>
      </c>
    </row>
    <row r="94" spans="1:19">
      <c r="A94" t="s">
        <v>25</v>
      </c>
      <c r="B94" s="381">
        <v>6</v>
      </c>
      <c r="C94" t="s">
        <v>25</v>
      </c>
      <c r="D94" s="58">
        <v>45536</v>
      </c>
      <c r="E94" s="382"/>
      <c r="F94" s="382">
        <v>77</v>
      </c>
      <c r="G94" s="382">
        <v>5</v>
      </c>
      <c r="H94" s="382">
        <v>10</v>
      </c>
      <c r="I94" s="382">
        <v>92</v>
      </c>
      <c r="J94" s="382">
        <v>82</v>
      </c>
      <c r="L94" s="380"/>
      <c r="N94" s="382">
        <v>92</v>
      </c>
      <c r="O94" s="382">
        <v>5</v>
      </c>
      <c r="P94" s="382">
        <v>10</v>
      </c>
      <c r="Q94" s="382">
        <v>77</v>
      </c>
      <c r="R94" s="382">
        <v>92</v>
      </c>
      <c r="S94" s="382">
        <v>0</v>
      </c>
    </row>
    <row r="95" spans="1:19">
      <c r="A95" t="s">
        <v>25</v>
      </c>
      <c r="B95" s="381">
        <v>6</v>
      </c>
      <c r="C95" t="s">
        <v>25</v>
      </c>
      <c r="D95" s="58">
        <v>45566</v>
      </c>
      <c r="E95" s="382"/>
      <c r="F95" s="382"/>
      <c r="G95" s="382"/>
      <c r="H95" s="382"/>
      <c r="I95" s="382">
        <v>0</v>
      </c>
      <c r="J95" s="382">
        <v>0</v>
      </c>
      <c r="L95" s="380"/>
      <c r="N95" s="382"/>
      <c r="O95" s="382"/>
      <c r="P95" s="382"/>
      <c r="Q95" s="382">
        <v>0</v>
      </c>
      <c r="R95" s="382">
        <v>0</v>
      </c>
      <c r="S95" s="382">
        <v>0</v>
      </c>
    </row>
    <row r="96" spans="1:19">
      <c r="A96" t="s">
        <v>25</v>
      </c>
      <c r="B96" s="381">
        <v>6</v>
      </c>
      <c r="C96" t="s">
        <v>25</v>
      </c>
      <c r="D96" s="58">
        <v>45597</v>
      </c>
      <c r="E96" s="382"/>
      <c r="F96" s="382"/>
      <c r="G96" s="382"/>
      <c r="H96" s="382"/>
      <c r="I96" s="382">
        <v>0</v>
      </c>
      <c r="J96" s="382">
        <v>0</v>
      </c>
      <c r="L96" s="380"/>
      <c r="N96" s="382"/>
      <c r="O96" s="382"/>
      <c r="P96" s="382"/>
      <c r="Q96" s="382">
        <v>0</v>
      </c>
      <c r="R96" s="382">
        <v>0</v>
      </c>
      <c r="S96" s="382">
        <v>0</v>
      </c>
    </row>
    <row r="97" spans="1:19">
      <c r="A97" t="s">
        <v>25</v>
      </c>
      <c r="B97" s="381">
        <v>6</v>
      </c>
      <c r="C97" t="s">
        <v>25</v>
      </c>
      <c r="D97" s="58">
        <v>45627</v>
      </c>
      <c r="E97" s="382"/>
      <c r="F97" s="382"/>
      <c r="G97" s="382"/>
      <c r="H97" s="382"/>
      <c r="I97" s="382">
        <v>0</v>
      </c>
      <c r="J97" s="382">
        <v>0</v>
      </c>
      <c r="L97" s="380"/>
      <c r="N97" s="382"/>
      <c r="O97" s="382"/>
      <c r="P97" s="382"/>
      <c r="Q97" s="382">
        <v>0</v>
      </c>
      <c r="R97" s="382">
        <v>0</v>
      </c>
      <c r="S97" s="382">
        <v>0</v>
      </c>
    </row>
    <row r="98" spans="1:19">
      <c r="A98" t="s">
        <v>25</v>
      </c>
      <c r="B98" s="381">
        <v>6</v>
      </c>
      <c r="C98" t="s">
        <v>25</v>
      </c>
      <c r="D98" s="58">
        <v>45658</v>
      </c>
      <c r="E98" s="382"/>
      <c r="F98" s="382"/>
      <c r="G98" s="382"/>
      <c r="H98" s="382"/>
      <c r="I98" s="382">
        <v>0</v>
      </c>
      <c r="J98" s="382">
        <v>0</v>
      </c>
      <c r="L98" s="380"/>
      <c r="N98" s="382"/>
      <c r="O98" s="382"/>
      <c r="P98" s="382"/>
      <c r="Q98" s="382">
        <v>0</v>
      </c>
      <c r="R98" s="382">
        <v>0</v>
      </c>
      <c r="S98" s="382">
        <v>0</v>
      </c>
    </row>
    <row r="99" spans="1:19">
      <c r="A99" t="s">
        <v>25</v>
      </c>
      <c r="B99" s="381">
        <v>6</v>
      </c>
      <c r="C99" t="s">
        <v>25</v>
      </c>
      <c r="D99" s="58">
        <v>45689</v>
      </c>
      <c r="E99" s="382"/>
      <c r="F99" s="382"/>
      <c r="G99" s="382"/>
      <c r="H99" s="382"/>
      <c r="I99" s="382">
        <v>0</v>
      </c>
      <c r="J99" s="382">
        <v>0</v>
      </c>
      <c r="L99" s="380"/>
      <c r="N99" s="382"/>
      <c r="O99" s="382"/>
      <c r="P99" s="382"/>
      <c r="Q99" s="382">
        <v>0</v>
      </c>
      <c r="R99" s="382">
        <v>0</v>
      </c>
      <c r="S99" s="382">
        <v>0</v>
      </c>
    </row>
    <row r="100" spans="1:19">
      <c r="A100" t="s">
        <v>25</v>
      </c>
      <c r="B100" s="381">
        <v>6</v>
      </c>
      <c r="C100" t="s">
        <v>25</v>
      </c>
      <c r="D100" s="58">
        <v>45717</v>
      </c>
      <c r="E100" s="382"/>
      <c r="F100" s="382"/>
      <c r="G100" s="382"/>
      <c r="H100" s="382"/>
      <c r="I100" s="382">
        <v>0</v>
      </c>
      <c r="J100" s="382">
        <v>0</v>
      </c>
      <c r="L100" s="380"/>
      <c r="N100" s="382"/>
      <c r="O100" s="382"/>
      <c r="P100" s="382"/>
      <c r="Q100" s="382">
        <v>0</v>
      </c>
      <c r="R100" s="382">
        <v>0</v>
      </c>
      <c r="S100" s="382">
        <v>0</v>
      </c>
    </row>
    <row r="101" spans="1:19">
      <c r="A101" t="s">
        <v>25</v>
      </c>
      <c r="B101" s="381" t="s">
        <v>378</v>
      </c>
      <c r="D101" s="58"/>
      <c r="E101" s="382">
        <v>0</v>
      </c>
      <c r="F101" s="382">
        <v>441</v>
      </c>
      <c r="G101" s="382">
        <v>15</v>
      </c>
      <c r="H101" s="382">
        <v>70</v>
      </c>
      <c r="I101" s="382">
        <v>526</v>
      </c>
      <c r="J101" s="382">
        <v>456</v>
      </c>
      <c r="L101" s="380"/>
      <c r="N101" s="382">
        <v>526</v>
      </c>
      <c r="O101" s="382">
        <v>15</v>
      </c>
      <c r="P101" s="382">
        <v>70</v>
      </c>
      <c r="Q101" s="382">
        <v>446</v>
      </c>
      <c r="R101" s="382">
        <v>526</v>
      </c>
      <c r="S101" s="382">
        <v>0</v>
      </c>
    </row>
    <row r="102" spans="1:19">
      <c r="B102" s="381">
        <v>7</v>
      </c>
      <c r="C102" t="s">
        <v>257</v>
      </c>
      <c r="D102" s="58">
        <v>45261</v>
      </c>
      <c r="E102" s="382">
        <v>534</v>
      </c>
      <c r="F102" s="382">
        <v>0</v>
      </c>
      <c r="G102" s="382"/>
      <c r="H102" s="382"/>
      <c r="I102" s="382">
        <v>534</v>
      </c>
      <c r="J102" s="382">
        <v>534</v>
      </c>
      <c r="K102" t="s">
        <v>563</v>
      </c>
      <c r="L102" s="380"/>
      <c r="M102">
        <v>51</v>
      </c>
      <c r="N102" s="382">
        <v>534</v>
      </c>
      <c r="O102" s="382"/>
      <c r="P102" s="382"/>
      <c r="Q102" s="382">
        <v>534</v>
      </c>
      <c r="R102" s="382">
        <v>534</v>
      </c>
      <c r="S102" s="382">
        <v>0</v>
      </c>
    </row>
    <row r="103" spans="1:19">
      <c r="A103" t="s">
        <v>257</v>
      </c>
      <c r="B103" s="381">
        <v>7</v>
      </c>
      <c r="C103" t="s">
        <v>257</v>
      </c>
      <c r="D103" s="58">
        <v>45292</v>
      </c>
      <c r="E103" s="382"/>
      <c r="F103" s="382">
        <v>0</v>
      </c>
      <c r="G103" s="382"/>
      <c r="H103" s="382">
        <v>0</v>
      </c>
      <c r="I103" s="382">
        <v>0</v>
      </c>
      <c r="J103" s="382">
        <v>0</v>
      </c>
      <c r="L103" s="380"/>
      <c r="N103" s="382"/>
      <c r="O103" s="382"/>
      <c r="P103" s="382"/>
      <c r="Q103" s="382">
        <v>0</v>
      </c>
      <c r="R103" s="382">
        <v>0</v>
      </c>
      <c r="S103" s="382">
        <v>0</v>
      </c>
    </row>
    <row r="104" spans="1:19">
      <c r="A104" t="s">
        <v>257</v>
      </c>
      <c r="B104" s="381">
        <v>7</v>
      </c>
      <c r="C104" t="s">
        <v>257</v>
      </c>
      <c r="D104" s="58">
        <v>45323</v>
      </c>
      <c r="E104" s="382"/>
      <c r="F104" s="382">
        <v>0</v>
      </c>
      <c r="G104" s="382"/>
      <c r="H104" s="382">
        <v>0</v>
      </c>
      <c r="I104" s="382">
        <v>0</v>
      </c>
      <c r="J104" s="382">
        <v>0</v>
      </c>
      <c r="L104" s="380"/>
      <c r="N104" s="382"/>
      <c r="O104" s="382"/>
      <c r="P104" s="382"/>
      <c r="Q104" s="382">
        <v>0</v>
      </c>
      <c r="R104" s="382">
        <v>0</v>
      </c>
      <c r="S104" s="382">
        <v>0</v>
      </c>
    </row>
    <row r="105" spans="1:19">
      <c r="A105" t="s">
        <v>257</v>
      </c>
      <c r="B105" s="381">
        <v>7</v>
      </c>
      <c r="C105" t="s">
        <v>257</v>
      </c>
      <c r="D105" s="58">
        <v>45352</v>
      </c>
      <c r="E105" s="382"/>
      <c r="F105" s="382"/>
      <c r="G105" s="382"/>
      <c r="H105" s="382">
        <v>10</v>
      </c>
      <c r="I105" s="382">
        <v>10</v>
      </c>
      <c r="J105" s="382">
        <v>0</v>
      </c>
      <c r="K105" t="s">
        <v>557</v>
      </c>
      <c r="L105" s="380">
        <v>45396</v>
      </c>
      <c r="M105">
        <v>175</v>
      </c>
      <c r="N105" s="382">
        <v>10</v>
      </c>
      <c r="O105" s="382"/>
      <c r="P105" s="382"/>
      <c r="Q105" s="382">
        <v>10</v>
      </c>
      <c r="R105" s="382">
        <v>10</v>
      </c>
      <c r="S105" s="382">
        <v>0</v>
      </c>
    </row>
    <row r="106" spans="1:19">
      <c r="A106" t="s">
        <v>257</v>
      </c>
      <c r="B106" s="381">
        <v>7</v>
      </c>
      <c r="C106" t="s">
        <v>257</v>
      </c>
      <c r="D106" s="58">
        <v>45383</v>
      </c>
      <c r="E106" s="382"/>
      <c r="F106" s="382">
        <v>63</v>
      </c>
      <c r="G106" s="382"/>
      <c r="H106" s="382">
        <v>10</v>
      </c>
      <c r="I106" s="382">
        <v>73</v>
      </c>
      <c r="J106" s="382">
        <v>63</v>
      </c>
      <c r="L106" s="380">
        <v>45427</v>
      </c>
      <c r="M106" s="383">
        <v>99</v>
      </c>
      <c r="N106" s="382">
        <v>73</v>
      </c>
      <c r="O106" s="382"/>
      <c r="P106" s="382">
        <v>10</v>
      </c>
      <c r="Q106" s="382">
        <v>63</v>
      </c>
      <c r="R106" s="382">
        <v>73</v>
      </c>
      <c r="S106" s="382">
        <v>0</v>
      </c>
    </row>
    <row r="107" spans="1:19">
      <c r="A107" t="s">
        <v>257</v>
      </c>
      <c r="B107" s="381">
        <v>7</v>
      </c>
      <c r="C107" t="s">
        <v>257</v>
      </c>
      <c r="D107" s="58">
        <v>45413</v>
      </c>
      <c r="E107" s="382"/>
      <c r="F107" s="382">
        <v>77</v>
      </c>
      <c r="G107" s="382"/>
      <c r="H107" s="382">
        <v>10</v>
      </c>
      <c r="I107" s="382">
        <v>87</v>
      </c>
      <c r="J107" s="382">
        <v>77</v>
      </c>
      <c r="L107" s="380">
        <v>45451</v>
      </c>
      <c r="M107">
        <v>49</v>
      </c>
      <c r="N107" s="382">
        <v>87</v>
      </c>
      <c r="O107" s="382"/>
      <c r="P107" s="382">
        <v>10</v>
      </c>
      <c r="Q107" s="382">
        <v>77</v>
      </c>
      <c r="R107" s="382">
        <v>87</v>
      </c>
      <c r="S107" s="382">
        <v>0</v>
      </c>
    </row>
    <row r="108" spans="1:19">
      <c r="A108" t="s">
        <v>257</v>
      </c>
      <c r="B108" s="381">
        <v>7</v>
      </c>
      <c r="C108" t="s">
        <v>257</v>
      </c>
      <c r="D108" s="58">
        <v>45444</v>
      </c>
      <c r="E108" s="382"/>
      <c r="F108" s="382">
        <v>168</v>
      </c>
      <c r="G108" s="382"/>
      <c r="H108" s="382">
        <v>10</v>
      </c>
      <c r="I108" s="382">
        <v>178</v>
      </c>
      <c r="J108" s="382">
        <v>168</v>
      </c>
      <c r="L108" s="380">
        <v>45503</v>
      </c>
      <c r="M108">
        <v>118</v>
      </c>
      <c r="N108" s="382">
        <v>168</v>
      </c>
      <c r="O108" s="382"/>
      <c r="P108" s="382">
        <v>10</v>
      </c>
      <c r="Q108" s="382">
        <v>158</v>
      </c>
      <c r="R108" s="382">
        <v>168</v>
      </c>
      <c r="S108" s="382">
        <v>10</v>
      </c>
    </row>
    <row r="109" spans="1:19">
      <c r="A109" t="s">
        <v>257</v>
      </c>
      <c r="B109" s="381">
        <v>7</v>
      </c>
      <c r="C109" t="s">
        <v>257</v>
      </c>
      <c r="D109" s="58">
        <v>45474</v>
      </c>
      <c r="E109" s="382"/>
      <c r="F109" s="382">
        <v>91</v>
      </c>
      <c r="G109" s="382">
        <v>5</v>
      </c>
      <c r="H109" s="382">
        <v>10</v>
      </c>
      <c r="I109" s="382">
        <v>106</v>
      </c>
      <c r="J109" s="382">
        <v>96</v>
      </c>
      <c r="L109" s="380"/>
      <c r="N109" s="382">
        <v>106</v>
      </c>
      <c r="O109" s="382"/>
      <c r="P109" s="382"/>
      <c r="Q109" s="382">
        <v>106</v>
      </c>
      <c r="R109" s="382">
        <v>106</v>
      </c>
      <c r="S109" s="382">
        <v>0</v>
      </c>
    </row>
    <row r="110" spans="1:19">
      <c r="A110" t="s">
        <v>257</v>
      </c>
      <c r="B110" s="381">
        <v>7</v>
      </c>
      <c r="C110" t="s">
        <v>257</v>
      </c>
      <c r="D110" s="58">
        <v>45505</v>
      </c>
      <c r="E110" s="382"/>
      <c r="F110" s="382">
        <v>152</v>
      </c>
      <c r="G110" s="382">
        <v>5</v>
      </c>
      <c r="H110" s="382">
        <v>10</v>
      </c>
      <c r="I110" s="382">
        <v>167</v>
      </c>
      <c r="J110" s="382">
        <v>157</v>
      </c>
      <c r="L110" s="380">
        <v>45596</v>
      </c>
      <c r="M110">
        <v>113</v>
      </c>
      <c r="N110" s="382">
        <v>167</v>
      </c>
      <c r="O110" s="382">
        <v>5</v>
      </c>
      <c r="P110" s="382">
        <v>10</v>
      </c>
      <c r="Q110" s="382">
        <v>157</v>
      </c>
      <c r="R110" s="382">
        <v>167</v>
      </c>
      <c r="S110" s="382">
        <v>0</v>
      </c>
    </row>
    <row r="111" spans="1:19">
      <c r="A111" t="s">
        <v>257</v>
      </c>
      <c r="B111" s="381">
        <v>7</v>
      </c>
      <c r="C111" t="s">
        <v>257</v>
      </c>
      <c r="D111" s="58">
        <v>45536</v>
      </c>
      <c r="E111" s="382"/>
      <c r="F111" s="382">
        <v>49</v>
      </c>
      <c r="G111" s="382">
        <v>5</v>
      </c>
      <c r="H111" s="382">
        <v>10</v>
      </c>
      <c r="I111" s="382">
        <v>64</v>
      </c>
      <c r="J111" s="382">
        <v>54</v>
      </c>
      <c r="L111" s="380">
        <v>45596</v>
      </c>
      <c r="M111">
        <v>113</v>
      </c>
      <c r="N111" s="382">
        <v>64</v>
      </c>
      <c r="O111" s="382">
        <v>5</v>
      </c>
      <c r="P111" s="382">
        <v>10</v>
      </c>
      <c r="Q111" s="382">
        <v>54</v>
      </c>
      <c r="R111" s="382">
        <v>64</v>
      </c>
      <c r="S111" s="382">
        <v>0</v>
      </c>
    </row>
    <row r="112" spans="1:19">
      <c r="A112" t="s">
        <v>257</v>
      </c>
      <c r="B112" s="381">
        <v>7</v>
      </c>
      <c r="C112" t="s">
        <v>257</v>
      </c>
      <c r="D112" s="58">
        <v>45566</v>
      </c>
      <c r="E112" s="382"/>
      <c r="F112" s="382"/>
      <c r="G112" s="382"/>
      <c r="H112" s="382"/>
      <c r="I112" s="382">
        <v>0</v>
      </c>
      <c r="J112" s="382">
        <v>0</v>
      </c>
      <c r="L112" s="380"/>
      <c r="N112" s="382"/>
      <c r="O112" s="382"/>
      <c r="P112" s="382"/>
      <c r="Q112" s="382">
        <v>0</v>
      </c>
      <c r="R112" s="382">
        <v>0</v>
      </c>
      <c r="S112" s="382">
        <v>0</v>
      </c>
    </row>
    <row r="113" spans="1:19">
      <c r="A113" t="s">
        <v>257</v>
      </c>
      <c r="B113" s="381">
        <v>7</v>
      </c>
      <c r="C113" t="s">
        <v>257</v>
      </c>
      <c r="D113" s="58">
        <v>45597</v>
      </c>
      <c r="E113" s="382"/>
      <c r="F113" s="382"/>
      <c r="G113" s="382"/>
      <c r="H113" s="382"/>
      <c r="I113" s="382">
        <v>0</v>
      </c>
      <c r="J113" s="382">
        <v>0</v>
      </c>
      <c r="L113" s="380"/>
      <c r="N113" s="382"/>
      <c r="O113" s="382"/>
      <c r="P113" s="382"/>
      <c r="Q113" s="382">
        <v>0</v>
      </c>
      <c r="R113" s="382">
        <v>0</v>
      </c>
      <c r="S113" s="382">
        <v>0</v>
      </c>
    </row>
    <row r="114" spans="1:19">
      <c r="A114" t="s">
        <v>257</v>
      </c>
      <c r="B114" s="381">
        <v>7</v>
      </c>
      <c r="C114" t="s">
        <v>257</v>
      </c>
      <c r="D114" s="58">
        <v>45627</v>
      </c>
      <c r="E114" s="382"/>
      <c r="F114" s="382"/>
      <c r="G114" s="382"/>
      <c r="H114" s="382"/>
      <c r="I114" s="382">
        <v>0</v>
      </c>
      <c r="J114" s="382">
        <v>0</v>
      </c>
      <c r="L114" s="380"/>
      <c r="N114" s="382"/>
      <c r="O114" s="382"/>
      <c r="P114" s="382"/>
      <c r="Q114" s="382">
        <v>0</v>
      </c>
      <c r="R114" s="382">
        <v>0</v>
      </c>
      <c r="S114" s="382">
        <v>0</v>
      </c>
    </row>
    <row r="115" spans="1:19">
      <c r="A115" t="s">
        <v>257</v>
      </c>
      <c r="B115" s="381">
        <v>7</v>
      </c>
      <c r="C115" t="s">
        <v>257</v>
      </c>
      <c r="D115" s="58">
        <v>45658</v>
      </c>
      <c r="E115" s="382"/>
      <c r="F115" s="382"/>
      <c r="G115" s="382"/>
      <c r="H115" s="382"/>
      <c r="I115" s="382">
        <v>0</v>
      </c>
      <c r="J115" s="382">
        <v>0</v>
      </c>
      <c r="L115" s="380"/>
      <c r="N115" s="382"/>
      <c r="O115" s="382"/>
      <c r="P115" s="382"/>
      <c r="Q115" s="382">
        <v>0</v>
      </c>
      <c r="R115" s="382">
        <v>0</v>
      </c>
      <c r="S115" s="382">
        <v>0</v>
      </c>
    </row>
    <row r="116" spans="1:19">
      <c r="A116" t="s">
        <v>257</v>
      </c>
      <c r="B116" s="381">
        <v>7</v>
      </c>
      <c r="C116" t="s">
        <v>257</v>
      </c>
      <c r="D116" s="58">
        <v>45689</v>
      </c>
      <c r="E116" s="382"/>
      <c r="F116" s="382"/>
      <c r="G116" s="382"/>
      <c r="H116" s="382"/>
      <c r="I116" s="382">
        <v>0</v>
      </c>
      <c r="J116" s="382">
        <v>0</v>
      </c>
      <c r="L116" s="380"/>
      <c r="N116" s="382"/>
      <c r="O116" s="382"/>
      <c r="P116" s="382"/>
      <c r="Q116" s="382">
        <v>0</v>
      </c>
      <c r="R116" s="382">
        <v>0</v>
      </c>
      <c r="S116" s="382">
        <v>0</v>
      </c>
    </row>
    <row r="117" spans="1:19">
      <c r="A117" t="s">
        <v>257</v>
      </c>
      <c r="B117" s="381">
        <v>7</v>
      </c>
      <c r="C117" t="s">
        <v>257</v>
      </c>
      <c r="D117" s="58">
        <v>45717</v>
      </c>
      <c r="E117" s="382"/>
      <c r="F117" s="382"/>
      <c r="G117" s="382"/>
      <c r="H117" s="382"/>
      <c r="I117" s="382">
        <v>0</v>
      </c>
      <c r="J117" s="382">
        <v>0</v>
      </c>
      <c r="L117" s="380"/>
      <c r="N117" s="382"/>
      <c r="O117" s="382"/>
      <c r="P117" s="382"/>
      <c r="Q117" s="382">
        <v>0</v>
      </c>
      <c r="R117" s="382">
        <v>0</v>
      </c>
      <c r="S117" s="382">
        <v>0</v>
      </c>
    </row>
    <row r="118" spans="1:19">
      <c r="A118" t="s">
        <v>257</v>
      </c>
      <c r="B118" s="381">
        <v>7</v>
      </c>
      <c r="C118" t="s">
        <v>257</v>
      </c>
      <c r="D118" s="58">
        <v>45748</v>
      </c>
      <c r="E118" s="382"/>
      <c r="F118" s="382"/>
      <c r="G118" s="382"/>
      <c r="H118" s="382"/>
      <c r="I118" s="382">
        <v>0</v>
      </c>
      <c r="J118" s="382">
        <v>0</v>
      </c>
      <c r="L118" s="380"/>
      <c r="N118" s="382"/>
      <c r="O118" s="382"/>
      <c r="P118" s="382"/>
      <c r="Q118" s="382">
        <v>0</v>
      </c>
      <c r="R118" s="382">
        <v>0</v>
      </c>
      <c r="S118" s="382">
        <v>0</v>
      </c>
    </row>
    <row r="119" spans="1:19">
      <c r="A119" t="s">
        <v>257</v>
      </c>
      <c r="B119" s="381">
        <v>7</v>
      </c>
      <c r="C119" t="s">
        <v>257</v>
      </c>
      <c r="D119" s="58">
        <v>45778</v>
      </c>
      <c r="E119" s="382"/>
      <c r="F119" s="382"/>
      <c r="G119" s="382"/>
      <c r="H119" s="382"/>
      <c r="I119" s="382">
        <v>0</v>
      </c>
      <c r="J119" s="382">
        <v>0</v>
      </c>
      <c r="L119" s="380"/>
      <c r="N119" s="382"/>
      <c r="O119" s="382"/>
      <c r="P119" s="382"/>
      <c r="Q119" s="382">
        <v>0</v>
      </c>
      <c r="R119" s="382">
        <v>0</v>
      </c>
      <c r="S119" s="382">
        <v>0</v>
      </c>
    </row>
    <row r="120" spans="1:19">
      <c r="A120" t="s">
        <v>257</v>
      </c>
      <c r="B120" s="381" t="s">
        <v>379</v>
      </c>
      <c r="D120" s="58"/>
      <c r="E120" s="382">
        <v>534</v>
      </c>
      <c r="F120" s="382">
        <v>600</v>
      </c>
      <c r="G120" s="382">
        <v>15</v>
      </c>
      <c r="H120" s="382">
        <v>70</v>
      </c>
      <c r="I120" s="382">
        <v>1219</v>
      </c>
      <c r="J120" s="382">
        <v>1149</v>
      </c>
      <c r="L120" s="380"/>
      <c r="N120" s="382">
        <v>1209</v>
      </c>
      <c r="O120" s="382">
        <v>10</v>
      </c>
      <c r="P120" s="382">
        <v>50</v>
      </c>
      <c r="Q120" s="382">
        <v>1159</v>
      </c>
      <c r="R120" s="382">
        <v>1209</v>
      </c>
      <c r="S120" s="382">
        <v>10</v>
      </c>
    </row>
    <row r="121" spans="1:19">
      <c r="B121" s="381">
        <v>8</v>
      </c>
      <c r="C121" t="s">
        <v>105</v>
      </c>
      <c r="D121" s="58">
        <v>45261</v>
      </c>
      <c r="E121" s="382">
        <v>0</v>
      </c>
      <c r="F121" s="382">
        <v>0</v>
      </c>
      <c r="G121" s="382"/>
      <c r="H121" s="382"/>
      <c r="I121" s="382">
        <v>0</v>
      </c>
      <c r="J121" s="382">
        <v>0</v>
      </c>
      <c r="L121" s="380"/>
      <c r="N121" s="382">
        <v>10</v>
      </c>
      <c r="O121" s="382"/>
      <c r="P121" s="382">
        <v>10</v>
      </c>
      <c r="Q121" s="382">
        <v>0</v>
      </c>
      <c r="R121" s="382">
        <v>10</v>
      </c>
      <c r="S121" s="382">
        <v>-10</v>
      </c>
    </row>
    <row r="122" spans="1:19">
      <c r="A122" t="s">
        <v>105</v>
      </c>
      <c r="B122" s="381">
        <v>8</v>
      </c>
      <c r="C122" t="s">
        <v>105</v>
      </c>
      <c r="D122" s="58">
        <v>45292</v>
      </c>
      <c r="E122" s="382"/>
      <c r="F122" s="382">
        <v>0</v>
      </c>
      <c r="G122" s="382"/>
      <c r="H122" s="382">
        <v>0</v>
      </c>
      <c r="I122" s="382">
        <v>0</v>
      </c>
      <c r="J122" s="382">
        <v>0</v>
      </c>
      <c r="L122" s="380"/>
      <c r="N122" s="382"/>
      <c r="O122" s="382"/>
      <c r="P122" s="382"/>
      <c r="Q122" s="382">
        <v>0</v>
      </c>
      <c r="R122" s="382">
        <v>0</v>
      </c>
      <c r="S122" s="382">
        <v>0</v>
      </c>
    </row>
    <row r="123" spans="1:19">
      <c r="A123" t="s">
        <v>105</v>
      </c>
      <c r="B123" s="381">
        <v>8</v>
      </c>
      <c r="C123" t="s">
        <v>105</v>
      </c>
      <c r="D123" s="58">
        <v>45323</v>
      </c>
      <c r="E123" s="382"/>
      <c r="F123" s="382">
        <v>0</v>
      </c>
      <c r="G123" s="382"/>
      <c r="H123" s="382">
        <v>0</v>
      </c>
      <c r="I123" s="382">
        <v>0</v>
      </c>
      <c r="J123" s="382">
        <v>0</v>
      </c>
      <c r="L123" s="380"/>
      <c r="N123" s="382"/>
      <c r="O123" s="382"/>
      <c r="P123" s="382"/>
      <c r="Q123" s="382">
        <v>0</v>
      </c>
      <c r="R123" s="382">
        <v>0</v>
      </c>
      <c r="S123" s="382">
        <v>0</v>
      </c>
    </row>
    <row r="124" spans="1:19">
      <c r="A124" t="s">
        <v>105</v>
      </c>
      <c r="B124" s="381">
        <v>8</v>
      </c>
      <c r="C124" t="s">
        <v>105</v>
      </c>
      <c r="D124" s="58">
        <v>45352</v>
      </c>
      <c r="E124" s="382"/>
      <c r="F124" s="382">
        <v>14</v>
      </c>
      <c r="G124" s="382"/>
      <c r="H124" s="382">
        <v>10</v>
      </c>
      <c r="I124" s="382">
        <v>24</v>
      </c>
      <c r="J124" s="382">
        <v>14</v>
      </c>
      <c r="K124" t="s">
        <v>557</v>
      </c>
      <c r="L124" s="380">
        <v>45391</v>
      </c>
      <c r="M124">
        <v>104</v>
      </c>
      <c r="N124" s="382">
        <v>24</v>
      </c>
      <c r="O124" s="382"/>
      <c r="P124" s="382">
        <v>10</v>
      </c>
      <c r="Q124" s="382">
        <v>14</v>
      </c>
      <c r="R124" s="382">
        <v>24</v>
      </c>
      <c r="S124" s="382">
        <v>0</v>
      </c>
    </row>
    <row r="125" spans="1:19">
      <c r="A125" t="s">
        <v>105</v>
      </c>
      <c r="B125" s="381">
        <v>8</v>
      </c>
      <c r="C125" t="s">
        <v>105</v>
      </c>
      <c r="D125" s="58">
        <v>45383</v>
      </c>
      <c r="E125" s="382"/>
      <c r="F125" s="382">
        <v>28</v>
      </c>
      <c r="G125" s="382"/>
      <c r="H125" s="382">
        <v>10</v>
      </c>
      <c r="I125" s="382">
        <v>38</v>
      </c>
      <c r="J125" s="382">
        <v>28</v>
      </c>
      <c r="L125" s="380">
        <v>45419</v>
      </c>
      <c r="M125" s="383">
        <v>29</v>
      </c>
      <c r="N125" s="382">
        <v>38</v>
      </c>
      <c r="O125" s="382"/>
      <c r="P125" s="382">
        <v>10</v>
      </c>
      <c r="Q125" s="382">
        <v>28</v>
      </c>
      <c r="R125" s="382">
        <v>38</v>
      </c>
      <c r="S125" s="382">
        <v>0</v>
      </c>
    </row>
    <row r="126" spans="1:19">
      <c r="A126" t="s">
        <v>105</v>
      </c>
      <c r="B126" s="381">
        <v>8</v>
      </c>
      <c r="C126" t="s">
        <v>105</v>
      </c>
      <c r="D126" s="58">
        <v>45413</v>
      </c>
      <c r="E126" s="382"/>
      <c r="F126" s="382">
        <v>35</v>
      </c>
      <c r="G126" s="382"/>
      <c r="H126" s="382">
        <v>10</v>
      </c>
      <c r="I126" s="382">
        <v>45</v>
      </c>
      <c r="J126" s="382">
        <v>35</v>
      </c>
      <c r="L126" s="380">
        <v>45451</v>
      </c>
      <c r="M126">
        <v>38</v>
      </c>
      <c r="N126" s="382">
        <v>45</v>
      </c>
      <c r="O126" s="382"/>
      <c r="P126" s="382">
        <v>10</v>
      </c>
      <c r="Q126" s="382">
        <v>35</v>
      </c>
      <c r="R126" s="382">
        <v>45</v>
      </c>
      <c r="S126" s="382">
        <v>0</v>
      </c>
    </row>
    <row r="127" spans="1:19">
      <c r="A127" t="s">
        <v>105</v>
      </c>
      <c r="B127" s="381">
        <v>8</v>
      </c>
      <c r="C127" t="s">
        <v>105</v>
      </c>
      <c r="D127" s="58">
        <v>45444</v>
      </c>
      <c r="E127" s="382"/>
      <c r="F127" s="382">
        <v>35</v>
      </c>
      <c r="G127" s="382"/>
      <c r="H127" s="382">
        <v>10</v>
      </c>
      <c r="I127" s="382">
        <v>45</v>
      </c>
      <c r="J127" s="382">
        <v>35</v>
      </c>
      <c r="L127" s="380">
        <v>45485</v>
      </c>
      <c r="M127">
        <v>55</v>
      </c>
      <c r="N127" s="382">
        <v>45</v>
      </c>
      <c r="O127" s="382"/>
      <c r="P127" s="382">
        <v>10</v>
      </c>
      <c r="Q127" s="382">
        <v>35</v>
      </c>
      <c r="R127" s="382">
        <v>45</v>
      </c>
      <c r="S127" s="382">
        <v>0</v>
      </c>
    </row>
    <row r="128" spans="1:19">
      <c r="A128" t="s">
        <v>105</v>
      </c>
      <c r="B128" s="381">
        <v>8</v>
      </c>
      <c r="C128" t="s">
        <v>105</v>
      </c>
      <c r="D128" s="58">
        <v>45474</v>
      </c>
      <c r="E128" s="382"/>
      <c r="F128" s="382">
        <v>35</v>
      </c>
      <c r="G128" s="382">
        <v>5</v>
      </c>
      <c r="H128" s="382">
        <v>10</v>
      </c>
      <c r="I128" s="382">
        <v>50</v>
      </c>
      <c r="J128" s="382">
        <v>40</v>
      </c>
      <c r="L128" s="380">
        <v>45511</v>
      </c>
      <c r="M128">
        <v>50</v>
      </c>
      <c r="N128" s="382">
        <v>50</v>
      </c>
      <c r="O128" s="382">
        <v>5</v>
      </c>
      <c r="P128" s="382">
        <v>10</v>
      </c>
      <c r="Q128" s="382">
        <v>40</v>
      </c>
      <c r="R128" s="382">
        <v>50</v>
      </c>
      <c r="S128" s="382">
        <v>0</v>
      </c>
    </row>
    <row r="129" spans="1:19">
      <c r="A129" t="s">
        <v>105</v>
      </c>
      <c r="B129" s="381">
        <v>8</v>
      </c>
      <c r="C129" t="s">
        <v>105</v>
      </c>
      <c r="D129" s="58">
        <v>45505</v>
      </c>
      <c r="E129" s="382"/>
      <c r="F129" s="382">
        <v>21</v>
      </c>
      <c r="G129" s="382">
        <v>5</v>
      </c>
      <c r="H129" s="382">
        <v>10</v>
      </c>
      <c r="I129" s="382">
        <v>36</v>
      </c>
      <c r="J129" s="382">
        <v>26</v>
      </c>
      <c r="L129" s="380">
        <v>45565</v>
      </c>
      <c r="M129">
        <v>87</v>
      </c>
      <c r="N129" s="382">
        <v>36</v>
      </c>
      <c r="O129" s="382">
        <v>5</v>
      </c>
      <c r="P129" s="382">
        <v>10</v>
      </c>
      <c r="Q129" s="382">
        <v>26</v>
      </c>
      <c r="R129" s="382">
        <v>36</v>
      </c>
      <c r="S129" s="382">
        <v>0</v>
      </c>
    </row>
    <row r="130" spans="1:19">
      <c r="A130" t="s">
        <v>105</v>
      </c>
      <c r="B130" s="381">
        <v>8</v>
      </c>
      <c r="C130" t="s">
        <v>105</v>
      </c>
      <c r="D130" s="58">
        <v>45536</v>
      </c>
      <c r="E130" s="382"/>
      <c r="F130" s="382">
        <v>42</v>
      </c>
      <c r="G130" s="382">
        <v>5</v>
      </c>
      <c r="H130" s="382">
        <v>10</v>
      </c>
      <c r="I130" s="382">
        <v>57</v>
      </c>
      <c r="J130" s="382">
        <v>47</v>
      </c>
      <c r="L130" s="380"/>
      <c r="N130" s="382">
        <v>57</v>
      </c>
      <c r="O130" s="382">
        <v>5</v>
      </c>
      <c r="P130" s="382">
        <v>10</v>
      </c>
      <c r="Q130" s="382">
        <v>42</v>
      </c>
      <c r="R130" s="382">
        <v>57</v>
      </c>
      <c r="S130" s="382">
        <v>0</v>
      </c>
    </row>
    <row r="131" spans="1:19">
      <c r="A131" t="s">
        <v>105</v>
      </c>
      <c r="B131" s="381">
        <v>8</v>
      </c>
      <c r="C131" t="s">
        <v>105</v>
      </c>
      <c r="D131" s="58">
        <v>45566</v>
      </c>
      <c r="E131" s="382"/>
      <c r="F131" s="382">
        <v>28</v>
      </c>
      <c r="G131" s="382">
        <v>5</v>
      </c>
      <c r="H131" s="382">
        <v>10</v>
      </c>
      <c r="I131" s="382">
        <v>43</v>
      </c>
      <c r="J131" s="382">
        <v>33</v>
      </c>
      <c r="L131" s="380" t="s">
        <v>564</v>
      </c>
      <c r="M131">
        <v>10</v>
      </c>
      <c r="N131" s="382">
        <v>43</v>
      </c>
      <c r="O131" s="382">
        <v>5</v>
      </c>
      <c r="P131" s="382">
        <v>10</v>
      </c>
      <c r="Q131" s="382">
        <v>28</v>
      </c>
      <c r="R131" s="382">
        <v>43</v>
      </c>
      <c r="S131" s="382">
        <v>0</v>
      </c>
    </row>
    <row r="132" spans="1:19">
      <c r="A132" t="s">
        <v>105</v>
      </c>
      <c r="B132" s="381">
        <v>8</v>
      </c>
      <c r="C132" t="s">
        <v>105</v>
      </c>
      <c r="D132" s="58">
        <v>45597</v>
      </c>
      <c r="E132" s="382"/>
      <c r="F132" s="382"/>
      <c r="G132" s="382"/>
      <c r="H132" s="382"/>
      <c r="I132" s="382">
        <v>0</v>
      </c>
      <c r="J132" s="382">
        <v>0</v>
      </c>
      <c r="L132" s="380"/>
      <c r="N132" s="382"/>
      <c r="O132" s="382"/>
      <c r="P132" s="382"/>
      <c r="Q132" s="382">
        <v>0</v>
      </c>
      <c r="R132" s="382">
        <v>0</v>
      </c>
      <c r="S132" s="382">
        <v>0</v>
      </c>
    </row>
    <row r="133" spans="1:19">
      <c r="A133" t="s">
        <v>105</v>
      </c>
      <c r="B133" s="381">
        <v>8</v>
      </c>
      <c r="C133" t="s">
        <v>105</v>
      </c>
      <c r="D133" s="58">
        <v>45627</v>
      </c>
      <c r="E133" s="382"/>
      <c r="F133" s="382"/>
      <c r="G133" s="382"/>
      <c r="H133" s="382"/>
      <c r="I133" s="382">
        <v>0</v>
      </c>
      <c r="J133" s="382">
        <v>0</v>
      </c>
      <c r="L133" s="380"/>
      <c r="N133" s="382"/>
      <c r="O133" s="382"/>
      <c r="P133" s="382"/>
      <c r="Q133" s="382">
        <v>0</v>
      </c>
      <c r="R133" s="382">
        <v>0</v>
      </c>
      <c r="S133" s="382">
        <v>0</v>
      </c>
    </row>
    <row r="134" spans="1:19">
      <c r="A134" t="s">
        <v>105</v>
      </c>
      <c r="B134" s="381">
        <v>8</v>
      </c>
      <c r="C134" t="s">
        <v>105</v>
      </c>
      <c r="D134" s="58">
        <v>45658</v>
      </c>
      <c r="E134" s="382"/>
      <c r="F134" s="382"/>
      <c r="G134" s="382"/>
      <c r="H134" s="382"/>
      <c r="I134" s="382">
        <v>0</v>
      </c>
      <c r="J134" s="382">
        <v>0</v>
      </c>
      <c r="L134" s="380"/>
      <c r="N134" s="382"/>
      <c r="O134" s="382"/>
      <c r="P134" s="382"/>
      <c r="Q134" s="382">
        <v>0</v>
      </c>
      <c r="R134" s="382">
        <v>0</v>
      </c>
      <c r="S134" s="382">
        <v>0</v>
      </c>
    </row>
    <row r="135" spans="1:19">
      <c r="A135" t="s">
        <v>105</v>
      </c>
      <c r="B135" s="381">
        <v>8</v>
      </c>
      <c r="C135" t="s">
        <v>105</v>
      </c>
      <c r="D135" s="58">
        <v>45689</v>
      </c>
      <c r="E135" s="382"/>
      <c r="F135" s="382"/>
      <c r="G135" s="382"/>
      <c r="H135" s="382"/>
      <c r="I135" s="382">
        <v>0</v>
      </c>
      <c r="J135" s="382">
        <v>0</v>
      </c>
      <c r="L135" s="380"/>
      <c r="N135" s="382"/>
      <c r="O135" s="382"/>
      <c r="P135" s="382"/>
      <c r="Q135" s="382">
        <v>0</v>
      </c>
      <c r="R135" s="382">
        <v>0</v>
      </c>
      <c r="S135" s="382">
        <v>0</v>
      </c>
    </row>
    <row r="136" spans="1:19">
      <c r="A136" t="s">
        <v>105</v>
      </c>
      <c r="B136" s="381">
        <v>8</v>
      </c>
      <c r="C136" t="s">
        <v>105</v>
      </c>
      <c r="D136" s="58">
        <v>45717</v>
      </c>
      <c r="E136" s="382"/>
      <c r="F136" s="382"/>
      <c r="G136" s="382"/>
      <c r="H136" s="382"/>
      <c r="I136" s="382">
        <v>0</v>
      </c>
      <c r="J136" s="382">
        <v>0</v>
      </c>
      <c r="L136" s="380"/>
      <c r="N136" s="382"/>
      <c r="O136" s="382"/>
      <c r="P136" s="382"/>
      <c r="Q136" s="382">
        <v>0</v>
      </c>
      <c r="R136" s="382">
        <v>0</v>
      </c>
      <c r="S136" s="382">
        <v>0</v>
      </c>
    </row>
    <row r="137" spans="1:19">
      <c r="A137" t="s">
        <v>105</v>
      </c>
      <c r="B137" s="381">
        <v>8</v>
      </c>
      <c r="C137" t="s">
        <v>105</v>
      </c>
      <c r="D137" s="58">
        <v>45748</v>
      </c>
      <c r="E137" s="382"/>
      <c r="F137" s="382"/>
      <c r="G137" s="382"/>
      <c r="H137" s="382"/>
      <c r="I137" s="382">
        <v>0</v>
      </c>
      <c r="J137" s="382">
        <v>0</v>
      </c>
      <c r="L137" s="380"/>
      <c r="N137" s="382"/>
      <c r="O137" s="382"/>
      <c r="P137" s="382"/>
      <c r="Q137" s="382">
        <v>0</v>
      </c>
      <c r="R137" s="382">
        <v>0</v>
      </c>
      <c r="S137" s="382">
        <v>0</v>
      </c>
    </row>
    <row r="138" spans="1:19">
      <c r="A138" t="s">
        <v>105</v>
      </c>
      <c r="B138" s="381" t="s">
        <v>380</v>
      </c>
      <c r="D138" s="58"/>
      <c r="E138" s="382">
        <v>0</v>
      </c>
      <c r="F138" s="382">
        <v>238</v>
      </c>
      <c r="G138" s="382">
        <v>20</v>
      </c>
      <c r="H138" s="382">
        <v>80</v>
      </c>
      <c r="I138" s="382">
        <v>338</v>
      </c>
      <c r="J138" s="382">
        <v>258</v>
      </c>
      <c r="L138" s="380"/>
      <c r="N138" s="382">
        <v>348</v>
      </c>
      <c r="O138" s="382">
        <v>20</v>
      </c>
      <c r="P138" s="382">
        <v>90</v>
      </c>
      <c r="Q138" s="382">
        <v>248</v>
      </c>
      <c r="R138" s="382">
        <v>348</v>
      </c>
      <c r="S138" s="382">
        <v>-10</v>
      </c>
    </row>
    <row r="139" spans="1:19">
      <c r="B139" s="381">
        <v>9</v>
      </c>
      <c r="C139" t="s">
        <v>27</v>
      </c>
      <c r="D139" s="58">
        <v>45261</v>
      </c>
      <c r="E139" s="382">
        <v>0</v>
      </c>
      <c r="F139" s="382">
        <v>0</v>
      </c>
      <c r="G139" s="382"/>
      <c r="H139" s="382"/>
      <c r="I139" s="382">
        <v>0</v>
      </c>
      <c r="J139" s="382">
        <v>0</v>
      </c>
      <c r="L139" s="380"/>
      <c r="N139" s="382">
        <v>0</v>
      </c>
      <c r="O139" s="382"/>
      <c r="P139" s="382"/>
      <c r="Q139" s="382">
        <v>0</v>
      </c>
      <c r="R139" s="382">
        <v>0</v>
      </c>
      <c r="S139" s="382">
        <v>0</v>
      </c>
    </row>
    <row r="140" spans="1:19">
      <c r="A140" t="s">
        <v>27</v>
      </c>
      <c r="B140" s="381">
        <v>9</v>
      </c>
      <c r="C140" t="s">
        <v>27</v>
      </c>
      <c r="D140" s="58">
        <v>45292</v>
      </c>
      <c r="E140" s="382"/>
      <c r="F140" s="382">
        <v>35</v>
      </c>
      <c r="G140" s="382"/>
      <c r="H140" s="382">
        <v>0</v>
      </c>
      <c r="I140" s="382">
        <v>35</v>
      </c>
      <c r="J140" s="382">
        <v>35</v>
      </c>
      <c r="L140" s="380"/>
      <c r="N140" s="382">
        <v>35</v>
      </c>
      <c r="O140" s="382"/>
      <c r="P140" s="382"/>
      <c r="Q140" s="382">
        <v>35</v>
      </c>
      <c r="R140" s="382">
        <v>35</v>
      </c>
      <c r="S140" s="382">
        <v>0</v>
      </c>
    </row>
    <row r="141" spans="1:19">
      <c r="A141" t="s">
        <v>27</v>
      </c>
      <c r="B141" s="381">
        <v>9</v>
      </c>
      <c r="C141" t="s">
        <v>27</v>
      </c>
      <c r="D141" s="58">
        <v>45323</v>
      </c>
      <c r="E141" s="382"/>
      <c r="F141" s="382">
        <v>0</v>
      </c>
      <c r="G141" s="382"/>
      <c r="H141" s="382">
        <v>0</v>
      </c>
      <c r="I141" s="382">
        <v>0</v>
      </c>
      <c r="J141" s="382">
        <v>0</v>
      </c>
      <c r="L141" s="380"/>
      <c r="N141" s="382">
        <v>-35</v>
      </c>
      <c r="O141" s="382"/>
      <c r="P141" s="382"/>
      <c r="Q141" s="382">
        <v>-35</v>
      </c>
      <c r="R141" s="382">
        <v>-35</v>
      </c>
      <c r="S141" s="382">
        <v>35</v>
      </c>
    </row>
    <row r="142" spans="1:19">
      <c r="A142" t="s">
        <v>27</v>
      </c>
      <c r="B142" s="381">
        <v>9</v>
      </c>
      <c r="C142" t="s">
        <v>27</v>
      </c>
      <c r="D142" s="58">
        <v>45352</v>
      </c>
      <c r="E142" s="382"/>
      <c r="F142" s="382">
        <v>28</v>
      </c>
      <c r="G142" s="382"/>
      <c r="H142" s="382">
        <v>10</v>
      </c>
      <c r="I142" s="382">
        <v>38</v>
      </c>
      <c r="J142" s="382">
        <v>28</v>
      </c>
      <c r="K142" t="s">
        <v>557</v>
      </c>
      <c r="L142" s="380">
        <v>45390</v>
      </c>
      <c r="M142">
        <v>88</v>
      </c>
      <c r="N142" s="382">
        <v>38</v>
      </c>
      <c r="O142" s="382"/>
      <c r="P142" s="382">
        <v>10</v>
      </c>
      <c r="Q142" s="382">
        <v>28</v>
      </c>
      <c r="R142" s="382">
        <v>38</v>
      </c>
      <c r="S142" s="382">
        <v>0</v>
      </c>
    </row>
    <row r="143" spans="1:19">
      <c r="A143" t="s">
        <v>27</v>
      </c>
      <c r="B143" s="381">
        <v>9</v>
      </c>
      <c r="C143" t="s">
        <v>27</v>
      </c>
      <c r="D143" s="58">
        <v>45383</v>
      </c>
      <c r="E143" s="382"/>
      <c r="F143" s="382">
        <v>112</v>
      </c>
      <c r="G143" s="382"/>
      <c r="H143" s="382">
        <v>10</v>
      </c>
      <c r="I143" s="382">
        <v>122</v>
      </c>
      <c r="J143" s="382">
        <v>112</v>
      </c>
      <c r="L143" s="380">
        <v>45419</v>
      </c>
      <c r="M143" s="383">
        <v>23</v>
      </c>
      <c r="N143" s="382">
        <v>122</v>
      </c>
      <c r="O143" s="382"/>
      <c r="P143" s="382">
        <v>10</v>
      </c>
      <c r="Q143" s="382">
        <v>112</v>
      </c>
      <c r="R143" s="382">
        <v>122</v>
      </c>
      <c r="S143" s="382">
        <v>0</v>
      </c>
    </row>
    <row r="144" spans="1:19">
      <c r="A144" t="s">
        <v>27</v>
      </c>
      <c r="B144" s="381">
        <v>9</v>
      </c>
      <c r="C144" t="s">
        <v>27</v>
      </c>
      <c r="D144" s="58">
        <v>45413</v>
      </c>
      <c r="E144" s="382"/>
      <c r="F144" s="382">
        <v>70</v>
      </c>
      <c r="G144" s="382"/>
      <c r="H144" s="382">
        <v>10</v>
      </c>
      <c r="I144" s="382">
        <v>80</v>
      </c>
      <c r="J144" s="382">
        <v>70</v>
      </c>
      <c r="L144" s="380">
        <v>45449</v>
      </c>
      <c r="M144">
        <v>28</v>
      </c>
      <c r="N144" s="382">
        <v>80</v>
      </c>
      <c r="O144" s="382"/>
      <c r="P144" s="382">
        <v>10</v>
      </c>
      <c r="Q144" s="382">
        <v>70</v>
      </c>
      <c r="R144" s="382">
        <v>80</v>
      </c>
      <c r="S144" s="382">
        <v>0</v>
      </c>
    </row>
    <row r="145" spans="1:19">
      <c r="A145" t="s">
        <v>27</v>
      </c>
      <c r="B145" s="381">
        <v>9</v>
      </c>
      <c r="C145" t="s">
        <v>27</v>
      </c>
      <c r="D145" s="58">
        <v>45444</v>
      </c>
      <c r="E145" s="382"/>
      <c r="F145" s="382">
        <v>98</v>
      </c>
      <c r="G145" s="382"/>
      <c r="H145" s="382">
        <v>10</v>
      </c>
      <c r="I145" s="382">
        <v>108</v>
      </c>
      <c r="J145" s="382">
        <v>98</v>
      </c>
      <c r="L145" s="380">
        <v>45483</v>
      </c>
      <c r="M145">
        <v>29</v>
      </c>
      <c r="N145" s="382">
        <v>108</v>
      </c>
      <c r="O145" s="382"/>
      <c r="P145" s="382">
        <v>10</v>
      </c>
      <c r="Q145" s="382">
        <v>98</v>
      </c>
      <c r="R145" s="382">
        <v>108</v>
      </c>
      <c r="S145" s="382">
        <v>0</v>
      </c>
    </row>
    <row r="146" spans="1:19">
      <c r="A146" t="s">
        <v>27</v>
      </c>
      <c r="B146" s="381">
        <v>9</v>
      </c>
      <c r="C146" t="s">
        <v>27</v>
      </c>
      <c r="D146" s="58">
        <v>45474</v>
      </c>
      <c r="E146" s="382"/>
      <c r="F146" s="382">
        <v>112</v>
      </c>
      <c r="G146" s="382">
        <v>5</v>
      </c>
      <c r="H146" s="382">
        <v>10</v>
      </c>
      <c r="I146" s="382">
        <v>127</v>
      </c>
      <c r="J146" s="382">
        <v>117</v>
      </c>
      <c r="L146" s="380">
        <v>45510</v>
      </c>
      <c r="M146">
        <v>29</v>
      </c>
      <c r="N146" s="382">
        <v>127</v>
      </c>
      <c r="O146" s="382">
        <v>5</v>
      </c>
      <c r="P146" s="382">
        <v>10</v>
      </c>
      <c r="Q146" s="382">
        <v>117</v>
      </c>
      <c r="R146" s="382">
        <v>127</v>
      </c>
      <c r="S146" s="382">
        <v>0</v>
      </c>
    </row>
    <row r="147" spans="1:19">
      <c r="A147" t="s">
        <v>27</v>
      </c>
      <c r="B147" s="381">
        <v>9</v>
      </c>
      <c r="C147" t="s">
        <v>27</v>
      </c>
      <c r="D147" s="58">
        <v>45505</v>
      </c>
      <c r="E147" s="382"/>
      <c r="F147" s="382">
        <v>105</v>
      </c>
      <c r="G147" s="382">
        <v>5</v>
      </c>
      <c r="H147" s="382">
        <v>10</v>
      </c>
      <c r="I147" s="382">
        <v>120</v>
      </c>
      <c r="J147" s="382">
        <v>110</v>
      </c>
      <c r="L147" s="380">
        <v>45549</v>
      </c>
      <c r="M147">
        <v>1</v>
      </c>
      <c r="N147" s="382">
        <v>127</v>
      </c>
      <c r="O147" s="382">
        <v>5</v>
      </c>
      <c r="P147" s="382">
        <v>10</v>
      </c>
      <c r="Q147" s="382">
        <v>117</v>
      </c>
      <c r="R147" s="382">
        <v>127</v>
      </c>
      <c r="S147" s="382">
        <v>-7</v>
      </c>
    </row>
    <row r="148" spans="1:19">
      <c r="A148" t="s">
        <v>27</v>
      </c>
      <c r="B148" s="381">
        <v>9</v>
      </c>
      <c r="C148" t="s">
        <v>27</v>
      </c>
      <c r="D148" s="58">
        <v>45536</v>
      </c>
      <c r="E148" s="382"/>
      <c r="F148" s="382">
        <v>105</v>
      </c>
      <c r="G148" s="382">
        <v>5</v>
      </c>
      <c r="H148" s="382">
        <v>10</v>
      </c>
      <c r="I148" s="382">
        <v>120</v>
      </c>
      <c r="J148" s="382">
        <v>110</v>
      </c>
      <c r="L148" s="380"/>
      <c r="N148" s="382">
        <v>120</v>
      </c>
      <c r="O148" s="382">
        <v>5</v>
      </c>
      <c r="P148" s="382">
        <v>10</v>
      </c>
      <c r="Q148" s="382">
        <v>110</v>
      </c>
      <c r="R148" s="382">
        <v>120</v>
      </c>
      <c r="S148" s="382">
        <v>0</v>
      </c>
    </row>
    <row r="149" spans="1:19">
      <c r="A149" t="s">
        <v>27</v>
      </c>
      <c r="B149" s="381">
        <v>9</v>
      </c>
      <c r="C149" t="s">
        <v>27</v>
      </c>
      <c r="D149" s="58">
        <v>45566</v>
      </c>
      <c r="E149" s="382"/>
      <c r="F149" s="382">
        <v>91</v>
      </c>
      <c r="G149" s="382">
        <v>5</v>
      </c>
      <c r="H149" s="382">
        <v>10</v>
      </c>
      <c r="I149" s="382">
        <v>106</v>
      </c>
      <c r="J149" s="382">
        <v>96</v>
      </c>
      <c r="L149" s="380" t="s">
        <v>564</v>
      </c>
      <c r="M149">
        <v>5</v>
      </c>
      <c r="N149" s="382">
        <v>106</v>
      </c>
      <c r="O149" s="382">
        <v>5</v>
      </c>
      <c r="P149" s="382">
        <v>10</v>
      </c>
      <c r="Q149" s="382">
        <v>96</v>
      </c>
      <c r="R149" s="382">
        <v>106</v>
      </c>
      <c r="S149" s="382">
        <v>0</v>
      </c>
    </row>
    <row r="150" spans="1:19">
      <c r="A150" t="s">
        <v>27</v>
      </c>
      <c r="B150" s="381">
        <v>9</v>
      </c>
      <c r="C150" t="s">
        <v>27</v>
      </c>
      <c r="D150" s="58">
        <v>45597</v>
      </c>
      <c r="E150" s="382"/>
      <c r="F150" s="382"/>
      <c r="G150" s="382"/>
      <c r="H150" s="382"/>
      <c r="I150" s="382">
        <v>0</v>
      </c>
      <c r="J150" s="382">
        <v>0</v>
      </c>
      <c r="L150" s="380"/>
      <c r="N150" s="382"/>
      <c r="O150" s="382"/>
      <c r="P150" s="382"/>
      <c r="Q150" s="382">
        <v>0</v>
      </c>
      <c r="R150" s="382">
        <v>0</v>
      </c>
      <c r="S150" s="382">
        <v>0</v>
      </c>
    </row>
    <row r="151" spans="1:19">
      <c r="A151" t="s">
        <v>27</v>
      </c>
      <c r="B151" s="381">
        <v>9</v>
      </c>
      <c r="C151" t="s">
        <v>27</v>
      </c>
      <c r="D151" s="58">
        <v>45627</v>
      </c>
      <c r="E151" s="382"/>
      <c r="F151" s="382"/>
      <c r="G151" s="382"/>
      <c r="H151" s="382"/>
      <c r="I151" s="382">
        <v>0</v>
      </c>
      <c r="J151" s="382">
        <v>0</v>
      </c>
      <c r="L151" s="380"/>
      <c r="N151" s="382"/>
      <c r="O151" s="382"/>
      <c r="P151" s="382"/>
      <c r="Q151" s="382">
        <v>0</v>
      </c>
      <c r="R151" s="382">
        <v>0</v>
      </c>
      <c r="S151" s="382">
        <v>0</v>
      </c>
    </row>
    <row r="152" spans="1:19">
      <c r="A152" t="s">
        <v>27</v>
      </c>
      <c r="B152" s="381">
        <v>9</v>
      </c>
      <c r="C152" t="s">
        <v>27</v>
      </c>
      <c r="D152" s="58">
        <v>45658</v>
      </c>
      <c r="E152" s="382"/>
      <c r="F152" s="382"/>
      <c r="G152" s="382"/>
      <c r="H152" s="382"/>
      <c r="I152" s="382">
        <v>0</v>
      </c>
      <c r="J152" s="382">
        <v>0</v>
      </c>
      <c r="L152" s="380"/>
      <c r="N152" s="382"/>
      <c r="O152" s="382"/>
      <c r="P152" s="382"/>
      <c r="Q152" s="382">
        <v>0</v>
      </c>
      <c r="R152" s="382">
        <v>0</v>
      </c>
      <c r="S152" s="382">
        <v>0</v>
      </c>
    </row>
    <row r="153" spans="1:19">
      <c r="A153" t="s">
        <v>27</v>
      </c>
      <c r="B153" s="381">
        <v>9</v>
      </c>
      <c r="C153" t="s">
        <v>27</v>
      </c>
      <c r="D153" s="58">
        <v>45689</v>
      </c>
      <c r="E153" s="382"/>
      <c r="F153" s="382"/>
      <c r="G153" s="382"/>
      <c r="H153" s="382"/>
      <c r="I153" s="382">
        <v>0</v>
      </c>
      <c r="J153" s="382">
        <v>0</v>
      </c>
      <c r="L153" s="380"/>
      <c r="N153" s="382"/>
      <c r="O153" s="382"/>
      <c r="P153" s="382"/>
      <c r="Q153" s="382">
        <v>0</v>
      </c>
      <c r="R153" s="382">
        <v>0</v>
      </c>
      <c r="S153" s="382">
        <v>0</v>
      </c>
    </row>
    <row r="154" spans="1:19">
      <c r="A154" t="s">
        <v>27</v>
      </c>
      <c r="B154" s="381">
        <v>9</v>
      </c>
      <c r="C154" t="s">
        <v>27</v>
      </c>
      <c r="D154" s="58">
        <v>45717</v>
      </c>
      <c r="E154" s="382"/>
      <c r="F154" s="382"/>
      <c r="G154" s="382"/>
      <c r="H154" s="382"/>
      <c r="I154" s="382">
        <v>0</v>
      </c>
      <c r="J154" s="382">
        <v>0</v>
      </c>
      <c r="L154" s="380"/>
      <c r="N154" s="382"/>
      <c r="O154" s="382"/>
      <c r="P154" s="382"/>
      <c r="Q154" s="382">
        <v>0</v>
      </c>
      <c r="R154" s="382">
        <v>0</v>
      </c>
      <c r="S154" s="382">
        <v>0</v>
      </c>
    </row>
    <row r="155" spans="1:19">
      <c r="A155" t="s">
        <v>27</v>
      </c>
      <c r="B155" s="381">
        <v>9</v>
      </c>
      <c r="C155" t="s">
        <v>27</v>
      </c>
      <c r="D155" s="58">
        <v>45748</v>
      </c>
      <c r="E155" s="382"/>
      <c r="F155" s="382"/>
      <c r="G155" s="382"/>
      <c r="H155" s="382"/>
      <c r="I155" s="382">
        <v>0</v>
      </c>
      <c r="J155" s="382">
        <v>0</v>
      </c>
      <c r="L155" s="380"/>
      <c r="N155" s="382"/>
      <c r="O155" s="382"/>
      <c r="P155" s="382"/>
      <c r="Q155" s="382">
        <v>0</v>
      </c>
      <c r="R155" s="382">
        <v>0</v>
      </c>
      <c r="S155" s="382">
        <v>0</v>
      </c>
    </row>
    <row r="156" spans="1:19">
      <c r="A156" t="s">
        <v>27</v>
      </c>
      <c r="B156" s="381">
        <v>9</v>
      </c>
      <c r="C156" t="s">
        <v>27</v>
      </c>
      <c r="D156" s="58">
        <v>45778</v>
      </c>
      <c r="E156" s="382"/>
      <c r="F156" s="382"/>
      <c r="G156" s="382"/>
      <c r="H156" s="382"/>
      <c r="I156" s="382">
        <v>0</v>
      </c>
      <c r="J156" s="382">
        <v>0</v>
      </c>
      <c r="L156" s="380"/>
      <c r="N156" s="382"/>
      <c r="O156" s="382"/>
      <c r="P156" s="382"/>
      <c r="Q156" s="382">
        <v>0</v>
      </c>
      <c r="R156" s="382">
        <v>0</v>
      </c>
      <c r="S156" s="382">
        <v>0</v>
      </c>
    </row>
    <row r="157" spans="1:19">
      <c r="A157" t="s">
        <v>27</v>
      </c>
      <c r="B157" s="381">
        <v>9</v>
      </c>
      <c r="C157" t="s">
        <v>27</v>
      </c>
      <c r="D157" s="58">
        <v>45809</v>
      </c>
      <c r="E157" s="382"/>
      <c r="F157" s="382"/>
      <c r="G157" s="382"/>
      <c r="H157" s="382"/>
      <c r="I157" s="382">
        <v>0</v>
      </c>
      <c r="J157" s="382">
        <v>0</v>
      </c>
      <c r="L157" s="380"/>
      <c r="N157" s="382"/>
      <c r="O157" s="382"/>
      <c r="P157" s="382"/>
      <c r="Q157" s="382">
        <v>0</v>
      </c>
      <c r="R157" s="382">
        <v>0</v>
      </c>
      <c r="S157" s="382">
        <v>0</v>
      </c>
    </row>
    <row r="158" spans="1:19">
      <c r="A158" t="s">
        <v>27</v>
      </c>
      <c r="B158" s="381" t="s">
        <v>381</v>
      </c>
      <c r="D158" s="58"/>
      <c r="E158" s="382">
        <v>0</v>
      </c>
      <c r="F158" s="382">
        <v>756</v>
      </c>
      <c r="G158" s="382">
        <v>20</v>
      </c>
      <c r="H158" s="382">
        <v>80</v>
      </c>
      <c r="I158" s="382">
        <v>856</v>
      </c>
      <c r="J158" s="382">
        <v>776</v>
      </c>
      <c r="L158" s="380"/>
      <c r="N158" s="382">
        <v>828</v>
      </c>
      <c r="O158" s="382">
        <v>20</v>
      </c>
      <c r="P158" s="382">
        <v>80</v>
      </c>
      <c r="Q158" s="382">
        <v>748</v>
      </c>
      <c r="R158" s="382">
        <v>828</v>
      </c>
      <c r="S158" s="382">
        <v>28</v>
      </c>
    </row>
    <row r="159" spans="1:19">
      <c r="B159" s="381">
        <v>10</v>
      </c>
      <c r="C159" t="s">
        <v>79</v>
      </c>
      <c r="D159" s="58">
        <v>45261</v>
      </c>
      <c r="E159" s="382">
        <v>0</v>
      </c>
      <c r="F159" s="382">
        <v>0</v>
      </c>
      <c r="G159" s="382"/>
      <c r="H159" s="382">
        <v>0</v>
      </c>
      <c r="I159" s="382">
        <v>0</v>
      </c>
      <c r="J159" s="382">
        <v>0</v>
      </c>
      <c r="L159" s="380"/>
      <c r="N159" s="382"/>
      <c r="O159" s="382"/>
      <c r="P159" s="382"/>
      <c r="Q159" s="382">
        <v>0</v>
      </c>
      <c r="R159" s="382">
        <v>0</v>
      </c>
      <c r="S159" s="382">
        <v>0</v>
      </c>
    </row>
    <row r="160" spans="1:19">
      <c r="A160" t="s">
        <v>79</v>
      </c>
      <c r="B160" s="381">
        <v>10</v>
      </c>
      <c r="C160" t="s">
        <v>79</v>
      </c>
      <c r="D160" s="58">
        <v>45292</v>
      </c>
      <c r="E160" s="382"/>
      <c r="F160" s="382">
        <v>420</v>
      </c>
      <c r="G160" s="382"/>
      <c r="H160" s="382">
        <v>0</v>
      </c>
      <c r="I160" s="382">
        <v>420</v>
      </c>
      <c r="J160" s="382">
        <v>420</v>
      </c>
      <c r="K160" t="s">
        <v>557</v>
      </c>
      <c r="L160" s="380">
        <v>45399</v>
      </c>
      <c r="M160">
        <v>182</v>
      </c>
      <c r="N160" s="382">
        <v>420</v>
      </c>
      <c r="O160" s="382"/>
      <c r="P160" s="382"/>
      <c r="Q160" s="382">
        <v>420</v>
      </c>
      <c r="R160" s="382">
        <v>420</v>
      </c>
      <c r="S160" s="382">
        <v>0</v>
      </c>
    </row>
    <row r="161" spans="1:19">
      <c r="A161" t="s">
        <v>79</v>
      </c>
      <c r="B161" s="381">
        <v>10</v>
      </c>
      <c r="C161" t="s">
        <v>79</v>
      </c>
      <c r="D161" s="58">
        <v>45323</v>
      </c>
      <c r="E161" s="382"/>
      <c r="F161" s="382">
        <v>0</v>
      </c>
      <c r="G161" s="382"/>
      <c r="H161" s="382">
        <v>0</v>
      </c>
      <c r="I161" s="382">
        <v>0</v>
      </c>
      <c r="J161" s="382">
        <v>0</v>
      </c>
      <c r="L161" s="380"/>
      <c r="M161" s="383"/>
      <c r="N161" s="382"/>
      <c r="O161" s="382"/>
      <c r="P161" s="382"/>
      <c r="Q161" s="382">
        <v>0</v>
      </c>
      <c r="R161" s="382">
        <v>0</v>
      </c>
      <c r="S161" s="382">
        <v>0</v>
      </c>
    </row>
    <row r="162" spans="1:19">
      <c r="A162" t="s">
        <v>79</v>
      </c>
      <c r="B162" s="381">
        <v>10</v>
      </c>
      <c r="C162" t="s">
        <v>79</v>
      </c>
      <c r="D162" s="58">
        <v>45352</v>
      </c>
      <c r="E162" s="382"/>
      <c r="F162" s="382">
        <v>28</v>
      </c>
      <c r="G162" s="382"/>
      <c r="H162" s="382">
        <v>10</v>
      </c>
      <c r="I162" s="382">
        <v>38</v>
      </c>
      <c r="J162" s="382">
        <v>28</v>
      </c>
      <c r="K162" t="s">
        <v>557</v>
      </c>
      <c r="L162" s="380">
        <v>45399</v>
      </c>
      <c r="M162">
        <v>182</v>
      </c>
      <c r="N162" s="382">
        <v>38</v>
      </c>
      <c r="O162" s="382"/>
      <c r="P162" s="382">
        <v>10</v>
      </c>
      <c r="Q162" s="382">
        <v>28</v>
      </c>
      <c r="R162" s="382">
        <v>38</v>
      </c>
      <c r="S162" s="382">
        <v>0</v>
      </c>
    </row>
    <row r="163" spans="1:19">
      <c r="A163" t="s">
        <v>79</v>
      </c>
      <c r="B163" s="381">
        <v>10</v>
      </c>
      <c r="C163" t="s">
        <v>79</v>
      </c>
      <c r="D163" s="58">
        <v>45383</v>
      </c>
      <c r="E163" s="382"/>
      <c r="F163" s="382">
        <v>105</v>
      </c>
      <c r="G163" s="382"/>
      <c r="H163" s="382">
        <v>10</v>
      </c>
      <c r="I163" s="382">
        <v>115</v>
      </c>
      <c r="J163" s="382">
        <v>105</v>
      </c>
      <c r="L163" s="380">
        <v>45437</v>
      </c>
      <c r="M163" s="383">
        <v>116</v>
      </c>
      <c r="N163" s="382">
        <v>115</v>
      </c>
      <c r="O163" s="382"/>
      <c r="P163" s="382">
        <v>10</v>
      </c>
      <c r="Q163" s="382">
        <v>105</v>
      </c>
      <c r="R163" s="382">
        <v>115</v>
      </c>
      <c r="S163" s="382">
        <v>0</v>
      </c>
    </row>
    <row r="164" spans="1:19">
      <c r="A164" t="s">
        <v>79</v>
      </c>
      <c r="B164" s="381">
        <v>10</v>
      </c>
      <c r="C164" t="s">
        <v>79</v>
      </c>
      <c r="D164" s="58">
        <v>45383</v>
      </c>
      <c r="E164" s="382"/>
      <c r="F164" s="382">
        <v>0</v>
      </c>
      <c r="G164" s="382"/>
      <c r="H164" s="382">
        <v>0</v>
      </c>
      <c r="I164" s="382">
        <v>0</v>
      </c>
      <c r="J164" s="382">
        <v>0</v>
      </c>
      <c r="L164" s="380">
        <v>45437</v>
      </c>
      <c r="M164" s="383">
        <v>116</v>
      </c>
      <c r="N164" s="382">
        <v>260</v>
      </c>
      <c r="O164" s="382"/>
      <c r="P164" s="382">
        <v>0</v>
      </c>
      <c r="Q164" s="382">
        <v>260</v>
      </c>
      <c r="R164" s="382">
        <v>260</v>
      </c>
      <c r="S164" s="382">
        <v>-260</v>
      </c>
    </row>
    <row r="165" spans="1:19">
      <c r="A165" t="s">
        <v>79</v>
      </c>
      <c r="B165" s="381">
        <v>10</v>
      </c>
      <c r="C165" t="s">
        <v>79</v>
      </c>
      <c r="D165" s="58">
        <v>45413</v>
      </c>
      <c r="E165" s="382"/>
      <c r="F165" s="382">
        <v>119</v>
      </c>
      <c r="G165" s="382"/>
      <c r="H165" s="382">
        <v>10</v>
      </c>
      <c r="I165" s="382">
        <v>129</v>
      </c>
      <c r="J165" s="382">
        <v>119</v>
      </c>
      <c r="L165" s="380"/>
      <c r="M165">
        <v>108</v>
      </c>
      <c r="N165" s="382">
        <v>129</v>
      </c>
      <c r="O165" s="382"/>
      <c r="P165" s="382">
        <v>10</v>
      </c>
      <c r="Q165" s="382">
        <v>119</v>
      </c>
      <c r="R165" s="382">
        <v>129</v>
      </c>
      <c r="S165" s="382">
        <v>0</v>
      </c>
    </row>
    <row r="166" spans="1:19">
      <c r="A166" t="s">
        <v>79</v>
      </c>
      <c r="B166" s="381">
        <v>10</v>
      </c>
      <c r="C166" t="s">
        <v>79</v>
      </c>
      <c r="D166" s="58">
        <v>45444</v>
      </c>
      <c r="E166" s="382"/>
      <c r="F166" s="382">
        <v>147</v>
      </c>
      <c r="G166" s="382"/>
      <c r="H166" s="382">
        <v>10</v>
      </c>
      <c r="I166" s="382">
        <v>157</v>
      </c>
      <c r="J166" s="382">
        <v>147</v>
      </c>
      <c r="L166" s="380">
        <v>45497</v>
      </c>
      <c r="M166">
        <v>108</v>
      </c>
      <c r="N166" s="382">
        <v>157</v>
      </c>
      <c r="O166" s="382"/>
      <c r="P166" s="382">
        <v>10</v>
      </c>
      <c r="Q166" s="382">
        <v>147</v>
      </c>
      <c r="R166" s="382">
        <v>157</v>
      </c>
      <c r="S166" s="382">
        <v>0</v>
      </c>
    </row>
    <row r="167" spans="1:19">
      <c r="A167" t="s">
        <v>79</v>
      </c>
      <c r="B167" s="381">
        <v>10</v>
      </c>
      <c r="C167" t="s">
        <v>79</v>
      </c>
      <c r="D167" s="58">
        <v>45474</v>
      </c>
      <c r="E167" s="382"/>
      <c r="F167" s="382">
        <v>112</v>
      </c>
      <c r="G167" s="382">
        <v>5</v>
      </c>
      <c r="H167" s="382">
        <v>10</v>
      </c>
      <c r="I167" s="382">
        <v>127</v>
      </c>
      <c r="J167" s="382">
        <v>117</v>
      </c>
      <c r="L167" s="380"/>
      <c r="N167" s="382">
        <v>127</v>
      </c>
      <c r="O167" s="382">
        <v>5</v>
      </c>
      <c r="P167" s="382">
        <v>10</v>
      </c>
      <c r="Q167" s="382">
        <v>117</v>
      </c>
      <c r="R167" s="382">
        <v>127</v>
      </c>
      <c r="S167" s="382">
        <v>0</v>
      </c>
    </row>
    <row r="168" spans="1:19">
      <c r="A168" t="s">
        <v>79</v>
      </c>
      <c r="B168" s="381">
        <v>10</v>
      </c>
      <c r="C168" t="s">
        <v>79</v>
      </c>
      <c r="D168" s="58">
        <v>45505</v>
      </c>
      <c r="E168" s="382"/>
      <c r="F168" s="382">
        <v>119</v>
      </c>
      <c r="G168" s="382">
        <v>5</v>
      </c>
      <c r="H168" s="382">
        <v>10</v>
      </c>
      <c r="I168" s="382">
        <v>134</v>
      </c>
      <c r="J168" s="382">
        <v>124</v>
      </c>
      <c r="L168" s="380" t="s">
        <v>565</v>
      </c>
      <c r="M168">
        <v>63</v>
      </c>
      <c r="N168" s="382">
        <v>134</v>
      </c>
      <c r="O168" s="382">
        <v>5</v>
      </c>
      <c r="P168" s="382">
        <v>10</v>
      </c>
      <c r="Q168" s="382">
        <v>124</v>
      </c>
      <c r="R168" s="382">
        <v>134</v>
      </c>
      <c r="S168" s="382">
        <v>0</v>
      </c>
    </row>
    <row r="169" spans="1:19">
      <c r="A169" t="s">
        <v>79</v>
      </c>
      <c r="B169" s="381">
        <v>10</v>
      </c>
      <c r="C169" t="s">
        <v>79</v>
      </c>
      <c r="D169" s="58">
        <v>45536</v>
      </c>
      <c r="E169" s="382"/>
      <c r="F169" s="382">
        <v>77</v>
      </c>
      <c r="G169" s="382">
        <v>5</v>
      </c>
      <c r="H169" s="382">
        <v>10</v>
      </c>
      <c r="I169" s="382">
        <v>92</v>
      </c>
      <c r="J169" s="382">
        <v>82</v>
      </c>
      <c r="L169" s="380"/>
      <c r="N169" s="382">
        <v>92</v>
      </c>
      <c r="O169" s="382">
        <v>5</v>
      </c>
      <c r="P169" s="382">
        <v>10</v>
      </c>
      <c r="Q169" s="382">
        <v>82</v>
      </c>
      <c r="R169" s="382">
        <v>92</v>
      </c>
      <c r="S169" s="382">
        <v>0</v>
      </c>
    </row>
    <row r="170" spans="1:19">
      <c r="A170" t="s">
        <v>79</v>
      </c>
      <c r="B170" s="381">
        <v>10</v>
      </c>
      <c r="C170" t="s">
        <v>79</v>
      </c>
      <c r="D170" s="58">
        <v>45566</v>
      </c>
      <c r="E170" s="382"/>
      <c r="F170" s="382"/>
      <c r="G170" s="382"/>
      <c r="H170" s="382"/>
      <c r="I170" s="382">
        <v>0</v>
      </c>
      <c r="J170" s="382">
        <v>0</v>
      </c>
      <c r="L170" s="380"/>
      <c r="N170" s="382"/>
      <c r="O170" s="382"/>
      <c r="P170" s="382"/>
      <c r="Q170" s="382">
        <v>0</v>
      </c>
      <c r="R170" s="382">
        <v>0</v>
      </c>
      <c r="S170" s="382">
        <v>0</v>
      </c>
    </row>
    <row r="171" spans="1:19">
      <c r="A171" t="s">
        <v>79</v>
      </c>
      <c r="B171" s="381">
        <v>10</v>
      </c>
      <c r="C171" t="s">
        <v>79</v>
      </c>
      <c r="D171" s="58">
        <v>45597</v>
      </c>
      <c r="E171" s="382"/>
      <c r="F171" s="382"/>
      <c r="G171" s="382"/>
      <c r="H171" s="382"/>
      <c r="I171" s="382">
        <v>0</v>
      </c>
      <c r="J171" s="382">
        <v>0</v>
      </c>
      <c r="L171" s="380"/>
      <c r="N171" s="382"/>
      <c r="O171" s="382"/>
      <c r="P171" s="382"/>
      <c r="Q171" s="382">
        <v>0</v>
      </c>
      <c r="R171" s="382">
        <v>0</v>
      </c>
      <c r="S171" s="382">
        <v>0</v>
      </c>
    </row>
    <row r="172" spans="1:19">
      <c r="A172" t="s">
        <v>79</v>
      </c>
      <c r="B172" s="381">
        <v>10</v>
      </c>
      <c r="C172" t="s">
        <v>79</v>
      </c>
      <c r="D172" s="58">
        <v>45627</v>
      </c>
      <c r="E172" s="382"/>
      <c r="F172" s="382"/>
      <c r="G172" s="382"/>
      <c r="H172" s="382"/>
      <c r="I172" s="382">
        <v>0</v>
      </c>
      <c r="J172" s="382">
        <v>0</v>
      </c>
      <c r="L172" s="380"/>
      <c r="N172" s="382"/>
      <c r="O172" s="382"/>
      <c r="P172" s="382"/>
      <c r="Q172" s="382">
        <v>0</v>
      </c>
      <c r="R172" s="382">
        <v>0</v>
      </c>
      <c r="S172" s="382">
        <v>0</v>
      </c>
    </row>
    <row r="173" spans="1:19">
      <c r="A173" t="s">
        <v>79</v>
      </c>
      <c r="B173" s="381">
        <v>10</v>
      </c>
      <c r="C173" t="s">
        <v>79</v>
      </c>
      <c r="D173" s="58">
        <v>45658</v>
      </c>
      <c r="E173" s="382"/>
      <c r="F173" s="382"/>
      <c r="G173" s="382"/>
      <c r="H173" s="382"/>
      <c r="I173" s="382">
        <v>0</v>
      </c>
      <c r="J173" s="382">
        <v>0</v>
      </c>
      <c r="L173" s="380"/>
      <c r="N173" s="382"/>
      <c r="O173" s="382"/>
      <c r="P173" s="382"/>
      <c r="Q173" s="382">
        <v>0</v>
      </c>
      <c r="R173" s="382">
        <v>0</v>
      </c>
      <c r="S173" s="382">
        <v>0</v>
      </c>
    </row>
    <row r="174" spans="1:19">
      <c r="A174" t="s">
        <v>79</v>
      </c>
      <c r="B174" s="381">
        <v>10</v>
      </c>
      <c r="C174" t="s">
        <v>79</v>
      </c>
      <c r="D174" s="58">
        <v>45689</v>
      </c>
      <c r="E174" s="382"/>
      <c r="F174" s="382"/>
      <c r="G174" s="382"/>
      <c r="H174" s="382"/>
      <c r="I174" s="382">
        <v>0</v>
      </c>
      <c r="J174" s="382">
        <v>0</v>
      </c>
      <c r="L174" s="380"/>
      <c r="N174" s="382"/>
      <c r="O174" s="382"/>
      <c r="P174" s="382"/>
      <c r="Q174" s="382">
        <v>0</v>
      </c>
      <c r="R174" s="382">
        <v>0</v>
      </c>
      <c r="S174" s="382">
        <v>0</v>
      </c>
    </row>
    <row r="175" spans="1:19">
      <c r="A175" t="s">
        <v>79</v>
      </c>
      <c r="B175" s="381">
        <v>10</v>
      </c>
      <c r="C175" t="s">
        <v>79</v>
      </c>
      <c r="D175" s="58">
        <v>45717</v>
      </c>
      <c r="E175" s="382"/>
      <c r="F175" s="382"/>
      <c r="G175" s="382"/>
      <c r="H175" s="382"/>
      <c r="I175" s="382">
        <v>0</v>
      </c>
      <c r="J175" s="382">
        <v>0</v>
      </c>
      <c r="L175" s="380"/>
      <c r="N175" s="382"/>
      <c r="O175" s="382"/>
      <c r="P175" s="382"/>
      <c r="Q175" s="382">
        <v>0</v>
      </c>
      <c r="R175" s="382">
        <v>0</v>
      </c>
      <c r="S175" s="382">
        <v>0</v>
      </c>
    </row>
    <row r="176" spans="1:19">
      <c r="A176" t="s">
        <v>79</v>
      </c>
      <c r="B176" s="381">
        <v>10</v>
      </c>
      <c r="C176" t="s">
        <v>79</v>
      </c>
      <c r="D176" s="58">
        <v>45748</v>
      </c>
      <c r="E176" s="382"/>
      <c r="F176" s="382"/>
      <c r="G176" s="382"/>
      <c r="H176" s="382"/>
      <c r="I176" s="382">
        <v>0</v>
      </c>
      <c r="J176" s="382">
        <v>0</v>
      </c>
      <c r="L176" s="380"/>
      <c r="N176" s="382"/>
      <c r="O176" s="382"/>
      <c r="P176" s="382"/>
      <c r="Q176" s="382">
        <v>0</v>
      </c>
      <c r="R176" s="382">
        <v>0</v>
      </c>
      <c r="S176" s="382">
        <v>0</v>
      </c>
    </row>
    <row r="177" spans="1:19">
      <c r="A177" t="s">
        <v>79</v>
      </c>
      <c r="B177" s="381">
        <v>10</v>
      </c>
      <c r="C177" t="s">
        <v>79</v>
      </c>
      <c r="D177" s="58">
        <v>45778</v>
      </c>
      <c r="E177" s="382"/>
      <c r="F177" s="382"/>
      <c r="G177" s="382"/>
      <c r="H177" s="382"/>
      <c r="I177" s="382">
        <v>0</v>
      </c>
      <c r="J177" s="382">
        <v>0</v>
      </c>
      <c r="L177" s="380"/>
      <c r="N177" s="382"/>
      <c r="O177" s="382"/>
      <c r="P177" s="382"/>
      <c r="Q177" s="382">
        <v>0</v>
      </c>
      <c r="R177" s="382">
        <v>0</v>
      </c>
      <c r="S177" s="382">
        <v>0</v>
      </c>
    </row>
    <row r="178" spans="1:19">
      <c r="A178" t="s">
        <v>79</v>
      </c>
      <c r="B178" s="381" t="s">
        <v>382</v>
      </c>
      <c r="D178" s="58"/>
      <c r="E178" s="382">
        <v>0</v>
      </c>
      <c r="F178" s="382">
        <v>1127</v>
      </c>
      <c r="G178" s="382">
        <v>15</v>
      </c>
      <c r="H178" s="382">
        <v>70</v>
      </c>
      <c r="I178" s="382">
        <v>1212</v>
      </c>
      <c r="J178" s="382">
        <v>1142</v>
      </c>
      <c r="L178" s="380"/>
      <c r="N178" s="382">
        <v>1472</v>
      </c>
      <c r="O178" s="382">
        <v>15</v>
      </c>
      <c r="P178" s="382">
        <v>70</v>
      </c>
      <c r="Q178" s="382">
        <v>1402</v>
      </c>
      <c r="R178" s="382">
        <v>1472</v>
      </c>
      <c r="S178" s="382">
        <v>-260</v>
      </c>
    </row>
    <row r="179" spans="1:19">
      <c r="B179" s="381">
        <v>11</v>
      </c>
      <c r="C179" t="s">
        <v>282</v>
      </c>
      <c r="D179" s="58">
        <v>45261</v>
      </c>
      <c r="E179" s="382">
        <v>1284</v>
      </c>
      <c r="F179" s="382"/>
      <c r="G179" s="382"/>
      <c r="H179" s="382"/>
      <c r="I179" s="382">
        <v>1284</v>
      </c>
      <c r="J179" s="382">
        <v>1284</v>
      </c>
      <c r="K179" t="s">
        <v>383</v>
      </c>
      <c r="L179" s="380"/>
      <c r="M179">
        <v>11</v>
      </c>
      <c r="N179" s="382">
        <v>1100</v>
      </c>
      <c r="O179" s="382"/>
      <c r="P179" s="382">
        <v>0</v>
      </c>
      <c r="Q179" s="382">
        <v>1100</v>
      </c>
      <c r="R179" s="382">
        <v>1100</v>
      </c>
      <c r="S179" s="382">
        <v>184</v>
      </c>
    </row>
    <row r="180" spans="1:19">
      <c r="A180" t="s">
        <v>282</v>
      </c>
      <c r="B180" s="381">
        <v>11</v>
      </c>
      <c r="C180" t="s">
        <v>282</v>
      </c>
      <c r="D180" s="58">
        <v>45261</v>
      </c>
      <c r="E180" s="382"/>
      <c r="F180" s="382"/>
      <c r="G180" s="382"/>
      <c r="H180" s="382"/>
      <c r="I180" s="382">
        <v>0</v>
      </c>
      <c r="J180" s="382">
        <v>0</v>
      </c>
      <c r="K180" t="s">
        <v>557</v>
      </c>
      <c r="L180" s="380">
        <v>45394</v>
      </c>
      <c r="M180">
        <v>167</v>
      </c>
      <c r="N180" s="382">
        <v>184</v>
      </c>
      <c r="O180" s="382"/>
      <c r="P180" s="382"/>
      <c r="Q180" s="382">
        <v>184</v>
      </c>
      <c r="R180" s="382">
        <v>184</v>
      </c>
      <c r="S180" s="382">
        <v>-184</v>
      </c>
    </row>
    <row r="181" spans="1:19">
      <c r="A181" t="s">
        <v>282</v>
      </c>
      <c r="B181" s="381">
        <v>11</v>
      </c>
      <c r="C181" t="s">
        <v>215</v>
      </c>
      <c r="D181" s="58">
        <v>45292</v>
      </c>
      <c r="E181" s="382"/>
      <c r="F181" s="382">
        <v>0</v>
      </c>
      <c r="G181" s="382"/>
      <c r="H181" s="382">
        <v>0</v>
      </c>
      <c r="I181" s="382">
        <v>0</v>
      </c>
      <c r="J181" s="382">
        <v>0</v>
      </c>
      <c r="L181" s="380"/>
      <c r="N181" s="382"/>
      <c r="O181" s="382"/>
      <c r="P181" s="382"/>
      <c r="Q181" s="382">
        <v>0</v>
      </c>
      <c r="R181" s="382">
        <v>0</v>
      </c>
      <c r="S181" s="382">
        <v>0</v>
      </c>
    </row>
    <row r="182" spans="1:19">
      <c r="A182" t="s">
        <v>215</v>
      </c>
      <c r="B182" s="381">
        <v>11</v>
      </c>
      <c r="C182" t="s">
        <v>282</v>
      </c>
      <c r="D182" s="58">
        <v>45323</v>
      </c>
      <c r="E182" s="382"/>
      <c r="F182" s="382">
        <v>0</v>
      </c>
      <c r="G182" s="382"/>
      <c r="H182" s="382"/>
      <c r="I182" s="382">
        <v>0</v>
      </c>
      <c r="J182" s="382">
        <v>0</v>
      </c>
      <c r="L182" s="380"/>
      <c r="M182" s="385"/>
      <c r="N182" s="382"/>
      <c r="O182" s="382"/>
      <c r="P182" s="382"/>
      <c r="Q182" s="382">
        <v>0</v>
      </c>
      <c r="R182" s="382">
        <v>0</v>
      </c>
      <c r="S182" s="382">
        <v>0</v>
      </c>
    </row>
    <row r="183" spans="1:19">
      <c r="A183" t="s">
        <v>282</v>
      </c>
      <c r="B183" s="381">
        <v>11</v>
      </c>
      <c r="C183" t="s">
        <v>215</v>
      </c>
      <c r="D183" s="58">
        <v>45352</v>
      </c>
      <c r="E183" s="382"/>
      <c r="F183" s="382">
        <v>42</v>
      </c>
      <c r="G183" s="382"/>
      <c r="H183" s="382">
        <v>10</v>
      </c>
      <c r="I183" s="382">
        <v>52</v>
      </c>
      <c r="J183" s="382">
        <v>42</v>
      </c>
      <c r="K183" t="s">
        <v>557</v>
      </c>
      <c r="L183" s="380">
        <v>45394</v>
      </c>
      <c r="M183">
        <v>167</v>
      </c>
      <c r="N183" s="382">
        <v>52</v>
      </c>
      <c r="O183" s="382"/>
      <c r="P183" s="382">
        <v>10</v>
      </c>
      <c r="Q183" s="382">
        <v>42</v>
      </c>
      <c r="R183" s="382">
        <v>52</v>
      </c>
      <c r="S183" s="382">
        <v>0</v>
      </c>
    </row>
    <row r="184" spans="1:19">
      <c r="A184" t="s">
        <v>215</v>
      </c>
      <c r="B184" s="381">
        <v>11</v>
      </c>
      <c r="C184" t="s">
        <v>282</v>
      </c>
      <c r="D184" s="58">
        <v>45383</v>
      </c>
      <c r="E184" s="382"/>
      <c r="F184" s="382">
        <v>42</v>
      </c>
      <c r="G184" s="382"/>
      <c r="H184" s="382">
        <v>10</v>
      </c>
      <c r="I184" s="382">
        <v>52</v>
      </c>
      <c r="J184" s="382">
        <v>42</v>
      </c>
      <c r="L184" s="380">
        <v>45420</v>
      </c>
      <c r="M184" s="383">
        <v>44</v>
      </c>
      <c r="N184" s="382">
        <v>52</v>
      </c>
      <c r="O184" s="382"/>
      <c r="P184" s="382">
        <v>10</v>
      </c>
      <c r="Q184" s="382">
        <v>42</v>
      </c>
      <c r="R184" s="382">
        <v>52</v>
      </c>
      <c r="S184" s="382">
        <v>0</v>
      </c>
    </row>
    <row r="185" spans="1:19">
      <c r="A185" t="s">
        <v>282</v>
      </c>
      <c r="B185" s="381">
        <v>11</v>
      </c>
      <c r="C185" t="s">
        <v>215</v>
      </c>
      <c r="D185" s="58">
        <v>45413</v>
      </c>
      <c r="E185" s="382"/>
      <c r="F185" s="382">
        <v>56</v>
      </c>
      <c r="G185" s="382"/>
      <c r="H185" s="382">
        <v>10</v>
      </c>
      <c r="I185" s="382">
        <v>66</v>
      </c>
      <c r="J185" s="382">
        <v>56</v>
      </c>
      <c r="L185" s="380">
        <v>45450</v>
      </c>
      <c r="M185">
        <v>35</v>
      </c>
      <c r="N185" s="382">
        <v>66</v>
      </c>
      <c r="O185" s="382"/>
      <c r="P185" s="382">
        <v>10</v>
      </c>
      <c r="Q185" s="382">
        <v>56</v>
      </c>
      <c r="R185" s="382">
        <v>66</v>
      </c>
      <c r="S185" s="382">
        <v>0</v>
      </c>
    </row>
    <row r="186" spans="1:19">
      <c r="A186" t="s">
        <v>215</v>
      </c>
      <c r="B186" s="381">
        <v>11</v>
      </c>
      <c r="C186" t="s">
        <v>282</v>
      </c>
      <c r="D186" s="58">
        <v>45444</v>
      </c>
      <c r="E186" s="382"/>
      <c r="F186" s="382">
        <v>49</v>
      </c>
      <c r="G186" s="382"/>
      <c r="H186" s="382">
        <v>10</v>
      </c>
      <c r="I186" s="382">
        <v>59</v>
      </c>
      <c r="J186" s="382">
        <v>49</v>
      </c>
      <c r="L186" s="380">
        <v>45488</v>
      </c>
      <c r="M186">
        <v>74</v>
      </c>
      <c r="N186" s="382">
        <v>59</v>
      </c>
      <c r="O186" s="382"/>
      <c r="P186" s="382">
        <v>10</v>
      </c>
      <c r="Q186" s="382">
        <v>49</v>
      </c>
      <c r="R186" s="382">
        <v>59</v>
      </c>
      <c r="S186" s="382">
        <v>0</v>
      </c>
    </row>
    <row r="187" spans="1:19">
      <c r="A187" t="s">
        <v>282</v>
      </c>
      <c r="B187" s="381">
        <v>11</v>
      </c>
      <c r="C187" t="s">
        <v>215</v>
      </c>
      <c r="D187" s="58">
        <v>45474</v>
      </c>
      <c r="E187" s="382"/>
      <c r="F187" s="382">
        <v>70</v>
      </c>
      <c r="G187" s="382">
        <v>5</v>
      </c>
      <c r="H187" s="382">
        <v>10</v>
      </c>
      <c r="I187" s="382">
        <v>85</v>
      </c>
      <c r="J187" s="382">
        <v>75</v>
      </c>
      <c r="L187" s="380">
        <v>45516</v>
      </c>
      <c r="M187">
        <v>61</v>
      </c>
      <c r="N187" s="382">
        <v>85</v>
      </c>
      <c r="O187" s="382">
        <v>5</v>
      </c>
      <c r="P187" s="382">
        <v>10</v>
      </c>
      <c r="Q187" s="382">
        <v>70</v>
      </c>
      <c r="R187" s="382">
        <v>85</v>
      </c>
      <c r="S187" s="382">
        <v>0</v>
      </c>
    </row>
    <row r="188" spans="1:19">
      <c r="A188" t="s">
        <v>215</v>
      </c>
      <c r="B188" s="381">
        <v>11</v>
      </c>
      <c r="C188" t="s">
        <v>282</v>
      </c>
      <c r="D188" s="58">
        <v>45505</v>
      </c>
      <c r="E188" s="382"/>
      <c r="F188" s="382">
        <v>70</v>
      </c>
      <c r="G188" s="382">
        <v>5</v>
      </c>
      <c r="H188" s="382">
        <v>10</v>
      </c>
      <c r="I188" s="382">
        <v>85</v>
      </c>
      <c r="J188" s="382">
        <v>75</v>
      </c>
      <c r="L188" s="380" t="s">
        <v>566</v>
      </c>
      <c r="M188">
        <v>68</v>
      </c>
      <c r="N188" s="382">
        <v>85</v>
      </c>
      <c r="O188" s="382">
        <v>5</v>
      </c>
      <c r="P188" s="382">
        <v>10</v>
      </c>
      <c r="Q188" s="382">
        <v>70</v>
      </c>
      <c r="R188" s="382">
        <v>85</v>
      </c>
      <c r="S188" s="382">
        <v>0</v>
      </c>
    </row>
    <row r="189" spans="1:19">
      <c r="A189" t="s">
        <v>282</v>
      </c>
      <c r="B189" s="381">
        <v>11</v>
      </c>
      <c r="C189" t="s">
        <v>215</v>
      </c>
      <c r="D189" s="58">
        <v>45536</v>
      </c>
      <c r="E189" s="382"/>
      <c r="F189" s="382">
        <v>70</v>
      </c>
      <c r="G189" s="382">
        <v>5</v>
      </c>
      <c r="H189" s="382">
        <v>10</v>
      </c>
      <c r="I189" s="382">
        <v>85</v>
      </c>
      <c r="J189" s="382">
        <v>75</v>
      </c>
      <c r="L189" s="380"/>
      <c r="N189" s="382">
        <v>85</v>
      </c>
      <c r="O189" s="382">
        <v>5</v>
      </c>
      <c r="P189" s="382">
        <v>10</v>
      </c>
      <c r="Q189" s="382">
        <v>70</v>
      </c>
      <c r="R189" s="382">
        <v>85</v>
      </c>
      <c r="S189" s="382">
        <v>0</v>
      </c>
    </row>
    <row r="190" spans="1:19">
      <c r="A190" t="s">
        <v>215</v>
      </c>
      <c r="B190" s="381">
        <v>11</v>
      </c>
      <c r="C190" t="s">
        <v>282</v>
      </c>
      <c r="D190" s="58">
        <v>45566</v>
      </c>
      <c r="E190" s="382"/>
      <c r="F190" s="382">
        <v>56</v>
      </c>
      <c r="G190" s="382">
        <v>5</v>
      </c>
      <c r="H190" s="382">
        <v>10</v>
      </c>
      <c r="I190" s="382">
        <v>71</v>
      </c>
      <c r="J190" s="382">
        <v>61</v>
      </c>
      <c r="L190" s="380" t="s">
        <v>567</v>
      </c>
      <c r="M190">
        <v>18</v>
      </c>
      <c r="N190" s="382">
        <v>71</v>
      </c>
      <c r="O190" s="382">
        <v>5</v>
      </c>
      <c r="P190" s="382">
        <v>10</v>
      </c>
      <c r="Q190" s="382">
        <v>56</v>
      </c>
      <c r="R190" s="382">
        <v>71</v>
      </c>
      <c r="S190" s="382">
        <v>0</v>
      </c>
    </row>
    <row r="191" spans="1:19">
      <c r="A191" t="s">
        <v>282</v>
      </c>
      <c r="B191" s="381">
        <v>11</v>
      </c>
      <c r="C191" t="s">
        <v>215</v>
      </c>
      <c r="D191" s="58">
        <v>45597</v>
      </c>
      <c r="E191" s="382"/>
      <c r="F191" s="382"/>
      <c r="G191" s="382"/>
      <c r="H191" s="382"/>
      <c r="I191" s="382">
        <v>0</v>
      </c>
      <c r="J191" s="382">
        <v>0</v>
      </c>
      <c r="L191" s="380"/>
      <c r="N191" s="382"/>
      <c r="O191" s="382"/>
      <c r="P191" s="382"/>
      <c r="Q191" s="382">
        <v>0</v>
      </c>
      <c r="R191" s="382">
        <v>0</v>
      </c>
      <c r="S191" s="382">
        <v>0</v>
      </c>
    </row>
    <row r="192" spans="1:19">
      <c r="A192" t="s">
        <v>215</v>
      </c>
      <c r="B192" s="381">
        <v>11</v>
      </c>
      <c r="C192" t="s">
        <v>282</v>
      </c>
      <c r="D192" s="58">
        <v>45627</v>
      </c>
      <c r="E192" s="382"/>
      <c r="F192" s="382"/>
      <c r="G192" s="382"/>
      <c r="H192" s="382"/>
      <c r="I192" s="382">
        <v>0</v>
      </c>
      <c r="J192" s="382">
        <v>0</v>
      </c>
      <c r="L192" s="380"/>
      <c r="N192" s="382"/>
      <c r="O192" s="382"/>
      <c r="P192" s="382"/>
      <c r="Q192" s="382">
        <v>0</v>
      </c>
      <c r="R192" s="382">
        <v>0</v>
      </c>
      <c r="S192" s="382">
        <v>0</v>
      </c>
    </row>
    <row r="193" spans="1:19">
      <c r="A193" t="s">
        <v>282</v>
      </c>
      <c r="B193" s="381">
        <v>11</v>
      </c>
      <c r="C193" t="s">
        <v>215</v>
      </c>
      <c r="D193" s="58">
        <v>45658</v>
      </c>
      <c r="E193" s="382"/>
      <c r="F193" s="382"/>
      <c r="G193" s="382"/>
      <c r="H193" s="382"/>
      <c r="I193" s="382">
        <v>0</v>
      </c>
      <c r="J193" s="382">
        <v>0</v>
      </c>
      <c r="L193" s="380"/>
      <c r="N193" s="382"/>
      <c r="O193" s="382"/>
      <c r="P193" s="382"/>
      <c r="Q193" s="382">
        <v>0</v>
      </c>
      <c r="R193" s="382">
        <v>0</v>
      </c>
      <c r="S193" s="382">
        <v>0</v>
      </c>
    </row>
    <row r="194" spans="1:19">
      <c r="A194" t="s">
        <v>215</v>
      </c>
      <c r="B194" s="381">
        <v>11</v>
      </c>
      <c r="C194" t="s">
        <v>282</v>
      </c>
      <c r="D194" s="58">
        <v>45689</v>
      </c>
      <c r="E194" s="382"/>
      <c r="F194" s="382"/>
      <c r="G194" s="382"/>
      <c r="H194" s="382"/>
      <c r="I194" s="382">
        <v>0</v>
      </c>
      <c r="J194" s="382">
        <v>0</v>
      </c>
      <c r="L194" s="380"/>
      <c r="N194" s="382"/>
      <c r="O194" s="382"/>
      <c r="P194" s="382"/>
      <c r="Q194" s="382">
        <v>0</v>
      </c>
      <c r="R194" s="382">
        <v>0</v>
      </c>
      <c r="S194" s="382">
        <v>0</v>
      </c>
    </row>
    <row r="195" spans="1:19">
      <c r="A195" t="s">
        <v>282</v>
      </c>
      <c r="B195" s="381">
        <v>11</v>
      </c>
      <c r="C195" t="s">
        <v>215</v>
      </c>
      <c r="E195" s="382"/>
      <c r="F195" s="382"/>
      <c r="G195" s="382"/>
      <c r="H195" s="382"/>
      <c r="I195" s="382">
        <v>0</v>
      </c>
      <c r="J195" s="382">
        <v>0</v>
      </c>
      <c r="L195" s="380"/>
      <c r="N195" s="382"/>
      <c r="O195" s="382"/>
      <c r="P195" s="382"/>
      <c r="Q195" s="382">
        <v>0</v>
      </c>
      <c r="R195" s="382">
        <v>0</v>
      </c>
      <c r="S195" s="382">
        <v>0</v>
      </c>
    </row>
    <row r="196" spans="1:19">
      <c r="A196" t="s">
        <v>215</v>
      </c>
      <c r="B196" s="381">
        <v>11</v>
      </c>
      <c r="C196" t="s">
        <v>282</v>
      </c>
      <c r="E196" s="382"/>
      <c r="F196" s="382"/>
      <c r="G196" s="382"/>
      <c r="H196" s="382"/>
      <c r="I196" s="382">
        <v>0</v>
      </c>
      <c r="J196" s="382">
        <v>0</v>
      </c>
      <c r="L196" s="380"/>
      <c r="N196" s="382"/>
      <c r="O196" s="382"/>
      <c r="P196" s="382"/>
      <c r="Q196" s="382">
        <v>0</v>
      </c>
      <c r="R196" s="382">
        <v>0</v>
      </c>
      <c r="S196" s="382">
        <v>0</v>
      </c>
    </row>
    <row r="197" spans="1:19">
      <c r="A197" t="s">
        <v>282</v>
      </c>
      <c r="B197" s="381">
        <v>11</v>
      </c>
      <c r="C197" t="s">
        <v>215</v>
      </c>
      <c r="E197" s="382"/>
      <c r="F197" s="382"/>
      <c r="G197" s="382"/>
      <c r="H197" s="382"/>
      <c r="I197" s="382">
        <v>0</v>
      </c>
      <c r="J197" s="382">
        <v>0</v>
      </c>
      <c r="L197" s="380"/>
      <c r="N197" s="382"/>
      <c r="O197" s="382"/>
      <c r="P197" s="382"/>
      <c r="Q197" s="382">
        <v>0</v>
      </c>
      <c r="R197" s="382">
        <v>0</v>
      </c>
      <c r="S197" s="382">
        <v>0</v>
      </c>
    </row>
    <row r="198" spans="1:19">
      <c r="A198" t="s">
        <v>215</v>
      </c>
      <c r="B198" s="381" t="s">
        <v>384</v>
      </c>
      <c r="E198" s="382">
        <v>1284</v>
      </c>
      <c r="F198" s="382">
        <v>455</v>
      </c>
      <c r="G198" s="382">
        <v>20</v>
      </c>
      <c r="H198" s="382">
        <v>80</v>
      </c>
      <c r="I198" s="382">
        <v>1839</v>
      </c>
      <c r="J198" s="382">
        <v>1759</v>
      </c>
      <c r="L198" s="380"/>
      <c r="N198" s="382">
        <v>1839</v>
      </c>
      <c r="O198" s="382">
        <v>20</v>
      </c>
      <c r="P198" s="382">
        <v>80</v>
      </c>
      <c r="Q198" s="382">
        <v>1739</v>
      </c>
      <c r="R198" s="382">
        <v>1839</v>
      </c>
      <c r="S198" s="382">
        <v>0</v>
      </c>
    </row>
    <row r="199" spans="1:19">
      <c r="B199" s="381">
        <v>12</v>
      </c>
      <c r="C199" t="s">
        <v>123</v>
      </c>
      <c r="D199" s="58">
        <v>45261</v>
      </c>
      <c r="E199" s="382">
        <v>0</v>
      </c>
      <c r="F199" s="382"/>
      <c r="G199" s="382"/>
      <c r="H199" s="382"/>
      <c r="I199" s="382">
        <v>0</v>
      </c>
      <c r="J199" s="382">
        <v>0</v>
      </c>
      <c r="L199" s="380"/>
      <c r="N199" s="382"/>
      <c r="O199" s="382"/>
      <c r="P199" s="382">
        <v>0</v>
      </c>
      <c r="Q199" s="382">
        <v>0</v>
      </c>
      <c r="R199" s="382">
        <v>0</v>
      </c>
      <c r="S199" s="382">
        <v>0</v>
      </c>
    </row>
    <row r="200" spans="1:19">
      <c r="A200" t="s">
        <v>123</v>
      </c>
      <c r="B200" s="381">
        <v>12</v>
      </c>
      <c r="C200" t="s">
        <v>123</v>
      </c>
      <c r="D200" s="58">
        <v>45292</v>
      </c>
      <c r="E200" s="382"/>
      <c r="F200" s="382">
        <v>21</v>
      </c>
      <c r="G200" s="382"/>
      <c r="H200" s="382"/>
      <c r="I200" s="382">
        <v>21</v>
      </c>
      <c r="J200" s="382">
        <v>21</v>
      </c>
      <c r="L200" s="380">
        <v>45445</v>
      </c>
      <c r="M200">
        <v>131</v>
      </c>
      <c r="N200" s="382">
        <v>21</v>
      </c>
      <c r="O200" s="382"/>
      <c r="P200" s="382">
        <v>10</v>
      </c>
      <c r="Q200" s="382">
        <v>11</v>
      </c>
      <c r="R200" s="382">
        <v>21</v>
      </c>
      <c r="S200" s="382">
        <v>0</v>
      </c>
    </row>
    <row r="201" spans="1:19">
      <c r="A201" t="s">
        <v>123</v>
      </c>
      <c r="B201" s="381">
        <v>12</v>
      </c>
      <c r="C201" t="s">
        <v>123</v>
      </c>
      <c r="D201" s="58">
        <v>45323</v>
      </c>
      <c r="E201" s="382"/>
      <c r="F201" s="382">
        <v>0</v>
      </c>
      <c r="G201" s="382"/>
      <c r="H201" s="382">
        <v>0</v>
      </c>
      <c r="I201" s="382">
        <v>0</v>
      </c>
      <c r="J201" s="382">
        <v>0</v>
      </c>
      <c r="L201" s="380"/>
      <c r="N201" s="382"/>
      <c r="O201" s="382"/>
      <c r="P201" s="382">
        <v>0</v>
      </c>
      <c r="Q201" s="382">
        <v>0</v>
      </c>
      <c r="R201" s="382">
        <v>0</v>
      </c>
      <c r="S201" s="382">
        <v>0</v>
      </c>
    </row>
    <row r="202" spans="1:19">
      <c r="A202" t="s">
        <v>123</v>
      </c>
      <c r="B202" s="381">
        <v>12</v>
      </c>
      <c r="C202" t="s">
        <v>123</v>
      </c>
      <c r="D202" s="58">
        <v>45352</v>
      </c>
      <c r="E202" s="382"/>
      <c r="F202" s="382">
        <v>0</v>
      </c>
      <c r="G202" s="382"/>
      <c r="H202" s="382">
        <v>10</v>
      </c>
      <c r="I202" s="382">
        <v>10</v>
      </c>
      <c r="J202" s="382">
        <v>0</v>
      </c>
      <c r="L202" s="380">
        <v>45445</v>
      </c>
      <c r="M202">
        <v>131</v>
      </c>
      <c r="N202" s="382">
        <v>10</v>
      </c>
      <c r="O202" s="382"/>
      <c r="P202" s="382">
        <v>10</v>
      </c>
      <c r="Q202" s="382">
        <v>0</v>
      </c>
      <c r="R202" s="382">
        <v>10</v>
      </c>
      <c r="S202" s="382">
        <v>0</v>
      </c>
    </row>
    <row r="203" spans="1:19">
      <c r="A203" t="s">
        <v>123</v>
      </c>
      <c r="B203" s="381">
        <v>12</v>
      </c>
      <c r="C203" t="s">
        <v>123</v>
      </c>
      <c r="D203" s="58">
        <v>45383</v>
      </c>
      <c r="E203" s="382"/>
      <c r="F203" s="382">
        <v>0</v>
      </c>
      <c r="G203" s="382"/>
      <c r="H203" s="382">
        <v>10</v>
      </c>
      <c r="I203" s="382">
        <v>10</v>
      </c>
      <c r="J203" s="382">
        <v>0</v>
      </c>
      <c r="L203" s="380">
        <v>45445</v>
      </c>
      <c r="M203">
        <v>131</v>
      </c>
      <c r="N203" s="382">
        <v>10</v>
      </c>
      <c r="O203" s="382"/>
      <c r="P203" s="382">
        <v>10</v>
      </c>
      <c r="Q203" s="382">
        <v>0</v>
      </c>
      <c r="R203" s="382">
        <v>10</v>
      </c>
      <c r="S203" s="382">
        <v>0</v>
      </c>
    </row>
    <row r="204" spans="1:19">
      <c r="A204" t="s">
        <v>123</v>
      </c>
      <c r="B204" s="381">
        <v>12</v>
      </c>
      <c r="C204" t="s">
        <v>123</v>
      </c>
      <c r="D204" s="58">
        <v>45413</v>
      </c>
      <c r="E204" s="382"/>
      <c r="F204" s="382">
        <v>0</v>
      </c>
      <c r="G204" s="382"/>
      <c r="H204" s="382">
        <v>10</v>
      </c>
      <c r="I204" s="382">
        <v>10</v>
      </c>
      <c r="J204" s="382">
        <v>0</v>
      </c>
      <c r="L204" s="380"/>
      <c r="N204" s="382">
        <v>10</v>
      </c>
      <c r="O204" s="382"/>
      <c r="P204" s="382">
        <v>10</v>
      </c>
      <c r="Q204" s="382">
        <v>0</v>
      </c>
      <c r="R204" s="382">
        <v>10</v>
      </c>
      <c r="S204" s="382">
        <v>0</v>
      </c>
    </row>
    <row r="205" spans="1:19">
      <c r="A205" t="s">
        <v>123</v>
      </c>
      <c r="B205" s="381">
        <v>12</v>
      </c>
      <c r="C205" t="s">
        <v>123</v>
      </c>
      <c r="D205" s="58">
        <v>45444</v>
      </c>
      <c r="E205" s="382"/>
      <c r="F205" s="382">
        <v>0</v>
      </c>
      <c r="G205" s="382"/>
      <c r="H205" s="382">
        <v>10</v>
      </c>
      <c r="I205" s="382">
        <v>10</v>
      </c>
      <c r="J205" s="382">
        <v>0</v>
      </c>
      <c r="L205" s="380"/>
      <c r="N205" s="382">
        <v>10</v>
      </c>
      <c r="O205" s="382"/>
      <c r="P205" s="382">
        <v>10</v>
      </c>
      <c r="Q205" s="382">
        <v>0</v>
      </c>
      <c r="R205" s="382">
        <v>10</v>
      </c>
      <c r="S205" s="382">
        <v>0</v>
      </c>
    </row>
    <row r="206" spans="1:19">
      <c r="A206" t="s">
        <v>123</v>
      </c>
      <c r="B206" s="381">
        <v>12</v>
      </c>
      <c r="C206" t="s">
        <v>123</v>
      </c>
      <c r="D206" s="58">
        <v>45474</v>
      </c>
      <c r="E206" s="382"/>
      <c r="F206" s="382">
        <v>147</v>
      </c>
      <c r="G206" s="382">
        <v>5</v>
      </c>
      <c r="H206" s="382">
        <v>10</v>
      </c>
      <c r="I206" s="382">
        <v>162</v>
      </c>
      <c r="J206" s="382">
        <v>152</v>
      </c>
      <c r="L206" s="380"/>
      <c r="N206" s="382">
        <v>162</v>
      </c>
      <c r="O206" s="382">
        <v>5</v>
      </c>
      <c r="P206" s="382">
        <v>10</v>
      </c>
      <c r="Q206" s="382">
        <v>147</v>
      </c>
      <c r="R206" s="382">
        <v>162</v>
      </c>
      <c r="S206" s="382">
        <v>0</v>
      </c>
    </row>
    <row r="207" spans="1:19">
      <c r="A207" t="s">
        <v>123</v>
      </c>
      <c r="B207" s="381">
        <v>12</v>
      </c>
      <c r="C207" t="s">
        <v>123</v>
      </c>
      <c r="D207" s="58">
        <v>45505</v>
      </c>
      <c r="E207" s="382"/>
      <c r="F207" s="382">
        <v>70</v>
      </c>
      <c r="G207" s="382">
        <v>5</v>
      </c>
      <c r="H207" s="382">
        <v>10</v>
      </c>
      <c r="I207" s="382">
        <v>85</v>
      </c>
      <c r="J207" s="382">
        <v>75</v>
      </c>
      <c r="L207" s="380"/>
      <c r="N207" s="382">
        <v>85</v>
      </c>
      <c r="O207" s="382">
        <v>5</v>
      </c>
      <c r="P207" s="382">
        <v>10</v>
      </c>
      <c r="Q207" s="382">
        <v>70</v>
      </c>
      <c r="R207" s="382">
        <v>85</v>
      </c>
      <c r="S207" s="382">
        <v>0</v>
      </c>
    </row>
    <row r="208" spans="1:19">
      <c r="A208" t="s">
        <v>123</v>
      </c>
      <c r="B208" s="381">
        <v>12</v>
      </c>
      <c r="C208" t="s">
        <v>123</v>
      </c>
      <c r="D208" s="58">
        <v>45536</v>
      </c>
      <c r="E208" s="382"/>
      <c r="F208" s="382">
        <v>77</v>
      </c>
      <c r="G208" s="382">
        <v>5</v>
      </c>
      <c r="H208" s="382">
        <v>10</v>
      </c>
      <c r="I208" s="382">
        <v>92</v>
      </c>
      <c r="J208" s="382">
        <v>82</v>
      </c>
      <c r="L208" s="380"/>
      <c r="N208" s="382">
        <v>92</v>
      </c>
      <c r="O208" s="382">
        <v>5</v>
      </c>
      <c r="P208" s="382">
        <v>10</v>
      </c>
      <c r="Q208" s="382">
        <v>77</v>
      </c>
      <c r="R208" s="382">
        <v>92</v>
      </c>
      <c r="S208" s="382">
        <v>0</v>
      </c>
    </row>
    <row r="209" spans="1:19">
      <c r="A209" t="s">
        <v>123</v>
      </c>
      <c r="B209" s="381">
        <v>12</v>
      </c>
      <c r="C209" t="s">
        <v>123</v>
      </c>
      <c r="D209" s="58">
        <v>45566</v>
      </c>
      <c r="E209" s="382"/>
      <c r="F209" s="382">
        <v>21</v>
      </c>
      <c r="G209" s="382">
        <v>5</v>
      </c>
      <c r="H209" s="382">
        <v>10</v>
      </c>
      <c r="I209" s="382">
        <v>36</v>
      </c>
      <c r="J209" s="382">
        <v>26</v>
      </c>
      <c r="L209" s="380" t="s">
        <v>564</v>
      </c>
      <c r="M209">
        <v>8</v>
      </c>
      <c r="N209" s="382">
        <v>36</v>
      </c>
      <c r="O209" s="382">
        <v>5</v>
      </c>
      <c r="P209" s="382">
        <v>10</v>
      </c>
      <c r="Q209" s="382">
        <v>21</v>
      </c>
      <c r="R209" s="382">
        <v>36</v>
      </c>
      <c r="S209" s="382">
        <v>0</v>
      </c>
    </row>
    <row r="210" spans="1:19">
      <c r="A210" t="s">
        <v>123</v>
      </c>
      <c r="B210" s="381">
        <v>12</v>
      </c>
      <c r="C210" t="s">
        <v>123</v>
      </c>
      <c r="D210" s="58">
        <v>45597</v>
      </c>
      <c r="E210" s="382"/>
      <c r="F210" s="382"/>
      <c r="G210" s="382"/>
      <c r="H210" s="382"/>
      <c r="I210" s="382">
        <v>0</v>
      </c>
      <c r="J210" s="382">
        <v>0</v>
      </c>
      <c r="L210" s="380"/>
      <c r="N210" s="382">
        <v>359</v>
      </c>
      <c r="O210" s="382"/>
      <c r="P210" s="382"/>
      <c r="Q210" s="382">
        <v>359</v>
      </c>
      <c r="R210" s="382">
        <v>359</v>
      </c>
      <c r="S210" s="382">
        <v>-359</v>
      </c>
    </row>
    <row r="211" spans="1:19">
      <c r="A211" t="s">
        <v>123</v>
      </c>
      <c r="B211" s="381">
        <v>12</v>
      </c>
      <c r="C211" t="s">
        <v>123</v>
      </c>
      <c r="D211" s="58">
        <v>45627</v>
      </c>
      <c r="E211" s="382"/>
      <c r="F211" s="382"/>
      <c r="G211" s="382"/>
      <c r="H211" s="382"/>
      <c r="I211" s="382">
        <v>0</v>
      </c>
      <c r="J211" s="382">
        <v>0</v>
      </c>
      <c r="L211" s="380"/>
      <c r="N211" s="382">
        <v>-359</v>
      </c>
      <c r="O211" s="382"/>
      <c r="P211" s="382"/>
      <c r="Q211" s="382">
        <v>-359</v>
      </c>
      <c r="R211" s="382">
        <v>-359</v>
      </c>
      <c r="S211" s="382">
        <v>359</v>
      </c>
    </row>
    <row r="212" spans="1:19">
      <c r="A212" t="s">
        <v>123</v>
      </c>
      <c r="B212" s="381">
        <v>12</v>
      </c>
      <c r="C212" t="s">
        <v>123</v>
      </c>
      <c r="D212" s="58">
        <v>45658</v>
      </c>
      <c r="E212" s="382"/>
      <c r="F212" s="382"/>
      <c r="G212" s="382"/>
      <c r="H212" s="382"/>
      <c r="I212" s="382">
        <v>0</v>
      </c>
      <c r="J212" s="382">
        <v>0</v>
      </c>
      <c r="L212" s="380"/>
      <c r="N212" s="382"/>
      <c r="O212" s="382"/>
      <c r="P212" s="382"/>
      <c r="Q212" s="382">
        <v>0</v>
      </c>
      <c r="R212" s="382">
        <v>0</v>
      </c>
      <c r="S212" s="382">
        <v>0</v>
      </c>
    </row>
    <row r="213" spans="1:19">
      <c r="A213" t="s">
        <v>123</v>
      </c>
      <c r="B213" s="381">
        <v>12</v>
      </c>
      <c r="C213" t="s">
        <v>123</v>
      </c>
      <c r="D213" s="58">
        <v>45689</v>
      </c>
      <c r="E213" s="382"/>
      <c r="F213" s="382"/>
      <c r="G213" s="382"/>
      <c r="H213" s="382"/>
      <c r="I213" s="382">
        <v>0</v>
      </c>
      <c r="J213" s="382">
        <v>0</v>
      </c>
      <c r="L213" s="380"/>
      <c r="N213" s="382"/>
      <c r="O213" s="382"/>
      <c r="P213" s="382">
        <v>0</v>
      </c>
      <c r="Q213" s="382">
        <v>0</v>
      </c>
      <c r="R213" s="382">
        <v>0</v>
      </c>
      <c r="S213" s="382">
        <v>0</v>
      </c>
    </row>
    <row r="214" spans="1:19">
      <c r="A214" t="s">
        <v>123</v>
      </c>
      <c r="B214" s="381" t="s">
        <v>385</v>
      </c>
      <c r="D214" s="58"/>
      <c r="E214" s="382">
        <v>0</v>
      </c>
      <c r="F214" s="382">
        <v>336</v>
      </c>
      <c r="G214" s="382">
        <v>20</v>
      </c>
      <c r="H214" s="382">
        <v>80</v>
      </c>
      <c r="I214" s="382">
        <v>436</v>
      </c>
      <c r="J214" s="382">
        <v>356</v>
      </c>
      <c r="L214" s="380"/>
      <c r="N214" s="382">
        <v>436</v>
      </c>
      <c r="O214" s="382">
        <v>20</v>
      </c>
      <c r="P214" s="382">
        <v>90</v>
      </c>
      <c r="Q214" s="382">
        <v>326</v>
      </c>
      <c r="R214" s="382">
        <v>436</v>
      </c>
      <c r="S214" s="382">
        <v>0</v>
      </c>
    </row>
    <row r="215" spans="1:19">
      <c r="B215" s="381">
        <v>13</v>
      </c>
      <c r="C215" t="s">
        <v>30</v>
      </c>
      <c r="D215" s="58">
        <v>45261</v>
      </c>
      <c r="E215" s="382">
        <v>0</v>
      </c>
      <c r="F215" s="382"/>
      <c r="G215" s="382"/>
      <c r="H215" s="382"/>
      <c r="I215" s="382">
        <v>0</v>
      </c>
      <c r="J215" s="382">
        <v>0</v>
      </c>
      <c r="L215" s="380"/>
      <c r="N215" s="382"/>
      <c r="O215" s="382"/>
      <c r="P215" s="382">
        <v>0</v>
      </c>
      <c r="Q215" s="382">
        <v>0</v>
      </c>
      <c r="R215" s="382">
        <v>0</v>
      </c>
      <c r="S215" s="382">
        <v>0</v>
      </c>
    </row>
    <row r="216" spans="1:19">
      <c r="A216" t="s">
        <v>30</v>
      </c>
      <c r="B216" s="381">
        <v>13</v>
      </c>
      <c r="C216" t="s">
        <v>30</v>
      </c>
      <c r="D216" s="58">
        <v>45292</v>
      </c>
      <c r="E216" s="382"/>
      <c r="F216" s="382">
        <v>21</v>
      </c>
      <c r="G216" s="382"/>
      <c r="H216" s="382">
        <v>0</v>
      </c>
      <c r="I216" s="382">
        <v>21</v>
      </c>
      <c r="J216" s="382">
        <v>21</v>
      </c>
      <c r="K216" t="s">
        <v>557</v>
      </c>
      <c r="L216" s="380">
        <v>45391</v>
      </c>
      <c r="M216">
        <v>105</v>
      </c>
      <c r="N216" s="382">
        <v>21</v>
      </c>
      <c r="O216" s="382"/>
      <c r="P216" s="382"/>
      <c r="Q216" s="382">
        <v>21</v>
      </c>
      <c r="R216" s="382">
        <v>21</v>
      </c>
      <c r="S216" s="382">
        <v>0</v>
      </c>
    </row>
    <row r="217" spans="1:19">
      <c r="A217" t="s">
        <v>30</v>
      </c>
      <c r="B217" s="381">
        <v>13</v>
      </c>
      <c r="C217" t="s">
        <v>30</v>
      </c>
      <c r="D217" s="58">
        <v>45323</v>
      </c>
      <c r="E217" s="382"/>
      <c r="F217" s="382">
        <v>0</v>
      </c>
      <c r="G217" s="382"/>
      <c r="H217" s="382">
        <v>0</v>
      </c>
      <c r="I217" s="382">
        <v>0</v>
      </c>
      <c r="J217" s="382">
        <v>0</v>
      </c>
      <c r="L217" s="380"/>
      <c r="M217" s="386"/>
      <c r="N217" s="382"/>
      <c r="O217" s="382"/>
      <c r="P217" s="382"/>
      <c r="Q217" s="382">
        <v>0</v>
      </c>
      <c r="R217" s="382">
        <v>0</v>
      </c>
      <c r="S217" s="382">
        <v>0</v>
      </c>
    </row>
    <row r="218" spans="1:19">
      <c r="A218" t="s">
        <v>30</v>
      </c>
      <c r="B218" s="381">
        <v>13</v>
      </c>
      <c r="C218" t="s">
        <v>30</v>
      </c>
      <c r="D218" s="58">
        <v>45352</v>
      </c>
      <c r="E218" s="382"/>
      <c r="F218" s="382">
        <v>14</v>
      </c>
      <c r="G218" s="382"/>
      <c r="H218" s="382">
        <v>10</v>
      </c>
      <c r="I218" s="382">
        <v>24</v>
      </c>
      <c r="J218" s="382">
        <v>14</v>
      </c>
      <c r="K218" t="s">
        <v>557</v>
      </c>
      <c r="L218" s="380">
        <v>45391</v>
      </c>
      <c r="M218">
        <v>105</v>
      </c>
      <c r="N218" s="382">
        <v>24</v>
      </c>
      <c r="O218" s="382"/>
      <c r="P218" s="382">
        <v>10</v>
      </c>
      <c r="Q218" s="382">
        <v>14</v>
      </c>
      <c r="R218" s="382">
        <v>24</v>
      </c>
      <c r="S218" s="382">
        <v>0</v>
      </c>
    </row>
    <row r="219" spans="1:19">
      <c r="A219" t="s">
        <v>30</v>
      </c>
      <c r="B219" s="381">
        <v>13</v>
      </c>
      <c r="C219" t="s">
        <v>30</v>
      </c>
      <c r="D219" s="58">
        <v>45383</v>
      </c>
      <c r="E219" s="382"/>
      <c r="F219" s="382">
        <v>42</v>
      </c>
      <c r="G219" s="382"/>
      <c r="H219" s="382">
        <v>10</v>
      </c>
      <c r="I219" s="382">
        <v>52</v>
      </c>
      <c r="J219" s="382">
        <v>42</v>
      </c>
      <c r="L219" s="380">
        <v>45422</v>
      </c>
      <c r="M219" s="383">
        <v>63</v>
      </c>
      <c r="N219" s="382">
        <v>52</v>
      </c>
      <c r="O219" s="382"/>
      <c r="P219" s="382">
        <v>10</v>
      </c>
      <c r="Q219" s="382">
        <v>42</v>
      </c>
      <c r="R219" s="382">
        <v>52</v>
      </c>
      <c r="S219" s="382">
        <v>0</v>
      </c>
    </row>
    <row r="220" spans="1:19">
      <c r="A220" t="s">
        <v>30</v>
      </c>
      <c r="B220" s="381">
        <v>13</v>
      </c>
      <c r="C220" t="s">
        <v>30</v>
      </c>
      <c r="D220" s="58">
        <v>45413</v>
      </c>
      <c r="E220" s="382"/>
      <c r="F220" s="382">
        <v>49</v>
      </c>
      <c r="G220" s="382"/>
      <c r="H220" s="382">
        <v>10</v>
      </c>
      <c r="I220" s="382">
        <v>59</v>
      </c>
      <c r="J220" s="382">
        <v>49</v>
      </c>
      <c r="L220" s="380">
        <v>45449</v>
      </c>
      <c r="M220">
        <v>30</v>
      </c>
      <c r="N220" s="382">
        <v>59</v>
      </c>
      <c r="O220" s="382"/>
      <c r="P220" s="382">
        <v>10</v>
      </c>
      <c r="Q220" s="382">
        <v>49</v>
      </c>
      <c r="R220" s="382">
        <v>59</v>
      </c>
      <c r="S220" s="382">
        <v>0</v>
      </c>
    </row>
    <row r="221" spans="1:19">
      <c r="A221" t="s">
        <v>30</v>
      </c>
      <c r="B221" s="381">
        <v>13</v>
      </c>
      <c r="C221" t="s">
        <v>30</v>
      </c>
      <c r="D221" s="58">
        <v>45444</v>
      </c>
      <c r="E221" s="382"/>
      <c r="F221" s="382">
        <v>56</v>
      </c>
      <c r="G221" s="382"/>
      <c r="H221" s="382">
        <v>10</v>
      </c>
      <c r="I221" s="382">
        <v>66</v>
      </c>
      <c r="J221" s="382">
        <v>56</v>
      </c>
      <c r="L221" s="380">
        <v>45482</v>
      </c>
      <c r="M221">
        <v>5</v>
      </c>
      <c r="N221" s="382">
        <v>66</v>
      </c>
      <c r="O221" s="382"/>
      <c r="P221" s="382">
        <v>10</v>
      </c>
      <c r="Q221" s="382">
        <v>56</v>
      </c>
      <c r="R221" s="382">
        <v>66</v>
      </c>
      <c r="S221" s="382">
        <v>0</v>
      </c>
    </row>
    <row r="222" spans="1:19">
      <c r="A222" t="s">
        <v>30</v>
      </c>
      <c r="B222" s="381">
        <v>13</v>
      </c>
      <c r="C222" t="s">
        <v>30</v>
      </c>
      <c r="D222" s="58">
        <v>45474</v>
      </c>
      <c r="E222" s="382"/>
      <c r="F222" s="382">
        <v>56</v>
      </c>
      <c r="G222" s="382">
        <v>5</v>
      </c>
      <c r="H222" s="382">
        <v>10</v>
      </c>
      <c r="I222" s="382">
        <v>71</v>
      </c>
      <c r="J222" s="382">
        <v>61</v>
      </c>
      <c r="L222" s="380">
        <v>45515</v>
      </c>
      <c r="M222">
        <v>57</v>
      </c>
      <c r="N222" s="382">
        <v>71</v>
      </c>
      <c r="O222" s="382">
        <v>5</v>
      </c>
      <c r="P222" s="382">
        <v>10</v>
      </c>
      <c r="Q222" s="382">
        <v>56</v>
      </c>
      <c r="R222" s="382">
        <v>71</v>
      </c>
      <c r="S222" s="382">
        <v>0</v>
      </c>
    </row>
    <row r="223" spans="1:19">
      <c r="A223" t="s">
        <v>30</v>
      </c>
      <c r="B223" s="381">
        <v>13</v>
      </c>
      <c r="C223" t="s">
        <v>30</v>
      </c>
      <c r="D223" s="58">
        <v>45505</v>
      </c>
      <c r="E223" s="382"/>
      <c r="F223" s="382">
        <v>49</v>
      </c>
      <c r="G223" s="382">
        <v>5</v>
      </c>
      <c r="H223" s="382">
        <v>10</v>
      </c>
      <c r="I223" s="382">
        <v>64</v>
      </c>
      <c r="J223" s="382">
        <v>54</v>
      </c>
      <c r="L223" s="380">
        <v>45549</v>
      </c>
      <c r="M223">
        <v>10</v>
      </c>
      <c r="N223" s="382">
        <v>71</v>
      </c>
      <c r="O223" s="382">
        <v>5</v>
      </c>
      <c r="P223" s="382">
        <v>10</v>
      </c>
      <c r="Q223" s="382">
        <v>56</v>
      </c>
      <c r="R223" s="382">
        <v>71</v>
      </c>
      <c r="S223" s="382">
        <v>-7</v>
      </c>
    </row>
    <row r="224" spans="1:19">
      <c r="A224" t="s">
        <v>30</v>
      </c>
      <c r="B224" s="381">
        <v>13</v>
      </c>
      <c r="C224" t="s">
        <v>30</v>
      </c>
      <c r="D224" s="58">
        <v>45536</v>
      </c>
      <c r="E224" s="382"/>
      <c r="F224" s="382">
        <v>63</v>
      </c>
      <c r="G224" s="382">
        <v>5</v>
      </c>
      <c r="H224" s="382">
        <v>10</v>
      </c>
      <c r="I224" s="382">
        <v>78</v>
      </c>
      <c r="J224" s="382">
        <v>68</v>
      </c>
      <c r="L224" s="380"/>
      <c r="N224" s="382">
        <v>78</v>
      </c>
      <c r="O224" s="382">
        <v>5</v>
      </c>
      <c r="P224" s="382">
        <v>10</v>
      </c>
      <c r="Q224" s="382">
        <v>63</v>
      </c>
      <c r="R224" s="382">
        <v>78</v>
      </c>
      <c r="S224" s="382">
        <v>0</v>
      </c>
    </row>
    <row r="225" spans="1:19">
      <c r="A225" t="s">
        <v>30</v>
      </c>
      <c r="B225" s="381">
        <v>13</v>
      </c>
      <c r="C225" t="s">
        <v>30</v>
      </c>
      <c r="D225" s="58">
        <v>45566</v>
      </c>
      <c r="E225" s="382"/>
      <c r="F225" s="382"/>
      <c r="G225" s="382"/>
      <c r="H225" s="382"/>
      <c r="I225" s="382">
        <v>0</v>
      </c>
      <c r="J225" s="382">
        <v>0</v>
      </c>
      <c r="L225" s="380"/>
      <c r="N225" s="382"/>
      <c r="O225" s="382"/>
      <c r="P225" s="382"/>
      <c r="Q225" s="382">
        <v>0</v>
      </c>
      <c r="R225" s="382">
        <v>0</v>
      </c>
      <c r="S225" s="382">
        <v>0</v>
      </c>
    </row>
    <row r="226" spans="1:19">
      <c r="A226" t="s">
        <v>30</v>
      </c>
      <c r="B226" s="381">
        <v>13</v>
      </c>
      <c r="C226" t="s">
        <v>30</v>
      </c>
      <c r="D226" s="58">
        <v>45597</v>
      </c>
      <c r="E226" s="382"/>
      <c r="F226" s="382"/>
      <c r="G226" s="382"/>
      <c r="H226" s="382"/>
      <c r="I226" s="382">
        <v>0</v>
      </c>
      <c r="J226" s="382">
        <v>0</v>
      </c>
      <c r="L226" s="380"/>
      <c r="N226" s="382"/>
      <c r="O226" s="382"/>
      <c r="P226" s="382"/>
      <c r="Q226" s="382">
        <v>0</v>
      </c>
      <c r="R226" s="382">
        <v>0</v>
      </c>
      <c r="S226" s="382">
        <v>0</v>
      </c>
    </row>
    <row r="227" spans="1:19">
      <c r="A227" t="s">
        <v>30</v>
      </c>
      <c r="B227" s="381">
        <v>13</v>
      </c>
      <c r="C227" t="s">
        <v>30</v>
      </c>
      <c r="D227" s="58">
        <v>45627</v>
      </c>
      <c r="E227" s="382"/>
      <c r="F227" s="382"/>
      <c r="G227" s="382"/>
      <c r="H227" s="382"/>
      <c r="I227" s="382">
        <v>0</v>
      </c>
      <c r="J227" s="382">
        <v>0</v>
      </c>
      <c r="L227" s="380"/>
      <c r="N227" s="382"/>
      <c r="O227" s="382"/>
      <c r="P227" s="382"/>
      <c r="Q227" s="382">
        <v>0</v>
      </c>
      <c r="R227" s="382">
        <v>0</v>
      </c>
      <c r="S227" s="382">
        <v>0</v>
      </c>
    </row>
    <row r="228" spans="1:19">
      <c r="A228" t="s">
        <v>30</v>
      </c>
      <c r="B228" s="381">
        <v>13</v>
      </c>
      <c r="C228" t="s">
        <v>30</v>
      </c>
      <c r="D228" s="58">
        <v>45658</v>
      </c>
      <c r="E228" s="382"/>
      <c r="F228" s="382"/>
      <c r="G228" s="382"/>
      <c r="H228" s="382"/>
      <c r="I228" s="382">
        <v>0</v>
      </c>
      <c r="J228" s="382">
        <v>0</v>
      </c>
      <c r="L228" s="380"/>
      <c r="N228" s="382"/>
      <c r="O228" s="382"/>
      <c r="P228" s="382"/>
      <c r="Q228" s="382">
        <v>0</v>
      </c>
      <c r="R228" s="382">
        <v>0</v>
      </c>
      <c r="S228" s="382">
        <v>0</v>
      </c>
    </row>
    <row r="229" spans="1:19">
      <c r="A229" t="s">
        <v>30</v>
      </c>
      <c r="B229" s="381">
        <v>13</v>
      </c>
      <c r="C229" t="s">
        <v>30</v>
      </c>
      <c r="D229" s="58">
        <v>45689</v>
      </c>
      <c r="E229" s="382"/>
      <c r="F229" s="382"/>
      <c r="G229" s="382"/>
      <c r="H229" s="382"/>
      <c r="I229" s="382">
        <v>0</v>
      </c>
      <c r="J229" s="382">
        <v>0</v>
      </c>
      <c r="L229" s="380"/>
      <c r="N229" s="382"/>
      <c r="O229" s="382"/>
      <c r="P229" s="382"/>
      <c r="Q229" s="382">
        <v>0</v>
      </c>
      <c r="R229" s="382">
        <v>0</v>
      </c>
      <c r="S229" s="382">
        <v>0</v>
      </c>
    </row>
    <row r="230" spans="1:19">
      <c r="A230" t="s">
        <v>30</v>
      </c>
      <c r="B230" s="381">
        <v>13</v>
      </c>
      <c r="C230" t="s">
        <v>30</v>
      </c>
      <c r="D230" s="58">
        <v>45717</v>
      </c>
      <c r="E230" s="382"/>
      <c r="F230" s="382"/>
      <c r="G230" s="382"/>
      <c r="H230" s="382"/>
      <c r="I230" s="382">
        <v>0</v>
      </c>
      <c r="J230" s="382">
        <v>0</v>
      </c>
      <c r="L230" s="380"/>
      <c r="N230" s="382"/>
      <c r="O230" s="382"/>
      <c r="P230" s="382"/>
      <c r="Q230" s="382">
        <v>0</v>
      </c>
      <c r="R230" s="382">
        <v>0</v>
      </c>
      <c r="S230" s="382">
        <v>0</v>
      </c>
    </row>
    <row r="231" spans="1:19">
      <c r="A231" t="s">
        <v>30</v>
      </c>
      <c r="B231" s="381">
        <v>13</v>
      </c>
      <c r="C231" t="s">
        <v>30</v>
      </c>
      <c r="D231" s="58">
        <v>45748</v>
      </c>
      <c r="E231" s="382"/>
      <c r="F231" s="382"/>
      <c r="G231" s="382"/>
      <c r="H231" s="382"/>
      <c r="I231" s="382">
        <v>0</v>
      </c>
      <c r="J231" s="382">
        <v>0</v>
      </c>
      <c r="L231" s="380"/>
      <c r="N231" s="382"/>
      <c r="O231" s="382"/>
      <c r="P231" s="382"/>
      <c r="Q231" s="382">
        <v>0</v>
      </c>
      <c r="R231" s="382">
        <v>0</v>
      </c>
      <c r="S231" s="382">
        <v>0</v>
      </c>
    </row>
    <row r="232" spans="1:19">
      <c r="A232" t="s">
        <v>30</v>
      </c>
      <c r="B232" s="381">
        <v>13</v>
      </c>
      <c r="C232" t="s">
        <v>30</v>
      </c>
      <c r="D232" s="58">
        <v>45778</v>
      </c>
      <c r="E232" s="382"/>
      <c r="F232" s="382"/>
      <c r="G232" s="382"/>
      <c r="H232" s="382"/>
      <c r="I232" s="382">
        <v>0</v>
      </c>
      <c r="J232" s="382">
        <v>0</v>
      </c>
      <c r="L232" s="380"/>
      <c r="N232" s="382"/>
      <c r="O232" s="382"/>
      <c r="P232" s="382"/>
      <c r="Q232" s="382">
        <v>0</v>
      </c>
      <c r="R232" s="382">
        <v>0</v>
      </c>
      <c r="S232" s="382">
        <v>0</v>
      </c>
    </row>
    <row r="233" spans="1:19">
      <c r="A233" t="s">
        <v>30</v>
      </c>
      <c r="B233" s="381" t="s">
        <v>386</v>
      </c>
      <c r="D233" s="58"/>
      <c r="E233" s="382">
        <v>0</v>
      </c>
      <c r="F233" s="382">
        <v>350</v>
      </c>
      <c r="G233" s="382">
        <v>15</v>
      </c>
      <c r="H233" s="382">
        <v>70</v>
      </c>
      <c r="I233" s="382">
        <v>435</v>
      </c>
      <c r="J233" s="382">
        <v>365</v>
      </c>
      <c r="L233" s="380"/>
      <c r="N233" s="382">
        <v>442</v>
      </c>
      <c r="O233" s="382">
        <v>15</v>
      </c>
      <c r="P233" s="382">
        <v>70</v>
      </c>
      <c r="Q233" s="382">
        <v>357</v>
      </c>
      <c r="R233" s="382">
        <v>442</v>
      </c>
      <c r="S233" s="382">
        <v>-7</v>
      </c>
    </row>
    <row r="234" spans="1:19">
      <c r="B234" s="381">
        <v>14</v>
      </c>
      <c r="C234" t="s">
        <v>31</v>
      </c>
      <c r="D234" s="58">
        <v>45261</v>
      </c>
      <c r="E234" s="382">
        <v>0</v>
      </c>
      <c r="F234" s="382">
        <v>0</v>
      </c>
      <c r="G234" s="382"/>
      <c r="H234" s="382">
        <v>0</v>
      </c>
      <c r="I234" s="382">
        <v>0</v>
      </c>
      <c r="J234" s="382">
        <v>0</v>
      </c>
      <c r="L234" s="380"/>
      <c r="N234" s="382"/>
      <c r="O234" s="382"/>
      <c r="P234" s="382"/>
      <c r="Q234" s="382">
        <v>0</v>
      </c>
      <c r="R234" s="382">
        <v>0</v>
      </c>
      <c r="S234" s="382">
        <v>0</v>
      </c>
    </row>
    <row r="235" spans="1:19">
      <c r="A235" t="s">
        <v>31</v>
      </c>
      <c r="B235" s="381">
        <v>14</v>
      </c>
      <c r="C235" t="s">
        <v>31</v>
      </c>
      <c r="D235" s="58">
        <v>45292</v>
      </c>
      <c r="E235" s="382"/>
      <c r="F235" s="382">
        <v>28</v>
      </c>
      <c r="G235" s="382"/>
      <c r="H235" s="382">
        <v>0</v>
      </c>
      <c r="I235" s="382">
        <v>28</v>
      </c>
      <c r="J235" s="382">
        <v>28</v>
      </c>
      <c r="K235" t="s">
        <v>557</v>
      </c>
      <c r="L235" s="380">
        <v>45396</v>
      </c>
      <c r="M235">
        <v>170</v>
      </c>
      <c r="N235" s="382">
        <v>28</v>
      </c>
      <c r="O235" s="382"/>
      <c r="P235" s="382"/>
      <c r="Q235" s="382">
        <v>28</v>
      </c>
      <c r="R235" s="382">
        <v>28</v>
      </c>
      <c r="S235" s="382">
        <v>0</v>
      </c>
    </row>
    <row r="236" spans="1:19">
      <c r="A236" t="s">
        <v>31</v>
      </c>
      <c r="B236" s="381">
        <v>14</v>
      </c>
      <c r="C236" t="s">
        <v>31</v>
      </c>
      <c r="D236" s="58">
        <v>45323</v>
      </c>
      <c r="E236" s="382"/>
      <c r="F236" s="382">
        <v>0</v>
      </c>
      <c r="G236" s="382"/>
      <c r="H236" s="382">
        <v>0</v>
      </c>
      <c r="I236" s="382">
        <v>0</v>
      </c>
      <c r="J236" s="382">
        <v>0</v>
      </c>
      <c r="L236" s="380"/>
      <c r="M236" s="386">
        <v>59</v>
      </c>
      <c r="N236" s="382"/>
      <c r="O236" s="382"/>
      <c r="P236" s="382"/>
      <c r="Q236" s="382">
        <v>0</v>
      </c>
      <c r="R236" s="382">
        <v>0</v>
      </c>
      <c r="S236" s="382">
        <v>0</v>
      </c>
    </row>
    <row r="237" spans="1:19">
      <c r="A237" t="s">
        <v>31</v>
      </c>
      <c r="B237" s="381">
        <v>14</v>
      </c>
      <c r="C237" t="s">
        <v>31</v>
      </c>
      <c r="D237" s="58">
        <v>45352</v>
      </c>
      <c r="E237" s="382"/>
      <c r="F237" s="382">
        <v>21</v>
      </c>
      <c r="G237" s="382"/>
      <c r="H237" s="382">
        <v>10</v>
      </c>
      <c r="I237" s="382">
        <v>31</v>
      </c>
      <c r="J237" s="382">
        <v>21</v>
      </c>
      <c r="K237" t="s">
        <v>557</v>
      </c>
      <c r="L237" s="380">
        <v>45396</v>
      </c>
      <c r="M237">
        <v>170</v>
      </c>
      <c r="N237" s="382">
        <v>31</v>
      </c>
      <c r="O237" s="382"/>
      <c r="P237" s="382">
        <v>10</v>
      </c>
      <c r="Q237" s="382">
        <v>21</v>
      </c>
      <c r="R237" s="382">
        <v>31</v>
      </c>
      <c r="S237" s="382">
        <v>0</v>
      </c>
    </row>
    <row r="238" spans="1:19">
      <c r="A238" t="s">
        <v>31</v>
      </c>
      <c r="B238" s="381">
        <v>14</v>
      </c>
      <c r="C238" t="s">
        <v>31</v>
      </c>
      <c r="D238" s="58">
        <v>45383</v>
      </c>
      <c r="E238" s="382"/>
      <c r="F238" s="382">
        <v>42</v>
      </c>
      <c r="G238" s="382"/>
      <c r="H238" s="382">
        <v>10</v>
      </c>
      <c r="I238" s="382">
        <v>52</v>
      </c>
      <c r="J238" s="382">
        <v>42</v>
      </c>
      <c r="L238" s="380">
        <v>45420</v>
      </c>
      <c r="M238" s="383">
        <v>48</v>
      </c>
      <c r="N238" s="382">
        <v>52</v>
      </c>
      <c r="O238" s="382"/>
      <c r="P238" s="382">
        <v>10</v>
      </c>
      <c r="Q238" s="382">
        <v>42</v>
      </c>
      <c r="R238" s="382">
        <v>52</v>
      </c>
      <c r="S238" s="382">
        <v>0</v>
      </c>
    </row>
    <row r="239" spans="1:19">
      <c r="A239" t="s">
        <v>31</v>
      </c>
      <c r="B239" s="381">
        <v>14</v>
      </c>
      <c r="C239" t="s">
        <v>31</v>
      </c>
      <c r="D239" s="58">
        <v>45413</v>
      </c>
      <c r="E239" s="382"/>
      <c r="F239" s="382">
        <v>63</v>
      </c>
      <c r="G239" s="382"/>
      <c r="H239" s="382">
        <v>10</v>
      </c>
      <c r="I239" s="382">
        <v>73</v>
      </c>
      <c r="J239" s="382">
        <v>63</v>
      </c>
      <c r="L239" s="380">
        <v>45452</v>
      </c>
      <c r="M239">
        <v>57</v>
      </c>
      <c r="N239" s="382">
        <v>73</v>
      </c>
      <c r="O239" s="382"/>
      <c r="P239" s="382">
        <v>10</v>
      </c>
      <c r="Q239" s="382">
        <v>63</v>
      </c>
      <c r="R239" s="382">
        <v>73</v>
      </c>
      <c r="S239" s="382">
        <v>0</v>
      </c>
    </row>
    <row r="240" spans="1:19">
      <c r="A240" t="s">
        <v>31</v>
      </c>
      <c r="B240" s="381">
        <v>14</v>
      </c>
      <c r="C240" t="s">
        <v>31</v>
      </c>
      <c r="D240" s="58">
        <v>45444</v>
      </c>
      <c r="E240" s="382"/>
      <c r="F240" s="382">
        <v>63</v>
      </c>
      <c r="G240" s="382"/>
      <c r="H240" s="382">
        <v>10</v>
      </c>
      <c r="I240" s="382">
        <v>73</v>
      </c>
      <c r="J240" s="382">
        <v>63</v>
      </c>
      <c r="L240" s="380">
        <v>45489</v>
      </c>
      <c r="M240">
        <v>80</v>
      </c>
      <c r="N240" s="382">
        <v>73</v>
      </c>
      <c r="O240" s="382"/>
      <c r="P240" s="382">
        <v>10</v>
      </c>
      <c r="Q240" s="382">
        <v>63</v>
      </c>
      <c r="R240" s="382">
        <v>73</v>
      </c>
      <c r="S240" s="382">
        <v>0</v>
      </c>
    </row>
    <row r="241" spans="1:19">
      <c r="A241" t="s">
        <v>31</v>
      </c>
      <c r="B241" s="381">
        <v>14</v>
      </c>
      <c r="C241" t="s">
        <v>31</v>
      </c>
      <c r="D241" s="58">
        <v>45474</v>
      </c>
      <c r="E241" s="382"/>
      <c r="F241" s="382">
        <v>147</v>
      </c>
      <c r="G241" s="382">
        <v>5</v>
      </c>
      <c r="H241" s="382">
        <v>10</v>
      </c>
      <c r="I241" s="382">
        <v>162</v>
      </c>
      <c r="J241" s="382">
        <v>152</v>
      </c>
      <c r="L241" s="380">
        <v>45510</v>
      </c>
      <c r="M241">
        <v>15</v>
      </c>
      <c r="N241" s="382">
        <v>162</v>
      </c>
      <c r="O241" s="382">
        <v>5</v>
      </c>
      <c r="P241" s="382">
        <v>10</v>
      </c>
      <c r="Q241" s="382">
        <v>147</v>
      </c>
      <c r="R241" s="382">
        <v>162</v>
      </c>
      <c r="S241" s="382">
        <v>0</v>
      </c>
    </row>
    <row r="242" spans="1:19">
      <c r="A242" t="s">
        <v>31</v>
      </c>
      <c r="B242" s="381">
        <v>14</v>
      </c>
      <c r="C242" t="s">
        <v>31</v>
      </c>
      <c r="D242" s="58">
        <v>45505</v>
      </c>
      <c r="E242" s="382"/>
      <c r="F242" s="382">
        <v>196</v>
      </c>
      <c r="G242" s="382">
        <v>5</v>
      </c>
      <c r="H242" s="382">
        <v>10</v>
      </c>
      <c r="I242" s="382">
        <v>211</v>
      </c>
      <c r="J242" s="382">
        <v>201</v>
      </c>
      <c r="L242" s="380">
        <v>45549</v>
      </c>
      <c r="M242">
        <v>15</v>
      </c>
      <c r="N242" s="382">
        <v>162</v>
      </c>
      <c r="O242" s="382">
        <v>5</v>
      </c>
      <c r="P242" s="382">
        <v>10</v>
      </c>
      <c r="Q242" s="382">
        <v>147</v>
      </c>
      <c r="R242" s="382">
        <v>162</v>
      </c>
      <c r="S242" s="382">
        <v>49</v>
      </c>
    </row>
    <row r="243" spans="1:19">
      <c r="A243" t="s">
        <v>31</v>
      </c>
      <c r="B243" s="381">
        <v>14</v>
      </c>
      <c r="C243" t="s">
        <v>31</v>
      </c>
      <c r="D243" s="58">
        <v>45536</v>
      </c>
      <c r="E243" s="382"/>
      <c r="F243" s="382">
        <v>133</v>
      </c>
      <c r="G243" s="382">
        <v>5</v>
      </c>
      <c r="H243" s="382">
        <v>10</v>
      </c>
      <c r="I243" s="382">
        <v>148</v>
      </c>
      <c r="J243" s="382">
        <v>138</v>
      </c>
      <c r="L243" s="380"/>
      <c r="N243" s="382">
        <v>148</v>
      </c>
      <c r="O243" s="382">
        <v>5</v>
      </c>
      <c r="P243" s="382">
        <v>10</v>
      </c>
      <c r="Q243" s="382">
        <v>133</v>
      </c>
      <c r="R243" s="382">
        <v>148</v>
      </c>
      <c r="S243" s="382">
        <v>0</v>
      </c>
    </row>
    <row r="244" spans="1:19">
      <c r="A244" t="s">
        <v>31</v>
      </c>
      <c r="B244" s="381">
        <v>14</v>
      </c>
      <c r="C244" t="s">
        <v>31</v>
      </c>
      <c r="D244" s="58">
        <v>45566</v>
      </c>
      <c r="E244" s="382"/>
      <c r="F244" s="382">
        <v>49</v>
      </c>
      <c r="G244" s="382">
        <v>5</v>
      </c>
      <c r="H244" s="382">
        <v>10</v>
      </c>
      <c r="I244" s="382">
        <v>64</v>
      </c>
      <c r="J244" s="382">
        <v>54</v>
      </c>
      <c r="L244" s="380" t="s">
        <v>568</v>
      </c>
      <c r="M244">
        <v>37</v>
      </c>
      <c r="N244" s="382">
        <v>64</v>
      </c>
      <c r="O244" s="382">
        <v>5</v>
      </c>
      <c r="P244" s="382">
        <v>10</v>
      </c>
      <c r="Q244" s="382">
        <v>49</v>
      </c>
      <c r="R244" s="382">
        <v>64</v>
      </c>
      <c r="S244" s="382">
        <v>0</v>
      </c>
    </row>
    <row r="245" spans="1:19">
      <c r="A245" t="s">
        <v>31</v>
      </c>
      <c r="B245" s="381">
        <v>14</v>
      </c>
      <c r="C245" t="s">
        <v>31</v>
      </c>
      <c r="D245" s="58">
        <v>45597</v>
      </c>
      <c r="E245" s="382"/>
      <c r="F245" s="382"/>
      <c r="G245" s="382"/>
      <c r="H245" s="382"/>
      <c r="I245" s="382">
        <v>0</v>
      </c>
      <c r="J245" s="382">
        <v>0</v>
      </c>
      <c r="L245" s="380"/>
      <c r="N245" s="382"/>
      <c r="O245" s="382"/>
      <c r="P245" s="382"/>
      <c r="Q245" s="382">
        <v>0</v>
      </c>
      <c r="R245" s="382">
        <v>0</v>
      </c>
      <c r="S245" s="382">
        <v>0</v>
      </c>
    </row>
    <row r="246" spans="1:19">
      <c r="A246" t="s">
        <v>31</v>
      </c>
      <c r="B246" s="381">
        <v>14</v>
      </c>
      <c r="C246" t="s">
        <v>31</v>
      </c>
      <c r="D246" s="58">
        <v>45627</v>
      </c>
      <c r="E246" s="382"/>
      <c r="F246" s="382"/>
      <c r="G246" s="382"/>
      <c r="H246" s="382"/>
      <c r="I246" s="382">
        <v>0</v>
      </c>
      <c r="J246" s="382">
        <v>0</v>
      </c>
      <c r="L246" s="380"/>
      <c r="N246" s="382"/>
      <c r="O246" s="382"/>
      <c r="P246" s="382"/>
      <c r="Q246" s="382">
        <v>0</v>
      </c>
      <c r="R246" s="382">
        <v>0</v>
      </c>
      <c r="S246" s="382">
        <v>0</v>
      </c>
    </row>
    <row r="247" spans="1:19">
      <c r="A247" t="s">
        <v>31</v>
      </c>
      <c r="B247" s="381">
        <v>14</v>
      </c>
      <c r="C247" t="s">
        <v>31</v>
      </c>
      <c r="D247" s="58">
        <v>45658</v>
      </c>
      <c r="E247" s="382"/>
      <c r="F247" s="382"/>
      <c r="G247" s="382"/>
      <c r="H247" s="382"/>
      <c r="I247" s="382">
        <v>0</v>
      </c>
      <c r="J247" s="382">
        <v>0</v>
      </c>
      <c r="L247" s="380"/>
      <c r="N247" s="382"/>
      <c r="O247" s="382"/>
      <c r="P247" s="382"/>
      <c r="Q247" s="382">
        <v>0</v>
      </c>
      <c r="R247" s="382">
        <v>0</v>
      </c>
      <c r="S247" s="382">
        <v>0</v>
      </c>
    </row>
    <row r="248" spans="1:19">
      <c r="A248" t="s">
        <v>31</v>
      </c>
      <c r="B248" s="381">
        <v>14</v>
      </c>
      <c r="C248" t="s">
        <v>31</v>
      </c>
      <c r="D248" s="58">
        <v>45689</v>
      </c>
      <c r="E248" s="382"/>
      <c r="F248" s="382"/>
      <c r="G248" s="382"/>
      <c r="H248" s="382"/>
      <c r="I248" s="382">
        <v>0</v>
      </c>
      <c r="J248" s="382">
        <v>0</v>
      </c>
      <c r="L248" s="380"/>
      <c r="N248" s="382"/>
      <c r="O248" s="382"/>
      <c r="P248" s="382"/>
      <c r="Q248" s="382">
        <v>0</v>
      </c>
      <c r="R248" s="382">
        <v>0</v>
      </c>
      <c r="S248" s="382">
        <v>0</v>
      </c>
    </row>
    <row r="249" spans="1:19">
      <c r="A249" t="s">
        <v>31</v>
      </c>
      <c r="B249" s="381">
        <v>14</v>
      </c>
      <c r="C249" t="s">
        <v>31</v>
      </c>
      <c r="D249" s="58">
        <v>45717</v>
      </c>
      <c r="E249" s="382"/>
      <c r="F249" s="382"/>
      <c r="G249" s="382"/>
      <c r="H249" s="382"/>
      <c r="I249" s="382">
        <v>0</v>
      </c>
      <c r="J249" s="382">
        <v>0</v>
      </c>
      <c r="L249" s="380"/>
      <c r="N249" s="382"/>
      <c r="O249" s="382"/>
      <c r="P249" s="382"/>
      <c r="Q249" s="382">
        <v>0</v>
      </c>
      <c r="R249" s="382">
        <v>0</v>
      </c>
      <c r="S249" s="382">
        <v>0</v>
      </c>
    </row>
    <row r="250" spans="1:19">
      <c r="A250" t="s">
        <v>31</v>
      </c>
      <c r="B250" s="381">
        <v>14</v>
      </c>
      <c r="C250" t="s">
        <v>31</v>
      </c>
      <c r="D250" s="58">
        <v>45748</v>
      </c>
      <c r="E250" s="382"/>
      <c r="F250" s="382"/>
      <c r="G250" s="382"/>
      <c r="H250" s="382"/>
      <c r="I250" s="382">
        <v>0</v>
      </c>
      <c r="J250" s="382">
        <v>0</v>
      </c>
      <c r="L250" s="380"/>
      <c r="N250" s="382"/>
      <c r="O250" s="382"/>
      <c r="P250" s="382"/>
      <c r="Q250" s="382">
        <v>0</v>
      </c>
      <c r="R250" s="382">
        <v>0</v>
      </c>
      <c r="S250" s="382">
        <v>0</v>
      </c>
    </row>
    <row r="251" spans="1:19">
      <c r="A251" t="s">
        <v>31</v>
      </c>
      <c r="B251" s="381">
        <v>14</v>
      </c>
      <c r="C251" t="s">
        <v>31</v>
      </c>
      <c r="D251" s="58">
        <v>45778</v>
      </c>
      <c r="E251" s="382"/>
      <c r="F251" s="382"/>
      <c r="G251" s="382"/>
      <c r="H251" s="382"/>
      <c r="I251" s="382">
        <v>0</v>
      </c>
      <c r="J251" s="382">
        <v>0</v>
      </c>
      <c r="L251" s="380"/>
      <c r="N251" s="382"/>
      <c r="O251" s="382"/>
      <c r="P251" s="382"/>
      <c r="Q251" s="382">
        <v>0</v>
      </c>
      <c r="R251" s="382">
        <v>0</v>
      </c>
      <c r="S251" s="382">
        <v>0</v>
      </c>
    </row>
    <row r="252" spans="1:19">
      <c r="A252" t="s">
        <v>31</v>
      </c>
      <c r="B252" s="381" t="s">
        <v>387</v>
      </c>
      <c r="D252" s="58"/>
      <c r="E252" s="382">
        <v>0</v>
      </c>
      <c r="F252" s="382">
        <v>742</v>
      </c>
      <c r="G252" s="382">
        <v>20</v>
      </c>
      <c r="H252" s="382">
        <v>80</v>
      </c>
      <c r="I252" s="382">
        <v>842</v>
      </c>
      <c r="J252" s="382">
        <v>762</v>
      </c>
      <c r="L252" s="380"/>
      <c r="N252" s="382">
        <v>793</v>
      </c>
      <c r="O252" s="382">
        <v>20</v>
      </c>
      <c r="P252" s="382">
        <v>80</v>
      </c>
      <c r="Q252" s="382">
        <v>693</v>
      </c>
      <c r="R252" s="382">
        <v>793</v>
      </c>
      <c r="S252" s="382">
        <v>49</v>
      </c>
    </row>
    <row r="253" spans="1:19">
      <c r="B253" s="381">
        <v>15</v>
      </c>
      <c r="C253" t="s">
        <v>32</v>
      </c>
      <c r="D253" s="58">
        <v>45261</v>
      </c>
      <c r="E253" s="382">
        <v>166</v>
      </c>
      <c r="F253" s="382"/>
      <c r="G253" s="382"/>
      <c r="H253" s="382"/>
      <c r="I253" s="382">
        <v>166</v>
      </c>
      <c r="J253" s="382">
        <v>166</v>
      </c>
      <c r="K253" s="387" t="s">
        <v>383</v>
      </c>
      <c r="L253" s="380"/>
      <c r="M253">
        <v>10</v>
      </c>
      <c r="N253" s="382">
        <v>166</v>
      </c>
      <c r="O253" s="382"/>
      <c r="P253" s="382">
        <v>0</v>
      </c>
      <c r="Q253" s="382">
        <v>166</v>
      </c>
      <c r="R253" s="382">
        <v>166</v>
      </c>
      <c r="S253" s="382">
        <v>0</v>
      </c>
    </row>
    <row r="254" spans="1:19">
      <c r="A254" t="s">
        <v>32</v>
      </c>
      <c r="B254" s="381">
        <v>15</v>
      </c>
      <c r="C254" t="s">
        <v>32</v>
      </c>
      <c r="D254" s="58">
        <v>45292</v>
      </c>
      <c r="E254" s="382"/>
      <c r="F254" s="382">
        <v>7</v>
      </c>
      <c r="G254" s="382"/>
      <c r="H254" s="382">
        <v>0</v>
      </c>
      <c r="I254" s="382">
        <v>7</v>
      </c>
      <c r="J254" s="382">
        <v>7</v>
      </c>
      <c r="K254" t="s">
        <v>557</v>
      </c>
      <c r="L254" s="380">
        <v>45390</v>
      </c>
      <c r="M254">
        <v>82</v>
      </c>
      <c r="N254" s="382">
        <v>7</v>
      </c>
      <c r="O254" s="382"/>
      <c r="P254" s="382"/>
      <c r="Q254" s="382">
        <v>7</v>
      </c>
      <c r="R254" s="382">
        <v>7</v>
      </c>
      <c r="S254" s="382">
        <v>0</v>
      </c>
    </row>
    <row r="255" spans="1:19">
      <c r="A255" t="s">
        <v>32</v>
      </c>
      <c r="B255" s="381">
        <v>15</v>
      </c>
      <c r="C255" t="s">
        <v>32</v>
      </c>
      <c r="D255" s="58">
        <v>45323</v>
      </c>
      <c r="E255" s="382"/>
      <c r="F255" s="382">
        <v>0</v>
      </c>
      <c r="G255" s="382"/>
      <c r="H255" s="382">
        <v>0</v>
      </c>
      <c r="I255" s="382">
        <v>0</v>
      </c>
      <c r="J255" s="382">
        <v>0</v>
      </c>
      <c r="L255" s="380"/>
      <c r="M255" s="386">
        <v>38</v>
      </c>
      <c r="N255" s="382"/>
      <c r="O255" s="382"/>
      <c r="P255" s="382"/>
      <c r="Q255" s="382">
        <v>0</v>
      </c>
      <c r="R255" s="382">
        <v>0</v>
      </c>
      <c r="S255" s="382">
        <v>0</v>
      </c>
    </row>
    <row r="256" spans="1:19">
      <c r="A256" t="s">
        <v>32</v>
      </c>
      <c r="B256" s="381">
        <v>15</v>
      </c>
      <c r="C256" t="s">
        <v>32</v>
      </c>
      <c r="D256" s="58">
        <v>45352</v>
      </c>
      <c r="E256" s="382"/>
      <c r="F256" s="382">
        <v>21</v>
      </c>
      <c r="G256" s="382"/>
      <c r="H256" s="382">
        <v>10</v>
      </c>
      <c r="I256" s="382">
        <v>31</v>
      </c>
      <c r="J256" s="382">
        <v>21</v>
      </c>
      <c r="K256" t="s">
        <v>557</v>
      </c>
      <c r="L256" s="380">
        <v>45390</v>
      </c>
      <c r="M256">
        <v>82</v>
      </c>
      <c r="N256" s="382">
        <v>31</v>
      </c>
      <c r="O256" s="382"/>
      <c r="P256" s="382">
        <v>10</v>
      </c>
      <c r="Q256" s="382">
        <v>21</v>
      </c>
      <c r="R256" s="382">
        <v>31</v>
      </c>
      <c r="S256" s="382">
        <v>0</v>
      </c>
    </row>
    <row r="257" spans="1:19">
      <c r="A257" t="s">
        <v>32</v>
      </c>
      <c r="B257" s="381">
        <v>15</v>
      </c>
      <c r="C257" t="s">
        <v>32</v>
      </c>
      <c r="D257" s="58">
        <v>45383</v>
      </c>
      <c r="E257" s="382"/>
      <c r="F257" s="382">
        <v>196</v>
      </c>
      <c r="G257" s="382"/>
      <c r="H257" s="382">
        <v>10</v>
      </c>
      <c r="I257" s="382">
        <v>206</v>
      </c>
      <c r="J257" s="382">
        <v>196</v>
      </c>
      <c r="L257" s="380">
        <v>45420</v>
      </c>
      <c r="M257" s="383">
        <v>42</v>
      </c>
      <c r="N257" s="382">
        <v>206</v>
      </c>
      <c r="O257" s="382"/>
      <c r="P257" s="382">
        <v>10</v>
      </c>
      <c r="Q257" s="382">
        <v>196</v>
      </c>
      <c r="R257" s="382">
        <v>206</v>
      </c>
      <c r="S257" s="382">
        <v>0</v>
      </c>
    </row>
    <row r="258" spans="1:19">
      <c r="A258" t="s">
        <v>32</v>
      </c>
      <c r="B258" s="381">
        <v>15</v>
      </c>
      <c r="C258" t="s">
        <v>32</v>
      </c>
      <c r="D258" s="58">
        <v>45413</v>
      </c>
      <c r="E258" s="382"/>
      <c r="F258" s="382">
        <v>154</v>
      </c>
      <c r="G258" s="382"/>
      <c r="H258" s="382">
        <v>10</v>
      </c>
      <c r="I258" s="382">
        <v>164</v>
      </c>
      <c r="J258" s="382">
        <v>154</v>
      </c>
      <c r="L258" s="380">
        <v>45453</v>
      </c>
      <c r="M258">
        <v>70</v>
      </c>
      <c r="N258" s="382">
        <v>164</v>
      </c>
      <c r="O258" s="382"/>
      <c r="P258" s="382">
        <v>10</v>
      </c>
      <c r="Q258" s="382">
        <v>154</v>
      </c>
      <c r="R258" s="382">
        <v>164</v>
      </c>
      <c r="S258" s="382">
        <v>0</v>
      </c>
    </row>
    <row r="259" spans="1:19">
      <c r="A259" t="s">
        <v>32</v>
      </c>
      <c r="B259" s="381">
        <v>15</v>
      </c>
      <c r="C259" t="s">
        <v>32</v>
      </c>
      <c r="D259" s="58">
        <v>45444</v>
      </c>
      <c r="E259" s="382"/>
      <c r="F259" s="382">
        <v>133</v>
      </c>
      <c r="G259" s="382"/>
      <c r="H259" s="382">
        <v>10</v>
      </c>
      <c r="I259" s="382">
        <v>143</v>
      </c>
      <c r="J259" s="382">
        <v>133</v>
      </c>
      <c r="L259" s="380">
        <v>45491</v>
      </c>
      <c r="M259">
        <v>88</v>
      </c>
      <c r="N259" s="382">
        <v>143</v>
      </c>
      <c r="O259" s="382"/>
      <c r="P259" s="382">
        <v>10</v>
      </c>
      <c r="Q259" s="382">
        <v>133</v>
      </c>
      <c r="R259" s="382">
        <v>143</v>
      </c>
      <c r="S259" s="382">
        <v>0</v>
      </c>
    </row>
    <row r="260" spans="1:19">
      <c r="A260" t="s">
        <v>32</v>
      </c>
      <c r="B260" s="381">
        <v>15</v>
      </c>
      <c r="C260" t="s">
        <v>32</v>
      </c>
      <c r="D260" s="58">
        <v>45474</v>
      </c>
      <c r="E260" s="382"/>
      <c r="F260" s="382">
        <v>147</v>
      </c>
      <c r="G260" s="382">
        <v>5</v>
      </c>
      <c r="H260" s="382">
        <v>10</v>
      </c>
      <c r="I260" s="382">
        <v>162</v>
      </c>
      <c r="J260" s="382">
        <v>152</v>
      </c>
      <c r="L260" s="380">
        <v>45509</v>
      </c>
      <c r="M260">
        <v>7</v>
      </c>
      <c r="N260" s="382">
        <v>162</v>
      </c>
      <c r="O260" s="382">
        <v>5</v>
      </c>
      <c r="P260" s="382">
        <v>10</v>
      </c>
      <c r="Q260" s="382">
        <v>147</v>
      </c>
      <c r="R260" s="382">
        <v>162</v>
      </c>
      <c r="S260" s="382">
        <v>0</v>
      </c>
    </row>
    <row r="261" spans="1:19">
      <c r="A261" t="s">
        <v>32</v>
      </c>
      <c r="B261" s="381">
        <v>15</v>
      </c>
      <c r="C261" t="s">
        <v>32</v>
      </c>
      <c r="D261" s="58">
        <v>45505</v>
      </c>
      <c r="E261" s="382"/>
      <c r="F261" s="382">
        <v>133</v>
      </c>
      <c r="G261" s="382">
        <v>5</v>
      </c>
      <c r="H261" s="382">
        <v>10</v>
      </c>
      <c r="I261" s="382">
        <v>148</v>
      </c>
      <c r="J261" s="382">
        <v>138</v>
      </c>
      <c r="L261" s="380" t="s">
        <v>569</v>
      </c>
      <c r="M261">
        <v>58</v>
      </c>
      <c r="N261" s="382">
        <v>148</v>
      </c>
      <c r="O261" s="382">
        <v>5</v>
      </c>
      <c r="P261" s="382">
        <v>10</v>
      </c>
      <c r="Q261" s="382">
        <v>133</v>
      </c>
      <c r="R261" s="382">
        <v>148</v>
      </c>
      <c r="S261" s="382">
        <v>0</v>
      </c>
    </row>
    <row r="262" spans="1:19">
      <c r="A262" t="s">
        <v>32</v>
      </c>
      <c r="B262" s="381">
        <v>15</v>
      </c>
      <c r="C262" t="s">
        <v>32</v>
      </c>
      <c r="D262" s="58">
        <v>45536</v>
      </c>
      <c r="E262" s="382"/>
      <c r="F262" s="382">
        <v>140</v>
      </c>
      <c r="G262" s="382">
        <v>5</v>
      </c>
      <c r="H262" s="382">
        <v>10</v>
      </c>
      <c r="I262" s="382">
        <v>155</v>
      </c>
      <c r="J262" s="382">
        <v>145</v>
      </c>
      <c r="L262" s="380"/>
      <c r="N262" s="382">
        <v>155</v>
      </c>
      <c r="O262" s="382">
        <v>5</v>
      </c>
      <c r="P262" s="382">
        <v>10</v>
      </c>
      <c r="Q262" s="382">
        <v>140</v>
      </c>
      <c r="R262" s="382">
        <v>155</v>
      </c>
      <c r="S262" s="382">
        <v>0</v>
      </c>
    </row>
    <row r="263" spans="1:19">
      <c r="A263" t="s">
        <v>32</v>
      </c>
      <c r="B263" s="381">
        <v>15</v>
      </c>
      <c r="C263" t="s">
        <v>32</v>
      </c>
      <c r="D263" s="58">
        <v>45566</v>
      </c>
      <c r="E263" s="382"/>
      <c r="F263" s="382"/>
      <c r="G263" s="382"/>
      <c r="H263" s="382"/>
      <c r="I263" s="382">
        <v>0</v>
      </c>
      <c r="J263" s="382">
        <v>0</v>
      </c>
      <c r="L263" s="380"/>
      <c r="N263" s="382"/>
      <c r="O263" s="382"/>
      <c r="P263" s="382"/>
      <c r="Q263" s="382">
        <v>0</v>
      </c>
      <c r="R263" s="382">
        <v>0</v>
      </c>
      <c r="S263" s="382">
        <v>0</v>
      </c>
    </row>
    <row r="264" spans="1:19">
      <c r="A264" t="s">
        <v>32</v>
      </c>
      <c r="B264" s="381">
        <v>15</v>
      </c>
      <c r="C264" t="s">
        <v>32</v>
      </c>
      <c r="D264" s="58">
        <v>45597</v>
      </c>
      <c r="E264" s="382"/>
      <c r="F264" s="382"/>
      <c r="G264" s="382"/>
      <c r="H264" s="382"/>
      <c r="I264" s="382">
        <v>0</v>
      </c>
      <c r="J264" s="382">
        <v>0</v>
      </c>
      <c r="L264" s="380"/>
      <c r="N264" s="382"/>
      <c r="O264" s="382"/>
      <c r="P264" s="382"/>
      <c r="Q264" s="382">
        <v>0</v>
      </c>
      <c r="R264" s="382">
        <v>0</v>
      </c>
      <c r="S264" s="382">
        <v>0</v>
      </c>
    </row>
    <row r="265" spans="1:19">
      <c r="A265" t="s">
        <v>32</v>
      </c>
      <c r="B265" s="381">
        <v>15</v>
      </c>
      <c r="C265" t="s">
        <v>32</v>
      </c>
      <c r="D265" s="58">
        <v>45627</v>
      </c>
      <c r="E265" s="382"/>
      <c r="F265" s="382"/>
      <c r="G265" s="382"/>
      <c r="H265" s="382"/>
      <c r="I265" s="382">
        <v>0</v>
      </c>
      <c r="J265" s="382">
        <v>0</v>
      </c>
      <c r="L265" s="380"/>
      <c r="N265" s="382"/>
      <c r="O265" s="382"/>
      <c r="P265" s="382"/>
      <c r="Q265" s="382">
        <v>0</v>
      </c>
      <c r="R265" s="382">
        <v>0</v>
      </c>
      <c r="S265" s="382">
        <v>0</v>
      </c>
    </row>
    <row r="266" spans="1:19">
      <c r="A266" t="s">
        <v>32</v>
      </c>
      <c r="B266" s="381">
        <v>15</v>
      </c>
      <c r="C266" t="s">
        <v>32</v>
      </c>
      <c r="D266" s="58">
        <v>45658</v>
      </c>
      <c r="E266" s="382"/>
      <c r="F266" s="382"/>
      <c r="G266" s="382"/>
      <c r="H266" s="382"/>
      <c r="I266" s="382">
        <v>0</v>
      </c>
      <c r="J266" s="382">
        <v>0</v>
      </c>
      <c r="L266" s="380"/>
      <c r="N266" s="382"/>
      <c r="O266" s="382"/>
      <c r="P266" s="382"/>
      <c r="Q266" s="382">
        <v>0</v>
      </c>
      <c r="R266" s="382">
        <v>0</v>
      </c>
      <c r="S266" s="382">
        <v>0</v>
      </c>
    </row>
    <row r="267" spans="1:19">
      <c r="A267" t="s">
        <v>32</v>
      </c>
      <c r="B267" s="381">
        <v>15</v>
      </c>
      <c r="C267" t="s">
        <v>32</v>
      </c>
      <c r="D267" s="58">
        <v>45689</v>
      </c>
      <c r="E267" s="382"/>
      <c r="F267" s="382"/>
      <c r="G267" s="382"/>
      <c r="H267" s="382"/>
      <c r="I267" s="382">
        <v>0</v>
      </c>
      <c r="J267" s="382">
        <v>0</v>
      </c>
      <c r="L267" s="380"/>
      <c r="N267" s="382"/>
      <c r="O267" s="382"/>
      <c r="P267" s="382"/>
      <c r="Q267" s="382">
        <v>0</v>
      </c>
      <c r="R267" s="382">
        <v>0</v>
      </c>
      <c r="S267" s="382">
        <v>0</v>
      </c>
    </row>
    <row r="268" spans="1:19">
      <c r="A268" t="s">
        <v>32</v>
      </c>
      <c r="B268" s="381">
        <v>15</v>
      </c>
      <c r="C268" t="s">
        <v>32</v>
      </c>
      <c r="D268" s="58">
        <v>45717</v>
      </c>
      <c r="E268" s="382"/>
      <c r="F268" s="382"/>
      <c r="G268" s="382"/>
      <c r="H268" s="382"/>
      <c r="I268" s="382">
        <v>0</v>
      </c>
      <c r="J268" s="382">
        <v>0</v>
      </c>
      <c r="L268" s="380"/>
      <c r="N268" s="382"/>
      <c r="O268" s="382"/>
      <c r="P268" s="382"/>
      <c r="Q268" s="382">
        <v>0</v>
      </c>
      <c r="R268" s="382">
        <v>0</v>
      </c>
      <c r="S268" s="382">
        <v>0</v>
      </c>
    </row>
    <row r="269" spans="1:19">
      <c r="A269" t="s">
        <v>32</v>
      </c>
      <c r="B269" s="381">
        <v>15</v>
      </c>
      <c r="C269" t="s">
        <v>32</v>
      </c>
      <c r="D269" s="58">
        <v>45748</v>
      </c>
      <c r="E269" s="382"/>
      <c r="F269" s="382"/>
      <c r="G269" s="382"/>
      <c r="H269" s="382"/>
      <c r="I269" s="382">
        <v>0</v>
      </c>
      <c r="J269" s="382">
        <v>0</v>
      </c>
      <c r="L269" s="380"/>
      <c r="N269" s="382"/>
      <c r="O269" s="382"/>
      <c r="P269" s="382"/>
      <c r="Q269" s="382">
        <v>0</v>
      </c>
      <c r="R269" s="382">
        <v>0</v>
      </c>
      <c r="S269" s="382">
        <v>0</v>
      </c>
    </row>
    <row r="270" spans="1:19">
      <c r="A270" t="s">
        <v>32</v>
      </c>
      <c r="B270" s="381" t="s">
        <v>388</v>
      </c>
      <c r="D270" s="58"/>
      <c r="E270" s="382">
        <v>166</v>
      </c>
      <c r="F270" s="382">
        <v>931</v>
      </c>
      <c r="G270" s="382">
        <v>15</v>
      </c>
      <c r="H270" s="382">
        <v>70</v>
      </c>
      <c r="I270" s="382">
        <v>1182</v>
      </c>
      <c r="J270" s="382">
        <v>1112</v>
      </c>
      <c r="L270" s="380"/>
      <c r="N270" s="382">
        <v>1182</v>
      </c>
      <c r="O270" s="382">
        <v>15</v>
      </c>
      <c r="P270" s="382">
        <v>70</v>
      </c>
      <c r="Q270" s="382">
        <v>1097</v>
      </c>
      <c r="R270" s="382">
        <v>1182</v>
      </c>
      <c r="S270" s="382">
        <v>0</v>
      </c>
    </row>
    <row r="271" spans="1:19">
      <c r="B271" s="381">
        <v>16</v>
      </c>
      <c r="C271" t="s">
        <v>33</v>
      </c>
      <c r="D271" s="58">
        <v>45261</v>
      </c>
      <c r="E271" s="382">
        <v>816</v>
      </c>
      <c r="F271" s="382"/>
      <c r="G271" s="382"/>
      <c r="H271" s="382"/>
      <c r="I271" s="382">
        <v>816</v>
      </c>
      <c r="J271" s="382">
        <v>816</v>
      </c>
      <c r="K271" s="387" t="s">
        <v>383</v>
      </c>
      <c r="L271" s="380"/>
      <c r="M271">
        <v>21</v>
      </c>
      <c r="N271" s="382">
        <v>816</v>
      </c>
      <c r="O271" s="382"/>
      <c r="P271" s="382">
        <v>0</v>
      </c>
      <c r="Q271" s="382">
        <v>816</v>
      </c>
      <c r="R271" s="382">
        <v>816</v>
      </c>
      <c r="S271" s="382">
        <v>0</v>
      </c>
    </row>
    <row r="272" spans="1:19">
      <c r="A272" t="s">
        <v>33</v>
      </c>
      <c r="B272" s="381">
        <v>16</v>
      </c>
      <c r="C272" t="s">
        <v>33</v>
      </c>
      <c r="D272" s="58">
        <v>45292</v>
      </c>
      <c r="E272" s="382"/>
      <c r="F272" s="382">
        <v>14</v>
      </c>
      <c r="G272" s="382"/>
      <c r="H272" s="382">
        <v>0</v>
      </c>
      <c r="I272" s="382">
        <v>14</v>
      </c>
      <c r="J272" s="382">
        <v>14</v>
      </c>
      <c r="K272" t="s">
        <v>557</v>
      </c>
      <c r="L272" s="380">
        <v>45393</v>
      </c>
      <c r="M272">
        <v>158</v>
      </c>
      <c r="N272" s="382">
        <v>14</v>
      </c>
      <c r="O272" s="382"/>
      <c r="P272" s="382"/>
      <c r="Q272" s="382">
        <v>14</v>
      </c>
      <c r="R272" s="382">
        <v>14</v>
      </c>
      <c r="S272" s="382">
        <v>0</v>
      </c>
    </row>
    <row r="273" spans="1:19">
      <c r="A273" t="s">
        <v>33</v>
      </c>
      <c r="B273" s="381">
        <v>16</v>
      </c>
      <c r="C273" t="s">
        <v>33</v>
      </c>
      <c r="D273" s="58">
        <v>45323</v>
      </c>
      <c r="E273" s="382"/>
      <c r="F273" s="382">
        <v>0</v>
      </c>
      <c r="G273" s="382"/>
      <c r="H273" s="382">
        <v>0</v>
      </c>
      <c r="I273" s="382">
        <v>0</v>
      </c>
      <c r="J273" s="382">
        <v>0</v>
      </c>
      <c r="L273" s="380"/>
      <c r="M273" s="386"/>
      <c r="N273" s="382"/>
      <c r="O273" s="382"/>
      <c r="P273" s="382"/>
      <c r="Q273" s="382">
        <v>0</v>
      </c>
      <c r="R273" s="382">
        <v>0</v>
      </c>
      <c r="S273" s="382">
        <v>0</v>
      </c>
    </row>
    <row r="274" spans="1:19">
      <c r="A274" t="s">
        <v>33</v>
      </c>
      <c r="B274" s="381">
        <v>16</v>
      </c>
      <c r="C274" t="s">
        <v>33</v>
      </c>
      <c r="D274" s="58">
        <v>45352</v>
      </c>
      <c r="E274" s="382"/>
      <c r="F274" s="382">
        <v>7</v>
      </c>
      <c r="G274" s="382"/>
      <c r="H274" s="382">
        <v>10</v>
      </c>
      <c r="I274" s="382">
        <v>17</v>
      </c>
      <c r="J274" s="382">
        <v>7</v>
      </c>
      <c r="K274" t="s">
        <v>557</v>
      </c>
      <c r="L274" s="380">
        <v>45393</v>
      </c>
      <c r="M274">
        <v>158</v>
      </c>
      <c r="N274" s="382">
        <v>17</v>
      </c>
      <c r="O274" s="382"/>
      <c r="P274" s="382">
        <v>10</v>
      </c>
      <c r="Q274" s="382">
        <v>7</v>
      </c>
      <c r="R274" s="382">
        <v>17</v>
      </c>
      <c r="S274" s="382">
        <v>0</v>
      </c>
    </row>
    <row r="275" spans="1:19">
      <c r="A275" t="s">
        <v>33</v>
      </c>
      <c r="B275" s="381">
        <v>16</v>
      </c>
      <c r="C275" t="s">
        <v>33</v>
      </c>
      <c r="D275" s="58">
        <v>45383</v>
      </c>
      <c r="E275" s="382"/>
      <c r="F275" s="382">
        <v>14</v>
      </c>
      <c r="G275" s="382"/>
      <c r="H275" s="382">
        <v>10</v>
      </c>
      <c r="I275" s="382">
        <v>24</v>
      </c>
      <c r="J275" s="382">
        <v>14</v>
      </c>
      <c r="L275" s="380">
        <v>45419</v>
      </c>
      <c r="M275" s="383">
        <v>27</v>
      </c>
      <c r="N275" s="382">
        <v>24</v>
      </c>
      <c r="O275" s="382"/>
      <c r="P275" s="382">
        <v>10</v>
      </c>
      <c r="Q275" s="382">
        <v>14</v>
      </c>
      <c r="R275" s="382">
        <v>24</v>
      </c>
      <c r="S275" s="382">
        <v>0</v>
      </c>
    </row>
    <row r="276" spans="1:19">
      <c r="A276" t="s">
        <v>33</v>
      </c>
      <c r="B276" s="381">
        <v>16</v>
      </c>
      <c r="C276" t="s">
        <v>33</v>
      </c>
      <c r="D276" s="58">
        <v>45413</v>
      </c>
      <c r="E276" s="382"/>
      <c r="F276" s="382">
        <v>14</v>
      </c>
      <c r="G276" s="382"/>
      <c r="H276" s="382">
        <v>10</v>
      </c>
      <c r="I276" s="382">
        <v>24</v>
      </c>
      <c r="J276" s="382">
        <v>14</v>
      </c>
      <c r="L276" s="380">
        <v>45449</v>
      </c>
      <c r="M276">
        <v>16</v>
      </c>
      <c r="N276" s="382">
        <v>24</v>
      </c>
      <c r="O276" s="382"/>
      <c r="P276" s="382">
        <v>10</v>
      </c>
      <c r="Q276" s="382">
        <v>14</v>
      </c>
      <c r="R276" s="382">
        <v>24</v>
      </c>
      <c r="S276" s="382">
        <v>0</v>
      </c>
    </row>
    <row r="277" spans="1:19">
      <c r="A277" t="s">
        <v>33</v>
      </c>
      <c r="B277" s="381">
        <v>16</v>
      </c>
      <c r="C277" t="s">
        <v>33</v>
      </c>
      <c r="D277" s="58">
        <v>45444</v>
      </c>
      <c r="E277" s="382"/>
      <c r="F277" s="382">
        <v>21</v>
      </c>
      <c r="G277" s="382"/>
      <c r="H277" s="382">
        <v>10</v>
      </c>
      <c r="I277" s="382">
        <v>31</v>
      </c>
      <c r="J277" s="382">
        <v>21</v>
      </c>
      <c r="L277" s="380">
        <v>45483</v>
      </c>
      <c r="M277">
        <v>37</v>
      </c>
      <c r="N277" s="382">
        <v>31</v>
      </c>
      <c r="O277" s="382"/>
      <c r="P277" s="382">
        <v>10</v>
      </c>
      <c r="Q277" s="382">
        <v>21</v>
      </c>
      <c r="R277" s="382">
        <v>31</v>
      </c>
      <c r="S277" s="382">
        <v>0</v>
      </c>
    </row>
    <row r="278" spans="1:19">
      <c r="A278" t="s">
        <v>33</v>
      </c>
      <c r="B278" s="381">
        <v>16</v>
      </c>
      <c r="C278" t="s">
        <v>33</v>
      </c>
      <c r="D278" s="58">
        <v>45474</v>
      </c>
      <c r="E278" s="382"/>
      <c r="F278" s="382">
        <v>28</v>
      </c>
      <c r="G278" s="382">
        <v>5</v>
      </c>
      <c r="H278" s="382">
        <v>10</v>
      </c>
      <c r="I278" s="382">
        <v>43</v>
      </c>
      <c r="J278" s="382">
        <v>33</v>
      </c>
      <c r="L278" s="380">
        <v>45509</v>
      </c>
      <c r="M278">
        <v>10</v>
      </c>
      <c r="N278" s="382">
        <v>43</v>
      </c>
      <c r="O278" s="382">
        <v>5</v>
      </c>
      <c r="P278" s="382">
        <v>10</v>
      </c>
      <c r="Q278" s="382">
        <v>28</v>
      </c>
      <c r="R278" s="382">
        <v>43</v>
      </c>
      <c r="S278" s="382">
        <v>0</v>
      </c>
    </row>
    <row r="279" spans="1:19">
      <c r="A279" t="s">
        <v>33</v>
      </c>
      <c r="B279" s="381">
        <v>16</v>
      </c>
      <c r="C279" t="s">
        <v>33</v>
      </c>
      <c r="D279" s="58">
        <v>45505</v>
      </c>
      <c r="E279" s="382"/>
      <c r="F279" s="382">
        <v>28</v>
      </c>
      <c r="G279" s="382">
        <v>5</v>
      </c>
      <c r="H279" s="382">
        <v>10</v>
      </c>
      <c r="I279" s="382">
        <v>43</v>
      </c>
      <c r="J279" s="382">
        <v>33</v>
      </c>
      <c r="L279" s="380">
        <v>45549</v>
      </c>
      <c r="M279">
        <v>24</v>
      </c>
      <c r="N279" s="382">
        <v>43</v>
      </c>
      <c r="O279" s="382">
        <v>5</v>
      </c>
      <c r="P279" s="382">
        <v>10</v>
      </c>
      <c r="Q279" s="382">
        <v>28</v>
      </c>
      <c r="R279" s="382">
        <v>43</v>
      </c>
      <c r="S279" s="382">
        <v>0</v>
      </c>
    </row>
    <row r="280" spans="1:19">
      <c r="A280" t="s">
        <v>33</v>
      </c>
      <c r="B280" s="381">
        <v>16</v>
      </c>
      <c r="C280" t="s">
        <v>33</v>
      </c>
      <c r="D280" s="58">
        <v>45536</v>
      </c>
      <c r="E280" s="382"/>
      <c r="F280" s="382">
        <v>28</v>
      </c>
      <c r="G280" s="382">
        <v>5</v>
      </c>
      <c r="H280" s="382">
        <v>10</v>
      </c>
      <c r="I280" s="382">
        <v>43</v>
      </c>
      <c r="J280" s="382">
        <v>33</v>
      </c>
      <c r="L280" s="380"/>
      <c r="N280" s="382">
        <v>43</v>
      </c>
      <c r="O280" s="382">
        <v>5</v>
      </c>
      <c r="P280" s="382">
        <v>10</v>
      </c>
      <c r="Q280" s="382">
        <v>28</v>
      </c>
      <c r="R280" s="382">
        <v>43</v>
      </c>
      <c r="S280" s="382">
        <v>0</v>
      </c>
    </row>
    <row r="281" spans="1:19">
      <c r="A281" t="s">
        <v>33</v>
      </c>
      <c r="B281" s="381">
        <v>16</v>
      </c>
      <c r="C281" t="s">
        <v>33</v>
      </c>
      <c r="D281" s="58">
        <v>45566</v>
      </c>
      <c r="E281" s="382"/>
      <c r="F281" s="382"/>
      <c r="G281" s="382"/>
      <c r="H281" s="382"/>
      <c r="I281" s="382">
        <v>0</v>
      </c>
      <c r="J281" s="382">
        <v>0</v>
      </c>
      <c r="L281" s="380"/>
      <c r="N281" s="382"/>
      <c r="O281" s="382"/>
      <c r="P281" s="382"/>
      <c r="Q281" s="382">
        <v>0</v>
      </c>
      <c r="R281" s="382">
        <v>0</v>
      </c>
      <c r="S281" s="382">
        <v>0</v>
      </c>
    </row>
    <row r="282" spans="1:19">
      <c r="A282" t="s">
        <v>33</v>
      </c>
      <c r="B282" s="381">
        <v>16</v>
      </c>
      <c r="C282" t="s">
        <v>33</v>
      </c>
      <c r="D282" s="58">
        <v>45597</v>
      </c>
      <c r="E282" s="382"/>
      <c r="F282" s="382"/>
      <c r="G282" s="382"/>
      <c r="H282" s="382"/>
      <c r="I282" s="382">
        <v>0</v>
      </c>
      <c r="J282" s="382">
        <v>0</v>
      </c>
      <c r="L282" s="380"/>
      <c r="N282" s="382"/>
      <c r="O282" s="382"/>
      <c r="P282" s="382"/>
      <c r="Q282" s="382">
        <v>0</v>
      </c>
      <c r="R282" s="382">
        <v>0</v>
      </c>
      <c r="S282" s="382">
        <v>0</v>
      </c>
    </row>
    <row r="283" spans="1:19">
      <c r="A283" t="s">
        <v>33</v>
      </c>
      <c r="B283" s="381">
        <v>16</v>
      </c>
      <c r="C283" t="s">
        <v>33</v>
      </c>
      <c r="D283" s="58">
        <v>45627</v>
      </c>
      <c r="E283" s="382"/>
      <c r="F283" s="382"/>
      <c r="G283" s="382"/>
      <c r="H283" s="382"/>
      <c r="I283" s="382">
        <v>0</v>
      </c>
      <c r="J283" s="382">
        <v>0</v>
      </c>
      <c r="L283" s="380"/>
      <c r="N283" s="382"/>
      <c r="O283" s="382"/>
      <c r="P283" s="382"/>
      <c r="Q283" s="382">
        <v>0</v>
      </c>
      <c r="R283" s="382">
        <v>0</v>
      </c>
      <c r="S283" s="382">
        <v>0</v>
      </c>
    </row>
    <row r="284" spans="1:19">
      <c r="A284" t="s">
        <v>33</v>
      </c>
      <c r="B284" s="381">
        <v>16</v>
      </c>
      <c r="C284" t="s">
        <v>33</v>
      </c>
      <c r="D284" s="58">
        <v>45658</v>
      </c>
      <c r="E284" s="382"/>
      <c r="F284" s="382"/>
      <c r="G284" s="382"/>
      <c r="H284" s="382"/>
      <c r="I284" s="382">
        <v>0</v>
      </c>
      <c r="J284" s="382">
        <v>0</v>
      </c>
      <c r="L284" s="380"/>
      <c r="N284" s="382"/>
      <c r="O284" s="382"/>
      <c r="P284" s="382"/>
      <c r="Q284" s="382">
        <v>0</v>
      </c>
      <c r="R284" s="382">
        <v>0</v>
      </c>
      <c r="S284" s="382">
        <v>0</v>
      </c>
    </row>
    <row r="285" spans="1:19">
      <c r="A285" t="s">
        <v>33</v>
      </c>
      <c r="B285" s="381">
        <v>16</v>
      </c>
      <c r="C285" t="s">
        <v>33</v>
      </c>
      <c r="D285" s="58">
        <v>45689</v>
      </c>
      <c r="E285" s="382"/>
      <c r="F285" s="382"/>
      <c r="G285" s="382"/>
      <c r="H285" s="382"/>
      <c r="I285" s="382">
        <v>0</v>
      </c>
      <c r="J285" s="382">
        <v>0</v>
      </c>
      <c r="L285" s="380"/>
      <c r="N285" s="382"/>
      <c r="O285" s="382"/>
      <c r="P285" s="382"/>
      <c r="Q285" s="382">
        <v>0</v>
      </c>
      <c r="R285" s="382">
        <v>0</v>
      </c>
      <c r="S285" s="382">
        <v>0</v>
      </c>
    </row>
    <row r="286" spans="1:19">
      <c r="A286" t="s">
        <v>33</v>
      </c>
      <c r="B286" s="381">
        <v>16</v>
      </c>
      <c r="C286" t="s">
        <v>33</v>
      </c>
      <c r="D286" s="58">
        <v>45717</v>
      </c>
      <c r="E286" s="382"/>
      <c r="F286" s="382"/>
      <c r="G286" s="382"/>
      <c r="H286" s="382"/>
      <c r="I286" s="382">
        <v>0</v>
      </c>
      <c r="J286" s="382">
        <v>0</v>
      </c>
      <c r="L286" s="380"/>
      <c r="N286" s="382"/>
      <c r="O286" s="382"/>
      <c r="P286" s="382"/>
      <c r="Q286" s="382">
        <v>0</v>
      </c>
      <c r="R286" s="382">
        <v>0</v>
      </c>
      <c r="S286" s="382">
        <v>0</v>
      </c>
    </row>
    <row r="287" spans="1:19">
      <c r="A287" t="s">
        <v>33</v>
      </c>
      <c r="B287" s="381" t="s">
        <v>389</v>
      </c>
      <c r="D287" s="58"/>
      <c r="E287" s="382">
        <v>816</v>
      </c>
      <c r="F287" s="382">
        <v>154</v>
      </c>
      <c r="G287" s="382">
        <v>15</v>
      </c>
      <c r="H287" s="382">
        <v>70</v>
      </c>
      <c r="I287" s="382">
        <v>1055</v>
      </c>
      <c r="J287" s="382">
        <v>985</v>
      </c>
      <c r="L287" s="380"/>
      <c r="N287" s="382">
        <v>1055</v>
      </c>
      <c r="O287" s="382">
        <v>15</v>
      </c>
      <c r="P287" s="382">
        <v>70</v>
      </c>
      <c r="Q287" s="382">
        <v>970</v>
      </c>
      <c r="R287" s="382">
        <v>1055</v>
      </c>
      <c r="S287" s="382">
        <v>0</v>
      </c>
    </row>
    <row r="288" spans="1:19">
      <c r="B288" s="381">
        <v>17</v>
      </c>
      <c r="C288" t="s">
        <v>34</v>
      </c>
      <c r="D288" s="58">
        <v>45261</v>
      </c>
      <c r="E288" s="382">
        <v>60</v>
      </c>
      <c r="F288" s="382"/>
      <c r="G288" s="382"/>
      <c r="H288" s="382"/>
      <c r="I288" s="382">
        <v>60</v>
      </c>
      <c r="J288" s="382">
        <v>60</v>
      </c>
      <c r="K288" s="387" t="s">
        <v>383</v>
      </c>
      <c r="L288" s="380"/>
      <c r="M288">
        <v>4</v>
      </c>
      <c r="N288" s="382">
        <v>60</v>
      </c>
      <c r="O288" s="382"/>
      <c r="P288" s="382">
        <v>0</v>
      </c>
      <c r="Q288" s="382">
        <v>60</v>
      </c>
      <c r="R288" s="382">
        <v>60</v>
      </c>
      <c r="S288" s="382">
        <v>0</v>
      </c>
    </row>
    <row r="289" spans="1:19">
      <c r="A289" t="s">
        <v>34</v>
      </c>
      <c r="B289" s="381">
        <v>17</v>
      </c>
      <c r="C289" t="s">
        <v>34</v>
      </c>
      <c r="D289" s="58">
        <v>45292</v>
      </c>
      <c r="E289" s="382"/>
      <c r="F289" s="382">
        <v>7</v>
      </c>
      <c r="G289" s="382"/>
      <c r="H289" s="382"/>
      <c r="I289" s="382">
        <v>7</v>
      </c>
      <c r="J289" s="382">
        <v>7</v>
      </c>
      <c r="K289" t="s">
        <v>557</v>
      </c>
      <c r="L289" s="380">
        <v>45391</v>
      </c>
      <c r="M289">
        <v>119</v>
      </c>
      <c r="N289" s="382">
        <v>7</v>
      </c>
      <c r="O289" s="382"/>
      <c r="P289" s="382"/>
      <c r="Q289" s="382">
        <v>7</v>
      </c>
      <c r="R289" s="382">
        <v>7</v>
      </c>
      <c r="S289" s="382">
        <v>0</v>
      </c>
    </row>
    <row r="290" spans="1:19">
      <c r="A290" t="s">
        <v>34</v>
      </c>
      <c r="B290" s="381">
        <v>17</v>
      </c>
      <c r="C290" t="s">
        <v>34</v>
      </c>
      <c r="D290" s="58">
        <v>45323</v>
      </c>
      <c r="E290" s="382"/>
      <c r="F290" s="382">
        <v>0</v>
      </c>
      <c r="G290" s="382"/>
      <c r="H290" s="382">
        <v>0</v>
      </c>
      <c r="I290" s="382">
        <v>0</v>
      </c>
      <c r="J290" s="382">
        <v>0</v>
      </c>
      <c r="L290" s="380"/>
      <c r="M290" s="386"/>
      <c r="N290" s="382"/>
      <c r="O290" s="382"/>
      <c r="P290" s="382"/>
      <c r="Q290" s="382">
        <v>0</v>
      </c>
      <c r="R290" s="382">
        <v>0</v>
      </c>
      <c r="S290" s="382">
        <v>0</v>
      </c>
    </row>
    <row r="291" spans="1:19">
      <c r="A291" t="s">
        <v>34</v>
      </c>
      <c r="B291" s="381">
        <v>17</v>
      </c>
      <c r="C291" t="s">
        <v>34</v>
      </c>
      <c r="D291" s="58">
        <v>45352</v>
      </c>
      <c r="E291" s="382"/>
      <c r="F291" s="382">
        <v>14</v>
      </c>
      <c r="G291" s="382"/>
      <c r="H291" s="382">
        <v>10</v>
      </c>
      <c r="I291" s="382">
        <v>24</v>
      </c>
      <c r="J291" s="382">
        <v>14</v>
      </c>
      <c r="K291" t="s">
        <v>557</v>
      </c>
      <c r="L291" s="380">
        <v>45391</v>
      </c>
      <c r="M291">
        <v>119</v>
      </c>
      <c r="N291" s="382">
        <v>24</v>
      </c>
      <c r="O291" s="382"/>
      <c r="P291" s="382">
        <v>10</v>
      </c>
      <c r="Q291" s="382">
        <v>14</v>
      </c>
      <c r="R291" s="382">
        <v>24</v>
      </c>
      <c r="S291" s="382">
        <v>0</v>
      </c>
    </row>
    <row r="292" spans="1:19">
      <c r="A292" t="s">
        <v>34</v>
      </c>
      <c r="B292" s="381">
        <v>17</v>
      </c>
      <c r="C292" t="s">
        <v>34</v>
      </c>
      <c r="D292" s="58">
        <v>45383</v>
      </c>
      <c r="E292" s="382"/>
      <c r="F292" s="382">
        <v>42</v>
      </c>
      <c r="G292" s="382"/>
      <c r="H292" s="382">
        <v>10</v>
      </c>
      <c r="I292" s="382">
        <v>52</v>
      </c>
      <c r="J292" s="382">
        <v>42</v>
      </c>
      <c r="L292" s="380">
        <v>45420</v>
      </c>
      <c r="M292" s="383">
        <v>39</v>
      </c>
      <c r="N292" s="382">
        <v>52</v>
      </c>
      <c r="O292" s="382"/>
      <c r="P292" s="382">
        <v>10</v>
      </c>
      <c r="Q292" s="382">
        <v>42</v>
      </c>
      <c r="R292" s="382">
        <v>52</v>
      </c>
      <c r="S292" s="382">
        <v>0</v>
      </c>
    </row>
    <row r="293" spans="1:19">
      <c r="A293" t="s">
        <v>34</v>
      </c>
      <c r="B293" s="381">
        <v>17</v>
      </c>
      <c r="C293" t="s">
        <v>34</v>
      </c>
      <c r="D293" s="58">
        <v>45413</v>
      </c>
      <c r="E293" s="382"/>
      <c r="F293" s="382">
        <v>28</v>
      </c>
      <c r="G293" s="382"/>
      <c r="H293" s="382">
        <v>10</v>
      </c>
      <c r="I293" s="382">
        <v>38</v>
      </c>
      <c r="J293" s="382">
        <v>28</v>
      </c>
      <c r="L293" s="380">
        <v>45451</v>
      </c>
      <c r="M293">
        <v>37</v>
      </c>
      <c r="N293" s="382">
        <v>38</v>
      </c>
      <c r="O293" s="382"/>
      <c r="P293" s="382">
        <v>10</v>
      </c>
      <c r="Q293" s="382">
        <v>28</v>
      </c>
      <c r="R293" s="382">
        <v>38</v>
      </c>
      <c r="S293" s="382">
        <v>0</v>
      </c>
    </row>
    <row r="294" spans="1:19">
      <c r="A294" t="s">
        <v>34</v>
      </c>
      <c r="B294" s="381">
        <v>17</v>
      </c>
      <c r="C294" t="s">
        <v>34</v>
      </c>
      <c r="D294" s="58">
        <v>45444</v>
      </c>
      <c r="E294" s="382"/>
      <c r="F294" s="382">
        <v>28</v>
      </c>
      <c r="G294" s="382"/>
      <c r="H294" s="382">
        <v>10</v>
      </c>
      <c r="I294" s="382">
        <v>38</v>
      </c>
      <c r="J294" s="382">
        <v>28</v>
      </c>
      <c r="L294" s="380">
        <v>45485</v>
      </c>
      <c r="M294">
        <v>57</v>
      </c>
      <c r="N294" s="382">
        <v>38</v>
      </c>
      <c r="O294" s="382"/>
      <c r="P294" s="382">
        <v>10</v>
      </c>
      <c r="Q294" s="382">
        <v>28</v>
      </c>
      <c r="R294" s="382">
        <v>38</v>
      </c>
      <c r="S294" s="382">
        <v>0</v>
      </c>
    </row>
    <row r="295" spans="1:19">
      <c r="A295" t="s">
        <v>34</v>
      </c>
      <c r="B295" s="381">
        <v>17</v>
      </c>
      <c r="C295" t="s">
        <v>34</v>
      </c>
      <c r="D295" s="58">
        <v>45474</v>
      </c>
      <c r="E295" s="382"/>
      <c r="F295" s="382">
        <v>35</v>
      </c>
      <c r="G295" s="382">
        <v>5</v>
      </c>
      <c r="H295" s="382">
        <v>10</v>
      </c>
      <c r="I295" s="382">
        <v>50</v>
      </c>
      <c r="J295" s="382">
        <v>40</v>
      </c>
      <c r="L295" s="380">
        <v>45511</v>
      </c>
      <c r="M295">
        <v>33</v>
      </c>
      <c r="N295" s="382">
        <v>50</v>
      </c>
      <c r="O295" s="382">
        <v>5</v>
      </c>
      <c r="P295" s="382">
        <v>10</v>
      </c>
      <c r="Q295" s="382">
        <v>35</v>
      </c>
      <c r="R295" s="382">
        <v>50</v>
      </c>
      <c r="S295" s="382">
        <v>0</v>
      </c>
    </row>
    <row r="296" spans="1:19">
      <c r="A296" t="s">
        <v>34</v>
      </c>
      <c r="B296" s="381">
        <v>17</v>
      </c>
      <c r="C296" t="s">
        <v>34</v>
      </c>
      <c r="D296" s="58">
        <v>45505</v>
      </c>
      <c r="E296" s="382"/>
      <c r="F296" s="382">
        <v>28</v>
      </c>
      <c r="G296" s="382">
        <v>5</v>
      </c>
      <c r="H296" s="382">
        <v>10</v>
      </c>
      <c r="I296" s="382">
        <v>43</v>
      </c>
      <c r="J296" s="382">
        <v>33</v>
      </c>
      <c r="L296" s="380">
        <v>45562</v>
      </c>
      <c r="M296">
        <v>78</v>
      </c>
      <c r="N296" s="382">
        <v>43</v>
      </c>
      <c r="O296" s="382">
        <v>5</v>
      </c>
      <c r="P296" s="382">
        <v>10</v>
      </c>
      <c r="Q296" s="382">
        <v>28</v>
      </c>
      <c r="R296" s="382">
        <v>43</v>
      </c>
      <c r="S296" s="382">
        <v>0</v>
      </c>
    </row>
    <row r="297" spans="1:19">
      <c r="A297" t="s">
        <v>34</v>
      </c>
      <c r="B297" s="381">
        <v>17</v>
      </c>
      <c r="C297" t="s">
        <v>34</v>
      </c>
      <c r="D297" s="58">
        <v>45536</v>
      </c>
      <c r="E297" s="382"/>
      <c r="F297" s="382">
        <v>28</v>
      </c>
      <c r="G297" s="382">
        <v>5</v>
      </c>
      <c r="H297" s="382">
        <v>10</v>
      </c>
      <c r="I297" s="382">
        <v>43</v>
      </c>
      <c r="J297" s="382">
        <v>33</v>
      </c>
      <c r="L297" s="380"/>
      <c r="N297" s="382">
        <v>43</v>
      </c>
      <c r="O297" s="382">
        <v>5</v>
      </c>
      <c r="P297" s="382">
        <v>10</v>
      </c>
      <c r="Q297" s="382">
        <v>28</v>
      </c>
      <c r="R297" s="382">
        <v>43</v>
      </c>
      <c r="S297" s="382">
        <v>0</v>
      </c>
    </row>
    <row r="298" spans="1:19">
      <c r="A298" t="s">
        <v>34</v>
      </c>
      <c r="B298" s="381">
        <v>17</v>
      </c>
      <c r="C298" t="s">
        <v>34</v>
      </c>
      <c r="D298" s="58">
        <v>45566</v>
      </c>
      <c r="E298" s="382"/>
      <c r="F298" s="382"/>
      <c r="G298" s="382"/>
      <c r="H298" s="382"/>
      <c r="I298" s="382">
        <v>0</v>
      </c>
      <c r="J298" s="382">
        <v>0</v>
      </c>
      <c r="L298" s="380"/>
      <c r="N298" s="382"/>
      <c r="O298" s="382"/>
      <c r="P298" s="382"/>
      <c r="Q298" s="382">
        <v>0</v>
      </c>
      <c r="R298" s="382">
        <v>0</v>
      </c>
      <c r="S298" s="382">
        <v>0</v>
      </c>
    </row>
    <row r="299" spans="1:19">
      <c r="A299" t="s">
        <v>34</v>
      </c>
      <c r="B299" s="381">
        <v>17</v>
      </c>
      <c r="C299" t="s">
        <v>34</v>
      </c>
      <c r="D299" s="58">
        <v>45597</v>
      </c>
      <c r="E299" s="382"/>
      <c r="F299" s="382"/>
      <c r="G299" s="382"/>
      <c r="H299" s="382"/>
      <c r="I299" s="382">
        <v>0</v>
      </c>
      <c r="J299" s="382">
        <v>0</v>
      </c>
      <c r="L299" s="380"/>
      <c r="N299" s="382"/>
      <c r="O299" s="382"/>
      <c r="P299" s="382"/>
      <c r="Q299" s="382">
        <v>0</v>
      </c>
      <c r="R299" s="382">
        <v>0</v>
      </c>
      <c r="S299" s="382">
        <v>0</v>
      </c>
    </row>
    <row r="300" spans="1:19">
      <c r="A300" t="s">
        <v>34</v>
      </c>
      <c r="B300" s="381">
        <v>17</v>
      </c>
      <c r="C300" t="s">
        <v>34</v>
      </c>
      <c r="D300" s="58">
        <v>45627</v>
      </c>
      <c r="E300" s="382"/>
      <c r="F300" s="382"/>
      <c r="G300" s="382"/>
      <c r="H300" s="382"/>
      <c r="I300" s="382">
        <v>0</v>
      </c>
      <c r="J300" s="382">
        <v>0</v>
      </c>
      <c r="L300" s="380"/>
      <c r="N300" s="382"/>
      <c r="O300" s="382"/>
      <c r="P300" s="382"/>
      <c r="Q300" s="382">
        <v>0</v>
      </c>
      <c r="R300" s="382">
        <v>0</v>
      </c>
      <c r="S300" s="382">
        <v>0</v>
      </c>
    </row>
    <row r="301" spans="1:19">
      <c r="A301" t="s">
        <v>34</v>
      </c>
      <c r="B301" s="381">
        <v>17</v>
      </c>
      <c r="C301" t="s">
        <v>34</v>
      </c>
      <c r="D301" s="58">
        <v>45658</v>
      </c>
      <c r="E301" s="382"/>
      <c r="F301" s="382"/>
      <c r="G301" s="382"/>
      <c r="H301" s="382"/>
      <c r="I301" s="382">
        <v>0</v>
      </c>
      <c r="J301" s="382">
        <v>0</v>
      </c>
      <c r="L301" s="380"/>
      <c r="N301" s="382"/>
      <c r="O301" s="382"/>
      <c r="P301" s="382"/>
      <c r="Q301" s="382">
        <v>0</v>
      </c>
      <c r="R301" s="382">
        <v>0</v>
      </c>
      <c r="S301" s="382">
        <v>0</v>
      </c>
    </row>
    <row r="302" spans="1:19">
      <c r="A302" t="s">
        <v>34</v>
      </c>
      <c r="B302" s="381">
        <v>17</v>
      </c>
      <c r="C302" t="s">
        <v>34</v>
      </c>
      <c r="D302" s="58">
        <v>45689</v>
      </c>
      <c r="E302" s="382"/>
      <c r="F302" s="382"/>
      <c r="G302" s="382"/>
      <c r="H302" s="382"/>
      <c r="I302" s="382">
        <v>0</v>
      </c>
      <c r="J302" s="382">
        <v>0</v>
      </c>
      <c r="L302" s="380"/>
      <c r="N302" s="382"/>
      <c r="O302" s="382"/>
      <c r="P302" s="382"/>
      <c r="Q302" s="382">
        <v>0</v>
      </c>
      <c r="R302" s="382">
        <v>0</v>
      </c>
      <c r="S302" s="382">
        <v>0</v>
      </c>
    </row>
    <row r="303" spans="1:19">
      <c r="A303" t="s">
        <v>34</v>
      </c>
      <c r="B303" s="381">
        <v>17</v>
      </c>
      <c r="C303" t="s">
        <v>34</v>
      </c>
      <c r="D303" s="58">
        <v>45717</v>
      </c>
      <c r="E303" s="382"/>
      <c r="F303" s="382"/>
      <c r="G303" s="382"/>
      <c r="H303" s="382"/>
      <c r="I303" s="382">
        <v>0</v>
      </c>
      <c r="J303" s="382">
        <v>0</v>
      </c>
      <c r="L303" s="380"/>
      <c r="N303" s="382"/>
      <c r="O303" s="382"/>
      <c r="P303" s="382"/>
      <c r="Q303" s="382">
        <v>0</v>
      </c>
      <c r="R303" s="382">
        <v>0</v>
      </c>
      <c r="S303" s="382">
        <v>0</v>
      </c>
    </row>
    <row r="304" spans="1:19">
      <c r="A304" t="s">
        <v>34</v>
      </c>
      <c r="B304" s="381" t="s">
        <v>390</v>
      </c>
      <c r="D304" s="58"/>
      <c r="E304" s="382">
        <v>60</v>
      </c>
      <c r="F304" s="382">
        <v>210</v>
      </c>
      <c r="G304" s="382">
        <v>15</v>
      </c>
      <c r="H304" s="382">
        <v>70</v>
      </c>
      <c r="I304" s="382">
        <v>355</v>
      </c>
      <c r="J304" s="382">
        <v>285</v>
      </c>
      <c r="L304" s="380"/>
      <c r="N304" s="382">
        <v>355</v>
      </c>
      <c r="O304" s="382">
        <v>15</v>
      </c>
      <c r="P304" s="382">
        <v>70</v>
      </c>
      <c r="Q304" s="382">
        <v>270</v>
      </c>
      <c r="R304" s="382">
        <v>355</v>
      </c>
      <c r="S304" s="382">
        <v>0</v>
      </c>
    </row>
    <row r="305" spans="1:19">
      <c r="B305" s="381">
        <v>18</v>
      </c>
      <c r="C305" t="s">
        <v>35</v>
      </c>
      <c r="D305" s="58">
        <v>45261</v>
      </c>
      <c r="E305" s="382">
        <v>0</v>
      </c>
      <c r="F305" s="382"/>
      <c r="G305" s="382"/>
      <c r="H305" s="382"/>
      <c r="I305" s="382">
        <v>0</v>
      </c>
      <c r="J305" s="382">
        <v>0</v>
      </c>
      <c r="L305" s="380"/>
      <c r="N305" s="382"/>
      <c r="O305" s="382"/>
      <c r="P305" s="382">
        <v>0</v>
      </c>
      <c r="Q305" s="382">
        <v>0</v>
      </c>
      <c r="R305" s="382">
        <v>0</v>
      </c>
      <c r="S305" s="382">
        <v>0</v>
      </c>
    </row>
    <row r="306" spans="1:19">
      <c r="A306" t="s">
        <v>35</v>
      </c>
      <c r="B306" s="381">
        <v>18</v>
      </c>
      <c r="C306" t="s">
        <v>35</v>
      </c>
      <c r="D306" s="58">
        <v>45292</v>
      </c>
      <c r="E306" s="382"/>
      <c r="F306" s="382">
        <v>7</v>
      </c>
      <c r="G306" s="382"/>
      <c r="H306" s="382">
        <v>0</v>
      </c>
      <c r="I306" s="382">
        <v>7</v>
      </c>
      <c r="J306" s="382">
        <v>7</v>
      </c>
      <c r="K306" t="s">
        <v>557</v>
      </c>
      <c r="L306" s="380">
        <v>45398</v>
      </c>
      <c r="M306">
        <v>181</v>
      </c>
      <c r="N306" s="382">
        <v>7</v>
      </c>
      <c r="O306" s="382"/>
      <c r="P306" s="382">
        <v>0</v>
      </c>
      <c r="Q306" s="382">
        <v>7</v>
      </c>
      <c r="R306" s="382">
        <v>7</v>
      </c>
      <c r="S306" s="382">
        <v>0</v>
      </c>
    </row>
    <row r="307" spans="1:19">
      <c r="A307" t="s">
        <v>35</v>
      </c>
      <c r="B307" s="381">
        <v>18</v>
      </c>
      <c r="C307" t="s">
        <v>35</v>
      </c>
      <c r="D307" s="58">
        <v>45323</v>
      </c>
      <c r="E307" s="382"/>
      <c r="F307" s="382">
        <v>0</v>
      </c>
      <c r="G307" s="382"/>
      <c r="H307" s="382">
        <v>0</v>
      </c>
      <c r="I307" s="382">
        <v>0</v>
      </c>
      <c r="J307" s="382">
        <v>0</v>
      </c>
      <c r="L307" s="380"/>
      <c r="M307" s="386"/>
      <c r="N307" s="382"/>
      <c r="O307" s="382"/>
      <c r="P307" s="382"/>
      <c r="Q307" s="382">
        <v>0</v>
      </c>
      <c r="R307" s="382">
        <v>0</v>
      </c>
      <c r="S307" s="382">
        <v>0</v>
      </c>
    </row>
    <row r="308" spans="1:19">
      <c r="A308" t="s">
        <v>35</v>
      </c>
      <c r="B308" s="381">
        <v>18</v>
      </c>
      <c r="C308" t="s">
        <v>35</v>
      </c>
      <c r="D308" s="58">
        <v>45352</v>
      </c>
      <c r="E308" s="382"/>
      <c r="F308" s="382">
        <v>0</v>
      </c>
      <c r="G308" s="382"/>
      <c r="H308" s="382">
        <v>10</v>
      </c>
      <c r="I308" s="382">
        <v>10</v>
      </c>
      <c r="J308" s="382">
        <v>0</v>
      </c>
      <c r="K308" t="s">
        <v>557</v>
      </c>
      <c r="L308" s="380">
        <v>45398</v>
      </c>
      <c r="M308">
        <v>181</v>
      </c>
      <c r="N308" s="382">
        <v>10</v>
      </c>
      <c r="O308" s="382"/>
      <c r="P308" s="382">
        <v>10</v>
      </c>
      <c r="Q308" s="382">
        <v>0</v>
      </c>
      <c r="R308" s="382">
        <v>10</v>
      </c>
      <c r="S308" s="382">
        <v>0</v>
      </c>
    </row>
    <row r="309" spans="1:19">
      <c r="A309" t="s">
        <v>35</v>
      </c>
      <c r="B309" s="381">
        <v>18</v>
      </c>
      <c r="C309" t="s">
        <v>35</v>
      </c>
      <c r="D309" s="58">
        <v>45383</v>
      </c>
      <c r="E309" s="382"/>
      <c r="F309" s="382">
        <v>0</v>
      </c>
      <c r="G309" s="382"/>
      <c r="H309" s="382">
        <v>10</v>
      </c>
      <c r="I309" s="382">
        <v>10</v>
      </c>
      <c r="J309" s="382">
        <v>0</v>
      </c>
      <c r="L309" s="380">
        <v>45424</v>
      </c>
      <c r="M309" s="383">
        <v>83</v>
      </c>
      <c r="N309" s="382">
        <v>10</v>
      </c>
      <c r="O309" s="382"/>
      <c r="P309" s="382">
        <v>10</v>
      </c>
      <c r="Q309" s="382">
        <v>0</v>
      </c>
      <c r="R309" s="382">
        <v>10</v>
      </c>
      <c r="S309" s="382">
        <v>0</v>
      </c>
    </row>
    <row r="310" spans="1:19">
      <c r="A310" t="s">
        <v>35</v>
      </c>
      <c r="B310" s="381">
        <v>18</v>
      </c>
      <c r="C310" t="s">
        <v>35</v>
      </c>
      <c r="D310" s="58">
        <v>45413</v>
      </c>
      <c r="E310" s="382"/>
      <c r="F310" s="382">
        <v>0</v>
      </c>
      <c r="G310" s="382"/>
      <c r="H310" s="382">
        <v>10</v>
      </c>
      <c r="I310" s="382">
        <v>10</v>
      </c>
      <c r="J310" s="382">
        <v>0</v>
      </c>
      <c r="L310" s="380">
        <v>45451</v>
      </c>
      <c r="M310">
        <v>55</v>
      </c>
      <c r="N310" s="382">
        <v>10</v>
      </c>
      <c r="O310" s="382"/>
      <c r="P310" s="382">
        <v>10</v>
      </c>
      <c r="Q310" s="382">
        <v>0</v>
      </c>
      <c r="R310" s="382">
        <v>10</v>
      </c>
      <c r="S310" s="382">
        <v>0</v>
      </c>
    </row>
    <row r="311" spans="1:19">
      <c r="A311" t="s">
        <v>35</v>
      </c>
      <c r="B311" s="381">
        <v>18</v>
      </c>
      <c r="C311" t="s">
        <v>35</v>
      </c>
      <c r="D311" s="58">
        <v>45444</v>
      </c>
      <c r="E311" s="382"/>
      <c r="F311" s="382">
        <v>7</v>
      </c>
      <c r="G311" s="382"/>
      <c r="H311" s="382">
        <v>10</v>
      </c>
      <c r="I311" s="382">
        <v>17</v>
      </c>
      <c r="J311" s="382">
        <v>7</v>
      </c>
      <c r="L311" s="380">
        <v>45500</v>
      </c>
      <c r="M311">
        <v>117</v>
      </c>
      <c r="N311" s="382">
        <v>17</v>
      </c>
      <c r="O311" s="382"/>
      <c r="P311" s="382">
        <v>10</v>
      </c>
      <c r="Q311" s="382">
        <v>7</v>
      </c>
      <c r="R311" s="382">
        <v>17</v>
      </c>
      <c r="S311" s="382">
        <v>0</v>
      </c>
    </row>
    <row r="312" spans="1:19">
      <c r="A312" t="s">
        <v>35</v>
      </c>
      <c r="B312" s="381">
        <v>18</v>
      </c>
      <c r="C312" t="s">
        <v>35</v>
      </c>
      <c r="D312" s="58">
        <v>45474</v>
      </c>
      <c r="E312" s="382"/>
      <c r="F312" s="382"/>
      <c r="G312" s="382">
        <v>5</v>
      </c>
      <c r="H312" s="382">
        <v>10</v>
      </c>
      <c r="I312" s="382">
        <v>15</v>
      </c>
      <c r="J312" s="382">
        <v>5</v>
      </c>
      <c r="L312" s="380">
        <v>45563</v>
      </c>
      <c r="M312">
        <v>83</v>
      </c>
      <c r="N312" s="382">
        <v>15</v>
      </c>
      <c r="O312" s="382">
        <v>5</v>
      </c>
      <c r="P312" s="382">
        <v>10</v>
      </c>
      <c r="Q312" s="382">
        <v>0</v>
      </c>
      <c r="R312" s="382">
        <v>15</v>
      </c>
      <c r="S312" s="382">
        <v>0</v>
      </c>
    </row>
    <row r="313" spans="1:19">
      <c r="A313" t="s">
        <v>35</v>
      </c>
      <c r="B313" s="381">
        <v>18</v>
      </c>
      <c r="C313" t="s">
        <v>35</v>
      </c>
      <c r="D313" s="58">
        <v>45505</v>
      </c>
      <c r="E313" s="382"/>
      <c r="F313" s="382"/>
      <c r="G313" s="382">
        <v>5</v>
      </c>
      <c r="H313" s="382">
        <v>10</v>
      </c>
      <c r="I313" s="382">
        <v>15</v>
      </c>
      <c r="J313" s="382">
        <v>5</v>
      </c>
      <c r="L313" s="380">
        <v>45563</v>
      </c>
      <c r="M313">
        <v>83</v>
      </c>
      <c r="N313" s="382">
        <v>15</v>
      </c>
      <c r="O313" s="382">
        <v>5</v>
      </c>
      <c r="P313" s="382">
        <v>10</v>
      </c>
      <c r="Q313" s="382">
        <v>0</v>
      </c>
      <c r="R313" s="382">
        <v>15</v>
      </c>
      <c r="S313" s="382">
        <v>0</v>
      </c>
    </row>
    <row r="314" spans="1:19">
      <c r="A314" t="s">
        <v>35</v>
      </c>
      <c r="B314" s="381">
        <v>18</v>
      </c>
      <c r="C314" t="s">
        <v>35</v>
      </c>
      <c r="D314" s="58">
        <v>45536</v>
      </c>
      <c r="E314" s="382"/>
      <c r="F314" s="382"/>
      <c r="G314" s="382">
        <v>5</v>
      </c>
      <c r="H314" s="382">
        <v>10</v>
      </c>
      <c r="I314" s="382">
        <v>15</v>
      </c>
      <c r="J314" s="382">
        <v>5</v>
      </c>
      <c r="L314" s="380"/>
      <c r="N314" s="382">
        <v>15</v>
      </c>
      <c r="O314" s="382">
        <v>5</v>
      </c>
      <c r="P314" s="382">
        <v>10</v>
      </c>
      <c r="Q314" s="382">
        <v>0</v>
      </c>
      <c r="R314" s="382">
        <v>15</v>
      </c>
      <c r="S314" s="382">
        <v>0</v>
      </c>
    </row>
    <row r="315" spans="1:19">
      <c r="A315" t="s">
        <v>35</v>
      </c>
      <c r="B315" s="381">
        <v>18</v>
      </c>
      <c r="C315" t="s">
        <v>35</v>
      </c>
      <c r="D315" s="58">
        <v>45566</v>
      </c>
      <c r="E315" s="382"/>
      <c r="F315" s="382">
        <v>7</v>
      </c>
      <c r="G315" s="382">
        <v>5</v>
      </c>
      <c r="H315" s="382">
        <v>10</v>
      </c>
      <c r="I315" s="382">
        <v>22</v>
      </c>
      <c r="J315" s="382">
        <v>12</v>
      </c>
      <c r="L315" s="380" t="s">
        <v>564</v>
      </c>
      <c r="M315">
        <v>7</v>
      </c>
      <c r="N315" s="382">
        <v>22</v>
      </c>
      <c r="O315" s="382">
        <v>5</v>
      </c>
      <c r="P315" s="382">
        <v>10</v>
      </c>
      <c r="Q315" s="382">
        <v>7</v>
      </c>
      <c r="R315" s="382">
        <v>22</v>
      </c>
      <c r="S315" s="382">
        <v>0</v>
      </c>
    </row>
    <row r="316" spans="1:19">
      <c r="A316" t="s">
        <v>35</v>
      </c>
      <c r="B316" s="381">
        <v>18</v>
      </c>
      <c r="C316" t="s">
        <v>35</v>
      </c>
      <c r="D316" s="58">
        <v>45597</v>
      </c>
      <c r="E316" s="382"/>
      <c r="F316" s="382"/>
      <c r="G316" s="382"/>
      <c r="H316" s="382"/>
      <c r="I316" s="382">
        <v>0</v>
      </c>
      <c r="J316" s="382">
        <v>0</v>
      </c>
      <c r="L316" s="380"/>
      <c r="N316" s="382"/>
      <c r="O316" s="382"/>
      <c r="P316" s="382"/>
      <c r="Q316" s="382">
        <v>0</v>
      </c>
      <c r="R316" s="382">
        <v>0</v>
      </c>
      <c r="S316" s="382">
        <v>0</v>
      </c>
    </row>
    <row r="317" spans="1:19">
      <c r="A317" t="s">
        <v>35</v>
      </c>
      <c r="B317" s="381">
        <v>18</v>
      </c>
      <c r="C317" t="s">
        <v>35</v>
      </c>
      <c r="D317" s="58">
        <v>45627</v>
      </c>
      <c r="E317" s="382"/>
      <c r="F317" s="382"/>
      <c r="G317" s="382"/>
      <c r="H317" s="382"/>
      <c r="I317" s="382">
        <v>0</v>
      </c>
      <c r="J317" s="382">
        <v>0</v>
      </c>
      <c r="L317" s="380"/>
      <c r="N317" s="382"/>
      <c r="O317" s="382"/>
      <c r="P317" s="382"/>
      <c r="Q317" s="382">
        <v>0</v>
      </c>
      <c r="R317" s="382">
        <v>0</v>
      </c>
      <c r="S317" s="382">
        <v>0</v>
      </c>
    </row>
    <row r="318" spans="1:19">
      <c r="A318" t="s">
        <v>35</v>
      </c>
      <c r="B318" s="381">
        <v>18</v>
      </c>
      <c r="C318" t="s">
        <v>35</v>
      </c>
      <c r="D318" s="58">
        <v>45658</v>
      </c>
      <c r="E318" s="382"/>
      <c r="F318" s="382"/>
      <c r="G318" s="382"/>
      <c r="H318" s="382"/>
      <c r="I318" s="382">
        <v>0</v>
      </c>
      <c r="J318" s="382">
        <v>0</v>
      </c>
      <c r="L318" s="380"/>
      <c r="N318" s="382"/>
      <c r="O318" s="382"/>
      <c r="P318" s="382"/>
      <c r="Q318" s="382">
        <v>0</v>
      </c>
      <c r="R318" s="382">
        <v>0</v>
      </c>
      <c r="S318" s="382">
        <v>0</v>
      </c>
    </row>
    <row r="319" spans="1:19">
      <c r="A319" t="s">
        <v>35</v>
      </c>
      <c r="B319" s="381">
        <v>18</v>
      </c>
      <c r="C319" t="s">
        <v>35</v>
      </c>
      <c r="D319" s="58">
        <v>45689</v>
      </c>
      <c r="E319" s="382"/>
      <c r="F319" s="382"/>
      <c r="G319" s="382"/>
      <c r="H319" s="382"/>
      <c r="I319" s="382">
        <v>0</v>
      </c>
      <c r="J319" s="382">
        <v>0</v>
      </c>
      <c r="L319" s="380"/>
      <c r="N319" s="382"/>
      <c r="O319" s="382"/>
      <c r="P319" s="382"/>
      <c r="Q319" s="382">
        <v>0</v>
      </c>
      <c r="R319" s="382">
        <v>0</v>
      </c>
      <c r="S319" s="382">
        <v>0</v>
      </c>
    </row>
    <row r="320" spans="1:19">
      <c r="A320" t="s">
        <v>35</v>
      </c>
      <c r="B320" s="381">
        <v>18</v>
      </c>
      <c r="C320" t="s">
        <v>35</v>
      </c>
      <c r="D320" s="58">
        <v>45717</v>
      </c>
      <c r="E320" s="382"/>
      <c r="F320" s="382"/>
      <c r="G320" s="382"/>
      <c r="H320" s="382"/>
      <c r="I320" s="382">
        <v>0</v>
      </c>
      <c r="J320" s="382">
        <v>0</v>
      </c>
      <c r="L320" s="380"/>
      <c r="N320" s="382"/>
      <c r="O320" s="382"/>
      <c r="P320" s="382"/>
      <c r="Q320" s="382">
        <v>0</v>
      </c>
      <c r="R320" s="382">
        <v>0</v>
      </c>
      <c r="S320" s="382">
        <v>0</v>
      </c>
    </row>
    <row r="321" spans="1:19">
      <c r="A321" t="s">
        <v>35</v>
      </c>
      <c r="B321" s="381" t="s">
        <v>391</v>
      </c>
      <c r="D321" s="58"/>
      <c r="E321" s="382">
        <v>0</v>
      </c>
      <c r="F321" s="382">
        <v>21</v>
      </c>
      <c r="G321" s="382">
        <v>20</v>
      </c>
      <c r="H321" s="382">
        <v>80</v>
      </c>
      <c r="I321" s="382">
        <v>121</v>
      </c>
      <c r="J321" s="382">
        <v>41</v>
      </c>
      <c r="L321" s="380"/>
      <c r="N321" s="382">
        <v>121</v>
      </c>
      <c r="O321" s="382">
        <v>20</v>
      </c>
      <c r="P321" s="382">
        <v>80</v>
      </c>
      <c r="Q321" s="382">
        <v>21</v>
      </c>
      <c r="R321" s="382">
        <v>121</v>
      </c>
      <c r="S321" s="382">
        <v>0</v>
      </c>
    </row>
    <row r="322" spans="1:19">
      <c r="B322" s="381">
        <v>19</v>
      </c>
      <c r="C322" t="s">
        <v>36</v>
      </c>
      <c r="D322" s="58">
        <v>45261</v>
      </c>
      <c r="E322" s="382">
        <v>0</v>
      </c>
      <c r="F322" s="382">
        <v>0</v>
      </c>
      <c r="G322" s="382"/>
      <c r="H322" s="382"/>
      <c r="I322" s="382">
        <v>0</v>
      </c>
      <c r="J322" s="382">
        <v>0</v>
      </c>
      <c r="L322" s="380"/>
      <c r="N322" s="382"/>
      <c r="O322" s="382"/>
      <c r="P322" s="382"/>
      <c r="Q322" s="382">
        <v>0</v>
      </c>
      <c r="R322" s="382">
        <v>0</v>
      </c>
      <c r="S322" s="382">
        <v>0</v>
      </c>
    </row>
    <row r="323" spans="1:19">
      <c r="A323" t="s">
        <v>36</v>
      </c>
      <c r="B323" s="381">
        <v>19</v>
      </c>
      <c r="C323" t="s">
        <v>36</v>
      </c>
      <c r="D323" s="58">
        <v>45292</v>
      </c>
      <c r="E323" s="382"/>
      <c r="F323" s="382">
        <v>7</v>
      </c>
      <c r="G323" s="382"/>
      <c r="H323" s="382">
        <v>0</v>
      </c>
      <c r="I323" s="382">
        <v>7</v>
      </c>
      <c r="J323" s="382">
        <v>7</v>
      </c>
      <c r="K323" t="s">
        <v>557</v>
      </c>
      <c r="L323" s="380">
        <v>45391</v>
      </c>
      <c r="M323">
        <v>101</v>
      </c>
      <c r="N323" s="382">
        <v>7</v>
      </c>
      <c r="O323" s="382"/>
      <c r="P323" s="382"/>
      <c r="Q323" s="382">
        <v>7</v>
      </c>
      <c r="R323" s="382">
        <v>7</v>
      </c>
      <c r="S323" s="382">
        <v>0</v>
      </c>
    </row>
    <row r="324" spans="1:19">
      <c r="A324" t="s">
        <v>36</v>
      </c>
      <c r="B324" s="381">
        <v>19</v>
      </c>
      <c r="C324" t="s">
        <v>36</v>
      </c>
      <c r="D324" s="58">
        <v>45323</v>
      </c>
      <c r="E324" s="382"/>
      <c r="F324" s="382">
        <v>0</v>
      </c>
      <c r="G324" s="382"/>
      <c r="H324" s="382">
        <v>0</v>
      </c>
      <c r="I324" s="382">
        <v>0</v>
      </c>
      <c r="J324" s="382">
        <v>0</v>
      </c>
      <c r="L324" s="380"/>
      <c r="M324" s="386"/>
      <c r="N324" s="382"/>
      <c r="O324" s="382"/>
      <c r="P324" s="382"/>
      <c r="Q324" s="382">
        <v>0</v>
      </c>
      <c r="R324" s="382">
        <v>0</v>
      </c>
      <c r="S324" s="382">
        <v>0</v>
      </c>
    </row>
    <row r="325" spans="1:19">
      <c r="A325" t="s">
        <v>36</v>
      </c>
      <c r="B325" s="381">
        <v>19</v>
      </c>
      <c r="C325" t="s">
        <v>36</v>
      </c>
      <c r="D325" s="58">
        <v>45352</v>
      </c>
      <c r="E325" s="382"/>
      <c r="F325" s="382">
        <v>7</v>
      </c>
      <c r="G325" s="382"/>
      <c r="H325" s="382">
        <v>10</v>
      </c>
      <c r="I325" s="382">
        <v>17</v>
      </c>
      <c r="J325" s="382">
        <v>7</v>
      </c>
      <c r="K325" t="s">
        <v>557</v>
      </c>
      <c r="L325" s="380">
        <v>45391</v>
      </c>
      <c r="M325">
        <v>101</v>
      </c>
      <c r="N325" s="382">
        <v>17</v>
      </c>
      <c r="O325" s="382"/>
      <c r="P325" s="382">
        <v>10</v>
      </c>
      <c r="Q325" s="382">
        <v>7</v>
      </c>
      <c r="R325" s="382">
        <v>17</v>
      </c>
      <c r="S325" s="382">
        <v>0</v>
      </c>
    </row>
    <row r="326" spans="1:19">
      <c r="A326" t="s">
        <v>36</v>
      </c>
      <c r="B326" s="381">
        <v>19</v>
      </c>
      <c r="C326" t="s">
        <v>36</v>
      </c>
      <c r="D326" s="58">
        <v>45383</v>
      </c>
      <c r="E326" s="382"/>
      <c r="F326" s="382">
        <v>21</v>
      </c>
      <c r="G326" s="382"/>
      <c r="H326" s="382">
        <v>10</v>
      </c>
      <c r="I326" s="382">
        <v>31</v>
      </c>
      <c r="J326" s="382">
        <v>21</v>
      </c>
      <c r="L326" s="380">
        <v>45419</v>
      </c>
      <c r="M326" s="383">
        <v>17</v>
      </c>
      <c r="N326" s="382">
        <v>31</v>
      </c>
      <c r="O326" s="382"/>
      <c r="P326" s="382">
        <v>10</v>
      </c>
      <c r="Q326" s="382">
        <v>21</v>
      </c>
      <c r="R326" s="382">
        <v>31</v>
      </c>
      <c r="S326" s="382">
        <v>0</v>
      </c>
    </row>
    <row r="327" spans="1:19">
      <c r="A327" t="s">
        <v>36</v>
      </c>
      <c r="B327" s="381">
        <v>19</v>
      </c>
      <c r="C327" t="s">
        <v>36</v>
      </c>
      <c r="D327" s="58">
        <v>45413</v>
      </c>
      <c r="E327" s="382"/>
      <c r="F327" s="382">
        <v>21</v>
      </c>
      <c r="G327" s="382"/>
      <c r="H327" s="382">
        <v>10</v>
      </c>
      <c r="I327" s="382">
        <v>31</v>
      </c>
      <c r="J327" s="382">
        <v>21</v>
      </c>
      <c r="L327" s="380">
        <v>45457</v>
      </c>
      <c r="M327">
        <v>89</v>
      </c>
      <c r="N327" s="382">
        <v>31</v>
      </c>
      <c r="O327" s="382"/>
      <c r="P327" s="382">
        <v>10</v>
      </c>
      <c r="Q327" s="382">
        <v>21</v>
      </c>
      <c r="R327" s="382">
        <v>31</v>
      </c>
      <c r="S327" s="382">
        <v>0</v>
      </c>
    </row>
    <row r="328" spans="1:19">
      <c r="A328" t="s">
        <v>36</v>
      </c>
      <c r="B328" s="381">
        <v>19</v>
      </c>
      <c r="C328" t="s">
        <v>36</v>
      </c>
      <c r="D328" s="58">
        <v>45444</v>
      </c>
      <c r="E328" s="382"/>
      <c r="F328" s="382">
        <v>21</v>
      </c>
      <c r="G328" s="382"/>
      <c r="H328" s="382">
        <v>10</v>
      </c>
      <c r="I328" s="382">
        <v>31</v>
      </c>
      <c r="J328" s="382">
        <v>21</v>
      </c>
      <c r="L328" s="380">
        <v>46580</v>
      </c>
      <c r="M328">
        <v>48</v>
      </c>
      <c r="N328" s="382">
        <v>31</v>
      </c>
      <c r="O328" s="382"/>
      <c r="P328" s="382">
        <v>10</v>
      </c>
      <c r="Q328" s="382">
        <v>21</v>
      </c>
      <c r="R328" s="382">
        <v>31</v>
      </c>
      <c r="S328" s="382">
        <v>0</v>
      </c>
    </row>
    <row r="329" spans="1:19">
      <c r="A329" t="s">
        <v>36</v>
      </c>
      <c r="B329" s="381">
        <v>19</v>
      </c>
      <c r="C329" t="s">
        <v>36</v>
      </c>
      <c r="D329" s="58">
        <v>45474</v>
      </c>
      <c r="E329" s="382"/>
      <c r="F329" s="382">
        <v>28</v>
      </c>
      <c r="G329" s="382">
        <v>5</v>
      </c>
      <c r="H329" s="382">
        <v>10</v>
      </c>
      <c r="I329" s="382">
        <v>43</v>
      </c>
      <c r="J329" s="382">
        <v>33</v>
      </c>
      <c r="L329" s="380">
        <v>45523</v>
      </c>
      <c r="M329">
        <v>72</v>
      </c>
      <c r="N329" s="382">
        <v>43</v>
      </c>
      <c r="O329" s="382">
        <v>5</v>
      </c>
      <c r="P329" s="382">
        <v>10</v>
      </c>
      <c r="Q329" s="382">
        <v>28</v>
      </c>
      <c r="R329" s="382">
        <v>43</v>
      </c>
      <c r="S329" s="382">
        <v>0</v>
      </c>
    </row>
    <row r="330" spans="1:19">
      <c r="A330" t="s">
        <v>36</v>
      </c>
      <c r="B330" s="381">
        <v>19</v>
      </c>
      <c r="C330" t="s">
        <v>36</v>
      </c>
      <c r="D330" s="58">
        <v>45505</v>
      </c>
      <c r="E330" s="382"/>
      <c r="F330" s="382">
        <v>49</v>
      </c>
      <c r="G330" s="382">
        <v>5</v>
      </c>
      <c r="H330" s="382">
        <v>10</v>
      </c>
      <c r="I330" s="382">
        <v>64</v>
      </c>
      <c r="J330" s="382">
        <v>54</v>
      </c>
      <c r="L330" s="380" t="s">
        <v>565</v>
      </c>
      <c r="M330">
        <v>61</v>
      </c>
      <c r="N330" s="382">
        <v>64</v>
      </c>
      <c r="O330" s="382">
        <v>5</v>
      </c>
      <c r="P330" s="382">
        <v>10</v>
      </c>
      <c r="Q330" s="382">
        <v>49</v>
      </c>
      <c r="R330" s="382">
        <v>64</v>
      </c>
      <c r="S330" s="382">
        <v>0</v>
      </c>
    </row>
    <row r="331" spans="1:19">
      <c r="A331" t="s">
        <v>36</v>
      </c>
      <c r="B331" s="381">
        <v>19</v>
      </c>
      <c r="C331" t="s">
        <v>36</v>
      </c>
      <c r="D331" s="58">
        <v>45536</v>
      </c>
      <c r="E331" s="382"/>
      <c r="F331" s="382">
        <v>42</v>
      </c>
      <c r="G331" s="382">
        <v>5</v>
      </c>
      <c r="H331" s="382">
        <v>10</v>
      </c>
      <c r="I331" s="382">
        <v>57</v>
      </c>
      <c r="J331" s="382">
        <v>47</v>
      </c>
      <c r="L331" s="380"/>
      <c r="N331" s="382">
        <v>57</v>
      </c>
      <c r="O331" s="382">
        <v>5</v>
      </c>
      <c r="P331" s="382">
        <v>10</v>
      </c>
      <c r="Q331" s="382">
        <v>42</v>
      </c>
      <c r="R331" s="382">
        <v>57</v>
      </c>
      <c r="S331" s="382">
        <v>0</v>
      </c>
    </row>
    <row r="332" spans="1:19">
      <c r="A332" t="s">
        <v>36</v>
      </c>
      <c r="B332" s="381">
        <v>19</v>
      </c>
      <c r="C332" t="s">
        <v>36</v>
      </c>
      <c r="D332" s="58">
        <v>45566</v>
      </c>
      <c r="E332" s="382"/>
      <c r="F332" s="382"/>
      <c r="G332" s="382"/>
      <c r="H332" s="382"/>
      <c r="I332" s="382">
        <v>0</v>
      </c>
      <c r="J332" s="382">
        <v>0</v>
      </c>
      <c r="L332" s="380"/>
      <c r="N332" s="382"/>
      <c r="O332" s="382"/>
      <c r="P332" s="382"/>
      <c r="Q332" s="382">
        <v>0</v>
      </c>
      <c r="R332" s="382">
        <v>0</v>
      </c>
      <c r="S332" s="382">
        <v>0</v>
      </c>
    </row>
    <row r="333" spans="1:19">
      <c r="A333" t="s">
        <v>36</v>
      </c>
      <c r="B333" s="381">
        <v>19</v>
      </c>
      <c r="C333" t="s">
        <v>36</v>
      </c>
      <c r="D333" s="58">
        <v>45597</v>
      </c>
      <c r="E333" s="382"/>
      <c r="F333" s="382"/>
      <c r="G333" s="382"/>
      <c r="H333" s="382"/>
      <c r="I333" s="382">
        <v>0</v>
      </c>
      <c r="J333" s="382">
        <v>0</v>
      </c>
      <c r="L333" s="380"/>
      <c r="N333" s="382"/>
      <c r="O333" s="382"/>
      <c r="P333" s="382"/>
      <c r="Q333" s="382">
        <v>0</v>
      </c>
      <c r="R333" s="382">
        <v>0</v>
      </c>
      <c r="S333" s="382">
        <v>0</v>
      </c>
    </row>
    <row r="334" spans="1:19">
      <c r="A334" t="s">
        <v>36</v>
      </c>
      <c r="B334" s="381">
        <v>19</v>
      </c>
      <c r="C334" t="s">
        <v>36</v>
      </c>
      <c r="D334" s="58">
        <v>45627</v>
      </c>
      <c r="E334" s="382"/>
      <c r="F334" s="382"/>
      <c r="G334" s="382"/>
      <c r="H334" s="382"/>
      <c r="I334" s="382">
        <v>0</v>
      </c>
      <c r="J334" s="382">
        <v>0</v>
      </c>
      <c r="L334" s="380"/>
      <c r="N334" s="382"/>
      <c r="O334" s="382"/>
      <c r="P334" s="382"/>
      <c r="Q334" s="382">
        <v>0</v>
      </c>
      <c r="R334" s="382">
        <v>0</v>
      </c>
      <c r="S334" s="382">
        <v>0</v>
      </c>
    </row>
    <row r="335" spans="1:19">
      <c r="A335" t="s">
        <v>36</v>
      </c>
      <c r="B335" s="381">
        <v>19</v>
      </c>
      <c r="C335" t="s">
        <v>36</v>
      </c>
      <c r="D335" s="58">
        <v>45658</v>
      </c>
      <c r="E335" s="382"/>
      <c r="F335" s="382"/>
      <c r="G335" s="382"/>
      <c r="H335" s="382"/>
      <c r="I335" s="382">
        <v>0</v>
      </c>
      <c r="J335" s="382">
        <v>0</v>
      </c>
      <c r="L335" s="380"/>
      <c r="N335" s="382"/>
      <c r="O335" s="382"/>
      <c r="P335" s="382"/>
      <c r="Q335" s="382">
        <v>0</v>
      </c>
      <c r="R335" s="382">
        <v>0</v>
      </c>
      <c r="S335" s="382">
        <v>0</v>
      </c>
    </row>
    <row r="336" spans="1:19">
      <c r="A336" t="s">
        <v>36</v>
      </c>
      <c r="B336" s="381">
        <v>19</v>
      </c>
      <c r="C336" t="s">
        <v>36</v>
      </c>
      <c r="D336" s="58">
        <v>45689</v>
      </c>
      <c r="E336" s="382"/>
      <c r="F336" s="382"/>
      <c r="G336" s="382"/>
      <c r="H336" s="382"/>
      <c r="I336" s="382">
        <v>0</v>
      </c>
      <c r="J336" s="382">
        <v>0</v>
      </c>
      <c r="L336" s="380"/>
      <c r="N336" s="382"/>
      <c r="O336" s="382"/>
      <c r="P336" s="382"/>
      <c r="Q336" s="382">
        <v>0</v>
      </c>
      <c r="R336" s="382">
        <v>0</v>
      </c>
      <c r="S336" s="382">
        <v>0</v>
      </c>
    </row>
    <row r="337" spans="1:19">
      <c r="A337" t="s">
        <v>36</v>
      </c>
      <c r="B337" s="381">
        <v>19</v>
      </c>
      <c r="C337" t="s">
        <v>36</v>
      </c>
      <c r="D337" s="58">
        <v>45717</v>
      </c>
      <c r="E337" s="382"/>
      <c r="F337" s="382"/>
      <c r="G337" s="382"/>
      <c r="H337" s="382"/>
      <c r="I337" s="382">
        <v>0</v>
      </c>
      <c r="J337" s="382">
        <v>0</v>
      </c>
      <c r="L337" s="380"/>
      <c r="N337" s="382"/>
      <c r="O337" s="382"/>
      <c r="P337" s="382"/>
      <c r="Q337" s="382">
        <v>0</v>
      </c>
      <c r="R337" s="382">
        <v>0</v>
      </c>
      <c r="S337" s="382">
        <v>0</v>
      </c>
    </row>
    <row r="338" spans="1:19">
      <c r="A338" t="s">
        <v>36</v>
      </c>
      <c r="B338" s="381">
        <v>19</v>
      </c>
      <c r="C338" t="s">
        <v>36</v>
      </c>
      <c r="D338" s="58">
        <v>45748</v>
      </c>
      <c r="E338" s="382"/>
      <c r="F338" s="382"/>
      <c r="G338" s="382"/>
      <c r="H338" s="382"/>
      <c r="I338" s="382">
        <v>0</v>
      </c>
      <c r="J338" s="382">
        <v>0</v>
      </c>
      <c r="L338" s="380"/>
      <c r="N338" s="382"/>
      <c r="O338" s="382"/>
      <c r="P338" s="382"/>
      <c r="Q338" s="382">
        <v>0</v>
      </c>
      <c r="R338" s="382">
        <v>0</v>
      </c>
      <c r="S338" s="382">
        <v>0</v>
      </c>
    </row>
    <row r="339" spans="1:19">
      <c r="A339" t="s">
        <v>36</v>
      </c>
      <c r="B339" s="381">
        <v>19</v>
      </c>
      <c r="C339" t="s">
        <v>36</v>
      </c>
      <c r="D339" s="58">
        <v>45778</v>
      </c>
      <c r="E339" s="382"/>
      <c r="F339" s="382"/>
      <c r="G339" s="382"/>
      <c r="H339" s="382"/>
      <c r="I339" s="382">
        <v>0</v>
      </c>
      <c r="J339" s="382">
        <v>0</v>
      </c>
      <c r="L339" s="380"/>
      <c r="N339" s="382"/>
      <c r="O339" s="382"/>
      <c r="P339" s="382"/>
      <c r="Q339" s="382">
        <v>0</v>
      </c>
      <c r="R339" s="382">
        <v>0</v>
      </c>
      <c r="S339" s="382">
        <v>0</v>
      </c>
    </row>
    <row r="340" spans="1:19">
      <c r="A340" t="s">
        <v>36</v>
      </c>
      <c r="B340" s="381">
        <v>19</v>
      </c>
      <c r="C340" t="s">
        <v>36</v>
      </c>
      <c r="D340" s="58">
        <v>45809</v>
      </c>
      <c r="E340" s="382"/>
      <c r="F340" s="382"/>
      <c r="G340" s="382"/>
      <c r="H340" s="382"/>
      <c r="I340" s="382">
        <v>0</v>
      </c>
      <c r="J340" s="382">
        <v>0</v>
      </c>
      <c r="L340" s="380"/>
      <c r="N340" s="382"/>
      <c r="O340" s="382"/>
      <c r="P340" s="382"/>
      <c r="Q340" s="382">
        <v>0</v>
      </c>
      <c r="R340" s="382">
        <v>0</v>
      </c>
      <c r="S340" s="382">
        <v>0</v>
      </c>
    </row>
    <row r="341" spans="1:19">
      <c r="A341" t="s">
        <v>36</v>
      </c>
      <c r="B341" s="381" t="s">
        <v>392</v>
      </c>
      <c r="D341" s="58"/>
      <c r="E341" s="382">
        <v>0</v>
      </c>
      <c r="F341" s="382">
        <v>196</v>
      </c>
      <c r="G341" s="382">
        <v>15</v>
      </c>
      <c r="H341" s="382">
        <v>70</v>
      </c>
      <c r="I341" s="382">
        <v>281</v>
      </c>
      <c r="J341" s="382">
        <v>211</v>
      </c>
      <c r="L341" s="380"/>
      <c r="N341" s="382">
        <v>281</v>
      </c>
      <c r="O341" s="382">
        <v>15</v>
      </c>
      <c r="P341" s="382">
        <v>70</v>
      </c>
      <c r="Q341" s="382">
        <v>196</v>
      </c>
      <c r="R341" s="382">
        <v>281</v>
      </c>
      <c r="S341" s="382">
        <v>0</v>
      </c>
    </row>
    <row r="342" spans="1:19">
      <c r="B342" s="381">
        <v>20</v>
      </c>
      <c r="C342" t="s">
        <v>326</v>
      </c>
      <c r="D342" s="58">
        <v>45261</v>
      </c>
      <c r="E342" s="382">
        <v>150</v>
      </c>
      <c r="F342" s="382">
        <v>0</v>
      </c>
      <c r="G342" s="382"/>
      <c r="H342" s="382"/>
      <c r="I342" s="382">
        <v>150</v>
      </c>
      <c r="J342" s="382">
        <v>150</v>
      </c>
      <c r="K342" t="s">
        <v>557</v>
      </c>
      <c r="L342" s="380">
        <v>45392</v>
      </c>
      <c r="M342">
        <v>157</v>
      </c>
      <c r="N342" s="382">
        <v>150</v>
      </c>
      <c r="O342" s="382"/>
      <c r="P342" s="382">
        <v>0</v>
      </c>
      <c r="Q342" s="382">
        <v>150</v>
      </c>
      <c r="R342" s="382">
        <v>150</v>
      </c>
      <c r="S342" s="382">
        <v>0</v>
      </c>
    </row>
    <row r="343" spans="1:19">
      <c r="A343" t="s">
        <v>326</v>
      </c>
      <c r="B343" s="381">
        <v>20</v>
      </c>
      <c r="C343" t="s">
        <v>326</v>
      </c>
      <c r="D343" s="58">
        <v>45292</v>
      </c>
      <c r="E343" s="382"/>
      <c r="F343" s="382">
        <v>0</v>
      </c>
      <c r="G343" s="382"/>
      <c r="H343" s="382">
        <v>0</v>
      </c>
      <c r="I343" s="382">
        <v>0</v>
      </c>
      <c r="J343" s="382">
        <v>0</v>
      </c>
      <c r="L343" s="380"/>
      <c r="N343" s="382"/>
      <c r="O343" s="382"/>
      <c r="P343" s="382"/>
      <c r="Q343" s="382">
        <v>0</v>
      </c>
      <c r="R343" s="382">
        <v>0</v>
      </c>
      <c r="S343" s="382">
        <v>0</v>
      </c>
    </row>
    <row r="344" spans="1:19">
      <c r="A344" t="s">
        <v>326</v>
      </c>
      <c r="B344" s="381">
        <v>20</v>
      </c>
      <c r="C344" t="s">
        <v>326</v>
      </c>
      <c r="D344" s="58">
        <v>45323</v>
      </c>
      <c r="E344" s="382"/>
      <c r="F344" s="382">
        <v>0</v>
      </c>
      <c r="G344" s="382"/>
      <c r="H344" s="382">
        <v>0</v>
      </c>
      <c r="I344" s="382">
        <v>0</v>
      </c>
      <c r="J344" s="382">
        <v>0</v>
      </c>
      <c r="L344" s="380"/>
      <c r="M344" s="385"/>
      <c r="N344" s="382"/>
      <c r="O344" s="382"/>
      <c r="P344" s="382"/>
      <c r="Q344" s="382">
        <v>0</v>
      </c>
      <c r="R344" s="382">
        <v>0</v>
      </c>
      <c r="S344" s="382">
        <v>0</v>
      </c>
    </row>
    <row r="345" spans="1:19">
      <c r="A345" t="s">
        <v>326</v>
      </c>
      <c r="B345" s="381">
        <v>20</v>
      </c>
      <c r="C345" t="s">
        <v>326</v>
      </c>
      <c r="D345" s="58">
        <v>45352</v>
      </c>
      <c r="E345" s="382"/>
      <c r="F345" s="382">
        <v>0</v>
      </c>
      <c r="G345" s="382"/>
      <c r="H345" s="382">
        <v>10</v>
      </c>
      <c r="I345" s="382">
        <v>10</v>
      </c>
      <c r="J345" s="382">
        <v>0</v>
      </c>
      <c r="K345" t="s">
        <v>557</v>
      </c>
      <c r="L345" s="380">
        <v>45392</v>
      </c>
      <c r="M345">
        <v>157</v>
      </c>
      <c r="N345" s="382">
        <v>10</v>
      </c>
      <c r="O345" s="382"/>
      <c r="P345" s="382">
        <v>10</v>
      </c>
      <c r="Q345" s="382">
        <v>0</v>
      </c>
      <c r="R345" s="382">
        <v>10</v>
      </c>
      <c r="S345" s="382">
        <v>0</v>
      </c>
    </row>
    <row r="346" spans="1:19">
      <c r="A346" t="s">
        <v>326</v>
      </c>
      <c r="B346" s="381">
        <v>20</v>
      </c>
      <c r="C346" t="s">
        <v>326</v>
      </c>
      <c r="D346" s="58">
        <v>45383</v>
      </c>
      <c r="E346" s="382"/>
      <c r="F346" s="382">
        <v>0</v>
      </c>
      <c r="G346" s="382"/>
      <c r="H346" s="382">
        <v>10</v>
      </c>
      <c r="I346" s="382">
        <v>10</v>
      </c>
      <c r="J346" s="382">
        <v>0</v>
      </c>
      <c r="L346" s="380">
        <v>45432</v>
      </c>
      <c r="M346" s="383">
        <v>107</v>
      </c>
      <c r="N346" s="382">
        <v>10</v>
      </c>
      <c r="O346" s="382"/>
      <c r="P346" s="382">
        <v>10</v>
      </c>
      <c r="Q346" s="382">
        <v>0</v>
      </c>
      <c r="R346" s="382">
        <v>10</v>
      </c>
      <c r="S346" s="382">
        <v>0</v>
      </c>
    </row>
    <row r="347" spans="1:19">
      <c r="A347" t="s">
        <v>326</v>
      </c>
      <c r="B347" s="381">
        <v>20</v>
      </c>
      <c r="C347" t="s">
        <v>326</v>
      </c>
      <c r="D347" s="58">
        <v>45413</v>
      </c>
      <c r="E347" s="382"/>
      <c r="F347" s="382">
        <v>0</v>
      </c>
      <c r="G347" s="382"/>
      <c r="H347" s="382">
        <v>10</v>
      </c>
      <c r="I347" s="382">
        <v>10</v>
      </c>
      <c r="J347" s="382">
        <v>0</v>
      </c>
      <c r="L347" s="380">
        <v>45451</v>
      </c>
      <c r="M347">
        <v>44</v>
      </c>
      <c r="N347" s="382">
        <v>10</v>
      </c>
      <c r="O347" s="382"/>
      <c r="P347" s="382">
        <v>10</v>
      </c>
      <c r="Q347" s="382">
        <v>0</v>
      </c>
      <c r="R347" s="382">
        <v>10</v>
      </c>
      <c r="S347" s="382">
        <v>0</v>
      </c>
    </row>
    <row r="348" spans="1:19">
      <c r="A348" t="s">
        <v>326</v>
      </c>
      <c r="B348" s="381">
        <v>20</v>
      </c>
      <c r="C348" t="s">
        <v>326</v>
      </c>
      <c r="D348" s="58">
        <v>45444</v>
      </c>
      <c r="E348" s="382"/>
      <c r="F348" s="382">
        <v>7</v>
      </c>
      <c r="G348" s="382"/>
      <c r="H348" s="382">
        <v>10</v>
      </c>
      <c r="I348" s="382">
        <v>17</v>
      </c>
      <c r="J348" s="382">
        <v>7</v>
      </c>
      <c r="L348" s="380">
        <v>45503</v>
      </c>
      <c r="M348">
        <v>122</v>
      </c>
      <c r="N348" s="382">
        <v>10</v>
      </c>
      <c r="O348" s="382"/>
      <c r="P348" s="382">
        <v>10</v>
      </c>
      <c r="Q348" s="382">
        <v>0</v>
      </c>
      <c r="R348" s="382">
        <v>10</v>
      </c>
      <c r="S348" s="382">
        <v>7</v>
      </c>
    </row>
    <row r="349" spans="1:19">
      <c r="A349" t="s">
        <v>326</v>
      </c>
      <c r="B349" s="381">
        <v>20</v>
      </c>
      <c r="C349" t="s">
        <v>326</v>
      </c>
      <c r="D349" s="58">
        <v>45474</v>
      </c>
      <c r="E349" s="382"/>
      <c r="F349" s="382"/>
      <c r="G349" s="382">
        <v>5</v>
      </c>
      <c r="H349" s="382">
        <v>10</v>
      </c>
      <c r="I349" s="382">
        <v>15</v>
      </c>
      <c r="J349" s="382">
        <v>5</v>
      </c>
      <c r="L349" s="380"/>
      <c r="N349" s="382">
        <v>10</v>
      </c>
      <c r="O349" s="382"/>
      <c r="P349" s="382"/>
      <c r="Q349" s="382">
        <v>10</v>
      </c>
      <c r="R349" s="382">
        <v>10</v>
      </c>
      <c r="S349" s="382">
        <v>5</v>
      </c>
    </row>
    <row r="350" spans="1:19">
      <c r="A350" t="s">
        <v>326</v>
      </c>
      <c r="B350" s="381">
        <v>20</v>
      </c>
      <c r="C350" t="s">
        <v>326</v>
      </c>
      <c r="D350" s="58">
        <v>45505</v>
      </c>
      <c r="E350" s="382"/>
      <c r="F350" s="382"/>
      <c r="G350" s="382">
        <v>5</v>
      </c>
      <c r="H350" s="382">
        <v>10</v>
      </c>
      <c r="I350" s="382">
        <v>15</v>
      </c>
      <c r="J350" s="382">
        <v>5</v>
      </c>
      <c r="L350" s="380"/>
      <c r="N350" s="382">
        <v>10</v>
      </c>
      <c r="O350" s="382"/>
      <c r="P350" s="382"/>
      <c r="Q350" s="382">
        <v>10</v>
      </c>
      <c r="R350" s="382">
        <v>10</v>
      </c>
      <c r="S350" s="382">
        <v>5</v>
      </c>
    </row>
    <row r="351" spans="1:19">
      <c r="A351" t="s">
        <v>326</v>
      </c>
      <c r="B351" s="381">
        <v>20</v>
      </c>
      <c r="C351" t="s">
        <v>326</v>
      </c>
      <c r="D351" s="58">
        <v>45536</v>
      </c>
      <c r="E351" s="382"/>
      <c r="F351" s="382"/>
      <c r="G351" s="382">
        <v>5</v>
      </c>
      <c r="H351" s="382">
        <v>10</v>
      </c>
      <c r="I351" s="382">
        <v>15</v>
      </c>
      <c r="J351" s="382">
        <v>5</v>
      </c>
      <c r="L351" s="380"/>
      <c r="N351" s="382">
        <v>10</v>
      </c>
      <c r="O351" s="382"/>
      <c r="P351" s="382"/>
      <c r="Q351" s="382">
        <v>10</v>
      </c>
      <c r="R351" s="382">
        <v>10</v>
      </c>
      <c r="S351" s="382">
        <v>5</v>
      </c>
    </row>
    <row r="352" spans="1:19">
      <c r="A352" t="s">
        <v>326</v>
      </c>
      <c r="B352" s="381">
        <v>20</v>
      </c>
      <c r="C352" t="s">
        <v>326</v>
      </c>
      <c r="D352" s="58">
        <v>45566</v>
      </c>
      <c r="E352" s="382"/>
      <c r="F352" s="382"/>
      <c r="G352" s="382"/>
      <c r="H352" s="382"/>
      <c r="I352" s="382">
        <v>0</v>
      </c>
      <c r="J352" s="382">
        <v>0</v>
      </c>
      <c r="L352" s="380"/>
      <c r="N352" s="382"/>
      <c r="O352" s="382"/>
      <c r="P352" s="382"/>
      <c r="Q352" s="382">
        <v>0</v>
      </c>
      <c r="R352" s="382">
        <v>0</v>
      </c>
      <c r="S352" s="382">
        <v>0</v>
      </c>
    </row>
    <row r="353" spans="1:19">
      <c r="A353" t="s">
        <v>326</v>
      </c>
      <c r="B353" s="381">
        <v>20</v>
      </c>
      <c r="C353" t="s">
        <v>326</v>
      </c>
      <c r="D353" s="58">
        <v>45597</v>
      </c>
      <c r="E353" s="382"/>
      <c r="F353" s="382"/>
      <c r="G353" s="382"/>
      <c r="H353" s="382"/>
      <c r="I353" s="382">
        <v>0</v>
      </c>
      <c r="J353" s="382">
        <v>0</v>
      </c>
      <c r="L353" s="380"/>
      <c r="N353" s="382"/>
      <c r="O353" s="382"/>
      <c r="P353" s="382"/>
      <c r="Q353" s="382">
        <v>0</v>
      </c>
      <c r="R353" s="382">
        <v>0</v>
      </c>
      <c r="S353" s="382">
        <v>0</v>
      </c>
    </row>
    <row r="354" spans="1:19">
      <c r="A354" t="s">
        <v>326</v>
      </c>
      <c r="B354" s="381">
        <v>20</v>
      </c>
      <c r="C354" t="s">
        <v>326</v>
      </c>
      <c r="D354" s="58">
        <v>45627</v>
      </c>
      <c r="E354" s="382"/>
      <c r="F354" s="382"/>
      <c r="G354" s="382"/>
      <c r="H354" s="382"/>
      <c r="I354" s="382">
        <v>0</v>
      </c>
      <c r="J354" s="382">
        <v>0</v>
      </c>
      <c r="L354" s="380"/>
      <c r="N354" s="382"/>
      <c r="O354" s="382"/>
      <c r="P354" s="382"/>
      <c r="Q354" s="382">
        <v>0</v>
      </c>
      <c r="R354" s="382">
        <v>0</v>
      </c>
      <c r="S354" s="382">
        <v>0</v>
      </c>
    </row>
    <row r="355" spans="1:19">
      <c r="A355" t="s">
        <v>326</v>
      </c>
      <c r="B355" s="381">
        <v>20</v>
      </c>
      <c r="C355" t="s">
        <v>217</v>
      </c>
      <c r="D355" s="58">
        <v>45658</v>
      </c>
      <c r="E355" s="382"/>
      <c r="F355" s="382"/>
      <c r="G355" s="382"/>
      <c r="H355" s="382"/>
      <c r="I355" s="382">
        <v>0</v>
      </c>
      <c r="J355" s="382">
        <v>0</v>
      </c>
      <c r="L355" s="380"/>
      <c r="N355" s="382"/>
      <c r="O355" s="382"/>
      <c r="P355" s="382"/>
      <c r="Q355" s="382">
        <v>0</v>
      </c>
      <c r="R355" s="382">
        <v>0</v>
      </c>
      <c r="S355" s="382">
        <v>0</v>
      </c>
    </row>
    <row r="356" spans="1:19">
      <c r="A356" t="s">
        <v>326</v>
      </c>
      <c r="B356" s="381" t="s">
        <v>393</v>
      </c>
      <c r="D356" s="58"/>
      <c r="E356" s="382">
        <v>150</v>
      </c>
      <c r="F356" s="382">
        <v>7</v>
      </c>
      <c r="G356" s="382">
        <v>15</v>
      </c>
      <c r="H356" s="382">
        <v>70</v>
      </c>
      <c r="I356" s="382">
        <v>242</v>
      </c>
      <c r="J356" s="382">
        <v>172</v>
      </c>
      <c r="L356" s="380"/>
      <c r="N356" s="382">
        <v>220</v>
      </c>
      <c r="O356" s="382">
        <v>0</v>
      </c>
      <c r="P356" s="382">
        <v>40</v>
      </c>
      <c r="Q356" s="382">
        <v>180</v>
      </c>
      <c r="R356" s="382">
        <v>220</v>
      </c>
      <c r="S356" s="382">
        <v>22</v>
      </c>
    </row>
    <row r="357" spans="1:19">
      <c r="B357" s="381">
        <v>21</v>
      </c>
      <c r="C357" t="s">
        <v>87</v>
      </c>
      <c r="D357" s="58">
        <v>45261</v>
      </c>
      <c r="E357" s="382">
        <v>294</v>
      </c>
      <c r="F357" s="382"/>
      <c r="G357" s="382"/>
      <c r="H357" s="382">
        <v>0</v>
      </c>
      <c r="I357" s="382">
        <v>294</v>
      </c>
      <c r="J357" s="382">
        <v>294</v>
      </c>
      <c r="K357" s="387" t="s">
        <v>383</v>
      </c>
      <c r="L357" s="380"/>
      <c r="M357">
        <v>12</v>
      </c>
      <c r="N357" s="382">
        <v>294</v>
      </c>
      <c r="O357" s="382"/>
      <c r="P357" s="382">
        <v>0</v>
      </c>
      <c r="Q357" s="382">
        <v>294</v>
      </c>
      <c r="R357" s="382">
        <v>294</v>
      </c>
      <c r="S357" s="382">
        <v>0</v>
      </c>
    </row>
    <row r="358" spans="1:19">
      <c r="A358" t="s">
        <v>87</v>
      </c>
      <c r="B358" s="381">
        <v>21</v>
      </c>
      <c r="C358" t="s">
        <v>87</v>
      </c>
      <c r="D358" s="58">
        <v>45292</v>
      </c>
      <c r="E358" s="382"/>
      <c r="F358" s="382">
        <v>21</v>
      </c>
      <c r="G358" s="382"/>
      <c r="H358" s="382">
        <v>0</v>
      </c>
      <c r="I358" s="382">
        <v>21</v>
      </c>
      <c r="J358" s="382">
        <v>21</v>
      </c>
      <c r="K358" t="s">
        <v>557</v>
      </c>
      <c r="L358" s="380">
        <v>45393</v>
      </c>
      <c r="M358">
        <v>149</v>
      </c>
      <c r="N358" s="382">
        <v>21</v>
      </c>
      <c r="O358" s="382"/>
      <c r="P358" s="382"/>
      <c r="Q358" s="382">
        <v>21</v>
      </c>
      <c r="R358" s="382">
        <v>21</v>
      </c>
      <c r="S358" s="382">
        <v>0</v>
      </c>
    </row>
    <row r="359" spans="1:19">
      <c r="A359" t="s">
        <v>87</v>
      </c>
      <c r="B359" s="381">
        <v>21</v>
      </c>
      <c r="C359" t="s">
        <v>87</v>
      </c>
      <c r="D359" s="58">
        <v>45323</v>
      </c>
      <c r="E359" s="382">
        <v>0</v>
      </c>
      <c r="F359" s="382">
        <v>0</v>
      </c>
      <c r="G359" s="382"/>
      <c r="H359" s="382">
        <v>0</v>
      </c>
      <c r="I359" s="382">
        <v>0</v>
      </c>
      <c r="J359" s="382">
        <v>0</v>
      </c>
      <c r="L359" s="380"/>
      <c r="M359" s="385"/>
      <c r="N359" s="382"/>
      <c r="O359" s="382"/>
      <c r="P359" s="382"/>
      <c r="Q359" s="382">
        <v>0</v>
      </c>
      <c r="R359" s="382">
        <v>0</v>
      </c>
      <c r="S359" s="382">
        <v>0</v>
      </c>
    </row>
    <row r="360" spans="1:19">
      <c r="A360" t="s">
        <v>87</v>
      </c>
      <c r="B360" s="381">
        <v>21</v>
      </c>
      <c r="C360" t="s">
        <v>87</v>
      </c>
      <c r="D360" s="58">
        <v>45352</v>
      </c>
      <c r="E360" s="382"/>
      <c r="F360" s="382">
        <v>28</v>
      </c>
      <c r="G360" s="382"/>
      <c r="H360" s="382">
        <v>10</v>
      </c>
      <c r="I360" s="382">
        <v>38</v>
      </c>
      <c r="J360" s="382">
        <v>28</v>
      </c>
      <c r="K360" t="s">
        <v>557</v>
      </c>
      <c r="L360" s="380">
        <v>45393</v>
      </c>
      <c r="M360">
        <v>149</v>
      </c>
      <c r="N360" s="382">
        <v>38</v>
      </c>
      <c r="O360" s="382"/>
      <c r="P360" s="382">
        <v>10</v>
      </c>
      <c r="Q360" s="382">
        <v>28</v>
      </c>
      <c r="R360" s="382">
        <v>38</v>
      </c>
      <c r="S360" s="382">
        <v>0</v>
      </c>
    </row>
    <row r="361" spans="1:19">
      <c r="A361" t="s">
        <v>87</v>
      </c>
      <c r="B361" s="381">
        <v>21</v>
      </c>
      <c r="C361" t="s">
        <v>87</v>
      </c>
      <c r="D361" s="58">
        <v>45383</v>
      </c>
      <c r="E361" s="382"/>
      <c r="F361" s="382">
        <v>28</v>
      </c>
      <c r="G361" s="382"/>
      <c r="H361" s="382">
        <v>10</v>
      </c>
      <c r="I361" s="382">
        <v>38</v>
      </c>
      <c r="J361" s="382">
        <v>28</v>
      </c>
      <c r="L361" s="380">
        <v>45419</v>
      </c>
      <c r="M361" s="383">
        <v>20</v>
      </c>
      <c r="N361" s="382">
        <v>38</v>
      </c>
      <c r="O361" s="382"/>
      <c r="P361" s="382">
        <v>10</v>
      </c>
      <c r="Q361" s="382">
        <v>28</v>
      </c>
      <c r="R361" s="382">
        <v>38</v>
      </c>
      <c r="S361" s="382">
        <v>0</v>
      </c>
    </row>
    <row r="362" spans="1:19">
      <c r="A362" t="s">
        <v>87</v>
      </c>
      <c r="B362" s="381">
        <v>21</v>
      </c>
      <c r="C362" t="s">
        <v>87</v>
      </c>
      <c r="D362" s="58">
        <v>45413</v>
      </c>
      <c r="E362" s="382"/>
      <c r="F362" s="382">
        <v>35</v>
      </c>
      <c r="G362" s="382"/>
      <c r="H362" s="382">
        <v>10</v>
      </c>
      <c r="I362" s="382">
        <v>45</v>
      </c>
      <c r="J362" s="382">
        <v>35</v>
      </c>
      <c r="L362" s="380">
        <v>45453</v>
      </c>
      <c r="M362">
        <v>67</v>
      </c>
      <c r="N362" s="382">
        <v>45</v>
      </c>
      <c r="O362" s="382"/>
      <c r="P362" s="382">
        <v>10</v>
      </c>
      <c r="Q362" s="382">
        <v>35</v>
      </c>
      <c r="R362" s="382">
        <v>45</v>
      </c>
      <c r="S362" s="382">
        <v>0</v>
      </c>
    </row>
    <row r="363" spans="1:19">
      <c r="A363" t="s">
        <v>87</v>
      </c>
      <c r="B363" s="381">
        <v>21</v>
      </c>
      <c r="C363" t="s">
        <v>87</v>
      </c>
      <c r="D363" s="58">
        <v>45444</v>
      </c>
      <c r="E363" s="382"/>
      <c r="F363" s="382">
        <v>49</v>
      </c>
      <c r="G363" s="382"/>
      <c r="H363" s="382">
        <v>10</v>
      </c>
      <c r="I363" s="382">
        <v>59</v>
      </c>
      <c r="J363" s="382">
        <v>49</v>
      </c>
      <c r="L363" s="380">
        <v>45487</v>
      </c>
      <c r="M363">
        <v>71</v>
      </c>
      <c r="N363" s="382">
        <v>59</v>
      </c>
      <c r="O363" s="382"/>
      <c r="P363" s="382">
        <v>10</v>
      </c>
      <c r="Q363" s="382">
        <v>49</v>
      </c>
      <c r="R363" s="382">
        <v>59</v>
      </c>
      <c r="S363" s="382">
        <v>0</v>
      </c>
    </row>
    <row r="364" spans="1:19">
      <c r="A364" t="s">
        <v>87</v>
      </c>
      <c r="B364" s="381">
        <v>21</v>
      </c>
      <c r="C364" t="s">
        <v>87</v>
      </c>
      <c r="D364" s="58">
        <v>45474</v>
      </c>
      <c r="E364" s="382"/>
      <c r="F364" s="382">
        <v>28</v>
      </c>
      <c r="G364" s="382">
        <v>5</v>
      </c>
      <c r="H364" s="382">
        <v>10</v>
      </c>
      <c r="I364" s="382">
        <v>43</v>
      </c>
      <c r="J364" s="382">
        <v>33</v>
      </c>
      <c r="L364" s="380">
        <v>45514</v>
      </c>
      <c r="M364">
        <v>46</v>
      </c>
      <c r="N364" s="382">
        <v>43</v>
      </c>
      <c r="O364" s="382">
        <v>5</v>
      </c>
      <c r="P364" s="382">
        <v>10</v>
      </c>
      <c r="Q364" s="382">
        <v>28</v>
      </c>
      <c r="R364" s="382">
        <v>43</v>
      </c>
      <c r="S364" s="382">
        <v>0</v>
      </c>
    </row>
    <row r="365" spans="1:19">
      <c r="A365" t="s">
        <v>87</v>
      </c>
      <c r="B365" s="381">
        <v>21</v>
      </c>
      <c r="C365" t="s">
        <v>87</v>
      </c>
      <c r="D365" s="58">
        <v>45505</v>
      </c>
      <c r="E365" s="382"/>
      <c r="F365" s="382">
        <v>21</v>
      </c>
      <c r="G365" s="382">
        <v>5</v>
      </c>
      <c r="H365" s="382">
        <v>10</v>
      </c>
      <c r="I365" s="382">
        <v>36</v>
      </c>
      <c r="J365" s="382">
        <v>26</v>
      </c>
      <c r="L365" s="380">
        <v>45552</v>
      </c>
      <c r="M365">
        <v>45</v>
      </c>
      <c r="N365" s="382">
        <v>36</v>
      </c>
      <c r="O365" s="382">
        <v>5</v>
      </c>
      <c r="P365" s="382">
        <v>10</v>
      </c>
      <c r="Q365" s="382">
        <v>21</v>
      </c>
      <c r="R365" s="382">
        <v>36</v>
      </c>
      <c r="S365" s="382">
        <v>0</v>
      </c>
    </row>
    <row r="366" spans="1:19">
      <c r="A366" t="s">
        <v>87</v>
      </c>
      <c r="B366" s="381">
        <v>21</v>
      </c>
      <c r="C366" t="s">
        <v>87</v>
      </c>
      <c r="D366" s="58">
        <v>45536</v>
      </c>
      <c r="E366" s="382"/>
      <c r="F366" s="382">
        <v>42</v>
      </c>
      <c r="G366" s="382">
        <v>5</v>
      </c>
      <c r="H366" s="382">
        <v>10</v>
      </c>
      <c r="I366" s="382">
        <v>57</v>
      </c>
      <c r="J366" s="382">
        <v>47</v>
      </c>
      <c r="L366" s="380"/>
      <c r="N366" s="382">
        <v>57</v>
      </c>
      <c r="O366" s="382">
        <v>5</v>
      </c>
      <c r="P366" s="382">
        <v>10</v>
      </c>
      <c r="Q366" s="382">
        <v>42</v>
      </c>
      <c r="R366" s="382">
        <v>57</v>
      </c>
      <c r="S366" s="382">
        <v>0</v>
      </c>
    </row>
    <row r="367" spans="1:19">
      <c r="A367" t="s">
        <v>87</v>
      </c>
      <c r="B367" s="381">
        <v>21</v>
      </c>
      <c r="C367" t="s">
        <v>87</v>
      </c>
      <c r="D367" s="58">
        <v>45566</v>
      </c>
      <c r="E367" s="382"/>
      <c r="F367" s="382">
        <v>28</v>
      </c>
      <c r="G367" s="382">
        <v>5</v>
      </c>
      <c r="H367" s="382">
        <v>10</v>
      </c>
      <c r="I367" s="382">
        <v>43</v>
      </c>
      <c r="J367" s="382">
        <v>33</v>
      </c>
      <c r="L367" s="380" t="s">
        <v>568</v>
      </c>
      <c r="M367">
        <v>41</v>
      </c>
      <c r="N367" s="382">
        <v>43</v>
      </c>
      <c r="O367" s="382">
        <v>5</v>
      </c>
      <c r="P367" s="382">
        <v>10</v>
      </c>
      <c r="Q367" s="382">
        <v>28</v>
      </c>
      <c r="R367" s="382">
        <v>43</v>
      </c>
      <c r="S367" s="382">
        <v>0</v>
      </c>
    </row>
    <row r="368" spans="1:19">
      <c r="A368" t="s">
        <v>87</v>
      </c>
      <c r="B368" s="381">
        <v>21</v>
      </c>
      <c r="C368" t="s">
        <v>87</v>
      </c>
      <c r="D368" s="58">
        <v>45597</v>
      </c>
      <c r="E368" s="382"/>
      <c r="F368" s="382"/>
      <c r="G368" s="382"/>
      <c r="H368" s="382"/>
      <c r="I368" s="382">
        <v>0</v>
      </c>
      <c r="J368" s="382">
        <v>0</v>
      </c>
      <c r="L368" s="380"/>
      <c r="N368" s="382"/>
      <c r="O368" s="382"/>
      <c r="P368" s="382"/>
      <c r="Q368" s="382">
        <v>0</v>
      </c>
      <c r="R368" s="382">
        <v>0</v>
      </c>
      <c r="S368" s="382">
        <v>0</v>
      </c>
    </row>
    <row r="369" spans="1:19">
      <c r="A369" t="s">
        <v>87</v>
      </c>
      <c r="B369" s="381">
        <v>21</v>
      </c>
      <c r="C369" t="s">
        <v>87</v>
      </c>
      <c r="D369" s="58">
        <v>45627</v>
      </c>
      <c r="E369" s="382"/>
      <c r="F369" s="382"/>
      <c r="G369" s="382"/>
      <c r="H369" s="382"/>
      <c r="I369" s="382">
        <v>0</v>
      </c>
      <c r="J369" s="382">
        <v>0</v>
      </c>
      <c r="L369" s="380"/>
      <c r="N369" s="382"/>
      <c r="O369" s="382"/>
      <c r="P369" s="382"/>
      <c r="Q369" s="382">
        <v>0</v>
      </c>
      <c r="R369" s="382">
        <v>0</v>
      </c>
      <c r="S369" s="382">
        <v>0</v>
      </c>
    </row>
    <row r="370" spans="1:19">
      <c r="A370" t="s">
        <v>87</v>
      </c>
      <c r="B370" s="381">
        <v>21</v>
      </c>
      <c r="C370" t="s">
        <v>87</v>
      </c>
      <c r="D370" s="58">
        <v>45658</v>
      </c>
      <c r="E370" s="382"/>
      <c r="F370" s="382"/>
      <c r="G370" s="382"/>
      <c r="H370" s="382"/>
      <c r="I370" s="382">
        <v>0</v>
      </c>
      <c r="J370" s="382">
        <v>0</v>
      </c>
      <c r="L370" s="380"/>
      <c r="N370" s="382"/>
      <c r="O370" s="382"/>
      <c r="P370" s="382"/>
      <c r="Q370" s="382">
        <v>0</v>
      </c>
      <c r="R370" s="382">
        <v>0</v>
      </c>
      <c r="S370" s="382">
        <v>0</v>
      </c>
    </row>
    <row r="371" spans="1:19">
      <c r="A371" t="s">
        <v>87</v>
      </c>
      <c r="B371" s="381">
        <v>21</v>
      </c>
      <c r="C371" t="s">
        <v>87</v>
      </c>
      <c r="D371" s="58">
        <v>45689</v>
      </c>
      <c r="E371" s="382"/>
      <c r="F371" s="382"/>
      <c r="G371" s="382"/>
      <c r="H371" s="382"/>
      <c r="I371" s="382">
        <v>0</v>
      </c>
      <c r="J371" s="382">
        <v>0</v>
      </c>
      <c r="L371" s="380"/>
      <c r="N371" s="382"/>
      <c r="O371" s="382"/>
      <c r="P371" s="382"/>
      <c r="Q371" s="382">
        <v>0</v>
      </c>
      <c r="R371" s="382">
        <v>0</v>
      </c>
      <c r="S371" s="382">
        <v>0</v>
      </c>
    </row>
    <row r="372" spans="1:19">
      <c r="A372" t="s">
        <v>87</v>
      </c>
      <c r="B372" s="381">
        <v>21</v>
      </c>
      <c r="C372" t="s">
        <v>87</v>
      </c>
      <c r="D372" s="58">
        <v>45717</v>
      </c>
      <c r="E372" s="382"/>
      <c r="F372" s="382"/>
      <c r="G372" s="382"/>
      <c r="H372" s="382"/>
      <c r="I372" s="382">
        <v>0</v>
      </c>
      <c r="J372" s="382">
        <v>0</v>
      </c>
      <c r="L372" s="380"/>
      <c r="N372" s="382"/>
      <c r="O372" s="382"/>
      <c r="P372" s="382"/>
      <c r="Q372" s="382">
        <v>0</v>
      </c>
      <c r="R372" s="382">
        <v>0</v>
      </c>
      <c r="S372" s="382">
        <v>0</v>
      </c>
    </row>
    <row r="373" spans="1:19">
      <c r="A373" t="s">
        <v>87</v>
      </c>
      <c r="B373" s="381">
        <v>21</v>
      </c>
      <c r="C373" t="s">
        <v>87</v>
      </c>
      <c r="D373" s="58">
        <v>45748</v>
      </c>
      <c r="E373" s="382"/>
      <c r="F373" s="382"/>
      <c r="G373" s="382"/>
      <c r="H373" s="382"/>
      <c r="I373" s="382">
        <v>0</v>
      </c>
      <c r="J373" s="382">
        <v>0</v>
      </c>
      <c r="L373" s="380"/>
      <c r="N373" s="382"/>
      <c r="O373" s="382"/>
      <c r="P373" s="382"/>
      <c r="Q373" s="382">
        <v>0</v>
      </c>
      <c r="R373" s="382">
        <v>0</v>
      </c>
      <c r="S373" s="382">
        <v>0</v>
      </c>
    </row>
    <row r="374" spans="1:19">
      <c r="A374" t="s">
        <v>87</v>
      </c>
      <c r="B374" s="381">
        <v>21</v>
      </c>
      <c r="C374" t="s">
        <v>87</v>
      </c>
      <c r="D374" s="58">
        <v>45778</v>
      </c>
      <c r="E374" s="382"/>
      <c r="F374" s="382"/>
      <c r="G374" s="382"/>
      <c r="H374" s="382"/>
      <c r="I374" s="382">
        <v>0</v>
      </c>
      <c r="J374" s="382">
        <v>0</v>
      </c>
      <c r="L374" s="380"/>
      <c r="N374" s="382"/>
      <c r="O374" s="382"/>
      <c r="P374" s="382"/>
      <c r="Q374" s="382">
        <v>0</v>
      </c>
      <c r="R374" s="382">
        <v>0</v>
      </c>
      <c r="S374" s="382">
        <v>0</v>
      </c>
    </row>
    <row r="375" spans="1:19">
      <c r="A375" t="s">
        <v>87</v>
      </c>
      <c r="B375" s="381">
        <v>21</v>
      </c>
      <c r="C375" t="s">
        <v>87</v>
      </c>
      <c r="D375" s="58">
        <v>45809</v>
      </c>
      <c r="E375" s="382"/>
      <c r="F375" s="382"/>
      <c r="G375" s="382"/>
      <c r="H375" s="382"/>
      <c r="I375" s="382">
        <v>0</v>
      </c>
      <c r="J375" s="382">
        <v>0</v>
      </c>
      <c r="L375" s="380"/>
      <c r="N375" s="382"/>
      <c r="O375" s="382"/>
      <c r="P375" s="382"/>
      <c r="Q375" s="382">
        <v>0</v>
      </c>
      <c r="R375" s="382">
        <v>0</v>
      </c>
      <c r="S375" s="382">
        <v>0</v>
      </c>
    </row>
    <row r="376" spans="1:19">
      <c r="A376" t="s">
        <v>87</v>
      </c>
      <c r="B376" s="381" t="s">
        <v>394</v>
      </c>
      <c r="D376" s="58"/>
      <c r="E376" s="382">
        <v>294</v>
      </c>
      <c r="F376" s="382">
        <v>280</v>
      </c>
      <c r="G376" s="382">
        <v>20</v>
      </c>
      <c r="H376" s="382">
        <v>80</v>
      </c>
      <c r="I376" s="382">
        <v>674</v>
      </c>
      <c r="J376" s="382">
        <v>594</v>
      </c>
      <c r="L376" s="380"/>
      <c r="N376" s="382">
        <v>674</v>
      </c>
      <c r="O376" s="382">
        <v>20</v>
      </c>
      <c r="P376" s="382">
        <v>80</v>
      </c>
      <c r="Q376" s="382">
        <v>574</v>
      </c>
      <c r="R376" s="382">
        <v>674</v>
      </c>
      <c r="S376" s="382">
        <v>0</v>
      </c>
    </row>
    <row r="377" spans="1:19">
      <c r="B377" s="381">
        <v>22</v>
      </c>
      <c r="C377" t="s">
        <v>88</v>
      </c>
      <c r="D377" s="58">
        <v>45261</v>
      </c>
      <c r="E377" s="382">
        <v>40</v>
      </c>
      <c r="F377" s="382"/>
      <c r="G377" s="382"/>
      <c r="H377" s="382"/>
      <c r="I377" s="382">
        <v>40</v>
      </c>
      <c r="J377" s="382">
        <v>40</v>
      </c>
      <c r="K377" t="s">
        <v>557</v>
      </c>
      <c r="L377" s="380">
        <v>45402</v>
      </c>
      <c r="M377">
        <v>188</v>
      </c>
      <c r="N377" s="382">
        <v>40</v>
      </c>
      <c r="O377" s="382"/>
      <c r="P377" s="382"/>
      <c r="Q377" s="382">
        <v>40</v>
      </c>
      <c r="R377" s="382">
        <v>40</v>
      </c>
      <c r="S377" s="382">
        <v>0</v>
      </c>
    </row>
    <row r="378" spans="1:19">
      <c r="A378" t="s">
        <v>88</v>
      </c>
      <c r="B378" s="381">
        <v>22</v>
      </c>
      <c r="C378" t="s">
        <v>88</v>
      </c>
      <c r="D378" s="58">
        <v>45292</v>
      </c>
      <c r="E378" s="382"/>
      <c r="F378" s="382">
        <v>7</v>
      </c>
      <c r="G378" s="382"/>
      <c r="H378" s="382">
        <v>0</v>
      </c>
      <c r="I378" s="382">
        <v>7</v>
      </c>
      <c r="J378" s="382">
        <v>7</v>
      </c>
      <c r="K378" t="s">
        <v>557</v>
      </c>
      <c r="L378" s="380">
        <v>45402</v>
      </c>
      <c r="M378">
        <v>188</v>
      </c>
      <c r="N378" s="382">
        <v>7</v>
      </c>
      <c r="O378" s="382"/>
      <c r="P378" s="382">
        <v>0</v>
      </c>
      <c r="Q378" s="382">
        <v>7</v>
      </c>
      <c r="R378" s="382">
        <v>7</v>
      </c>
      <c r="S378" s="382">
        <v>0</v>
      </c>
    </row>
    <row r="379" spans="1:19">
      <c r="A379" t="s">
        <v>88</v>
      </c>
      <c r="B379" s="381">
        <v>22</v>
      </c>
      <c r="C379" t="s">
        <v>88</v>
      </c>
      <c r="D379" s="58">
        <v>45323</v>
      </c>
      <c r="E379" s="382"/>
      <c r="F379" s="382">
        <v>0</v>
      </c>
      <c r="G379" s="382"/>
      <c r="H379" s="382">
        <v>0</v>
      </c>
      <c r="I379" s="382">
        <v>0</v>
      </c>
      <c r="J379" s="382">
        <v>0</v>
      </c>
      <c r="L379" s="380"/>
      <c r="M379" s="385"/>
      <c r="N379" s="382"/>
      <c r="O379" s="382"/>
      <c r="P379" s="382"/>
      <c r="Q379" s="382">
        <v>0</v>
      </c>
      <c r="R379" s="382">
        <v>0</v>
      </c>
      <c r="S379" s="382">
        <v>0</v>
      </c>
    </row>
    <row r="380" spans="1:19">
      <c r="A380" t="s">
        <v>88</v>
      </c>
      <c r="B380" s="381">
        <v>22</v>
      </c>
      <c r="C380" t="s">
        <v>88</v>
      </c>
      <c r="D380" s="58">
        <v>45352</v>
      </c>
      <c r="E380" s="382"/>
      <c r="F380" s="382">
        <v>7</v>
      </c>
      <c r="G380" s="382"/>
      <c r="H380" s="382">
        <v>10</v>
      </c>
      <c r="I380" s="382">
        <v>17</v>
      </c>
      <c r="J380" s="382">
        <v>7</v>
      </c>
      <c r="K380" t="s">
        <v>557</v>
      </c>
      <c r="L380" s="380">
        <v>45402</v>
      </c>
      <c r="M380">
        <v>188</v>
      </c>
      <c r="N380" s="382">
        <v>17</v>
      </c>
      <c r="O380" s="382"/>
      <c r="P380" s="382">
        <v>10</v>
      </c>
      <c r="Q380" s="382">
        <v>7</v>
      </c>
      <c r="R380" s="382">
        <v>17</v>
      </c>
      <c r="S380" s="382">
        <v>0</v>
      </c>
    </row>
    <row r="381" spans="1:19">
      <c r="A381" t="s">
        <v>88</v>
      </c>
      <c r="B381" s="381">
        <v>22</v>
      </c>
      <c r="C381" t="s">
        <v>88</v>
      </c>
      <c r="D381" s="58">
        <v>45383</v>
      </c>
      <c r="E381" s="382"/>
      <c r="F381" s="382">
        <v>7</v>
      </c>
      <c r="G381" s="382"/>
      <c r="H381" s="382">
        <v>10</v>
      </c>
      <c r="I381" s="382">
        <v>17</v>
      </c>
      <c r="J381" s="382">
        <v>7</v>
      </c>
      <c r="L381" s="380"/>
      <c r="N381" s="382">
        <v>17</v>
      </c>
      <c r="O381" s="382"/>
      <c r="P381" s="382">
        <v>10</v>
      </c>
      <c r="Q381" s="382">
        <v>7</v>
      </c>
      <c r="R381" s="382">
        <v>17</v>
      </c>
      <c r="S381" s="382">
        <v>0</v>
      </c>
    </row>
    <row r="382" spans="1:19">
      <c r="A382" t="s">
        <v>88</v>
      </c>
      <c r="B382" s="381">
        <v>22</v>
      </c>
      <c r="C382" t="s">
        <v>88</v>
      </c>
      <c r="D382" s="58">
        <v>45413</v>
      </c>
      <c r="E382" s="382"/>
      <c r="F382" s="382">
        <v>0</v>
      </c>
      <c r="G382" s="382"/>
      <c r="H382" s="382">
        <v>10</v>
      </c>
      <c r="I382" s="382">
        <v>10</v>
      </c>
      <c r="J382" s="382">
        <v>0</v>
      </c>
      <c r="L382" s="380"/>
      <c r="N382" s="382">
        <v>10</v>
      </c>
      <c r="O382" s="382"/>
      <c r="P382" s="382">
        <v>10</v>
      </c>
      <c r="Q382" s="382">
        <v>0</v>
      </c>
      <c r="R382" s="382">
        <v>10</v>
      </c>
      <c r="S382" s="382">
        <v>0</v>
      </c>
    </row>
    <row r="383" spans="1:19">
      <c r="A383" t="s">
        <v>88</v>
      </c>
      <c r="B383" s="381">
        <v>22</v>
      </c>
      <c r="C383" t="s">
        <v>88</v>
      </c>
      <c r="D383" s="58">
        <v>45444</v>
      </c>
      <c r="E383" s="382"/>
      <c r="F383" s="382">
        <v>7</v>
      </c>
      <c r="G383" s="382"/>
      <c r="H383" s="382">
        <v>10</v>
      </c>
      <c r="I383" s="382">
        <v>17</v>
      </c>
      <c r="J383" s="382">
        <v>7</v>
      </c>
      <c r="L383" s="380"/>
      <c r="N383" s="382">
        <v>17</v>
      </c>
      <c r="O383" s="382"/>
      <c r="P383" s="382">
        <v>10</v>
      </c>
      <c r="Q383" s="382">
        <v>7</v>
      </c>
      <c r="R383" s="382">
        <v>17</v>
      </c>
      <c r="S383" s="382">
        <v>0</v>
      </c>
    </row>
    <row r="384" spans="1:19">
      <c r="A384" t="s">
        <v>88</v>
      </c>
      <c r="B384" s="381">
        <v>22</v>
      </c>
      <c r="C384" t="s">
        <v>88</v>
      </c>
      <c r="D384" s="58">
        <v>45474</v>
      </c>
      <c r="E384" s="382"/>
      <c r="F384" s="382"/>
      <c r="G384" s="382">
        <v>5</v>
      </c>
      <c r="H384" s="382">
        <v>10</v>
      </c>
      <c r="I384" s="382">
        <v>15</v>
      </c>
      <c r="J384" s="382">
        <v>5</v>
      </c>
      <c r="L384" s="380"/>
      <c r="N384" s="382">
        <v>15</v>
      </c>
      <c r="O384" s="382">
        <v>5</v>
      </c>
      <c r="P384" s="382">
        <v>10</v>
      </c>
      <c r="Q384" s="382">
        <v>0</v>
      </c>
      <c r="R384" s="382">
        <v>15</v>
      </c>
      <c r="S384" s="382">
        <v>0</v>
      </c>
    </row>
    <row r="385" spans="1:19">
      <c r="A385" t="s">
        <v>88</v>
      </c>
      <c r="B385" s="381">
        <v>22</v>
      </c>
      <c r="C385" t="s">
        <v>88</v>
      </c>
      <c r="D385" s="58">
        <v>45505</v>
      </c>
      <c r="E385" s="382"/>
      <c r="F385" s="382">
        <v>21</v>
      </c>
      <c r="G385" s="382">
        <v>5</v>
      </c>
      <c r="H385" s="382">
        <v>10</v>
      </c>
      <c r="I385" s="382">
        <v>36</v>
      </c>
      <c r="J385" s="382">
        <v>26</v>
      </c>
      <c r="L385" s="380"/>
      <c r="N385" s="382">
        <v>7</v>
      </c>
      <c r="O385" s="382">
        <v>5</v>
      </c>
      <c r="P385" s="382"/>
      <c r="Q385" s="382">
        <v>2</v>
      </c>
      <c r="R385" s="382">
        <v>7</v>
      </c>
      <c r="S385" s="382">
        <v>29</v>
      </c>
    </row>
    <row r="386" spans="1:19">
      <c r="A386" t="s">
        <v>88</v>
      </c>
      <c r="B386" s="381">
        <v>22</v>
      </c>
      <c r="C386" t="s">
        <v>88</v>
      </c>
      <c r="D386" s="58">
        <v>45536</v>
      </c>
      <c r="E386" s="382"/>
      <c r="F386" s="382">
        <v>1645</v>
      </c>
      <c r="G386" s="382">
        <v>5</v>
      </c>
      <c r="H386" s="382">
        <v>10</v>
      </c>
      <c r="I386" s="382">
        <v>1660</v>
      </c>
      <c r="J386" s="382">
        <v>1650</v>
      </c>
      <c r="L386" s="380"/>
      <c r="N386" s="382"/>
      <c r="O386" s="382">
        <v>5</v>
      </c>
      <c r="P386" s="382">
        <v>10</v>
      </c>
      <c r="Q386" s="382">
        <v>-15</v>
      </c>
      <c r="R386" s="382">
        <v>0</v>
      </c>
      <c r="S386" s="382">
        <v>1660</v>
      </c>
    </row>
    <row r="387" spans="1:19">
      <c r="A387" t="s">
        <v>88</v>
      </c>
      <c r="B387" s="381">
        <v>22</v>
      </c>
      <c r="C387" t="s">
        <v>88</v>
      </c>
      <c r="D387" s="58">
        <v>45566</v>
      </c>
      <c r="E387" s="382"/>
      <c r="F387" s="382"/>
      <c r="G387" s="382"/>
      <c r="H387" s="382"/>
      <c r="I387" s="382">
        <v>0</v>
      </c>
      <c r="J387" s="382">
        <v>0</v>
      </c>
      <c r="L387" s="380"/>
      <c r="N387" s="382"/>
      <c r="O387" s="382"/>
      <c r="P387" s="382"/>
      <c r="Q387" s="382">
        <v>0</v>
      </c>
      <c r="R387" s="382">
        <v>0</v>
      </c>
      <c r="S387" s="382">
        <v>0</v>
      </c>
    </row>
    <row r="388" spans="1:19">
      <c r="A388" t="s">
        <v>88</v>
      </c>
      <c r="B388" s="381">
        <v>22</v>
      </c>
      <c r="C388" t="s">
        <v>88</v>
      </c>
      <c r="D388" s="58">
        <v>45597</v>
      </c>
      <c r="E388" s="382"/>
      <c r="F388" s="382"/>
      <c r="G388" s="382"/>
      <c r="H388" s="382"/>
      <c r="I388" s="382">
        <v>0</v>
      </c>
      <c r="J388" s="382">
        <v>0</v>
      </c>
      <c r="L388" s="380"/>
      <c r="N388" s="382">
        <v>66</v>
      </c>
      <c r="O388" s="382"/>
      <c r="P388" s="382"/>
      <c r="Q388" s="382">
        <v>66</v>
      </c>
      <c r="R388" s="382">
        <v>66</v>
      </c>
      <c r="S388" s="382">
        <v>-66</v>
      </c>
    </row>
    <row r="389" spans="1:19">
      <c r="A389" t="s">
        <v>88</v>
      </c>
      <c r="B389" s="381">
        <v>22</v>
      </c>
      <c r="C389" t="s">
        <v>88</v>
      </c>
      <c r="D389" s="58">
        <v>45627</v>
      </c>
      <c r="E389" s="382"/>
      <c r="F389" s="382"/>
      <c r="G389" s="382"/>
      <c r="H389" s="382"/>
      <c r="I389" s="382">
        <v>0</v>
      </c>
      <c r="J389" s="382">
        <v>0</v>
      </c>
      <c r="L389" s="380"/>
      <c r="N389" s="382">
        <v>-66</v>
      </c>
      <c r="O389" s="382"/>
      <c r="P389" s="382"/>
      <c r="Q389" s="382">
        <v>-66</v>
      </c>
      <c r="R389" s="382">
        <v>-66</v>
      </c>
      <c r="S389" s="382">
        <v>66</v>
      </c>
    </row>
    <row r="390" spans="1:19">
      <c r="A390" t="s">
        <v>88</v>
      </c>
      <c r="B390" s="381">
        <v>22</v>
      </c>
      <c r="C390" t="s">
        <v>88</v>
      </c>
      <c r="D390" s="58">
        <v>45658</v>
      </c>
      <c r="E390" s="382"/>
      <c r="F390" s="382"/>
      <c r="G390" s="382"/>
      <c r="H390" s="382"/>
      <c r="I390" s="382">
        <v>0</v>
      </c>
      <c r="J390" s="382">
        <v>0</v>
      </c>
      <c r="L390" s="380"/>
      <c r="N390" s="382"/>
      <c r="O390" s="382"/>
      <c r="P390" s="382"/>
      <c r="Q390" s="382">
        <v>0</v>
      </c>
      <c r="R390" s="382">
        <v>0</v>
      </c>
      <c r="S390" s="382">
        <v>0</v>
      </c>
    </row>
    <row r="391" spans="1:19">
      <c r="A391" t="s">
        <v>88</v>
      </c>
      <c r="B391" s="381" t="s">
        <v>395</v>
      </c>
      <c r="D391" s="58"/>
      <c r="E391" s="382">
        <v>40</v>
      </c>
      <c r="F391" s="382">
        <v>1694</v>
      </c>
      <c r="G391" s="382">
        <v>15</v>
      </c>
      <c r="H391" s="382">
        <v>70</v>
      </c>
      <c r="I391" s="382">
        <v>1819</v>
      </c>
      <c r="J391" s="382">
        <v>1749</v>
      </c>
      <c r="L391" s="380"/>
      <c r="N391" s="382">
        <v>130</v>
      </c>
      <c r="O391" s="382">
        <v>15</v>
      </c>
      <c r="P391" s="382">
        <v>60</v>
      </c>
      <c r="Q391" s="382">
        <v>55</v>
      </c>
      <c r="R391" s="382">
        <v>130</v>
      </c>
      <c r="S391" s="382">
        <v>1689</v>
      </c>
    </row>
    <row r="392" spans="1:19">
      <c r="B392" s="381">
        <v>23</v>
      </c>
      <c r="C392" t="s">
        <v>168</v>
      </c>
      <c r="E392" s="382">
        <v>0</v>
      </c>
      <c r="F392" s="382">
        <v>35</v>
      </c>
      <c r="G392" s="382"/>
      <c r="H392" s="382"/>
      <c r="I392" s="382">
        <v>35</v>
      </c>
      <c r="J392" s="382">
        <v>35</v>
      </c>
      <c r="L392" s="380"/>
      <c r="N392" s="382"/>
      <c r="O392" s="382"/>
      <c r="P392" s="382">
        <v>0</v>
      </c>
      <c r="Q392" s="382">
        <v>0</v>
      </c>
      <c r="R392" s="382">
        <v>0</v>
      </c>
      <c r="S392" s="382">
        <v>35</v>
      </c>
    </row>
    <row r="393" spans="1:19">
      <c r="A393" t="s">
        <v>168</v>
      </c>
      <c r="B393" s="381" t="s">
        <v>396</v>
      </c>
      <c r="E393" s="382">
        <v>0</v>
      </c>
      <c r="F393" s="382">
        <v>35</v>
      </c>
      <c r="G393" s="382">
        <v>0</v>
      </c>
      <c r="H393" s="382">
        <v>0</v>
      </c>
      <c r="I393" s="382">
        <v>35</v>
      </c>
      <c r="J393" s="382">
        <v>35</v>
      </c>
      <c r="L393" s="380"/>
      <c r="N393" s="382">
        <v>0</v>
      </c>
      <c r="O393" s="382">
        <v>0</v>
      </c>
      <c r="P393" s="382">
        <v>0</v>
      </c>
      <c r="Q393" s="382">
        <v>0</v>
      </c>
      <c r="R393" s="382">
        <v>0</v>
      </c>
      <c r="S393" s="382">
        <v>35</v>
      </c>
    </row>
    <row r="394" spans="1:19">
      <c r="B394" s="381">
        <v>24</v>
      </c>
      <c r="C394" t="s">
        <v>37</v>
      </c>
      <c r="D394" s="58">
        <v>45261</v>
      </c>
      <c r="E394" s="382">
        <v>270</v>
      </c>
      <c r="F394" s="382"/>
      <c r="G394" s="382"/>
      <c r="H394" s="382"/>
      <c r="I394" s="382">
        <v>270</v>
      </c>
      <c r="J394" s="382">
        <v>270</v>
      </c>
      <c r="K394" s="387" t="s">
        <v>383</v>
      </c>
      <c r="L394" s="380"/>
      <c r="M394">
        <v>50</v>
      </c>
      <c r="N394" s="382">
        <v>270</v>
      </c>
      <c r="O394" s="382"/>
      <c r="P394" s="382">
        <v>0</v>
      </c>
      <c r="Q394" s="382">
        <v>270</v>
      </c>
      <c r="R394" s="382">
        <v>270</v>
      </c>
      <c r="S394" s="382">
        <v>0</v>
      </c>
    </row>
    <row r="395" spans="1:19">
      <c r="A395" t="s">
        <v>37</v>
      </c>
      <c r="B395" s="381">
        <v>24</v>
      </c>
      <c r="C395" t="s">
        <v>37</v>
      </c>
      <c r="D395" s="58">
        <v>45292</v>
      </c>
      <c r="E395" s="382"/>
      <c r="F395" s="382">
        <v>14</v>
      </c>
      <c r="G395" s="382"/>
      <c r="H395" s="382">
        <v>0</v>
      </c>
      <c r="I395" s="382">
        <v>14</v>
      </c>
      <c r="J395" s="382">
        <v>14</v>
      </c>
      <c r="K395" t="s">
        <v>557</v>
      </c>
      <c r="L395" s="380">
        <v>45396</v>
      </c>
      <c r="M395">
        <v>172</v>
      </c>
      <c r="N395" s="382">
        <v>14</v>
      </c>
      <c r="O395" s="382"/>
      <c r="P395" s="382"/>
      <c r="Q395" s="382">
        <v>14</v>
      </c>
      <c r="R395" s="382">
        <v>14</v>
      </c>
      <c r="S395" s="382">
        <v>0</v>
      </c>
    </row>
    <row r="396" spans="1:19">
      <c r="A396" t="s">
        <v>37</v>
      </c>
      <c r="B396" s="381">
        <v>24</v>
      </c>
      <c r="C396" t="s">
        <v>37</v>
      </c>
      <c r="D396" s="58">
        <v>45323</v>
      </c>
      <c r="E396" s="382"/>
      <c r="F396" s="382"/>
      <c r="G396" s="382"/>
      <c r="H396" s="382"/>
      <c r="I396" s="382">
        <v>0</v>
      </c>
      <c r="J396" s="382">
        <v>0</v>
      </c>
      <c r="L396" s="380"/>
      <c r="M396" s="383"/>
      <c r="N396" s="382"/>
      <c r="O396" s="382"/>
      <c r="P396" s="382"/>
      <c r="Q396" s="382">
        <v>0</v>
      </c>
      <c r="R396" s="382">
        <v>0</v>
      </c>
      <c r="S396" s="382">
        <v>0</v>
      </c>
    </row>
    <row r="397" spans="1:19">
      <c r="A397" t="s">
        <v>37</v>
      </c>
      <c r="B397" s="381">
        <v>24</v>
      </c>
      <c r="C397" t="s">
        <v>37</v>
      </c>
      <c r="D397" s="58">
        <v>45352</v>
      </c>
      <c r="E397" s="382"/>
      <c r="F397" s="382">
        <v>21</v>
      </c>
      <c r="G397" s="382"/>
      <c r="H397" s="382">
        <v>10</v>
      </c>
      <c r="I397" s="382">
        <v>31</v>
      </c>
      <c r="J397" s="382">
        <v>21</v>
      </c>
      <c r="K397" t="s">
        <v>557</v>
      </c>
      <c r="L397" s="380">
        <v>45396</v>
      </c>
      <c r="M397">
        <v>172</v>
      </c>
      <c r="N397" s="382">
        <v>31</v>
      </c>
      <c r="O397" s="382"/>
      <c r="P397" s="382">
        <v>10</v>
      </c>
      <c r="Q397" s="382">
        <v>21</v>
      </c>
      <c r="R397" s="382">
        <v>31</v>
      </c>
      <c r="S397" s="382">
        <v>0</v>
      </c>
    </row>
    <row r="398" spans="1:19">
      <c r="A398" t="s">
        <v>37</v>
      </c>
      <c r="B398" s="381">
        <v>24</v>
      </c>
      <c r="C398" t="s">
        <v>37</v>
      </c>
      <c r="D398" s="58">
        <v>45383</v>
      </c>
      <c r="E398" s="382"/>
      <c r="F398" s="382">
        <v>77</v>
      </c>
      <c r="G398" s="382"/>
      <c r="H398" s="382">
        <v>10</v>
      </c>
      <c r="I398" s="382">
        <v>87</v>
      </c>
      <c r="J398" s="382">
        <v>77</v>
      </c>
      <c r="L398" s="380">
        <v>45419</v>
      </c>
      <c r="M398" s="383">
        <v>14</v>
      </c>
      <c r="N398" s="382">
        <v>87</v>
      </c>
      <c r="O398" s="382"/>
      <c r="P398" s="382">
        <v>10</v>
      </c>
      <c r="Q398" s="382">
        <v>77</v>
      </c>
      <c r="R398" s="382">
        <v>87</v>
      </c>
      <c r="S398" s="382">
        <v>0</v>
      </c>
    </row>
    <row r="399" spans="1:19">
      <c r="A399" t="s">
        <v>37</v>
      </c>
      <c r="B399" s="381">
        <v>24</v>
      </c>
      <c r="C399" t="s">
        <v>37</v>
      </c>
      <c r="D399" s="58">
        <v>45413</v>
      </c>
      <c r="E399" s="382"/>
      <c r="F399" s="382">
        <v>91</v>
      </c>
      <c r="G399" s="382"/>
      <c r="H399" s="382">
        <v>10</v>
      </c>
      <c r="I399" s="382">
        <v>101</v>
      </c>
      <c r="J399" s="382">
        <v>91</v>
      </c>
      <c r="L399" s="380"/>
      <c r="M399">
        <v>109</v>
      </c>
      <c r="N399" s="382">
        <v>101</v>
      </c>
      <c r="O399" s="382"/>
      <c r="P399" s="382">
        <v>10</v>
      </c>
      <c r="Q399" s="382">
        <v>91</v>
      </c>
      <c r="R399" s="382">
        <v>101</v>
      </c>
      <c r="S399" s="382">
        <v>0</v>
      </c>
    </row>
    <row r="400" spans="1:19">
      <c r="A400" t="s">
        <v>37</v>
      </c>
      <c r="B400" s="381">
        <v>24</v>
      </c>
      <c r="C400" t="s">
        <v>37</v>
      </c>
      <c r="D400" s="58">
        <v>45444</v>
      </c>
      <c r="E400" s="382"/>
      <c r="F400" s="382">
        <v>70</v>
      </c>
      <c r="G400" s="382"/>
      <c r="H400" s="382">
        <v>10</v>
      </c>
      <c r="I400" s="382">
        <v>80</v>
      </c>
      <c r="J400" s="382">
        <v>70</v>
      </c>
      <c r="L400" s="380">
        <v>45487</v>
      </c>
      <c r="M400">
        <v>72</v>
      </c>
      <c r="N400" s="382">
        <v>80</v>
      </c>
      <c r="O400" s="382"/>
      <c r="P400" s="382">
        <v>10</v>
      </c>
      <c r="Q400" s="382">
        <v>70</v>
      </c>
      <c r="R400" s="382">
        <v>80</v>
      </c>
      <c r="S400" s="382">
        <v>0</v>
      </c>
    </row>
    <row r="401" spans="1:19">
      <c r="A401" t="s">
        <v>37</v>
      </c>
      <c r="B401" s="381">
        <v>24</v>
      </c>
      <c r="C401" t="s">
        <v>37</v>
      </c>
      <c r="D401" s="58">
        <v>45474</v>
      </c>
      <c r="E401" s="382"/>
      <c r="F401" s="382">
        <v>105</v>
      </c>
      <c r="G401" s="382">
        <v>5</v>
      </c>
      <c r="H401" s="382">
        <v>10</v>
      </c>
      <c r="I401" s="382">
        <v>120</v>
      </c>
      <c r="J401" s="382">
        <v>110</v>
      </c>
      <c r="L401" s="380">
        <v>45523</v>
      </c>
      <c r="M401">
        <v>75</v>
      </c>
      <c r="N401" s="382">
        <v>120</v>
      </c>
      <c r="O401" s="382">
        <v>5</v>
      </c>
      <c r="P401" s="382">
        <v>10</v>
      </c>
      <c r="Q401" s="382">
        <v>105</v>
      </c>
      <c r="R401" s="382">
        <v>120</v>
      </c>
      <c r="S401" s="382">
        <v>0</v>
      </c>
    </row>
    <row r="402" spans="1:19">
      <c r="A402" t="s">
        <v>37</v>
      </c>
      <c r="B402" s="381">
        <v>24</v>
      </c>
      <c r="C402" t="s">
        <v>37</v>
      </c>
      <c r="D402" s="58">
        <v>45505</v>
      </c>
      <c r="E402" s="382"/>
      <c r="F402" s="382">
        <v>77</v>
      </c>
      <c r="G402" s="382">
        <v>5</v>
      </c>
      <c r="H402" s="382">
        <v>10</v>
      </c>
      <c r="I402" s="382">
        <v>92</v>
      </c>
      <c r="J402" s="382">
        <v>82</v>
      </c>
      <c r="L402" s="380"/>
      <c r="N402" s="382">
        <v>92</v>
      </c>
      <c r="O402" s="382"/>
      <c r="P402" s="382"/>
      <c r="Q402" s="382">
        <v>92</v>
      </c>
      <c r="R402" s="382">
        <v>92</v>
      </c>
      <c r="S402" s="382">
        <v>0</v>
      </c>
    </row>
    <row r="403" spans="1:19">
      <c r="A403" t="s">
        <v>37</v>
      </c>
      <c r="B403" s="381">
        <v>24</v>
      </c>
      <c r="C403" t="s">
        <v>37</v>
      </c>
      <c r="D403" s="58">
        <v>45536</v>
      </c>
      <c r="E403" s="382"/>
      <c r="F403" s="382">
        <v>70</v>
      </c>
      <c r="G403" s="382">
        <v>5</v>
      </c>
      <c r="H403" s="382">
        <v>10</v>
      </c>
      <c r="I403" s="382">
        <v>85</v>
      </c>
      <c r="J403" s="382">
        <v>75</v>
      </c>
      <c r="L403" s="380"/>
      <c r="N403" s="382">
        <v>85</v>
      </c>
      <c r="O403" s="382">
        <v>5</v>
      </c>
      <c r="P403" s="382">
        <v>10</v>
      </c>
      <c r="Q403" s="382">
        <v>70</v>
      </c>
      <c r="R403" s="382">
        <v>85</v>
      </c>
      <c r="S403" s="382">
        <v>0</v>
      </c>
    </row>
    <row r="404" spans="1:19">
      <c r="A404" t="s">
        <v>37</v>
      </c>
      <c r="B404" s="381">
        <v>24</v>
      </c>
      <c r="C404" t="s">
        <v>37</v>
      </c>
      <c r="D404" s="58">
        <v>45566</v>
      </c>
      <c r="E404" s="382"/>
      <c r="F404" s="382"/>
      <c r="G404" s="382"/>
      <c r="H404" s="382"/>
      <c r="I404" s="382">
        <v>0</v>
      </c>
      <c r="J404" s="382">
        <v>0</v>
      </c>
      <c r="L404" s="380"/>
      <c r="N404" s="382"/>
      <c r="O404" s="382"/>
      <c r="P404" s="382"/>
      <c r="Q404" s="382">
        <v>0</v>
      </c>
      <c r="R404" s="382">
        <v>0</v>
      </c>
      <c r="S404" s="382">
        <v>0</v>
      </c>
    </row>
    <row r="405" spans="1:19">
      <c r="A405" t="s">
        <v>37</v>
      </c>
      <c r="B405" s="381">
        <v>24</v>
      </c>
      <c r="C405" t="s">
        <v>37</v>
      </c>
      <c r="D405" s="58">
        <v>45597</v>
      </c>
      <c r="E405" s="382"/>
      <c r="F405" s="382"/>
      <c r="G405" s="382"/>
      <c r="H405" s="382"/>
      <c r="I405" s="382">
        <v>0</v>
      </c>
      <c r="J405" s="382">
        <v>0</v>
      </c>
      <c r="L405" s="380"/>
      <c r="N405" s="382"/>
      <c r="O405" s="382"/>
      <c r="P405" s="382"/>
      <c r="Q405" s="382">
        <v>0</v>
      </c>
      <c r="R405" s="382">
        <v>0</v>
      </c>
      <c r="S405" s="382">
        <v>0</v>
      </c>
    </row>
    <row r="406" spans="1:19">
      <c r="A406" t="s">
        <v>37</v>
      </c>
      <c r="B406" s="381">
        <v>24</v>
      </c>
      <c r="C406" t="s">
        <v>37</v>
      </c>
      <c r="D406" s="58">
        <v>45627</v>
      </c>
      <c r="E406" s="382"/>
      <c r="F406" s="382"/>
      <c r="G406" s="382"/>
      <c r="H406" s="382"/>
      <c r="I406" s="382">
        <v>0</v>
      </c>
      <c r="J406" s="382">
        <v>0</v>
      </c>
      <c r="L406" s="380"/>
      <c r="N406" s="382"/>
      <c r="O406" s="382"/>
      <c r="P406" s="382"/>
      <c r="Q406" s="382">
        <v>0</v>
      </c>
      <c r="R406" s="382">
        <v>0</v>
      </c>
      <c r="S406" s="382">
        <v>0</v>
      </c>
    </row>
    <row r="407" spans="1:19">
      <c r="A407" t="s">
        <v>37</v>
      </c>
      <c r="B407" s="381" t="s">
        <v>397</v>
      </c>
      <c r="D407" s="58"/>
      <c r="E407" s="382">
        <v>270</v>
      </c>
      <c r="F407" s="382">
        <v>525</v>
      </c>
      <c r="G407" s="382">
        <v>15</v>
      </c>
      <c r="H407" s="382">
        <v>70</v>
      </c>
      <c r="I407" s="382">
        <v>880</v>
      </c>
      <c r="J407" s="382">
        <v>810</v>
      </c>
      <c r="L407" s="380"/>
      <c r="N407" s="382">
        <v>880</v>
      </c>
      <c r="O407" s="382">
        <v>10</v>
      </c>
      <c r="P407" s="382">
        <v>60</v>
      </c>
      <c r="Q407" s="382">
        <v>810</v>
      </c>
      <c r="R407" s="382">
        <v>880</v>
      </c>
      <c r="S407" s="382">
        <v>0</v>
      </c>
    </row>
    <row r="408" spans="1:19">
      <c r="B408" s="381">
        <v>25</v>
      </c>
      <c r="C408" t="s">
        <v>38</v>
      </c>
      <c r="D408" s="58">
        <v>45261</v>
      </c>
      <c r="E408" s="382">
        <v>0</v>
      </c>
      <c r="F408" s="382"/>
      <c r="G408" s="382"/>
      <c r="H408" s="382"/>
      <c r="I408" s="382">
        <v>0</v>
      </c>
      <c r="J408" s="382">
        <v>0</v>
      </c>
      <c r="L408" s="380"/>
      <c r="N408" s="382"/>
      <c r="O408" s="382"/>
      <c r="P408" s="382">
        <v>0</v>
      </c>
      <c r="Q408" s="382">
        <v>0</v>
      </c>
      <c r="R408" s="382">
        <v>0</v>
      </c>
      <c r="S408" s="382">
        <v>0</v>
      </c>
    </row>
    <row r="409" spans="1:19">
      <c r="A409" t="s">
        <v>38</v>
      </c>
      <c r="B409" s="381">
        <v>25</v>
      </c>
      <c r="C409" t="s">
        <v>38</v>
      </c>
      <c r="D409" s="58">
        <v>45292</v>
      </c>
      <c r="E409" s="382"/>
      <c r="F409" s="382">
        <v>7</v>
      </c>
      <c r="G409" s="382"/>
      <c r="H409" s="382">
        <v>0</v>
      </c>
      <c r="I409" s="382">
        <v>7</v>
      </c>
      <c r="J409" s="382">
        <v>7</v>
      </c>
      <c r="K409" t="s">
        <v>557</v>
      </c>
      <c r="L409" s="380">
        <v>45396</v>
      </c>
      <c r="M409">
        <v>173</v>
      </c>
      <c r="N409" s="382">
        <v>7</v>
      </c>
      <c r="O409" s="382"/>
      <c r="P409" s="382"/>
      <c r="Q409" s="382">
        <v>7</v>
      </c>
      <c r="R409" s="382">
        <v>7</v>
      </c>
      <c r="S409" s="382">
        <v>0</v>
      </c>
    </row>
    <row r="410" spans="1:19">
      <c r="A410" t="s">
        <v>38</v>
      </c>
      <c r="B410" s="381">
        <v>25</v>
      </c>
      <c r="C410" t="s">
        <v>38</v>
      </c>
      <c r="D410" s="58">
        <v>45323</v>
      </c>
      <c r="E410" s="382"/>
      <c r="F410" s="382"/>
      <c r="G410" s="382"/>
      <c r="H410" s="382"/>
      <c r="I410" s="382">
        <v>0</v>
      </c>
      <c r="J410" s="382">
        <v>0</v>
      </c>
      <c r="L410" s="380"/>
      <c r="M410" s="385"/>
      <c r="N410" s="382"/>
      <c r="O410" s="382"/>
      <c r="P410" s="382"/>
      <c r="Q410" s="382">
        <v>0</v>
      </c>
      <c r="R410" s="382">
        <v>0</v>
      </c>
      <c r="S410" s="382">
        <v>0</v>
      </c>
    </row>
    <row r="411" spans="1:19">
      <c r="A411" t="s">
        <v>38</v>
      </c>
      <c r="B411" s="381">
        <v>25</v>
      </c>
      <c r="C411" t="s">
        <v>38</v>
      </c>
      <c r="D411" s="58">
        <v>45352</v>
      </c>
      <c r="E411" s="382"/>
      <c r="F411" s="382">
        <v>7</v>
      </c>
      <c r="G411" s="382"/>
      <c r="H411" s="382">
        <v>10</v>
      </c>
      <c r="I411" s="382">
        <v>17</v>
      </c>
      <c r="J411" s="382">
        <v>7</v>
      </c>
      <c r="K411" t="s">
        <v>557</v>
      </c>
      <c r="L411" s="380">
        <v>45396</v>
      </c>
      <c r="M411">
        <v>173</v>
      </c>
      <c r="N411" s="382">
        <v>17</v>
      </c>
      <c r="O411" s="382"/>
      <c r="P411" s="382">
        <v>10</v>
      </c>
      <c r="Q411" s="382">
        <v>7</v>
      </c>
      <c r="R411" s="382">
        <v>17</v>
      </c>
      <c r="S411" s="382">
        <v>0</v>
      </c>
    </row>
    <row r="412" spans="1:19">
      <c r="A412" t="s">
        <v>38</v>
      </c>
      <c r="B412" s="381">
        <v>25</v>
      </c>
      <c r="C412" t="s">
        <v>38</v>
      </c>
      <c r="D412" s="58">
        <v>45383</v>
      </c>
      <c r="E412" s="382"/>
      <c r="F412" s="382">
        <v>14</v>
      </c>
      <c r="G412" s="382"/>
      <c r="H412" s="382">
        <v>10</v>
      </c>
      <c r="I412" s="382">
        <v>24</v>
      </c>
      <c r="J412" s="382">
        <v>14</v>
      </c>
      <c r="L412" s="380">
        <v>45394</v>
      </c>
      <c r="M412" s="383">
        <v>86</v>
      </c>
      <c r="N412" s="382">
        <v>24</v>
      </c>
      <c r="O412" s="382"/>
      <c r="P412" s="382">
        <v>10</v>
      </c>
      <c r="Q412" s="382">
        <v>14</v>
      </c>
      <c r="R412" s="382">
        <v>24</v>
      </c>
      <c r="S412" s="382">
        <v>0</v>
      </c>
    </row>
    <row r="413" spans="1:19">
      <c r="A413" t="s">
        <v>38</v>
      </c>
      <c r="B413" s="381">
        <v>25</v>
      </c>
      <c r="C413" t="s">
        <v>38</v>
      </c>
      <c r="D413" s="58">
        <v>45413</v>
      </c>
      <c r="E413" s="382"/>
      <c r="F413" s="382">
        <v>14</v>
      </c>
      <c r="G413" s="382"/>
      <c r="H413" s="382">
        <v>10</v>
      </c>
      <c r="I413" s="382">
        <v>24</v>
      </c>
      <c r="J413" s="382">
        <v>14</v>
      </c>
      <c r="L413" s="380">
        <v>45451</v>
      </c>
      <c r="M413">
        <v>50</v>
      </c>
      <c r="N413" s="382">
        <v>24</v>
      </c>
      <c r="O413" s="382"/>
      <c r="P413" s="382">
        <v>10</v>
      </c>
      <c r="Q413" s="382">
        <v>14</v>
      </c>
      <c r="R413" s="382">
        <v>24</v>
      </c>
      <c r="S413" s="382">
        <v>0</v>
      </c>
    </row>
    <row r="414" spans="1:19">
      <c r="A414" t="s">
        <v>38</v>
      </c>
      <c r="B414" s="381">
        <v>25</v>
      </c>
      <c r="C414" t="s">
        <v>38</v>
      </c>
      <c r="D414" s="58">
        <v>45444</v>
      </c>
      <c r="E414" s="382"/>
      <c r="F414" s="382">
        <v>14</v>
      </c>
      <c r="G414" s="382"/>
      <c r="H414" s="382">
        <v>10</v>
      </c>
      <c r="I414" s="382">
        <v>24</v>
      </c>
      <c r="J414" s="382">
        <v>14</v>
      </c>
      <c r="L414" s="380">
        <v>45493</v>
      </c>
      <c r="M414">
        <v>97</v>
      </c>
      <c r="N414" s="382">
        <v>24</v>
      </c>
      <c r="O414" s="382"/>
      <c r="P414" s="382">
        <v>10</v>
      </c>
      <c r="Q414" s="382">
        <v>14</v>
      </c>
      <c r="R414" s="382">
        <v>24</v>
      </c>
      <c r="S414" s="382">
        <v>0</v>
      </c>
    </row>
    <row r="415" spans="1:19">
      <c r="A415" t="s">
        <v>38</v>
      </c>
      <c r="B415" s="381">
        <v>25</v>
      </c>
      <c r="C415" t="s">
        <v>38</v>
      </c>
      <c r="D415" s="58">
        <v>45474</v>
      </c>
      <c r="E415" s="382"/>
      <c r="F415" s="382">
        <v>21</v>
      </c>
      <c r="G415" s="382">
        <v>5</v>
      </c>
      <c r="H415" s="382">
        <v>10</v>
      </c>
      <c r="I415" s="382">
        <v>36</v>
      </c>
      <c r="J415" s="382">
        <v>26</v>
      </c>
      <c r="L415" s="380"/>
      <c r="N415" s="382">
        <v>36</v>
      </c>
      <c r="O415" s="382">
        <v>5</v>
      </c>
      <c r="P415" s="382">
        <v>10</v>
      </c>
      <c r="Q415" s="382">
        <v>21</v>
      </c>
      <c r="R415" s="382">
        <v>36</v>
      </c>
      <c r="S415" s="382">
        <v>0</v>
      </c>
    </row>
    <row r="416" spans="1:19">
      <c r="A416" t="s">
        <v>38</v>
      </c>
      <c r="B416" s="381">
        <v>25</v>
      </c>
      <c r="C416" t="s">
        <v>38</v>
      </c>
      <c r="D416" s="58">
        <v>45505</v>
      </c>
      <c r="E416" s="382"/>
      <c r="F416" s="382">
        <v>14</v>
      </c>
      <c r="G416" s="382">
        <v>5</v>
      </c>
      <c r="H416" s="382">
        <v>10</v>
      </c>
      <c r="I416" s="382">
        <v>29</v>
      </c>
      <c r="J416" s="382">
        <v>19</v>
      </c>
      <c r="L416" s="380">
        <v>45563</v>
      </c>
      <c r="M416">
        <v>82</v>
      </c>
      <c r="N416" s="382">
        <v>29</v>
      </c>
      <c r="O416" s="382">
        <v>5</v>
      </c>
      <c r="P416" s="382">
        <v>10</v>
      </c>
      <c r="Q416" s="382">
        <v>14</v>
      </c>
      <c r="R416" s="382">
        <v>29</v>
      </c>
      <c r="S416" s="382">
        <v>0</v>
      </c>
    </row>
    <row r="417" spans="1:19">
      <c r="A417" t="s">
        <v>38</v>
      </c>
      <c r="B417" s="381">
        <v>25</v>
      </c>
      <c r="C417" t="s">
        <v>38</v>
      </c>
      <c r="D417" s="58">
        <v>45536</v>
      </c>
      <c r="E417" s="382"/>
      <c r="F417" s="382">
        <v>7</v>
      </c>
      <c r="G417" s="382">
        <v>5</v>
      </c>
      <c r="H417" s="382">
        <v>10</v>
      </c>
      <c r="I417" s="382">
        <v>22</v>
      </c>
      <c r="J417" s="382">
        <v>12</v>
      </c>
      <c r="L417" s="380"/>
      <c r="N417" s="382">
        <v>22</v>
      </c>
      <c r="O417" s="382">
        <v>10</v>
      </c>
      <c r="P417" s="382">
        <v>20</v>
      </c>
      <c r="Q417" s="382">
        <v>-8</v>
      </c>
      <c r="R417" s="382">
        <v>22</v>
      </c>
      <c r="S417" s="382">
        <v>0</v>
      </c>
    </row>
    <row r="418" spans="1:19">
      <c r="A418" t="s">
        <v>38</v>
      </c>
      <c r="B418" s="381">
        <v>25</v>
      </c>
      <c r="C418" t="s">
        <v>38</v>
      </c>
      <c r="D418" s="58">
        <v>45566</v>
      </c>
      <c r="E418" s="382"/>
      <c r="F418" s="382">
        <v>7</v>
      </c>
      <c r="G418" s="382">
        <v>5</v>
      </c>
      <c r="H418" s="382">
        <v>10</v>
      </c>
      <c r="I418" s="382">
        <v>22</v>
      </c>
      <c r="J418" s="382">
        <v>12</v>
      </c>
      <c r="L418" s="380"/>
      <c r="N418" s="382">
        <v>22</v>
      </c>
      <c r="O418" s="382">
        <v>5</v>
      </c>
      <c r="P418" s="382">
        <v>10</v>
      </c>
      <c r="Q418" s="382">
        <v>7</v>
      </c>
      <c r="R418" s="382">
        <v>22</v>
      </c>
      <c r="S418" s="382">
        <v>0</v>
      </c>
    </row>
    <row r="419" spans="1:19">
      <c r="A419" t="s">
        <v>38</v>
      </c>
      <c r="B419" s="381">
        <v>25</v>
      </c>
      <c r="C419" t="s">
        <v>38</v>
      </c>
      <c r="D419" s="58">
        <v>45597</v>
      </c>
      <c r="E419" s="382"/>
      <c r="F419" s="382"/>
      <c r="G419" s="382"/>
      <c r="H419" s="382"/>
      <c r="I419" s="382">
        <v>0</v>
      </c>
      <c r="J419" s="382">
        <v>0</v>
      </c>
      <c r="L419" s="380"/>
      <c r="N419" s="382">
        <v>29</v>
      </c>
      <c r="O419" s="382"/>
      <c r="P419" s="382"/>
      <c r="Q419" s="382">
        <v>29</v>
      </c>
      <c r="R419" s="382">
        <v>29</v>
      </c>
      <c r="S419" s="382">
        <v>-29</v>
      </c>
    </row>
    <row r="420" spans="1:19">
      <c r="A420" t="s">
        <v>38</v>
      </c>
      <c r="B420" s="381">
        <v>25</v>
      </c>
      <c r="C420" t="s">
        <v>38</v>
      </c>
      <c r="D420" s="58">
        <v>45627</v>
      </c>
      <c r="E420" s="382"/>
      <c r="F420" s="382"/>
      <c r="G420" s="382"/>
      <c r="H420" s="382"/>
      <c r="I420" s="382">
        <v>0</v>
      </c>
      <c r="J420" s="382">
        <v>0</v>
      </c>
      <c r="L420" s="380"/>
      <c r="N420" s="382">
        <v>36</v>
      </c>
      <c r="O420" s="382"/>
      <c r="P420" s="382"/>
      <c r="Q420" s="382">
        <v>36</v>
      </c>
      <c r="R420" s="382">
        <v>36</v>
      </c>
      <c r="S420" s="382">
        <v>-36</v>
      </c>
    </row>
    <row r="421" spans="1:19">
      <c r="A421" t="s">
        <v>38</v>
      </c>
      <c r="B421" s="381">
        <v>25</v>
      </c>
      <c r="C421" t="s">
        <v>38</v>
      </c>
      <c r="D421" s="58">
        <v>45658</v>
      </c>
      <c r="E421" s="382"/>
      <c r="F421" s="382"/>
      <c r="G421" s="382"/>
      <c r="H421" s="382"/>
      <c r="I421" s="382">
        <v>0</v>
      </c>
      <c r="J421" s="382">
        <v>0</v>
      </c>
      <c r="L421" s="380"/>
      <c r="N421" s="382"/>
      <c r="O421" s="382"/>
      <c r="P421" s="382"/>
      <c r="Q421" s="382">
        <v>0</v>
      </c>
      <c r="R421" s="382">
        <v>0</v>
      </c>
      <c r="S421" s="382">
        <v>0</v>
      </c>
    </row>
    <row r="422" spans="1:19">
      <c r="A422" t="s">
        <v>38</v>
      </c>
      <c r="B422" s="381" t="s">
        <v>398</v>
      </c>
      <c r="D422" s="58"/>
      <c r="E422" s="382">
        <v>0</v>
      </c>
      <c r="F422" s="382">
        <v>105</v>
      </c>
      <c r="G422" s="382">
        <v>20</v>
      </c>
      <c r="H422" s="382">
        <v>80</v>
      </c>
      <c r="I422" s="382">
        <v>205</v>
      </c>
      <c r="J422" s="382">
        <v>125</v>
      </c>
      <c r="L422" s="380"/>
      <c r="N422" s="382">
        <v>270</v>
      </c>
      <c r="O422" s="382">
        <v>25</v>
      </c>
      <c r="P422" s="382">
        <v>90</v>
      </c>
      <c r="Q422" s="382">
        <v>155</v>
      </c>
      <c r="R422" s="382">
        <v>270</v>
      </c>
      <c r="S422" s="382">
        <v>-65</v>
      </c>
    </row>
    <row r="423" spans="1:19">
      <c r="B423" s="381">
        <v>26</v>
      </c>
      <c r="C423" t="s">
        <v>39</v>
      </c>
      <c r="D423" s="58">
        <v>45261</v>
      </c>
      <c r="E423" s="382">
        <v>40</v>
      </c>
      <c r="F423" s="382">
        <v>0</v>
      </c>
      <c r="G423" s="382"/>
      <c r="H423" s="382"/>
      <c r="I423" s="382">
        <v>40</v>
      </c>
      <c r="J423" s="382">
        <v>40</v>
      </c>
      <c r="K423" s="387" t="s">
        <v>383</v>
      </c>
      <c r="L423" s="380"/>
      <c r="M423">
        <v>47</v>
      </c>
      <c r="N423" s="382">
        <v>40</v>
      </c>
      <c r="O423" s="382"/>
      <c r="P423" s="382"/>
      <c r="Q423" s="382">
        <v>40</v>
      </c>
      <c r="R423" s="382">
        <v>40</v>
      </c>
      <c r="S423" s="382">
        <v>0</v>
      </c>
    </row>
    <row r="424" spans="1:19">
      <c r="A424" t="s">
        <v>39</v>
      </c>
      <c r="B424" s="381">
        <v>26</v>
      </c>
      <c r="C424" t="s">
        <v>39</v>
      </c>
      <c r="D424" s="58">
        <v>45292</v>
      </c>
      <c r="E424" s="382"/>
      <c r="F424" s="382">
        <v>0</v>
      </c>
      <c r="G424" s="382"/>
      <c r="H424" s="382">
        <v>0</v>
      </c>
      <c r="I424" s="382">
        <v>0</v>
      </c>
      <c r="J424" s="382">
        <v>0</v>
      </c>
      <c r="L424" s="380"/>
      <c r="N424" s="382"/>
      <c r="O424" s="382"/>
      <c r="P424" s="382"/>
      <c r="Q424" s="382">
        <v>0</v>
      </c>
      <c r="R424" s="382">
        <v>0</v>
      </c>
      <c r="S424" s="382">
        <v>0</v>
      </c>
    </row>
    <row r="425" spans="1:19">
      <c r="A425" t="s">
        <v>39</v>
      </c>
      <c r="B425" s="381">
        <v>26</v>
      </c>
      <c r="C425" t="s">
        <v>39</v>
      </c>
      <c r="D425" s="58">
        <v>45323</v>
      </c>
      <c r="E425" s="382"/>
      <c r="F425" s="382">
        <v>0</v>
      </c>
      <c r="G425" s="382"/>
      <c r="H425" s="382">
        <v>0</v>
      </c>
      <c r="I425" s="382">
        <v>0</v>
      </c>
      <c r="J425" s="382">
        <v>0</v>
      </c>
      <c r="L425" s="380"/>
      <c r="N425" s="382"/>
      <c r="O425" s="382"/>
      <c r="P425" s="382"/>
      <c r="Q425" s="382">
        <v>0</v>
      </c>
      <c r="R425" s="382">
        <v>0</v>
      </c>
      <c r="S425" s="382">
        <v>0</v>
      </c>
    </row>
    <row r="426" spans="1:19">
      <c r="A426" t="s">
        <v>39</v>
      </c>
      <c r="B426" s="381">
        <v>26</v>
      </c>
      <c r="C426" t="s">
        <v>39</v>
      </c>
      <c r="D426" s="58">
        <v>45352</v>
      </c>
      <c r="E426" s="382"/>
      <c r="F426" s="382">
        <v>0</v>
      </c>
      <c r="G426" s="382"/>
      <c r="H426" s="382">
        <v>10</v>
      </c>
      <c r="I426" s="382">
        <v>10</v>
      </c>
      <c r="J426" s="382">
        <v>0</v>
      </c>
      <c r="K426" t="s">
        <v>557</v>
      </c>
      <c r="L426" s="380">
        <v>45391</v>
      </c>
      <c r="M426">
        <v>112</v>
      </c>
      <c r="N426" s="382">
        <v>10</v>
      </c>
      <c r="O426" s="382"/>
      <c r="P426" s="382">
        <v>10</v>
      </c>
      <c r="Q426" s="382">
        <v>0</v>
      </c>
      <c r="R426" s="382">
        <v>10</v>
      </c>
      <c r="S426" s="382">
        <v>0</v>
      </c>
    </row>
    <row r="427" spans="1:19">
      <c r="A427" t="s">
        <v>39</v>
      </c>
      <c r="B427" s="381">
        <v>26</v>
      </c>
      <c r="C427" t="s">
        <v>39</v>
      </c>
      <c r="D427" s="58">
        <v>45383</v>
      </c>
      <c r="E427" s="382"/>
      <c r="F427" s="382">
        <v>0</v>
      </c>
      <c r="G427" s="382"/>
      <c r="H427" s="382">
        <v>10</v>
      </c>
      <c r="I427" s="382">
        <v>10</v>
      </c>
      <c r="J427" s="382">
        <v>0</v>
      </c>
      <c r="L427" s="380">
        <v>45445</v>
      </c>
      <c r="M427">
        <v>132</v>
      </c>
      <c r="N427" s="382">
        <v>10</v>
      </c>
      <c r="O427" s="382"/>
      <c r="P427" s="382">
        <v>10</v>
      </c>
      <c r="Q427" s="382">
        <v>0</v>
      </c>
      <c r="R427" s="382">
        <v>10</v>
      </c>
      <c r="S427" s="382">
        <v>0</v>
      </c>
    </row>
    <row r="428" spans="1:19">
      <c r="A428" t="s">
        <v>39</v>
      </c>
      <c r="B428" s="381">
        <v>26</v>
      </c>
      <c r="C428" t="s">
        <v>39</v>
      </c>
      <c r="D428" s="58">
        <v>45413</v>
      </c>
      <c r="E428" s="382"/>
      <c r="F428" s="382">
        <v>7</v>
      </c>
      <c r="G428" s="382"/>
      <c r="H428" s="382">
        <v>10</v>
      </c>
      <c r="I428" s="382">
        <v>17</v>
      </c>
      <c r="J428" s="382">
        <v>7</v>
      </c>
      <c r="L428" s="380">
        <v>45453</v>
      </c>
      <c r="M428">
        <v>64</v>
      </c>
      <c r="N428" s="382">
        <v>17</v>
      </c>
      <c r="O428" s="382"/>
      <c r="P428" s="382">
        <v>10</v>
      </c>
      <c r="Q428" s="382">
        <v>7</v>
      </c>
      <c r="R428" s="382">
        <v>17</v>
      </c>
      <c r="S428" s="382">
        <v>0</v>
      </c>
    </row>
    <row r="429" spans="1:19">
      <c r="A429" t="s">
        <v>39</v>
      </c>
      <c r="B429" s="381">
        <v>26</v>
      </c>
      <c r="C429" t="s">
        <v>39</v>
      </c>
      <c r="D429" s="58">
        <v>45444</v>
      </c>
      <c r="E429" s="382"/>
      <c r="F429" s="382">
        <v>21</v>
      </c>
      <c r="G429" s="382"/>
      <c r="H429" s="382">
        <v>10</v>
      </c>
      <c r="I429" s="382">
        <v>31</v>
      </c>
      <c r="J429" s="382">
        <v>21</v>
      </c>
      <c r="L429" s="380">
        <v>45483</v>
      </c>
      <c r="M429">
        <v>32</v>
      </c>
      <c r="N429" s="382">
        <v>31</v>
      </c>
      <c r="O429" s="382"/>
      <c r="P429" s="382">
        <v>10</v>
      </c>
      <c r="Q429" s="382">
        <v>21</v>
      </c>
      <c r="R429" s="382">
        <v>31</v>
      </c>
      <c r="S429" s="382">
        <v>0</v>
      </c>
    </row>
    <row r="430" spans="1:19">
      <c r="A430" t="s">
        <v>39</v>
      </c>
      <c r="B430" s="381">
        <v>26</v>
      </c>
      <c r="C430" t="s">
        <v>39</v>
      </c>
      <c r="D430" s="58">
        <v>45474</v>
      </c>
      <c r="E430" s="382"/>
      <c r="F430" s="382">
        <v>21</v>
      </c>
      <c r="G430" s="382">
        <v>5</v>
      </c>
      <c r="H430" s="382">
        <v>10</v>
      </c>
      <c r="I430" s="382">
        <v>36</v>
      </c>
      <c r="J430" s="382">
        <v>26</v>
      </c>
      <c r="L430" s="380">
        <v>45511</v>
      </c>
      <c r="M430">
        <v>37</v>
      </c>
      <c r="N430" s="382">
        <v>36</v>
      </c>
      <c r="O430" s="382">
        <v>5</v>
      </c>
      <c r="P430" s="382">
        <v>10</v>
      </c>
      <c r="Q430" s="382">
        <v>21</v>
      </c>
      <c r="R430" s="382">
        <v>36</v>
      </c>
      <c r="S430" s="382">
        <v>0</v>
      </c>
    </row>
    <row r="431" spans="1:19">
      <c r="A431" t="s">
        <v>39</v>
      </c>
      <c r="B431" s="381">
        <v>26</v>
      </c>
      <c r="C431" t="s">
        <v>39</v>
      </c>
      <c r="D431" s="58">
        <v>45505</v>
      </c>
      <c r="E431" s="382"/>
      <c r="F431" s="382">
        <v>21</v>
      </c>
      <c r="G431" s="382">
        <v>5</v>
      </c>
      <c r="H431" s="382">
        <v>10</v>
      </c>
      <c r="I431" s="382">
        <v>36</v>
      </c>
      <c r="J431" s="382">
        <v>26</v>
      </c>
      <c r="L431" s="380">
        <v>45555</v>
      </c>
      <c r="M431">
        <v>53</v>
      </c>
      <c r="N431" s="382">
        <v>36</v>
      </c>
      <c r="O431" s="382">
        <v>5</v>
      </c>
      <c r="P431" s="382">
        <v>10</v>
      </c>
      <c r="Q431" s="382">
        <v>21</v>
      </c>
      <c r="R431" s="382">
        <v>36</v>
      </c>
      <c r="S431" s="382">
        <v>0</v>
      </c>
    </row>
    <row r="432" spans="1:19">
      <c r="A432" t="s">
        <v>39</v>
      </c>
      <c r="B432" s="381">
        <v>26</v>
      </c>
      <c r="C432" t="s">
        <v>39</v>
      </c>
      <c r="D432" s="58">
        <v>45536</v>
      </c>
      <c r="E432" s="382"/>
      <c r="F432" s="382">
        <v>7</v>
      </c>
      <c r="G432" s="382">
        <v>5</v>
      </c>
      <c r="H432" s="382">
        <v>10</v>
      </c>
      <c r="I432" s="382">
        <v>22</v>
      </c>
      <c r="J432" s="382">
        <v>12</v>
      </c>
      <c r="L432" s="380"/>
      <c r="N432" s="382">
        <v>22</v>
      </c>
      <c r="O432" s="382">
        <v>5</v>
      </c>
      <c r="P432" s="382">
        <v>10</v>
      </c>
      <c r="Q432" s="382">
        <v>7</v>
      </c>
      <c r="R432" s="382">
        <v>22</v>
      </c>
      <c r="S432" s="382">
        <v>0</v>
      </c>
    </row>
    <row r="433" spans="1:19">
      <c r="A433" t="s">
        <v>39</v>
      </c>
      <c r="B433" s="381">
        <v>26</v>
      </c>
      <c r="C433" t="s">
        <v>39</v>
      </c>
      <c r="D433" s="58">
        <v>45566</v>
      </c>
      <c r="E433" s="382"/>
      <c r="F433" s="382"/>
      <c r="G433" s="382"/>
      <c r="H433" s="382"/>
      <c r="I433" s="382">
        <v>0</v>
      </c>
      <c r="J433" s="382">
        <v>0</v>
      </c>
      <c r="L433" s="380"/>
      <c r="N433" s="382"/>
      <c r="O433" s="382"/>
      <c r="P433" s="382"/>
      <c r="Q433" s="382">
        <v>0</v>
      </c>
      <c r="R433" s="382">
        <v>0</v>
      </c>
      <c r="S433" s="382">
        <v>0</v>
      </c>
    </row>
    <row r="434" spans="1:19">
      <c r="A434" t="s">
        <v>39</v>
      </c>
      <c r="B434" s="381">
        <v>26</v>
      </c>
      <c r="C434" t="s">
        <v>39</v>
      </c>
      <c r="D434" s="58">
        <v>45597</v>
      </c>
      <c r="E434" s="382"/>
      <c r="F434" s="382"/>
      <c r="G434" s="382"/>
      <c r="H434" s="382"/>
      <c r="I434" s="382">
        <v>0</v>
      </c>
      <c r="J434" s="382">
        <v>0</v>
      </c>
      <c r="L434" s="380"/>
      <c r="N434" s="382"/>
      <c r="O434" s="382"/>
      <c r="P434" s="382"/>
      <c r="Q434" s="382">
        <v>0</v>
      </c>
      <c r="R434" s="382">
        <v>0</v>
      </c>
      <c r="S434" s="382">
        <v>0</v>
      </c>
    </row>
    <row r="435" spans="1:19">
      <c r="A435" t="s">
        <v>39</v>
      </c>
      <c r="B435" s="381">
        <v>26</v>
      </c>
      <c r="C435" t="s">
        <v>39</v>
      </c>
      <c r="D435" s="58">
        <v>45627</v>
      </c>
      <c r="E435" s="382"/>
      <c r="F435" s="382"/>
      <c r="G435" s="382"/>
      <c r="H435" s="382"/>
      <c r="I435" s="382">
        <v>0</v>
      </c>
      <c r="J435" s="382">
        <v>0</v>
      </c>
      <c r="L435" s="380"/>
      <c r="N435" s="382"/>
      <c r="O435" s="382"/>
      <c r="P435" s="382"/>
      <c r="Q435" s="382">
        <v>0</v>
      </c>
      <c r="R435" s="382">
        <v>0</v>
      </c>
      <c r="S435" s="382">
        <v>0</v>
      </c>
    </row>
    <row r="436" spans="1:19">
      <c r="A436" t="s">
        <v>39</v>
      </c>
      <c r="B436" s="381">
        <v>26</v>
      </c>
      <c r="C436" t="s">
        <v>39</v>
      </c>
      <c r="D436" s="58">
        <v>45658</v>
      </c>
      <c r="E436" s="382"/>
      <c r="F436" s="382"/>
      <c r="G436" s="382"/>
      <c r="H436" s="382"/>
      <c r="I436" s="382">
        <v>0</v>
      </c>
      <c r="J436" s="382">
        <v>0</v>
      </c>
      <c r="L436" s="380"/>
      <c r="N436" s="382"/>
      <c r="O436" s="382"/>
      <c r="P436" s="382"/>
      <c r="Q436" s="382">
        <v>0</v>
      </c>
      <c r="R436" s="382">
        <v>0</v>
      </c>
      <c r="S436" s="382">
        <v>0</v>
      </c>
    </row>
    <row r="437" spans="1:19">
      <c r="A437" t="s">
        <v>39</v>
      </c>
      <c r="B437" s="381" t="s">
        <v>399</v>
      </c>
      <c r="D437" s="58"/>
      <c r="E437" s="382">
        <v>40</v>
      </c>
      <c r="F437" s="382">
        <v>77</v>
      </c>
      <c r="G437" s="382">
        <v>15</v>
      </c>
      <c r="H437" s="382">
        <v>70</v>
      </c>
      <c r="I437" s="382">
        <v>202</v>
      </c>
      <c r="J437" s="382">
        <v>132</v>
      </c>
      <c r="L437" s="380"/>
      <c r="N437" s="382">
        <v>202</v>
      </c>
      <c r="O437" s="382">
        <v>15</v>
      </c>
      <c r="P437" s="382">
        <v>70</v>
      </c>
      <c r="Q437" s="382">
        <v>117</v>
      </c>
      <c r="R437" s="382">
        <v>202</v>
      </c>
      <c r="S437" s="382">
        <v>0</v>
      </c>
    </row>
    <row r="438" spans="1:19">
      <c r="B438" s="381">
        <v>27</v>
      </c>
      <c r="C438" t="s">
        <v>40</v>
      </c>
      <c r="D438" s="58">
        <v>45261</v>
      </c>
      <c r="E438" s="382">
        <v>0</v>
      </c>
      <c r="F438" s="382">
        <v>0</v>
      </c>
      <c r="G438" s="382"/>
      <c r="H438" s="382">
        <v>0</v>
      </c>
      <c r="I438" s="382">
        <v>0</v>
      </c>
      <c r="J438" s="382">
        <v>0</v>
      </c>
      <c r="L438" s="380"/>
      <c r="N438" s="382"/>
      <c r="O438" s="382"/>
      <c r="P438" s="382">
        <v>0</v>
      </c>
      <c r="Q438" s="382">
        <v>0</v>
      </c>
      <c r="R438" s="382">
        <v>0</v>
      </c>
      <c r="S438" s="382">
        <v>0</v>
      </c>
    </row>
    <row r="439" spans="1:19">
      <c r="A439" t="s">
        <v>40</v>
      </c>
      <c r="B439" s="381">
        <v>27</v>
      </c>
      <c r="C439" t="s">
        <v>40</v>
      </c>
      <c r="D439" s="58">
        <v>45292</v>
      </c>
      <c r="E439" s="382"/>
      <c r="F439" s="382">
        <v>14</v>
      </c>
      <c r="G439" s="382"/>
      <c r="H439" s="382"/>
      <c r="I439" s="382">
        <v>14</v>
      </c>
      <c r="J439" s="382">
        <v>14</v>
      </c>
      <c r="K439" t="s">
        <v>557</v>
      </c>
      <c r="L439" s="380">
        <v>45391</v>
      </c>
      <c r="M439">
        <v>102</v>
      </c>
      <c r="N439" s="382">
        <v>14</v>
      </c>
      <c r="O439" s="382"/>
      <c r="P439" s="382"/>
      <c r="Q439" s="382">
        <v>14</v>
      </c>
      <c r="R439" s="382">
        <v>14</v>
      </c>
      <c r="S439" s="382">
        <v>0</v>
      </c>
    </row>
    <row r="440" spans="1:19">
      <c r="A440" t="s">
        <v>40</v>
      </c>
      <c r="B440" s="381">
        <v>27</v>
      </c>
      <c r="C440" t="s">
        <v>40</v>
      </c>
      <c r="D440" s="58">
        <v>45323</v>
      </c>
      <c r="E440" s="382"/>
      <c r="F440" s="382">
        <v>0</v>
      </c>
      <c r="G440" s="382"/>
      <c r="H440" s="382">
        <v>0</v>
      </c>
      <c r="I440" s="382">
        <v>0</v>
      </c>
      <c r="J440" s="382">
        <v>0</v>
      </c>
      <c r="L440" s="380"/>
      <c r="M440" s="385"/>
      <c r="N440" s="382"/>
      <c r="O440" s="382"/>
      <c r="P440" s="382"/>
      <c r="Q440" s="382">
        <v>0</v>
      </c>
      <c r="R440" s="382">
        <v>0</v>
      </c>
      <c r="S440" s="382">
        <v>0</v>
      </c>
    </row>
    <row r="441" spans="1:19">
      <c r="A441" t="s">
        <v>40</v>
      </c>
      <c r="B441" s="381">
        <v>27</v>
      </c>
      <c r="C441" t="s">
        <v>40</v>
      </c>
      <c r="D441" s="58">
        <v>45352</v>
      </c>
      <c r="E441" s="382"/>
      <c r="F441" s="382">
        <v>0</v>
      </c>
      <c r="G441" s="382"/>
      <c r="H441" s="382">
        <v>10</v>
      </c>
      <c r="I441" s="382">
        <v>10</v>
      </c>
      <c r="J441" s="382">
        <v>0</v>
      </c>
      <c r="K441" t="s">
        <v>557</v>
      </c>
      <c r="L441" s="380">
        <v>45391</v>
      </c>
      <c r="M441">
        <v>102</v>
      </c>
      <c r="N441" s="382">
        <v>10</v>
      </c>
      <c r="O441" s="382"/>
      <c r="P441" s="382">
        <v>10</v>
      </c>
      <c r="Q441" s="382">
        <v>0</v>
      </c>
      <c r="R441" s="382">
        <v>10</v>
      </c>
      <c r="S441" s="382">
        <v>0</v>
      </c>
    </row>
    <row r="442" spans="1:19">
      <c r="A442" t="s">
        <v>40</v>
      </c>
      <c r="B442" s="381">
        <v>27</v>
      </c>
      <c r="C442" t="s">
        <v>40</v>
      </c>
      <c r="D442" s="58">
        <v>45383</v>
      </c>
      <c r="E442" s="382"/>
      <c r="F442" s="382">
        <v>35</v>
      </c>
      <c r="G442" s="382"/>
      <c r="H442" s="382">
        <v>10</v>
      </c>
      <c r="I442" s="382">
        <v>45</v>
      </c>
      <c r="J442" s="382">
        <v>35</v>
      </c>
      <c r="L442" s="380">
        <v>45419</v>
      </c>
      <c r="M442" s="383">
        <v>28</v>
      </c>
      <c r="N442" s="382">
        <v>45</v>
      </c>
      <c r="O442" s="382"/>
      <c r="P442" s="382">
        <v>10</v>
      </c>
      <c r="Q442" s="382">
        <v>35</v>
      </c>
      <c r="R442" s="382">
        <v>45</v>
      </c>
      <c r="S442" s="382">
        <v>0</v>
      </c>
    </row>
    <row r="443" spans="1:19">
      <c r="A443" t="s">
        <v>40</v>
      </c>
      <c r="B443" s="381">
        <v>27</v>
      </c>
      <c r="C443" t="s">
        <v>40</v>
      </c>
      <c r="D443" s="58">
        <v>45413</v>
      </c>
      <c r="E443" s="382"/>
      <c r="F443" s="382">
        <v>21</v>
      </c>
      <c r="G443" s="382"/>
      <c r="H443" s="382">
        <v>10</v>
      </c>
      <c r="I443" s="382">
        <v>31</v>
      </c>
      <c r="J443" s="382">
        <v>21</v>
      </c>
      <c r="L443" s="380">
        <v>45449</v>
      </c>
      <c r="M443">
        <v>21</v>
      </c>
      <c r="N443" s="382">
        <v>31</v>
      </c>
      <c r="O443" s="382"/>
      <c r="P443" s="382">
        <v>10</v>
      </c>
      <c r="Q443" s="382">
        <v>21</v>
      </c>
      <c r="R443" s="382">
        <v>31</v>
      </c>
      <c r="S443" s="382">
        <v>0</v>
      </c>
    </row>
    <row r="444" spans="1:19">
      <c r="A444" t="s">
        <v>40</v>
      </c>
      <c r="B444" s="381">
        <v>27</v>
      </c>
      <c r="C444" t="s">
        <v>40</v>
      </c>
      <c r="D444" s="58">
        <v>45444</v>
      </c>
      <c r="E444" s="382"/>
      <c r="F444" s="382">
        <v>28</v>
      </c>
      <c r="G444" s="382"/>
      <c r="H444" s="382">
        <v>10</v>
      </c>
      <c r="I444" s="382">
        <v>38</v>
      </c>
      <c r="J444" s="382">
        <v>28</v>
      </c>
      <c r="L444" s="380">
        <v>45485</v>
      </c>
      <c r="M444">
        <v>51</v>
      </c>
      <c r="N444" s="382">
        <v>38</v>
      </c>
      <c r="O444" s="382"/>
      <c r="P444" s="382">
        <v>10</v>
      </c>
      <c r="Q444" s="382">
        <v>28</v>
      </c>
      <c r="R444" s="382">
        <v>38</v>
      </c>
      <c r="S444" s="382">
        <v>0</v>
      </c>
    </row>
    <row r="445" spans="1:19">
      <c r="A445" t="s">
        <v>40</v>
      </c>
      <c r="B445" s="381">
        <v>27</v>
      </c>
      <c r="C445" t="s">
        <v>40</v>
      </c>
      <c r="D445" s="58">
        <v>45474</v>
      </c>
      <c r="E445" s="382"/>
      <c r="F445" s="382">
        <v>28</v>
      </c>
      <c r="G445" s="382">
        <v>5</v>
      </c>
      <c r="H445" s="382">
        <v>10</v>
      </c>
      <c r="I445" s="382">
        <v>43</v>
      </c>
      <c r="J445" s="382">
        <v>33</v>
      </c>
      <c r="L445" s="380">
        <v>45510</v>
      </c>
      <c r="M445">
        <v>22</v>
      </c>
      <c r="N445" s="382">
        <v>43</v>
      </c>
      <c r="O445" s="382">
        <v>5</v>
      </c>
      <c r="P445" s="382">
        <v>10</v>
      </c>
      <c r="Q445" s="382">
        <v>28</v>
      </c>
      <c r="R445" s="382">
        <v>43</v>
      </c>
      <c r="S445" s="382">
        <v>0</v>
      </c>
    </row>
    <row r="446" spans="1:19">
      <c r="A446" t="s">
        <v>40</v>
      </c>
      <c r="B446" s="381">
        <v>27</v>
      </c>
      <c r="C446" t="s">
        <v>40</v>
      </c>
      <c r="D446" s="58">
        <v>45505</v>
      </c>
      <c r="E446" s="382"/>
      <c r="F446" s="382">
        <v>28</v>
      </c>
      <c r="G446" s="382">
        <v>5</v>
      </c>
      <c r="H446" s="382">
        <v>10</v>
      </c>
      <c r="I446" s="382">
        <v>43</v>
      </c>
      <c r="J446" s="382">
        <v>33</v>
      </c>
      <c r="L446" s="380">
        <v>45551</v>
      </c>
      <c r="M446">
        <v>27</v>
      </c>
      <c r="N446" s="382">
        <v>43</v>
      </c>
      <c r="O446" s="382">
        <v>5</v>
      </c>
      <c r="P446" s="382">
        <v>10</v>
      </c>
      <c r="Q446" s="382">
        <v>28</v>
      </c>
      <c r="R446" s="382">
        <v>43</v>
      </c>
      <c r="S446" s="382">
        <v>0</v>
      </c>
    </row>
    <row r="447" spans="1:19">
      <c r="A447" t="s">
        <v>40</v>
      </c>
      <c r="B447" s="381">
        <v>27</v>
      </c>
      <c r="C447" t="s">
        <v>40</v>
      </c>
      <c r="D447" s="58">
        <v>45536</v>
      </c>
      <c r="E447" s="382"/>
      <c r="F447" s="382">
        <v>28</v>
      </c>
      <c r="G447" s="382">
        <v>5</v>
      </c>
      <c r="H447" s="382">
        <v>10</v>
      </c>
      <c r="I447" s="382">
        <v>43</v>
      </c>
      <c r="J447" s="382">
        <v>33</v>
      </c>
      <c r="L447" s="380"/>
      <c r="N447" s="382">
        <v>43</v>
      </c>
      <c r="O447" s="382">
        <v>5</v>
      </c>
      <c r="P447" s="382">
        <v>10</v>
      </c>
      <c r="Q447" s="382">
        <v>28</v>
      </c>
      <c r="R447" s="382">
        <v>43</v>
      </c>
      <c r="S447" s="382">
        <v>0</v>
      </c>
    </row>
    <row r="448" spans="1:19">
      <c r="A448" t="s">
        <v>40</v>
      </c>
      <c r="B448" s="381">
        <v>27</v>
      </c>
      <c r="C448" t="s">
        <v>40</v>
      </c>
      <c r="D448" s="58">
        <v>45566</v>
      </c>
      <c r="E448" s="382"/>
      <c r="F448" s="382">
        <v>14</v>
      </c>
      <c r="G448" s="382">
        <v>5</v>
      </c>
      <c r="H448" s="382">
        <v>10</v>
      </c>
      <c r="I448" s="382">
        <v>29</v>
      </c>
      <c r="J448" s="382">
        <v>19</v>
      </c>
      <c r="L448" s="380" t="s">
        <v>564</v>
      </c>
      <c r="M448">
        <v>6</v>
      </c>
      <c r="N448" s="382">
        <v>29</v>
      </c>
      <c r="O448" s="382">
        <v>5</v>
      </c>
      <c r="P448" s="382">
        <v>10</v>
      </c>
      <c r="Q448" s="382">
        <v>14</v>
      </c>
      <c r="R448" s="382">
        <v>29</v>
      </c>
      <c r="S448" s="382">
        <v>0</v>
      </c>
    </row>
    <row r="449" spans="1:19">
      <c r="A449" t="s">
        <v>40</v>
      </c>
      <c r="B449" s="381">
        <v>27</v>
      </c>
      <c r="C449" t="s">
        <v>40</v>
      </c>
      <c r="D449" s="58">
        <v>45597</v>
      </c>
      <c r="E449" s="382"/>
      <c r="F449" s="382"/>
      <c r="G449" s="382"/>
      <c r="H449" s="382"/>
      <c r="I449" s="382">
        <v>0</v>
      </c>
      <c r="J449" s="382">
        <v>0</v>
      </c>
      <c r="L449" s="380"/>
      <c r="N449" s="382"/>
      <c r="O449" s="382"/>
      <c r="P449" s="382"/>
      <c r="Q449" s="382">
        <v>0</v>
      </c>
      <c r="R449" s="382">
        <v>0</v>
      </c>
      <c r="S449" s="382">
        <v>0</v>
      </c>
    </row>
    <row r="450" spans="1:19">
      <c r="A450" t="s">
        <v>40</v>
      </c>
      <c r="B450" s="381">
        <v>27</v>
      </c>
      <c r="C450" t="s">
        <v>40</v>
      </c>
      <c r="D450" s="58">
        <v>45627</v>
      </c>
      <c r="E450" s="382"/>
      <c r="F450" s="382"/>
      <c r="G450" s="382"/>
      <c r="H450" s="382"/>
      <c r="I450" s="382">
        <v>0</v>
      </c>
      <c r="J450" s="382">
        <v>0</v>
      </c>
      <c r="L450" s="380"/>
      <c r="N450" s="382"/>
      <c r="O450" s="382"/>
      <c r="P450" s="382"/>
      <c r="Q450" s="382">
        <v>0</v>
      </c>
      <c r="R450" s="382">
        <v>0</v>
      </c>
      <c r="S450" s="382">
        <v>0</v>
      </c>
    </row>
    <row r="451" spans="1:19">
      <c r="A451" t="s">
        <v>40</v>
      </c>
      <c r="B451" s="381">
        <v>27</v>
      </c>
      <c r="C451" t="s">
        <v>40</v>
      </c>
      <c r="D451" s="58">
        <v>45658</v>
      </c>
      <c r="E451" s="382"/>
      <c r="F451" s="382"/>
      <c r="G451" s="382"/>
      <c r="H451" s="382"/>
      <c r="I451" s="382">
        <v>0</v>
      </c>
      <c r="J451" s="382">
        <v>0</v>
      </c>
      <c r="L451" s="380"/>
      <c r="N451" s="382"/>
      <c r="O451" s="382"/>
      <c r="P451" s="382"/>
      <c r="Q451" s="382">
        <v>0</v>
      </c>
      <c r="R451" s="382">
        <v>0</v>
      </c>
      <c r="S451" s="382">
        <v>0</v>
      </c>
    </row>
    <row r="452" spans="1:19">
      <c r="A452" t="s">
        <v>40</v>
      </c>
      <c r="B452" s="381">
        <v>27</v>
      </c>
      <c r="C452" t="s">
        <v>40</v>
      </c>
      <c r="D452" s="58">
        <v>45689</v>
      </c>
      <c r="E452" s="382"/>
      <c r="F452" s="382"/>
      <c r="G452" s="382"/>
      <c r="H452" s="382"/>
      <c r="I452" s="382">
        <v>0</v>
      </c>
      <c r="J452" s="382">
        <v>0</v>
      </c>
      <c r="L452" s="380"/>
      <c r="N452" s="382"/>
      <c r="O452" s="382"/>
      <c r="P452" s="382"/>
      <c r="Q452" s="382">
        <v>0</v>
      </c>
      <c r="R452" s="382">
        <v>0</v>
      </c>
      <c r="S452" s="382">
        <v>0</v>
      </c>
    </row>
    <row r="453" spans="1:19">
      <c r="A453" t="s">
        <v>40</v>
      </c>
      <c r="B453" s="381" t="s">
        <v>400</v>
      </c>
      <c r="D453" s="58"/>
      <c r="E453" s="382">
        <v>0</v>
      </c>
      <c r="F453" s="382">
        <v>196</v>
      </c>
      <c r="G453" s="382">
        <v>20</v>
      </c>
      <c r="H453" s="382">
        <v>80</v>
      </c>
      <c r="I453" s="382">
        <v>296</v>
      </c>
      <c r="J453" s="382">
        <v>216</v>
      </c>
      <c r="L453" s="380"/>
      <c r="N453" s="382">
        <v>296</v>
      </c>
      <c r="O453" s="382">
        <v>20</v>
      </c>
      <c r="P453" s="382">
        <v>80</v>
      </c>
      <c r="Q453" s="382">
        <v>196</v>
      </c>
      <c r="R453" s="382">
        <v>296</v>
      </c>
      <c r="S453" s="382">
        <v>0</v>
      </c>
    </row>
    <row r="454" spans="1:19">
      <c r="B454" s="381">
        <v>28</v>
      </c>
      <c r="C454" t="s">
        <v>89</v>
      </c>
      <c r="D454" s="58">
        <v>45261</v>
      </c>
      <c r="E454" s="382">
        <v>2136</v>
      </c>
      <c r="F454" s="382"/>
      <c r="G454" s="382"/>
      <c r="H454" s="382"/>
      <c r="I454" s="382">
        <v>2136</v>
      </c>
      <c r="J454" s="382">
        <v>2136</v>
      </c>
      <c r="K454" t="s">
        <v>557</v>
      </c>
      <c r="L454" s="380">
        <v>45390</v>
      </c>
      <c r="M454">
        <v>81</v>
      </c>
      <c r="N454" s="382">
        <v>2136</v>
      </c>
      <c r="O454" s="382"/>
      <c r="P454" s="382"/>
      <c r="Q454" s="382">
        <v>2136</v>
      </c>
      <c r="R454" s="382">
        <v>2136</v>
      </c>
      <c r="S454" s="382">
        <v>0</v>
      </c>
    </row>
    <row r="455" spans="1:19">
      <c r="A455" t="s">
        <v>89</v>
      </c>
      <c r="B455" s="381">
        <v>28</v>
      </c>
      <c r="C455" t="s">
        <v>89</v>
      </c>
      <c r="D455" s="58">
        <v>45292</v>
      </c>
      <c r="E455" s="382"/>
      <c r="F455" s="382">
        <v>0</v>
      </c>
      <c r="G455" s="382"/>
      <c r="H455" s="382">
        <v>0</v>
      </c>
      <c r="I455" s="382">
        <v>0</v>
      </c>
      <c r="J455" s="382">
        <v>0</v>
      </c>
      <c r="K455" t="s">
        <v>557</v>
      </c>
      <c r="L455" s="380">
        <v>45390</v>
      </c>
      <c r="M455">
        <v>81</v>
      </c>
      <c r="N455" s="382">
        <v>10</v>
      </c>
      <c r="O455" s="382"/>
      <c r="P455" s="382">
        <v>10</v>
      </c>
      <c r="Q455" s="382">
        <v>0</v>
      </c>
      <c r="R455" s="382">
        <v>10</v>
      </c>
      <c r="S455" s="382">
        <v>-10</v>
      </c>
    </row>
    <row r="456" spans="1:19">
      <c r="A456" t="s">
        <v>89</v>
      </c>
      <c r="B456" s="381">
        <v>28</v>
      </c>
      <c r="C456" t="s">
        <v>89</v>
      </c>
      <c r="D456" s="58">
        <v>45323</v>
      </c>
      <c r="E456" s="382"/>
      <c r="F456" s="382">
        <v>0</v>
      </c>
      <c r="G456" s="382"/>
      <c r="H456" s="382">
        <v>0</v>
      </c>
      <c r="I456" s="382">
        <v>0</v>
      </c>
      <c r="J456" s="382">
        <v>0</v>
      </c>
      <c r="L456" s="380"/>
      <c r="M456" s="385"/>
      <c r="N456" s="382"/>
      <c r="O456" s="382"/>
      <c r="P456" s="382"/>
      <c r="Q456" s="382">
        <v>0</v>
      </c>
      <c r="R456" s="382">
        <v>0</v>
      </c>
      <c r="S456" s="382">
        <v>0</v>
      </c>
    </row>
    <row r="457" spans="1:19">
      <c r="A457" t="s">
        <v>89</v>
      </c>
      <c r="B457" s="381">
        <v>28</v>
      </c>
      <c r="C457" t="s">
        <v>89</v>
      </c>
      <c r="D457" s="58">
        <v>45352</v>
      </c>
      <c r="E457" s="382"/>
      <c r="F457" s="382">
        <v>28</v>
      </c>
      <c r="G457" s="382"/>
      <c r="H457" s="382">
        <v>10</v>
      </c>
      <c r="I457" s="382">
        <v>38</v>
      </c>
      <c r="J457" s="382">
        <v>28</v>
      </c>
      <c r="K457" t="s">
        <v>557</v>
      </c>
      <c r="L457" s="380">
        <v>45390</v>
      </c>
      <c r="M457">
        <v>81</v>
      </c>
      <c r="N457" s="382">
        <v>38</v>
      </c>
      <c r="O457" s="382"/>
      <c r="P457" s="382">
        <v>10</v>
      </c>
      <c r="Q457" s="382">
        <v>28</v>
      </c>
      <c r="R457" s="382">
        <v>38</v>
      </c>
      <c r="S457" s="382">
        <v>0</v>
      </c>
    </row>
    <row r="458" spans="1:19">
      <c r="A458" t="s">
        <v>89</v>
      </c>
      <c r="B458" s="381">
        <v>28</v>
      </c>
      <c r="C458" t="s">
        <v>89</v>
      </c>
      <c r="D458" s="58">
        <v>45383</v>
      </c>
      <c r="E458" s="382"/>
      <c r="F458" s="382">
        <v>28</v>
      </c>
      <c r="G458" s="382"/>
      <c r="H458" s="382">
        <v>10</v>
      </c>
      <c r="I458" s="382">
        <v>38</v>
      </c>
      <c r="J458" s="382">
        <v>28</v>
      </c>
      <c r="L458" s="380">
        <v>45419</v>
      </c>
      <c r="M458" s="383">
        <v>21</v>
      </c>
      <c r="N458" s="382">
        <v>38</v>
      </c>
      <c r="O458" s="382"/>
      <c r="P458" s="382">
        <v>10</v>
      </c>
      <c r="Q458" s="382">
        <v>28</v>
      </c>
      <c r="R458" s="382">
        <v>38</v>
      </c>
      <c r="S458" s="382">
        <v>0</v>
      </c>
    </row>
    <row r="459" spans="1:19">
      <c r="A459" t="s">
        <v>89</v>
      </c>
      <c r="B459" s="381">
        <v>28</v>
      </c>
      <c r="C459" t="s">
        <v>89</v>
      </c>
      <c r="D459" s="58">
        <v>45413</v>
      </c>
      <c r="E459" s="382"/>
      <c r="F459" s="382">
        <v>49</v>
      </c>
      <c r="G459" s="382"/>
      <c r="H459" s="382">
        <v>10</v>
      </c>
      <c r="I459" s="382">
        <v>59</v>
      </c>
      <c r="J459" s="382">
        <v>49</v>
      </c>
      <c r="L459" s="380">
        <v>45452</v>
      </c>
      <c r="M459">
        <v>61</v>
      </c>
      <c r="N459" s="382">
        <v>59</v>
      </c>
      <c r="O459" s="382"/>
      <c r="P459" s="382">
        <v>10</v>
      </c>
      <c r="Q459" s="382">
        <v>49</v>
      </c>
      <c r="R459" s="382">
        <v>59</v>
      </c>
      <c r="S459" s="382">
        <v>0</v>
      </c>
    </row>
    <row r="460" spans="1:19">
      <c r="A460" t="s">
        <v>89</v>
      </c>
      <c r="B460" s="381">
        <v>28</v>
      </c>
      <c r="C460" t="s">
        <v>89</v>
      </c>
      <c r="D460" s="58">
        <v>45444</v>
      </c>
      <c r="E460" s="382"/>
      <c r="F460" s="382">
        <v>42</v>
      </c>
      <c r="G460" s="382"/>
      <c r="H460" s="382">
        <v>10</v>
      </c>
      <c r="I460" s="382">
        <v>52</v>
      </c>
      <c r="J460" s="382">
        <v>42</v>
      </c>
      <c r="L460" s="380">
        <v>45483</v>
      </c>
      <c r="M460">
        <v>22</v>
      </c>
      <c r="N460" s="382">
        <v>52</v>
      </c>
      <c r="O460" s="382"/>
      <c r="P460" s="382">
        <v>10</v>
      </c>
      <c r="Q460" s="382">
        <v>42</v>
      </c>
      <c r="R460" s="382">
        <v>52</v>
      </c>
      <c r="S460" s="382">
        <v>0</v>
      </c>
    </row>
    <row r="461" spans="1:19">
      <c r="A461" t="s">
        <v>89</v>
      </c>
      <c r="B461" s="381">
        <v>28</v>
      </c>
      <c r="C461" t="s">
        <v>89</v>
      </c>
      <c r="D461" s="58">
        <v>45474</v>
      </c>
      <c r="E461" s="382"/>
      <c r="F461" s="382">
        <v>49</v>
      </c>
      <c r="G461" s="382">
        <v>5</v>
      </c>
      <c r="H461" s="382">
        <v>10</v>
      </c>
      <c r="I461" s="382">
        <v>64</v>
      </c>
      <c r="J461" s="382">
        <v>54</v>
      </c>
      <c r="L461" s="380">
        <v>45552</v>
      </c>
      <c r="M461">
        <v>43</v>
      </c>
      <c r="N461" s="382">
        <v>64</v>
      </c>
      <c r="O461" s="382">
        <v>5</v>
      </c>
      <c r="P461" s="382">
        <v>10</v>
      </c>
      <c r="Q461" s="382">
        <v>49</v>
      </c>
      <c r="R461" s="382">
        <v>64</v>
      </c>
      <c r="S461" s="382">
        <v>0</v>
      </c>
    </row>
    <row r="462" spans="1:19">
      <c r="A462" t="s">
        <v>89</v>
      </c>
      <c r="B462" s="381">
        <v>28</v>
      </c>
      <c r="C462" t="s">
        <v>89</v>
      </c>
      <c r="D462" s="58">
        <v>45505</v>
      </c>
      <c r="E462" s="382"/>
      <c r="F462" s="382">
        <v>49</v>
      </c>
      <c r="G462" s="382">
        <v>5</v>
      </c>
      <c r="H462" s="382">
        <v>10</v>
      </c>
      <c r="I462" s="382">
        <v>64</v>
      </c>
      <c r="J462" s="382">
        <v>54</v>
      </c>
      <c r="L462" s="380"/>
      <c r="N462" s="382">
        <v>64</v>
      </c>
      <c r="O462" s="382">
        <v>5</v>
      </c>
      <c r="P462" s="382">
        <v>10</v>
      </c>
      <c r="Q462" s="382">
        <v>49</v>
      </c>
      <c r="R462" s="382">
        <v>64</v>
      </c>
      <c r="S462" s="382">
        <v>0</v>
      </c>
    </row>
    <row r="463" spans="1:19">
      <c r="A463" t="s">
        <v>89</v>
      </c>
      <c r="B463" s="381">
        <v>28</v>
      </c>
      <c r="C463" t="s">
        <v>89</v>
      </c>
      <c r="D463" s="58">
        <v>45536</v>
      </c>
      <c r="E463" s="382"/>
      <c r="F463" s="382">
        <v>39</v>
      </c>
      <c r="G463" s="382">
        <v>5</v>
      </c>
      <c r="H463" s="382">
        <v>10</v>
      </c>
      <c r="I463" s="382">
        <v>54</v>
      </c>
      <c r="J463" s="382">
        <v>44</v>
      </c>
      <c r="L463" s="380"/>
      <c r="N463" s="382">
        <v>54</v>
      </c>
      <c r="O463" s="382">
        <v>5</v>
      </c>
      <c r="P463" s="382">
        <v>10</v>
      </c>
      <c r="Q463" s="382">
        <v>39</v>
      </c>
      <c r="R463" s="382">
        <v>54</v>
      </c>
      <c r="S463" s="382">
        <v>0</v>
      </c>
    </row>
    <row r="464" spans="1:19">
      <c r="A464" t="s">
        <v>89</v>
      </c>
      <c r="B464" s="381">
        <v>28</v>
      </c>
      <c r="C464" t="s">
        <v>89</v>
      </c>
      <c r="D464" s="58">
        <v>45566</v>
      </c>
      <c r="E464" s="382"/>
      <c r="F464" s="382"/>
      <c r="G464" s="382"/>
      <c r="H464" s="382"/>
      <c r="I464" s="382">
        <v>0</v>
      </c>
      <c r="J464" s="382">
        <v>0</v>
      </c>
      <c r="L464" s="380"/>
      <c r="N464" s="382"/>
      <c r="O464" s="382"/>
      <c r="P464" s="382"/>
      <c r="Q464" s="382">
        <v>0</v>
      </c>
      <c r="R464" s="382">
        <v>0</v>
      </c>
      <c r="S464" s="382">
        <v>0</v>
      </c>
    </row>
    <row r="465" spans="1:19">
      <c r="A465" t="s">
        <v>89</v>
      </c>
      <c r="B465" s="381">
        <v>28</v>
      </c>
      <c r="C465" t="s">
        <v>89</v>
      </c>
      <c r="D465" s="58">
        <v>45597</v>
      </c>
      <c r="E465" s="382"/>
      <c r="F465" s="382"/>
      <c r="G465" s="382"/>
      <c r="H465" s="382"/>
      <c r="I465" s="382">
        <v>0</v>
      </c>
      <c r="J465" s="382">
        <v>0</v>
      </c>
      <c r="L465" s="380"/>
      <c r="N465" s="382"/>
      <c r="O465" s="382"/>
      <c r="P465" s="382"/>
      <c r="Q465" s="382">
        <v>0</v>
      </c>
      <c r="R465" s="382">
        <v>0</v>
      </c>
      <c r="S465" s="382">
        <v>0</v>
      </c>
    </row>
    <row r="466" spans="1:19">
      <c r="A466" t="s">
        <v>89</v>
      </c>
      <c r="B466" s="381">
        <v>28</v>
      </c>
      <c r="C466" t="s">
        <v>89</v>
      </c>
      <c r="D466" s="58">
        <v>45627</v>
      </c>
      <c r="E466" s="382"/>
      <c r="F466" s="382"/>
      <c r="G466" s="382"/>
      <c r="H466" s="382"/>
      <c r="I466" s="382">
        <v>0</v>
      </c>
      <c r="J466" s="382">
        <v>0</v>
      </c>
      <c r="L466" s="380"/>
      <c r="N466" s="382"/>
      <c r="O466" s="382"/>
      <c r="P466" s="382"/>
      <c r="Q466" s="382">
        <v>0</v>
      </c>
      <c r="R466" s="382">
        <v>0</v>
      </c>
      <c r="S466" s="382">
        <v>0</v>
      </c>
    </row>
    <row r="467" spans="1:19">
      <c r="A467" t="s">
        <v>89</v>
      </c>
      <c r="B467" s="381">
        <v>28</v>
      </c>
      <c r="C467" t="s">
        <v>89</v>
      </c>
      <c r="D467" s="58">
        <v>45658</v>
      </c>
      <c r="E467" s="382"/>
      <c r="F467" s="382"/>
      <c r="G467" s="382"/>
      <c r="H467" s="382"/>
      <c r="I467" s="382">
        <v>0</v>
      </c>
      <c r="J467" s="382">
        <v>0</v>
      </c>
      <c r="L467" s="380"/>
      <c r="N467" s="382"/>
      <c r="O467" s="382"/>
      <c r="P467" s="382"/>
      <c r="Q467" s="382">
        <v>0</v>
      </c>
      <c r="R467" s="382">
        <v>0</v>
      </c>
      <c r="S467" s="382">
        <v>0</v>
      </c>
    </row>
    <row r="468" spans="1:19">
      <c r="A468" t="s">
        <v>89</v>
      </c>
      <c r="B468" s="381">
        <v>28</v>
      </c>
      <c r="C468" t="s">
        <v>89</v>
      </c>
      <c r="D468" s="58">
        <v>45689</v>
      </c>
      <c r="E468" s="382"/>
      <c r="F468" s="382"/>
      <c r="G468" s="382"/>
      <c r="H468" s="382"/>
      <c r="I468" s="382">
        <v>0</v>
      </c>
      <c r="J468" s="382">
        <v>0</v>
      </c>
      <c r="L468" s="380"/>
      <c r="N468" s="382"/>
      <c r="O468" s="382"/>
      <c r="P468" s="382"/>
      <c r="Q468" s="382">
        <v>0</v>
      </c>
      <c r="R468" s="382">
        <v>0</v>
      </c>
      <c r="S468" s="382">
        <v>0</v>
      </c>
    </row>
    <row r="469" spans="1:19">
      <c r="A469" t="s">
        <v>89</v>
      </c>
      <c r="B469" s="381" t="s">
        <v>401</v>
      </c>
      <c r="D469" s="58"/>
      <c r="E469" s="382">
        <v>2136</v>
      </c>
      <c r="F469" s="382">
        <v>284</v>
      </c>
      <c r="G469" s="382">
        <v>15</v>
      </c>
      <c r="H469" s="382">
        <v>70</v>
      </c>
      <c r="I469" s="382">
        <v>2505</v>
      </c>
      <c r="J469" s="382">
        <v>2435</v>
      </c>
      <c r="L469" s="380"/>
      <c r="N469" s="382">
        <v>2515</v>
      </c>
      <c r="O469" s="382">
        <v>15</v>
      </c>
      <c r="P469" s="382">
        <v>80</v>
      </c>
      <c r="Q469" s="382">
        <v>2420</v>
      </c>
      <c r="R469" s="382">
        <v>2515</v>
      </c>
      <c r="S469" s="382">
        <v>-10</v>
      </c>
    </row>
    <row r="470" spans="1:19">
      <c r="B470" s="381">
        <v>29</v>
      </c>
      <c r="C470" t="s">
        <v>41</v>
      </c>
      <c r="D470" s="58">
        <v>45261</v>
      </c>
      <c r="E470" s="382">
        <v>0</v>
      </c>
      <c r="F470" s="382"/>
      <c r="G470" s="382"/>
      <c r="H470" s="382"/>
      <c r="I470" s="382">
        <v>0</v>
      </c>
      <c r="J470" s="382">
        <v>0</v>
      </c>
      <c r="L470" s="380"/>
      <c r="N470" s="382"/>
      <c r="O470" s="382"/>
      <c r="P470" s="382"/>
      <c r="Q470" s="382">
        <v>0</v>
      </c>
      <c r="R470" s="382">
        <v>0</v>
      </c>
      <c r="S470" s="382">
        <v>0</v>
      </c>
    </row>
    <row r="471" spans="1:19">
      <c r="A471" t="s">
        <v>41</v>
      </c>
      <c r="B471" s="381">
        <v>29</v>
      </c>
      <c r="C471" t="s">
        <v>41</v>
      </c>
      <c r="D471" s="58">
        <v>45292</v>
      </c>
      <c r="E471" s="382"/>
      <c r="F471" s="382">
        <v>21</v>
      </c>
      <c r="G471" s="382"/>
      <c r="H471" s="382">
        <v>0</v>
      </c>
      <c r="I471" s="382">
        <v>21</v>
      </c>
      <c r="J471" s="382">
        <v>21</v>
      </c>
      <c r="K471" t="s">
        <v>557</v>
      </c>
      <c r="L471" s="380">
        <v>45391</v>
      </c>
      <c r="M471">
        <v>125</v>
      </c>
      <c r="N471" s="382">
        <v>21</v>
      </c>
      <c r="O471" s="382"/>
      <c r="P471" s="382">
        <v>0</v>
      </c>
      <c r="Q471" s="382">
        <v>21</v>
      </c>
      <c r="R471" s="382">
        <v>21</v>
      </c>
      <c r="S471" s="382">
        <v>0</v>
      </c>
    </row>
    <row r="472" spans="1:19">
      <c r="A472" t="s">
        <v>41</v>
      </c>
      <c r="B472" s="381">
        <v>29</v>
      </c>
      <c r="C472" t="s">
        <v>41</v>
      </c>
      <c r="D472" s="58">
        <v>45323</v>
      </c>
      <c r="E472" s="382"/>
      <c r="F472" s="382">
        <v>0</v>
      </c>
      <c r="G472" s="382"/>
      <c r="H472" s="382"/>
      <c r="I472" s="382">
        <v>0</v>
      </c>
      <c r="J472" s="382">
        <v>0</v>
      </c>
      <c r="L472" s="380"/>
      <c r="M472" s="385"/>
      <c r="N472" s="382"/>
      <c r="O472" s="382"/>
      <c r="P472" s="382"/>
      <c r="Q472" s="382">
        <v>0</v>
      </c>
      <c r="R472" s="382">
        <v>0</v>
      </c>
      <c r="S472" s="382">
        <v>0</v>
      </c>
    </row>
    <row r="473" spans="1:19">
      <c r="A473" t="s">
        <v>41</v>
      </c>
      <c r="B473" s="381">
        <v>29</v>
      </c>
      <c r="C473" t="s">
        <v>41</v>
      </c>
      <c r="D473" s="58">
        <v>45352</v>
      </c>
      <c r="E473" s="382"/>
      <c r="F473" s="382">
        <v>28</v>
      </c>
      <c r="G473" s="382"/>
      <c r="H473" s="382">
        <v>10</v>
      </c>
      <c r="I473" s="382">
        <v>38</v>
      </c>
      <c r="J473" s="382">
        <v>28</v>
      </c>
      <c r="K473" t="s">
        <v>557</v>
      </c>
      <c r="L473" s="380">
        <v>45391</v>
      </c>
      <c r="M473">
        <v>125</v>
      </c>
      <c r="N473" s="382">
        <v>38</v>
      </c>
      <c r="O473" s="382"/>
      <c r="P473" s="382">
        <v>10</v>
      </c>
      <c r="Q473" s="382">
        <v>28</v>
      </c>
      <c r="R473" s="382">
        <v>38</v>
      </c>
      <c r="S473" s="382">
        <v>0</v>
      </c>
    </row>
    <row r="474" spans="1:19">
      <c r="A474" t="s">
        <v>41</v>
      </c>
      <c r="B474" s="381">
        <v>29</v>
      </c>
      <c r="C474" t="s">
        <v>41</v>
      </c>
      <c r="D474" s="58">
        <v>45383</v>
      </c>
      <c r="E474" s="382"/>
      <c r="F474" s="382">
        <v>77</v>
      </c>
      <c r="G474" s="382"/>
      <c r="H474" s="382">
        <v>10</v>
      </c>
      <c r="I474" s="382">
        <v>87</v>
      </c>
      <c r="J474" s="382">
        <v>77</v>
      </c>
      <c r="L474" s="380">
        <v>45419</v>
      </c>
      <c r="M474" s="383">
        <v>22</v>
      </c>
      <c r="N474" s="382">
        <v>87</v>
      </c>
      <c r="O474" s="382"/>
      <c r="P474" s="382">
        <v>10</v>
      </c>
      <c r="Q474" s="382">
        <v>77</v>
      </c>
      <c r="R474" s="382">
        <v>87</v>
      </c>
      <c r="S474" s="382">
        <v>0</v>
      </c>
    </row>
    <row r="475" spans="1:19">
      <c r="A475" t="s">
        <v>41</v>
      </c>
      <c r="B475" s="381">
        <v>29</v>
      </c>
      <c r="C475" t="s">
        <v>41</v>
      </c>
      <c r="D475" s="58">
        <v>45413</v>
      </c>
      <c r="E475" s="382"/>
      <c r="F475" s="382">
        <v>70</v>
      </c>
      <c r="G475" s="382"/>
      <c r="H475" s="382">
        <v>10</v>
      </c>
      <c r="I475" s="382">
        <v>80</v>
      </c>
      <c r="J475" s="382">
        <v>70</v>
      </c>
      <c r="L475" s="380">
        <v>45449</v>
      </c>
      <c r="M475">
        <v>27</v>
      </c>
      <c r="N475" s="382">
        <v>80</v>
      </c>
      <c r="O475" s="382"/>
      <c r="P475" s="382">
        <v>10</v>
      </c>
      <c r="Q475" s="382">
        <v>70</v>
      </c>
      <c r="R475" s="382">
        <v>80</v>
      </c>
      <c r="S475" s="382">
        <v>0</v>
      </c>
    </row>
    <row r="476" spans="1:19">
      <c r="A476" t="s">
        <v>41</v>
      </c>
      <c r="B476" s="381">
        <v>29</v>
      </c>
      <c r="C476" t="s">
        <v>41</v>
      </c>
      <c r="D476" s="58">
        <v>45444</v>
      </c>
      <c r="E476" s="382"/>
      <c r="F476" s="382">
        <v>77</v>
      </c>
      <c r="G476" s="382"/>
      <c r="H476" s="382">
        <v>10</v>
      </c>
      <c r="I476" s="382">
        <v>87</v>
      </c>
      <c r="J476" s="382">
        <v>77</v>
      </c>
      <c r="L476" s="380">
        <v>45497</v>
      </c>
      <c r="M476">
        <v>109</v>
      </c>
      <c r="N476" s="382">
        <v>87</v>
      </c>
      <c r="O476" s="382"/>
      <c r="P476" s="382">
        <v>10</v>
      </c>
      <c r="Q476" s="382">
        <v>77</v>
      </c>
      <c r="R476" s="382">
        <v>87</v>
      </c>
      <c r="S476" s="382">
        <v>0</v>
      </c>
    </row>
    <row r="477" spans="1:19">
      <c r="A477" t="s">
        <v>41</v>
      </c>
      <c r="B477" s="381">
        <v>29</v>
      </c>
      <c r="C477" t="s">
        <v>41</v>
      </c>
      <c r="D477" s="58">
        <v>45474</v>
      </c>
      <c r="E477" s="382"/>
      <c r="F477" s="382">
        <v>91</v>
      </c>
      <c r="G477" s="382">
        <v>5</v>
      </c>
      <c r="H477" s="382">
        <v>10</v>
      </c>
      <c r="I477" s="382">
        <v>106</v>
      </c>
      <c r="J477" s="382">
        <v>96</v>
      </c>
      <c r="L477" s="380">
        <v>45523</v>
      </c>
      <c r="M477">
        <v>73</v>
      </c>
      <c r="N477" s="382">
        <v>106</v>
      </c>
      <c r="O477" s="382">
        <v>5</v>
      </c>
      <c r="P477" s="382">
        <v>10</v>
      </c>
      <c r="Q477" s="382">
        <v>91</v>
      </c>
      <c r="R477" s="382">
        <v>106</v>
      </c>
      <c r="S477" s="382">
        <v>0</v>
      </c>
    </row>
    <row r="478" spans="1:19">
      <c r="A478" t="s">
        <v>41</v>
      </c>
      <c r="B478" s="381">
        <v>29</v>
      </c>
      <c r="C478" t="s">
        <v>41</v>
      </c>
      <c r="D478" s="58">
        <v>45505</v>
      </c>
      <c r="E478" s="382"/>
      <c r="F478" s="382">
        <v>98</v>
      </c>
      <c r="G478" s="382">
        <v>5</v>
      </c>
      <c r="H478" s="382">
        <v>10</v>
      </c>
      <c r="I478" s="382">
        <v>113</v>
      </c>
      <c r="J478" s="382">
        <v>103</v>
      </c>
      <c r="L478" s="380">
        <v>45551</v>
      </c>
      <c r="M478">
        <v>32</v>
      </c>
      <c r="N478" s="382">
        <v>113</v>
      </c>
      <c r="O478" s="382">
        <v>5</v>
      </c>
      <c r="P478" s="382">
        <v>10</v>
      </c>
      <c r="Q478" s="382">
        <v>98</v>
      </c>
      <c r="R478" s="382">
        <v>113</v>
      </c>
      <c r="S478" s="382">
        <v>0</v>
      </c>
    </row>
    <row r="479" spans="1:19">
      <c r="A479" t="s">
        <v>41</v>
      </c>
      <c r="B479" s="381">
        <v>29</v>
      </c>
      <c r="C479" t="s">
        <v>41</v>
      </c>
      <c r="D479" s="58">
        <v>45536</v>
      </c>
      <c r="E479" s="382"/>
      <c r="F479" s="382">
        <v>91</v>
      </c>
      <c r="G479" s="382">
        <v>5</v>
      </c>
      <c r="H479" s="382">
        <v>10</v>
      </c>
      <c r="I479" s="382">
        <v>106</v>
      </c>
      <c r="J479" s="382">
        <v>96</v>
      </c>
      <c r="L479" s="380"/>
      <c r="N479" s="382">
        <v>106</v>
      </c>
      <c r="O479" s="382">
        <v>5</v>
      </c>
      <c r="P479" s="382">
        <v>10</v>
      </c>
      <c r="Q479" s="382">
        <v>91</v>
      </c>
      <c r="R479" s="382">
        <v>106</v>
      </c>
      <c r="S479" s="382">
        <v>0</v>
      </c>
    </row>
    <row r="480" spans="1:19">
      <c r="A480" t="s">
        <v>41</v>
      </c>
      <c r="B480" s="381">
        <v>29</v>
      </c>
      <c r="C480" t="s">
        <v>41</v>
      </c>
      <c r="D480" s="58">
        <v>45566</v>
      </c>
      <c r="E480" s="382"/>
      <c r="F480" s="382"/>
      <c r="G480" s="382"/>
      <c r="H480" s="382"/>
      <c r="I480" s="382">
        <v>0</v>
      </c>
      <c r="J480" s="382">
        <v>0</v>
      </c>
      <c r="L480" s="380"/>
      <c r="N480" s="382"/>
      <c r="O480" s="382"/>
      <c r="P480" s="382"/>
      <c r="Q480" s="382">
        <v>0</v>
      </c>
      <c r="R480" s="382">
        <v>0</v>
      </c>
      <c r="S480" s="382">
        <v>0</v>
      </c>
    </row>
    <row r="481" spans="1:19">
      <c r="A481" t="s">
        <v>41</v>
      </c>
      <c r="B481" s="381">
        <v>29</v>
      </c>
      <c r="C481" t="s">
        <v>41</v>
      </c>
      <c r="D481" s="58">
        <v>45597</v>
      </c>
      <c r="E481" s="382"/>
      <c r="F481" s="382"/>
      <c r="G481" s="382"/>
      <c r="H481" s="382"/>
      <c r="I481" s="382">
        <v>0</v>
      </c>
      <c r="J481" s="382">
        <v>0</v>
      </c>
      <c r="L481" s="380"/>
      <c r="N481" s="382"/>
      <c r="O481" s="382"/>
      <c r="P481" s="382"/>
      <c r="Q481" s="382">
        <v>0</v>
      </c>
      <c r="R481" s="382">
        <v>0</v>
      </c>
      <c r="S481" s="382">
        <v>0</v>
      </c>
    </row>
    <row r="482" spans="1:19">
      <c r="A482" t="s">
        <v>41</v>
      </c>
      <c r="B482" s="381">
        <v>29</v>
      </c>
      <c r="C482" t="s">
        <v>41</v>
      </c>
      <c r="D482" s="58">
        <v>45627</v>
      </c>
      <c r="E482" s="382"/>
      <c r="F482" s="382"/>
      <c r="G482" s="382"/>
      <c r="H482" s="382"/>
      <c r="I482" s="382">
        <v>0</v>
      </c>
      <c r="J482" s="382">
        <v>0</v>
      </c>
      <c r="L482" s="380"/>
      <c r="N482" s="382"/>
      <c r="O482" s="382"/>
      <c r="P482" s="382"/>
      <c r="Q482" s="382">
        <v>0</v>
      </c>
      <c r="R482" s="382">
        <v>0</v>
      </c>
      <c r="S482" s="382">
        <v>0</v>
      </c>
    </row>
    <row r="483" spans="1:19">
      <c r="A483" t="s">
        <v>41</v>
      </c>
      <c r="B483" s="381">
        <v>29</v>
      </c>
      <c r="C483" t="s">
        <v>41</v>
      </c>
      <c r="D483" s="58">
        <v>45658</v>
      </c>
      <c r="E483" s="382"/>
      <c r="F483" s="382"/>
      <c r="G483" s="382"/>
      <c r="H483" s="382"/>
      <c r="I483" s="382">
        <v>0</v>
      </c>
      <c r="J483" s="382">
        <v>0</v>
      </c>
      <c r="L483" s="380"/>
      <c r="N483" s="382"/>
      <c r="O483" s="382"/>
      <c r="P483" s="382"/>
      <c r="Q483" s="382">
        <v>0</v>
      </c>
      <c r="R483" s="382">
        <v>0</v>
      </c>
      <c r="S483" s="382">
        <v>0</v>
      </c>
    </row>
    <row r="484" spans="1:19">
      <c r="A484" t="s">
        <v>41</v>
      </c>
      <c r="B484" s="381">
        <v>29</v>
      </c>
      <c r="C484" t="s">
        <v>41</v>
      </c>
      <c r="D484" s="58">
        <v>45689</v>
      </c>
      <c r="E484" s="382"/>
      <c r="F484" s="382"/>
      <c r="G484" s="382"/>
      <c r="H484" s="382"/>
      <c r="I484" s="382">
        <v>0</v>
      </c>
      <c r="J484" s="382">
        <v>0</v>
      </c>
      <c r="L484" s="380"/>
      <c r="N484" s="382"/>
      <c r="O484" s="382"/>
      <c r="P484" s="382"/>
      <c r="Q484" s="382">
        <v>0</v>
      </c>
      <c r="R484" s="382">
        <v>0</v>
      </c>
      <c r="S484" s="382">
        <v>0</v>
      </c>
    </row>
    <row r="485" spans="1:19">
      <c r="A485" t="s">
        <v>41</v>
      </c>
      <c r="B485" s="381" t="s">
        <v>402</v>
      </c>
      <c r="D485" s="58"/>
      <c r="E485" s="382">
        <v>0</v>
      </c>
      <c r="F485" s="382">
        <v>553</v>
      </c>
      <c r="G485" s="382">
        <v>15</v>
      </c>
      <c r="H485" s="382">
        <v>70</v>
      </c>
      <c r="I485" s="382">
        <v>638</v>
      </c>
      <c r="J485" s="382">
        <v>568</v>
      </c>
      <c r="L485" s="380"/>
      <c r="N485" s="382">
        <v>638</v>
      </c>
      <c r="O485" s="382">
        <v>15</v>
      </c>
      <c r="P485" s="382">
        <v>70</v>
      </c>
      <c r="Q485" s="382">
        <v>553</v>
      </c>
      <c r="R485" s="382">
        <v>638</v>
      </c>
      <c r="S485" s="382">
        <v>0</v>
      </c>
    </row>
    <row r="486" spans="1:19">
      <c r="B486">
        <v>30</v>
      </c>
      <c r="C486" t="s">
        <v>42</v>
      </c>
      <c r="D486" s="58">
        <v>45261</v>
      </c>
      <c r="E486" s="382">
        <v>0</v>
      </c>
      <c r="F486" s="382"/>
      <c r="G486" s="382"/>
      <c r="H486" s="382"/>
      <c r="I486" s="382">
        <v>0</v>
      </c>
      <c r="J486" s="382">
        <v>0</v>
      </c>
      <c r="L486" s="380"/>
      <c r="N486" s="382"/>
      <c r="O486" s="382"/>
      <c r="P486" s="382"/>
      <c r="Q486" s="382">
        <v>0</v>
      </c>
      <c r="R486" s="382">
        <v>0</v>
      </c>
      <c r="S486" s="382">
        <v>0</v>
      </c>
    </row>
    <row r="487" spans="1:19">
      <c r="A487" t="s">
        <v>42</v>
      </c>
      <c r="B487">
        <v>30</v>
      </c>
      <c r="C487" t="s">
        <v>42</v>
      </c>
      <c r="D487" s="58">
        <v>45292</v>
      </c>
      <c r="E487" s="382"/>
      <c r="F487" s="382">
        <v>7</v>
      </c>
      <c r="G487" s="382"/>
      <c r="H487" s="382">
        <v>0</v>
      </c>
      <c r="I487" s="382">
        <v>7</v>
      </c>
      <c r="J487" s="382">
        <v>7</v>
      </c>
      <c r="K487" t="s">
        <v>557</v>
      </c>
      <c r="L487" s="380">
        <v>45390</v>
      </c>
      <c r="M487">
        <v>78</v>
      </c>
      <c r="N487" s="382">
        <v>7</v>
      </c>
      <c r="O487" s="382"/>
      <c r="P487" s="382">
        <v>0</v>
      </c>
      <c r="Q487" s="382">
        <v>7</v>
      </c>
      <c r="R487" s="382">
        <v>7</v>
      </c>
      <c r="S487" s="382">
        <v>0</v>
      </c>
    </row>
    <row r="488" spans="1:19">
      <c r="A488" t="s">
        <v>42</v>
      </c>
      <c r="B488">
        <v>30</v>
      </c>
      <c r="C488" t="s">
        <v>42</v>
      </c>
      <c r="D488" s="58">
        <v>45323</v>
      </c>
      <c r="E488" s="382"/>
      <c r="F488" s="382">
        <v>0</v>
      </c>
      <c r="G488" s="382"/>
      <c r="H488" s="382"/>
      <c r="I488" s="382">
        <v>0</v>
      </c>
      <c r="J488" s="382">
        <v>0</v>
      </c>
      <c r="L488" s="380"/>
      <c r="M488" s="382"/>
      <c r="N488" s="382"/>
      <c r="O488" s="382"/>
      <c r="P488" s="382"/>
      <c r="Q488" s="382">
        <v>0</v>
      </c>
      <c r="R488" s="382">
        <v>0</v>
      </c>
      <c r="S488" s="382">
        <v>0</v>
      </c>
    </row>
    <row r="489" spans="1:19">
      <c r="A489" t="s">
        <v>42</v>
      </c>
      <c r="B489">
        <v>30</v>
      </c>
      <c r="C489" t="s">
        <v>42</v>
      </c>
      <c r="D489" s="58">
        <v>45352</v>
      </c>
      <c r="E489" s="382"/>
      <c r="F489" s="382">
        <v>14</v>
      </c>
      <c r="G489" s="382"/>
      <c r="H489" s="382">
        <v>10</v>
      </c>
      <c r="I489" s="382">
        <v>24</v>
      </c>
      <c r="J489" s="382">
        <v>14</v>
      </c>
      <c r="K489" t="s">
        <v>557</v>
      </c>
      <c r="L489" s="380">
        <v>45390</v>
      </c>
      <c r="M489">
        <v>78</v>
      </c>
      <c r="N489" s="382">
        <v>24</v>
      </c>
      <c r="O489" s="382"/>
      <c r="P489" s="382">
        <v>10</v>
      </c>
      <c r="Q489" s="382">
        <v>14</v>
      </c>
      <c r="R489" s="382">
        <v>24</v>
      </c>
      <c r="S489" s="382">
        <v>0</v>
      </c>
    </row>
    <row r="490" spans="1:19">
      <c r="A490" t="s">
        <v>42</v>
      </c>
      <c r="B490">
        <v>30</v>
      </c>
      <c r="C490" t="s">
        <v>42</v>
      </c>
      <c r="D490" s="58">
        <v>45383</v>
      </c>
      <c r="E490" s="382"/>
      <c r="F490" s="382">
        <v>56</v>
      </c>
      <c r="G490" s="382"/>
      <c r="H490" s="382">
        <v>10</v>
      </c>
      <c r="I490" s="382">
        <v>66</v>
      </c>
      <c r="J490" s="382">
        <v>56</v>
      </c>
      <c r="L490" s="380">
        <v>45419</v>
      </c>
      <c r="M490" s="383">
        <v>26</v>
      </c>
      <c r="N490" s="382">
        <v>66</v>
      </c>
      <c r="O490" s="382"/>
      <c r="P490" s="382">
        <v>10</v>
      </c>
      <c r="Q490" s="382">
        <v>56</v>
      </c>
      <c r="R490" s="382">
        <v>66</v>
      </c>
      <c r="S490" s="382">
        <v>0</v>
      </c>
    </row>
    <row r="491" spans="1:19">
      <c r="A491" t="s">
        <v>42</v>
      </c>
      <c r="B491">
        <v>30</v>
      </c>
      <c r="C491" t="s">
        <v>42</v>
      </c>
      <c r="D491" s="58">
        <v>45413</v>
      </c>
      <c r="E491" s="382"/>
      <c r="F491" s="382">
        <v>70</v>
      </c>
      <c r="G491" s="382"/>
      <c r="H491" s="382">
        <v>10</v>
      </c>
      <c r="I491" s="382">
        <v>80</v>
      </c>
      <c r="J491" s="382">
        <v>70</v>
      </c>
      <c r="L491" s="380">
        <v>45455</v>
      </c>
      <c r="M491">
        <v>81</v>
      </c>
      <c r="N491" s="382">
        <v>80</v>
      </c>
      <c r="O491" s="382"/>
      <c r="P491" s="382">
        <v>10</v>
      </c>
      <c r="Q491" s="382">
        <v>70</v>
      </c>
      <c r="R491" s="382">
        <v>80</v>
      </c>
      <c r="S491" s="382">
        <v>0</v>
      </c>
    </row>
    <row r="492" spans="1:19">
      <c r="A492" t="s">
        <v>42</v>
      </c>
      <c r="B492">
        <v>30</v>
      </c>
      <c r="C492" t="s">
        <v>42</v>
      </c>
      <c r="D492" s="58">
        <v>45444</v>
      </c>
      <c r="E492" s="382"/>
      <c r="F492" s="382">
        <v>49</v>
      </c>
      <c r="G492" s="382"/>
      <c r="H492" s="382">
        <v>10</v>
      </c>
      <c r="I492" s="382">
        <v>59</v>
      </c>
      <c r="J492" s="382">
        <v>49</v>
      </c>
      <c r="L492" s="380">
        <v>46584</v>
      </c>
      <c r="M492">
        <v>82</v>
      </c>
      <c r="N492" s="382">
        <v>59</v>
      </c>
      <c r="O492" s="382"/>
      <c r="P492" s="382">
        <v>10</v>
      </c>
      <c r="Q492" s="382">
        <v>49</v>
      </c>
      <c r="R492" s="382">
        <v>59</v>
      </c>
      <c r="S492" s="382">
        <v>0</v>
      </c>
    </row>
    <row r="493" spans="1:19">
      <c r="A493" t="s">
        <v>42</v>
      </c>
      <c r="B493">
        <v>30</v>
      </c>
      <c r="C493" t="s">
        <v>42</v>
      </c>
      <c r="D493" s="58">
        <v>45474</v>
      </c>
      <c r="E493" s="382"/>
      <c r="F493" s="382">
        <v>42</v>
      </c>
      <c r="G493" s="382">
        <v>5</v>
      </c>
      <c r="H493" s="382">
        <v>10</v>
      </c>
      <c r="I493" s="382">
        <v>57</v>
      </c>
      <c r="J493" s="382">
        <v>47</v>
      </c>
      <c r="L493" s="380">
        <v>45513</v>
      </c>
      <c r="M493">
        <v>40</v>
      </c>
      <c r="N493" s="382">
        <v>57</v>
      </c>
      <c r="O493" s="382">
        <v>5</v>
      </c>
      <c r="P493" s="382">
        <v>10</v>
      </c>
      <c r="Q493" s="382">
        <v>42</v>
      </c>
      <c r="R493" s="382">
        <v>57</v>
      </c>
      <c r="S493" s="382">
        <v>0</v>
      </c>
    </row>
    <row r="494" spans="1:19">
      <c r="A494" t="s">
        <v>42</v>
      </c>
      <c r="B494">
        <v>30</v>
      </c>
      <c r="C494" t="s">
        <v>42</v>
      </c>
      <c r="D494" s="58">
        <v>45505</v>
      </c>
      <c r="E494" s="382"/>
      <c r="F494" s="382">
        <v>56</v>
      </c>
      <c r="G494" s="382">
        <v>5</v>
      </c>
      <c r="H494" s="382">
        <v>10</v>
      </c>
      <c r="I494" s="382">
        <v>71</v>
      </c>
      <c r="J494" s="382">
        <v>61</v>
      </c>
      <c r="L494" s="380">
        <v>45551</v>
      </c>
      <c r="M494">
        <v>34</v>
      </c>
      <c r="N494" s="382">
        <v>71</v>
      </c>
      <c r="O494" s="382">
        <v>5</v>
      </c>
      <c r="P494" s="382">
        <v>10</v>
      </c>
      <c r="Q494" s="382">
        <v>56</v>
      </c>
      <c r="R494" s="382">
        <v>71</v>
      </c>
      <c r="S494" s="382">
        <v>0</v>
      </c>
    </row>
    <row r="495" spans="1:19">
      <c r="A495" t="s">
        <v>42</v>
      </c>
      <c r="B495">
        <v>30</v>
      </c>
      <c r="C495" t="s">
        <v>42</v>
      </c>
      <c r="D495" s="58">
        <v>45536</v>
      </c>
      <c r="E495" s="382"/>
      <c r="F495" s="382">
        <v>49</v>
      </c>
      <c r="G495" s="382">
        <v>5</v>
      </c>
      <c r="H495" s="382">
        <v>10</v>
      </c>
      <c r="I495" s="382">
        <v>64</v>
      </c>
      <c r="J495" s="382">
        <v>54</v>
      </c>
      <c r="L495" s="380"/>
      <c r="N495" s="382">
        <v>64</v>
      </c>
      <c r="O495" s="382">
        <v>5</v>
      </c>
      <c r="P495" s="382">
        <v>10</v>
      </c>
      <c r="Q495" s="382">
        <v>49</v>
      </c>
      <c r="R495" s="382">
        <v>64</v>
      </c>
      <c r="S495" s="382">
        <v>0</v>
      </c>
    </row>
    <row r="496" spans="1:19">
      <c r="A496" t="s">
        <v>42</v>
      </c>
      <c r="B496">
        <v>30</v>
      </c>
      <c r="C496" t="s">
        <v>42</v>
      </c>
      <c r="D496" s="58">
        <v>45566</v>
      </c>
      <c r="E496" s="382"/>
      <c r="F496" s="382"/>
      <c r="G496" s="382"/>
      <c r="H496" s="382"/>
      <c r="I496" s="382">
        <v>0</v>
      </c>
      <c r="J496" s="382">
        <v>0</v>
      </c>
      <c r="L496" s="380"/>
      <c r="N496" s="382"/>
      <c r="O496" s="382"/>
      <c r="P496" s="382"/>
      <c r="Q496" s="382">
        <v>0</v>
      </c>
      <c r="R496" s="382">
        <v>0</v>
      </c>
      <c r="S496" s="382">
        <v>0</v>
      </c>
    </row>
    <row r="497" spans="1:19">
      <c r="A497" t="s">
        <v>42</v>
      </c>
      <c r="B497">
        <v>30</v>
      </c>
      <c r="C497" t="s">
        <v>42</v>
      </c>
      <c r="D497" s="58">
        <v>45597</v>
      </c>
      <c r="E497" s="382"/>
      <c r="F497" s="382"/>
      <c r="G497" s="382"/>
      <c r="H497" s="382"/>
      <c r="I497" s="382">
        <v>0</v>
      </c>
      <c r="J497" s="382">
        <v>0</v>
      </c>
      <c r="L497" s="380"/>
      <c r="N497" s="382"/>
      <c r="O497" s="382"/>
      <c r="P497" s="382"/>
      <c r="Q497" s="382">
        <v>0</v>
      </c>
      <c r="R497" s="382">
        <v>0</v>
      </c>
      <c r="S497" s="382">
        <v>0</v>
      </c>
    </row>
    <row r="498" spans="1:19">
      <c r="A498" t="s">
        <v>42</v>
      </c>
      <c r="B498">
        <v>30</v>
      </c>
      <c r="C498" t="s">
        <v>42</v>
      </c>
      <c r="D498" s="58">
        <v>45627</v>
      </c>
      <c r="E498" s="382"/>
      <c r="F498" s="382"/>
      <c r="G498" s="382"/>
      <c r="H498" s="382"/>
      <c r="I498" s="382">
        <v>0</v>
      </c>
      <c r="J498" s="382">
        <v>0</v>
      </c>
      <c r="L498" s="380"/>
      <c r="N498" s="382"/>
      <c r="O498" s="382"/>
      <c r="P498" s="382"/>
      <c r="Q498" s="382">
        <v>0</v>
      </c>
      <c r="R498" s="382">
        <v>0</v>
      </c>
      <c r="S498" s="382">
        <v>0</v>
      </c>
    </row>
    <row r="499" spans="1:19">
      <c r="A499" t="s">
        <v>42</v>
      </c>
      <c r="B499">
        <v>30</v>
      </c>
      <c r="C499" t="s">
        <v>42</v>
      </c>
      <c r="D499" s="58">
        <v>45658</v>
      </c>
      <c r="E499" s="382"/>
      <c r="F499" s="382"/>
      <c r="G499" s="382"/>
      <c r="H499" s="382"/>
      <c r="I499" s="382">
        <v>0</v>
      </c>
      <c r="J499" s="382">
        <v>0</v>
      </c>
      <c r="L499" s="380"/>
      <c r="N499" s="382"/>
      <c r="O499" s="382"/>
      <c r="P499" s="382"/>
      <c r="Q499" s="382">
        <v>0</v>
      </c>
      <c r="R499" s="382">
        <v>0</v>
      </c>
      <c r="S499" s="382">
        <v>0</v>
      </c>
    </row>
    <row r="500" spans="1:19">
      <c r="A500" t="s">
        <v>42</v>
      </c>
      <c r="B500">
        <v>30</v>
      </c>
      <c r="C500" t="s">
        <v>42</v>
      </c>
      <c r="E500" s="382"/>
      <c r="F500" s="382"/>
      <c r="G500" s="382"/>
      <c r="H500" s="382"/>
      <c r="I500" s="382">
        <v>0</v>
      </c>
      <c r="J500" s="382">
        <v>0</v>
      </c>
      <c r="L500" s="380"/>
      <c r="N500" s="382"/>
      <c r="O500" s="382"/>
      <c r="P500" s="382"/>
      <c r="Q500" s="382">
        <v>0</v>
      </c>
      <c r="R500" s="382">
        <v>0</v>
      </c>
      <c r="S500" s="382">
        <v>0</v>
      </c>
    </row>
    <row r="501" spans="1:19">
      <c r="A501" t="s">
        <v>42</v>
      </c>
      <c r="B501">
        <v>30</v>
      </c>
      <c r="C501" t="s">
        <v>42</v>
      </c>
      <c r="E501" s="382"/>
      <c r="F501" s="382"/>
      <c r="G501" s="382"/>
      <c r="H501" s="382"/>
      <c r="I501" s="382">
        <v>0</v>
      </c>
      <c r="J501" s="382">
        <v>0</v>
      </c>
      <c r="L501" s="380"/>
      <c r="N501" s="382"/>
      <c r="O501" s="382"/>
      <c r="P501" s="382"/>
      <c r="Q501" s="382">
        <v>0</v>
      </c>
      <c r="R501" s="382">
        <v>0</v>
      </c>
      <c r="S501" s="382">
        <v>0</v>
      </c>
    </row>
    <row r="502" spans="1:19">
      <c r="A502" t="s">
        <v>42</v>
      </c>
      <c r="B502" t="s">
        <v>403</v>
      </c>
      <c r="E502" s="382">
        <v>0</v>
      </c>
      <c r="F502" s="382">
        <v>343</v>
      </c>
      <c r="G502" s="382">
        <v>15</v>
      </c>
      <c r="H502" s="382">
        <v>70</v>
      </c>
      <c r="I502" s="382">
        <v>428</v>
      </c>
      <c r="J502" s="382">
        <v>358</v>
      </c>
      <c r="L502" s="380"/>
      <c r="N502" s="382">
        <v>428</v>
      </c>
      <c r="O502" s="382">
        <v>15</v>
      </c>
      <c r="P502" s="382">
        <v>70</v>
      </c>
      <c r="Q502" s="382">
        <v>343</v>
      </c>
      <c r="R502" s="382">
        <v>428</v>
      </c>
      <c r="S502" s="382">
        <v>0</v>
      </c>
    </row>
    <row r="503" spans="1:19">
      <c r="B503">
        <v>31</v>
      </c>
      <c r="C503" t="s">
        <v>43</v>
      </c>
      <c r="D503" s="58">
        <v>45261</v>
      </c>
      <c r="E503" s="382">
        <v>0</v>
      </c>
      <c r="F503" s="382"/>
      <c r="G503" s="382"/>
      <c r="H503" s="382"/>
      <c r="I503" s="382">
        <v>0</v>
      </c>
      <c r="J503" s="382">
        <v>0</v>
      </c>
      <c r="L503" s="380"/>
      <c r="N503" s="382"/>
      <c r="O503" s="382"/>
      <c r="P503" s="382"/>
      <c r="Q503" s="382">
        <v>0</v>
      </c>
      <c r="R503" s="382">
        <v>0</v>
      </c>
      <c r="S503" s="382">
        <v>0</v>
      </c>
    </row>
    <row r="504" spans="1:19">
      <c r="A504" t="s">
        <v>43</v>
      </c>
      <c r="B504">
        <v>31</v>
      </c>
      <c r="C504" t="s">
        <v>43</v>
      </c>
      <c r="D504" s="58">
        <v>45292</v>
      </c>
      <c r="E504" s="382"/>
      <c r="F504" s="382">
        <v>42</v>
      </c>
      <c r="G504" s="382"/>
      <c r="H504" s="382">
        <v>0</v>
      </c>
      <c r="I504" s="382">
        <v>42</v>
      </c>
      <c r="J504" s="382">
        <v>42</v>
      </c>
      <c r="K504" t="s">
        <v>557</v>
      </c>
      <c r="L504" s="380">
        <v>45390</v>
      </c>
      <c r="M504">
        <v>80</v>
      </c>
      <c r="N504" s="382">
        <v>42</v>
      </c>
      <c r="O504" s="382"/>
      <c r="P504" s="382">
        <v>0</v>
      </c>
      <c r="Q504" s="382">
        <v>42</v>
      </c>
      <c r="R504" s="382">
        <v>42</v>
      </c>
      <c r="S504" s="382">
        <v>0</v>
      </c>
    </row>
    <row r="505" spans="1:19">
      <c r="A505" t="s">
        <v>43</v>
      </c>
      <c r="B505">
        <v>31</v>
      </c>
      <c r="C505" t="s">
        <v>43</v>
      </c>
      <c r="D505" s="58">
        <v>45323</v>
      </c>
      <c r="E505" s="382"/>
      <c r="F505" s="382"/>
      <c r="G505" s="382"/>
      <c r="H505" s="382"/>
      <c r="I505" s="382">
        <v>0</v>
      </c>
      <c r="J505" s="382">
        <v>0</v>
      </c>
      <c r="L505" s="380"/>
      <c r="M505" s="382"/>
      <c r="N505" s="382"/>
      <c r="O505" s="382"/>
      <c r="P505" s="382"/>
      <c r="Q505" s="382">
        <v>0</v>
      </c>
      <c r="R505" s="382">
        <v>0</v>
      </c>
      <c r="S505" s="382">
        <v>0</v>
      </c>
    </row>
    <row r="506" spans="1:19">
      <c r="A506" t="s">
        <v>43</v>
      </c>
      <c r="B506">
        <v>31</v>
      </c>
      <c r="C506" t="s">
        <v>43</v>
      </c>
      <c r="D506" s="58">
        <v>45352</v>
      </c>
      <c r="E506" s="382"/>
      <c r="F506" s="382">
        <v>7</v>
      </c>
      <c r="G506" s="382"/>
      <c r="H506" s="382">
        <v>10</v>
      </c>
      <c r="I506" s="382">
        <v>17</v>
      </c>
      <c r="J506" s="382">
        <v>7</v>
      </c>
      <c r="K506" t="s">
        <v>557</v>
      </c>
      <c r="L506" s="380">
        <v>45390</v>
      </c>
      <c r="M506">
        <v>80</v>
      </c>
      <c r="N506" s="382">
        <v>17</v>
      </c>
      <c r="O506" s="382"/>
      <c r="P506" s="382">
        <v>10</v>
      </c>
      <c r="Q506" s="382">
        <v>7</v>
      </c>
      <c r="R506" s="382">
        <v>17</v>
      </c>
      <c r="S506" s="382">
        <v>0</v>
      </c>
    </row>
    <row r="507" spans="1:19">
      <c r="A507" t="s">
        <v>43</v>
      </c>
      <c r="B507">
        <v>31</v>
      </c>
      <c r="C507" t="s">
        <v>43</v>
      </c>
      <c r="D507" s="58">
        <v>45383</v>
      </c>
      <c r="E507" s="382"/>
      <c r="F507" s="382">
        <v>56</v>
      </c>
      <c r="G507" s="382"/>
      <c r="H507" s="382">
        <v>10</v>
      </c>
      <c r="I507" s="382">
        <v>66</v>
      </c>
      <c r="J507" s="382">
        <v>56</v>
      </c>
      <c r="L507" s="380">
        <v>45433</v>
      </c>
      <c r="M507" s="383">
        <v>110</v>
      </c>
      <c r="N507" s="382">
        <v>66</v>
      </c>
      <c r="O507" s="382"/>
      <c r="P507" s="382">
        <v>10</v>
      </c>
      <c r="Q507" s="382">
        <v>56</v>
      </c>
      <c r="R507" s="382">
        <v>66</v>
      </c>
      <c r="S507" s="382">
        <v>0</v>
      </c>
    </row>
    <row r="508" spans="1:19">
      <c r="A508" t="s">
        <v>43</v>
      </c>
      <c r="B508">
        <v>31</v>
      </c>
      <c r="C508" t="s">
        <v>43</v>
      </c>
      <c r="D508" s="58">
        <v>45413</v>
      </c>
      <c r="E508" s="382"/>
      <c r="F508" s="382">
        <v>63</v>
      </c>
      <c r="G508" s="382"/>
      <c r="H508" s="382">
        <v>10</v>
      </c>
      <c r="I508" s="382">
        <v>73</v>
      </c>
      <c r="J508" s="382">
        <v>63</v>
      </c>
      <c r="L508" s="380">
        <v>45447</v>
      </c>
      <c r="M508">
        <v>5</v>
      </c>
      <c r="N508" s="382">
        <v>73</v>
      </c>
      <c r="O508" s="382"/>
      <c r="P508" s="382">
        <v>10</v>
      </c>
      <c r="Q508" s="382">
        <v>63</v>
      </c>
      <c r="R508" s="382">
        <v>73</v>
      </c>
      <c r="S508" s="382">
        <v>0</v>
      </c>
    </row>
    <row r="509" spans="1:19">
      <c r="A509" t="s">
        <v>43</v>
      </c>
      <c r="B509">
        <v>31</v>
      </c>
      <c r="C509" t="s">
        <v>43</v>
      </c>
      <c r="D509" s="58">
        <v>45444</v>
      </c>
      <c r="E509" s="382"/>
      <c r="F509" s="382">
        <v>77</v>
      </c>
      <c r="G509" s="382"/>
      <c r="H509" s="382">
        <v>10</v>
      </c>
      <c r="I509" s="382">
        <v>87</v>
      </c>
      <c r="J509" s="382">
        <v>77</v>
      </c>
      <c r="L509" s="380">
        <v>45483</v>
      </c>
      <c r="M509">
        <v>38</v>
      </c>
      <c r="N509" s="382">
        <v>87</v>
      </c>
      <c r="O509" s="382"/>
      <c r="P509" s="382">
        <v>10</v>
      </c>
      <c r="Q509" s="382">
        <v>77</v>
      </c>
      <c r="R509" s="382">
        <v>87</v>
      </c>
      <c r="S509" s="382">
        <v>0</v>
      </c>
    </row>
    <row r="510" spans="1:19">
      <c r="A510" t="s">
        <v>43</v>
      </c>
      <c r="B510">
        <v>31</v>
      </c>
      <c r="C510" t="s">
        <v>43</v>
      </c>
      <c r="D510" s="58">
        <v>45474</v>
      </c>
      <c r="E510" s="382"/>
      <c r="F510" s="382">
        <v>91</v>
      </c>
      <c r="G510" s="382">
        <v>5</v>
      </c>
      <c r="H510" s="382">
        <v>10</v>
      </c>
      <c r="I510" s="382">
        <v>106</v>
      </c>
      <c r="J510" s="382">
        <v>96</v>
      </c>
      <c r="L510" s="380">
        <v>45510</v>
      </c>
      <c r="M510">
        <v>23</v>
      </c>
      <c r="N510" s="382">
        <v>106</v>
      </c>
      <c r="O510" s="382">
        <v>5</v>
      </c>
      <c r="P510" s="382">
        <v>10</v>
      </c>
      <c r="Q510" s="382">
        <v>91</v>
      </c>
      <c r="R510" s="382">
        <v>106</v>
      </c>
      <c r="S510" s="382">
        <v>0</v>
      </c>
    </row>
    <row r="511" spans="1:19">
      <c r="A511" t="s">
        <v>43</v>
      </c>
      <c r="B511">
        <v>31</v>
      </c>
      <c r="C511" t="s">
        <v>43</v>
      </c>
      <c r="D511" s="58">
        <v>45505</v>
      </c>
      <c r="E511" s="382"/>
      <c r="F511" s="382">
        <v>56</v>
      </c>
      <c r="G511" s="382">
        <v>5</v>
      </c>
      <c r="H511" s="382">
        <v>10</v>
      </c>
      <c r="I511" s="382">
        <v>71</v>
      </c>
      <c r="J511" s="382">
        <v>61</v>
      </c>
      <c r="L511" s="380">
        <v>45563</v>
      </c>
      <c r="M511">
        <v>80</v>
      </c>
      <c r="N511" s="382">
        <v>71</v>
      </c>
      <c r="O511" s="382">
        <v>5</v>
      </c>
      <c r="P511" s="382">
        <v>10</v>
      </c>
      <c r="Q511" s="382">
        <v>56</v>
      </c>
      <c r="R511" s="382">
        <v>71</v>
      </c>
      <c r="S511" s="382">
        <v>0</v>
      </c>
    </row>
    <row r="512" spans="1:19">
      <c r="A512" t="s">
        <v>43</v>
      </c>
      <c r="B512">
        <v>31</v>
      </c>
      <c r="C512" t="s">
        <v>43</v>
      </c>
      <c r="D512" s="58">
        <v>45536</v>
      </c>
      <c r="E512" s="382"/>
      <c r="F512" s="382">
        <v>49</v>
      </c>
      <c r="G512" s="382">
        <v>5</v>
      </c>
      <c r="H512" s="382">
        <v>10</v>
      </c>
      <c r="I512" s="382">
        <v>64</v>
      </c>
      <c r="J512" s="382">
        <v>54</v>
      </c>
      <c r="L512" s="380"/>
      <c r="N512" s="382">
        <v>64</v>
      </c>
      <c r="O512" s="382">
        <v>5</v>
      </c>
      <c r="P512" s="382">
        <v>10</v>
      </c>
      <c r="Q512" s="382">
        <v>49</v>
      </c>
      <c r="R512" s="382">
        <v>64</v>
      </c>
      <c r="S512" s="382">
        <v>0</v>
      </c>
    </row>
    <row r="513" spans="1:19">
      <c r="A513" t="s">
        <v>43</v>
      </c>
      <c r="B513">
        <v>31</v>
      </c>
      <c r="C513" t="s">
        <v>43</v>
      </c>
      <c r="D513" s="58">
        <v>45566</v>
      </c>
      <c r="E513" s="382"/>
      <c r="F513" s="382"/>
      <c r="G513" s="382"/>
      <c r="H513" s="382"/>
      <c r="I513" s="382">
        <v>0</v>
      </c>
      <c r="J513" s="382">
        <v>0</v>
      </c>
      <c r="L513" s="380"/>
      <c r="N513" s="382"/>
      <c r="O513" s="382"/>
      <c r="P513" s="382"/>
      <c r="Q513" s="382">
        <v>0</v>
      </c>
      <c r="R513" s="382">
        <v>0</v>
      </c>
      <c r="S513" s="382">
        <v>0</v>
      </c>
    </row>
    <row r="514" spans="1:19">
      <c r="A514" t="s">
        <v>43</v>
      </c>
      <c r="B514">
        <v>31</v>
      </c>
      <c r="C514" t="s">
        <v>43</v>
      </c>
      <c r="D514" s="58">
        <v>45597</v>
      </c>
      <c r="E514" s="382"/>
      <c r="F514" s="382"/>
      <c r="G514" s="382"/>
      <c r="H514" s="382"/>
      <c r="I514" s="382">
        <v>0</v>
      </c>
      <c r="J514" s="382">
        <v>0</v>
      </c>
      <c r="L514" s="380"/>
      <c r="N514" s="382"/>
      <c r="O514" s="382"/>
      <c r="P514" s="382"/>
      <c r="Q514" s="382">
        <v>0</v>
      </c>
      <c r="R514" s="382">
        <v>0</v>
      </c>
      <c r="S514" s="382">
        <v>0</v>
      </c>
    </row>
    <row r="515" spans="1:19">
      <c r="A515" t="s">
        <v>43</v>
      </c>
      <c r="B515">
        <v>31</v>
      </c>
      <c r="C515" t="s">
        <v>43</v>
      </c>
      <c r="D515" s="58">
        <v>45627</v>
      </c>
      <c r="E515" s="382"/>
      <c r="F515" s="382"/>
      <c r="G515" s="382"/>
      <c r="H515" s="382"/>
      <c r="I515" s="382">
        <v>0</v>
      </c>
      <c r="J515" s="382">
        <v>0</v>
      </c>
      <c r="L515" s="380"/>
      <c r="N515" s="382"/>
      <c r="O515" s="382"/>
      <c r="P515" s="382"/>
      <c r="Q515" s="382">
        <v>0</v>
      </c>
      <c r="R515" s="382">
        <v>0</v>
      </c>
      <c r="S515" s="382">
        <v>0</v>
      </c>
    </row>
    <row r="516" spans="1:19">
      <c r="A516" t="s">
        <v>43</v>
      </c>
      <c r="B516">
        <v>31</v>
      </c>
      <c r="C516" t="s">
        <v>43</v>
      </c>
      <c r="D516" s="58">
        <v>45658</v>
      </c>
      <c r="E516" s="382"/>
      <c r="F516" s="382"/>
      <c r="G516" s="382"/>
      <c r="H516" s="382"/>
      <c r="I516" s="382">
        <v>0</v>
      </c>
      <c r="J516" s="382">
        <v>0</v>
      </c>
      <c r="L516" s="380"/>
      <c r="N516" s="382"/>
      <c r="O516" s="382"/>
      <c r="P516" s="382"/>
      <c r="Q516" s="382">
        <v>0</v>
      </c>
      <c r="R516" s="382">
        <v>0</v>
      </c>
      <c r="S516" s="382">
        <v>0</v>
      </c>
    </row>
    <row r="517" spans="1:19">
      <c r="A517" t="s">
        <v>43</v>
      </c>
      <c r="B517">
        <v>31</v>
      </c>
      <c r="C517" t="s">
        <v>43</v>
      </c>
      <c r="E517" s="382"/>
      <c r="F517" s="382"/>
      <c r="G517" s="382"/>
      <c r="H517" s="382"/>
      <c r="I517" s="382">
        <v>0</v>
      </c>
      <c r="J517" s="382">
        <v>0</v>
      </c>
      <c r="L517" s="380"/>
      <c r="N517" s="382"/>
      <c r="O517" s="382"/>
      <c r="P517" s="382"/>
      <c r="Q517" s="382">
        <v>0</v>
      </c>
      <c r="R517" s="382">
        <v>0</v>
      </c>
      <c r="S517" s="382">
        <v>0</v>
      </c>
    </row>
    <row r="518" spans="1:19">
      <c r="A518" t="s">
        <v>43</v>
      </c>
      <c r="B518" t="s">
        <v>404</v>
      </c>
      <c r="E518" s="382">
        <v>0</v>
      </c>
      <c r="F518" s="382">
        <v>441</v>
      </c>
      <c r="G518" s="382">
        <v>15</v>
      </c>
      <c r="H518" s="382">
        <v>70</v>
      </c>
      <c r="I518" s="382">
        <v>526</v>
      </c>
      <c r="J518" s="382">
        <v>456</v>
      </c>
      <c r="L518" s="380"/>
      <c r="N518" s="382">
        <v>526</v>
      </c>
      <c r="O518" s="382">
        <v>15</v>
      </c>
      <c r="P518" s="382">
        <v>70</v>
      </c>
      <c r="Q518" s="382">
        <v>441</v>
      </c>
      <c r="R518" s="382">
        <v>526</v>
      </c>
      <c r="S518" s="382">
        <v>0</v>
      </c>
    </row>
    <row r="519" spans="1:19">
      <c r="B519">
        <v>32</v>
      </c>
      <c r="C519" t="s">
        <v>90</v>
      </c>
      <c r="D519" s="58">
        <v>45261</v>
      </c>
      <c r="E519" s="382">
        <v>0</v>
      </c>
      <c r="F519" s="382"/>
      <c r="G519" s="382"/>
      <c r="H519" s="382"/>
      <c r="I519" s="382">
        <v>0</v>
      </c>
      <c r="J519" s="382">
        <v>0</v>
      </c>
      <c r="L519" s="380"/>
      <c r="N519" s="382"/>
      <c r="O519" s="382"/>
      <c r="P519" s="382">
        <v>0</v>
      </c>
      <c r="Q519" s="382">
        <v>0</v>
      </c>
      <c r="R519" s="382">
        <v>0</v>
      </c>
      <c r="S519" s="382">
        <v>0</v>
      </c>
    </row>
    <row r="520" spans="1:19">
      <c r="A520" t="s">
        <v>90</v>
      </c>
      <c r="B520">
        <v>32</v>
      </c>
      <c r="C520" t="s">
        <v>90</v>
      </c>
      <c r="D520" s="58">
        <v>45292</v>
      </c>
      <c r="E520" s="382"/>
      <c r="F520" s="382">
        <v>14</v>
      </c>
      <c r="G520" s="382"/>
      <c r="H520" s="382"/>
      <c r="I520" s="382">
        <v>14</v>
      </c>
      <c r="J520" s="382">
        <v>14</v>
      </c>
      <c r="K520" t="s">
        <v>557</v>
      </c>
      <c r="L520" s="380">
        <v>45390</v>
      </c>
      <c r="M520">
        <v>84</v>
      </c>
      <c r="N520" s="382">
        <v>14</v>
      </c>
      <c r="O520" s="382"/>
      <c r="P520" s="382">
        <v>0</v>
      </c>
      <c r="Q520" s="382">
        <v>14</v>
      </c>
      <c r="R520" s="382">
        <v>14</v>
      </c>
      <c r="S520" s="382">
        <v>0</v>
      </c>
    </row>
    <row r="521" spans="1:19">
      <c r="A521" t="s">
        <v>90</v>
      </c>
      <c r="B521">
        <v>32</v>
      </c>
      <c r="C521" t="s">
        <v>90</v>
      </c>
      <c r="D521" s="58">
        <v>45323</v>
      </c>
      <c r="E521" s="382"/>
      <c r="F521" s="382"/>
      <c r="G521" s="382"/>
      <c r="H521" s="382"/>
      <c r="I521" s="382">
        <v>0</v>
      </c>
      <c r="J521" s="382">
        <v>0</v>
      </c>
      <c r="L521" s="380"/>
      <c r="M521" s="382"/>
      <c r="N521" s="382"/>
      <c r="O521" s="382"/>
      <c r="P521" s="382"/>
      <c r="Q521" s="382">
        <v>0</v>
      </c>
      <c r="R521" s="382">
        <v>0</v>
      </c>
      <c r="S521" s="382">
        <v>0</v>
      </c>
    </row>
    <row r="522" spans="1:19">
      <c r="A522" t="s">
        <v>90</v>
      </c>
      <c r="B522">
        <v>32</v>
      </c>
      <c r="C522" t="s">
        <v>90</v>
      </c>
      <c r="D522" s="58">
        <v>45352</v>
      </c>
      <c r="E522" s="382"/>
      <c r="F522" s="382">
        <v>7</v>
      </c>
      <c r="G522" s="382"/>
      <c r="H522" s="382">
        <v>10</v>
      </c>
      <c r="I522" s="382">
        <v>17</v>
      </c>
      <c r="J522" s="382">
        <v>7</v>
      </c>
      <c r="K522" t="s">
        <v>557</v>
      </c>
      <c r="L522" s="380">
        <v>45390</v>
      </c>
      <c r="M522">
        <v>84</v>
      </c>
      <c r="N522" s="382">
        <v>17</v>
      </c>
      <c r="O522" s="382"/>
      <c r="P522" s="382">
        <v>10</v>
      </c>
      <c r="Q522" s="382">
        <v>7</v>
      </c>
      <c r="R522" s="382">
        <v>17</v>
      </c>
      <c r="S522" s="382">
        <v>0</v>
      </c>
    </row>
    <row r="523" spans="1:19">
      <c r="A523" t="s">
        <v>90</v>
      </c>
      <c r="B523">
        <v>32</v>
      </c>
      <c r="C523" t="s">
        <v>90</v>
      </c>
      <c r="D523" s="58">
        <v>45383</v>
      </c>
      <c r="E523" s="382"/>
      <c r="F523" s="382"/>
      <c r="G523" s="382"/>
      <c r="H523" s="382">
        <v>10</v>
      </c>
      <c r="I523" s="382">
        <v>10</v>
      </c>
      <c r="J523" s="382">
        <v>0</v>
      </c>
      <c r="L523" s="380">
        <v>45433</v>
      </c>
      <c r="M523" s="383">
        <v>111</v>
      </c>
      <c r="N523" s="382">
        <v>10</v>
      </c>
      <c r="O523" s="382"/>
      <c r="P523" s="382">
        <v>10</v>
      </c>
      <c r="Q523" s="382">
        <v>0</v>
      </c>
      <c r="R523" s="382">
        <v>10</v>
      </c>
      <c r="S523" s="382">
        <v>0</v>
      </c>
    </row>
    <row r="524" spans="1:19">
      <c r="A524" t="s">
        <v>90</v>
      </c>
      <c r="B524">
        <v>32</v>
      </c>
      <c r="C524" t="s">
        <v>90</v>
      </c>
      <c r="D524" s="58">
        <v>45413</v>
      </c>
      <c r="E524" s="382"/>
      <c r="F524" s="382"/>
      <c r="G524" s="382"/>
      <c r="H524" s="382">
        <v>10</v>
      </c>
      <c r="I524" s="382">
        <v>10</v>
      </c>
      <c r="J524" s="382">
        <v>0</v>
      </c>
      <c r="L524" s="380">
        <v>45447</v>
      </c>
      <c r="M524">
        <v>6</v>
      </c>
      <c r="N524" s="382">
        <v>10</v>
      </c>
      <c r="O524" s="382"/>
      <c r="P524" s="382">
        <v>10</v>
      </c>
      <c r="Q524" s="382">
        <v>0</v>
      </c>
      <c r="R524" s="382">
        <v>10</v>
      </c>
      <c r="S524" s="382">
        <v>0</v>
      </c>
    </row>
    <row r="525" spans="1:19">
      <c r="A525" t="s">
        <v>90</v>
      </c>
      <c r="B525">
        <v>32</v>
      </c>
      <c r="C525" t="s">
        <v>90</v>
      </c>
      <c r="D525" s="58">
        <v>45444</v>
      </c>
      <c r="E525" s="382"/>
      <c r="F525" s="382">
        <v>0</v>
      </c>
      <c r="G525" s="382"/>
      <c r="H525" s="382">
        <v>10</v>
      </c>
      <c r="I525" s="382">
        <v>10</v>
      </c>
      <c r="J525" s="382">
        <v>0</v>
      </c>
      <c r="L525" s="380">
        <v>45483</v>
      </c>
      <c r="M525">
        <v>39</v>
      </c>
      <c r="N525" s="382">
        <v>10</v>
      </c>
      <c r="O525" s="382"/>
      <c r="P525" s="382">
        <v>10</v>
      </c>
      <c r="Q525" s="382">
        <v>0</v>
      </c>
      <c r="R525" s="382">
        <v>10</v>
      </c>
      <c r="S525" s="382">
        <v>0</v>
      </c>
    </row>
    <row r="526" spans="1:19">
      <c r="A526" t="s">
        <v>90</v>
      </c>
      <c r="B526">
        <v>32</v>
      </c>
      <c r="C526" t="s">
        <v>90</v>
      </c>
      <c r="D526" s="58">
        <v>45474</v>
      </c>
      <c r="E526" s="382"/>
      <c r="F526" s="382">
        <v>28</v>
      </c>
      <c r="G526" s="382">
        <v>5</v>
      </c>
      <c r="H526" s="382">
        <v>10</v>
      </c>
      <c r="I526" s="382">
        <v>43</v>
      </c>
      <c r="J526" s="382">
        <v>33</v>
      </c>
      <c r="L526" s="380">
        <v>45510</v>
      </c>
      <c r="M526">
        <v>24</v>
      </c>
      <c r="N526" s="382">
        <v>43</v>
      </c>
      <c r="O526" s="382">
        <v>5</v>
      </c>
      <c r="P526" s="382">
        <v>10</v>
      </c>
      <c r="Q526" s="382">
        <v>28</v>
      </c>
      <c r="R526" s="382">
        <v>43</v>
      </c>
      <c r="S526" s="382">
        <v>0</v>
      </c>
    </row>
    <row r="527" spans="1:19">
      <c r="A527" t="s">
        <v>90</v>
      </c>
      <c r="B527">
        <v>32</v>
      </c>
      <c r="C527" t="s">
        <v>90</v>
      </c>
      <c r="D527" s="58">
        <v>45505</v>
      </c>
      <c r="E527" s="382"/>
      <c r="F527" s="382">
        <v>42</v>
      </c>
      <c r="G527" s="382">
        <v>5</v>
      </c>
      <c r="H527" s="382">
        <v>10</v>
      </c>
      <c r="I527" s="382">
        <v>57</v>
      </c>
      <c r="J527" s="382">
        <v>47</v>
      </c>
      <c r="L527" s="380">
        <v>45563</v>
      </c>
      <c r="M527">
        <v>81</v>
      </c>
      <c r="N527" s="382">
        <v>57</v>
      </c>
      <c r="O527" s="382">
        <v>5</v>
      </c>
      <c r="P527" s="382">
        <v>10</v>
      </c>
      <c r="Q527" s="382">
        <v>42</v>
      </c>
      <c r="R527" s="382">
        <v>57</v>
      </c>
      <c r="S527" s="382">
        <v>0</v>
      </c>
    </row>
    <row r="528" spans="1:19">
      <c r="A528" t="s">
        <v>90</v>
      </c>
      <c r="B528">
        <v>32</v>
      </c>
      <c r="C528" t="s">
        <v>90</v>
      </c>
      <c r="D528" s="58">
        <v>45536</v>
      </c>
      <c r="E528" s="382"/>
      <c r="F528" s="382">
        <v>7</v>
      </c>
      <c r="G528" s="382">
        <v>5</v>
      </c>
      <c r="H528" s="382">
        <v>10</v>
      </c>
      <c r="I528" s="382">
        <v>22</v>
      </c>
      <c r="J528" s="382">
        <v>12</v>
      </c>
      <c r="L528" s="380"/>
      <c r="N528" s="382">
        <v>22</v>
      </c>
      <c r="O528" s="382">
        <v>5</v>
      </c>
      <c r="P528" s="382">
        <v>10</v>
      </c>
      <c r="Q528" s="382">
        <v>7</v>
      </c>
      <c r="R528" s="382">
        <v>22</v>
      </c>
      <c r="S528" s="382">
        <v>0</v>
      </c>
    </row>
    <row r="529" spans="1:19">
      <c r="A529" t="s">
        <v>90</v>
      </c>
      <c r="B529">
        <v>32</v>
      </c>
      <c r="C529" t="s">
        <v>90</v>
      </c>
      <c r="D529" s="58">
        <v>45566</v>
      </c>
      <c r="E529" s="382"/>
      <c r="F529" s="382"/>
      <c r="G529" s="382"/>
      <c r="H529" s="382"/>
      <c r="I529" s="382">
        <v>0</v>
      </c>
      <c r="J529" s="382">
        <v>0</v>
      </c>
      <c r="L529" s="380"/>
      <c r="N529" s="382"/>
      <c r="O529" s="382"/>
      <c r="P529" s="382"/>
      <c r="Q529" s="382">
        <v>0</v>
      </c>
      <c r="R529" s="382">
        <v>0</v>
      </c>
      <c r="S529" s="382">
        <v>0</v>
      </c>
    </row>
    <row r="530" spans="1:19">
      <c r="A530" t="s">
        <v>90</v>
      </c>
      <c r="B530">
        <v>32</v>
      </c>
      <c r="C530" t="s">
        <v>90</v>
      </c>
      <c r="D530" s="58">
        <v>45597</v>
      </c>
      <c r="E530" s="382"/>
      <c r="F530" s="382"/>
      <c r="G530" s="382"/>
      <c r="H530" s="382"/>
      <c r="I530" s="382">
        <v>0</v>
      </c>
      <c r="J530" s="382">
        <v>0</v>
      </c>
      <c r="L530" s="380"/>
      <c r="N530" s="382"/>
      <c r="O530" s="382"/>
      <c r="P530" s="382"/>
      <c r="Q530" s="382">
        <v>0</v>
      </c>
      <c r="R530" s="382">
        <v>0</v>
      </c>
      <c r="S530" s="382">
        <v>0</v>
      </c>
    </row>
    <row r="531" spans="1:19">
      <c r="A531" t="s">
        <v>90</v>
      </c>
      <c r="B531">
        <v>32</v>
      </c>
      <c r="C531" t="s">
        <v>90</v>
      </c>
      <c r="D531" s="58">
        <v>45627</v>
      </c>
      <c r="E531" s="382"/>
      <c r="F531" s="382"/>
      <c r="G531" s="382"/>
      <c r="H531" s="382"/>
      <c r="I531" s="382">
        <v>0</v>
      </c>
      <c r="J531" s="382">
        <v>0</v>
      </c>
      <c r="L531" s="380"/>
      <c r="N531" s="382"/>
      <c r="O531" s="382"/>
      <c r="P531" s="382"/>
      <c r="Q531" s="382">
        <v>0</v>
      </c>
      <c r="R531" s="382">
        <v>0</v>
      </c>
      <c r="S531" s="382">
        <v>0</v>
      </c>
    </row>
    <row r="532" spans="1:19">
      <c r="A532" t="s">
        <v>90</v>
      </c>
      <c r="B532">
        <v>32</v>
      </c>
      <c r="C532" t="s">
        <v>90</v>
      </c>
      <c r="D532" s="58">
        <v>45658</v>
      </c>
      <c r="E532" s="382"/>
      <c r="F532" s="382"/>
      <c r="G532" s="382"/>
      <c r="H532" s="382"/>
      <c r="I532" s="382">
        <v>0</v>
      </c>
      <c r="J532" s="382">
        <v>0</v>
      </c>
      <c r="L532" s="380"/>
      <c r="N532" s="382"/>
      <c r="O532" s="382"/>
      <c r="P532" s="382"/>
      <c r="Q532" s="382">
        <v>0</v>
      </c>
      <c r="R532" s="382">
        <v>0</v>
      </c>
      <c r="S532" s="382">
        <v>0</v>
      </c>
    </row>
    <row r="533" spans="1:19">
      <c r="A533" t="s">
        <v>90</v>
      </c>
      <c r="B533">
        <v>32</v>
      </c>
      <c r="C533" t="s">
        <v>90</v>
      </c>
      <c r="E533" s="382"/>
      <c r="F533" s="382"/>
      <c r="G533" s="382"/>
      <c r="H533" s="382"/>
      <c r="I533" s="382">
        <v>0</v>
      </c>
      <c r="J533" s="382">
        <v>0</v>
      </c>
      <c r="L533" s="380"/>
      <c r="N533" s="382"/>
      <c r="O533" s="382"/>
      <c r="P533" s="382"/>
      <c r="Q533" s="382">
        <v>0</v>
      </c>
      <c r="R533" s="382">
        <v>0</v>
      </c>
      <c r="S533" s="382">
        <v>0</v>
      </c>
    </row>
    <row r="534" spans="1:19">
      <c r="A534" t="s">
        <v>90</v>
      </c>
      <c r="B534" t="s">
        <v>405</v>
      </c>
      <c r="E534" s="382">
        <v>0</v>
      </c>
      <c r="F534" s="382">
        <v>98</v>
      </c>
      <c r="G534" s="382">
        <v>15</v>
      </c>
      <c r="H534" s="382">
        <v>70</v>
      </c>
      <c r="I534" s="382">
        <v>183</v>
      </c>
      <c r="J534" s="382">
        <v>113</v>
      </c>
      <c r="L534" s="380"/>
      <c r="N534" s="382">
        <v>183</v>
      </c>
      <c r="O534" s="382">
        <v>15</v>
      </c>
      <c r="P534" s="382">
        <v>70</v>
      </c>
      <c r="Q534" s="382">
        <v>98</v>
      </c>
      <c r="R534" s="382">
        <v>183</v>
      </c>
      <c r="S534" s="382">
        <v>0</v>
      </c>
    </row>
    <row r="535" spans="1:19">
      <c r="B535">
        <v>33</v>
      </c>
      <c r="C535" t="s">
        <v>91</v>
      </c>
      <c r="D535" s="58">
        <v>45261</v>
      </c>
      <c r="E535" s="382">
        <v>294</v>
      </c>
      <c r="F535" s="382">
        <v>0</v>
      </c>
      <c r="G535" s="382"/>
      <c r="H535" s="382"/>
      <c r="I535" s="382">
        <v>294</v>
      </c>
      <c r="J535" s="382">
        <v>294</v>
      </c>
      <c r="K535" s="387" t="s">
        <v>383</v>
      </c>
      <c r="L535" s="380"/>
      <c r="M535">
        <v>43</v>
      </c>
      <c r="N535" s="382">
        <v>294</v>
      </c>
      <c r="O535" s="382"/>
      <c r="P535" s="382">
        <v>0</v>
      </c>
      <c r="Q535" s="382">
        <v>294</v>
      </c>
      <c r="R535" s="382">
        <v>294</v>
      </c>
      <c r="S535" s="382">
        <v>0</v>
      </c>
    </row>
    <row r="536" spans="1:19">
      <c r="A536" t="s">
        <v>91</v>
      </c>
      <c r="B536">
        <v>33</v>
      </c>
      <c r="C536" t="s">
        <v>91</v>
      </c>
      <c r="D536" s="58">
        <v>45292</v>
      </c>
      <c r="E536" s="382"/>
      <c r="F536" s="382">
        <v>126</v>
      </c>
      <c r="G536" s="382"/>
      <c r="H536" s="382"/>
      <c r="I536" s="382">
        <v>126</v>
      </c>
      <c r="J536" s="382">
        <v>126</v>
      </c>
      <c r="K536" s="387"/>
      <c r="L536" s="380">
        <v>45455</v>
      </c>
      <c r="M536">
        <v>83</v>
      </c>
      <c r="N536" s="382">
        <v>126</v>
      </c>
      <c r="O536" s="382"/>
      <c r="P536" s="382">
        <v>0</v>
      </c>
      <c r="Q536" s="382">
        <v>126</v>
      </c>
      <c r="R536" s="382">
        <v>126</v>
      </c>
      <c r="S536" s="382">
        <v>0</v>
      </c>
    </row>
    <row r="537" spans="1:19">
      <c r="A537" t="s">
        <v>91</v>
      </c>
      <c r="B537">
        <v>33</v>
      </c>
      <c r="C537" t="s">
        <v>91</v>
      </c>
      <c r="D537" s="58">
        <v>45323</v>
      </c>
      <c r="E537" s="382"/>
      <c r="F537" s="382"/>
      <c r="G537" s="382"/>
      <c r="H537" s="382"/>
      <c r="I537" s="382">
        <v>0</v>
      </c>
      <c r="J537" s="382">
        <v>0</v>
      </c>
      <c r="L537" s="380"/>
      <c r="M537" s="385"/>
      <c r="N537" s="382"/>
      <c r="O537" s="382"/>
      <c r="P537" s="382"/>
      <c r="Q537" s="382">
        <v>0</v>
      </c>
      <c r="R537" s="382">
        <v>0</v>
      </c>
      <c r="S537" s="382">
        <v>0</v>
      </c>
    </row>
    <row r="538" spans="1:19">
      <c r="A538" t="s">
        <v>91</v>
      </c>
      <c r="B538">
        <v>33</v>
      </c>
      <c r="C538" t="s">
        <v>91</v>
      </c>
      <c r="D538" s="58">
        <v>45352</v>
      </c>
      <c r="E538" s="382"/>
      <c r="F538" s="382">
        <v>14</v>
      </c>
      <c r="G538" s="382"/>
      <c r="H538" s="382">
        <v>10</v>
      </c>
      <c r="I538" s="382">
        <v>24</v>
      </c>
      <c r="J538" s="382">
        <v>14</v>
      </c>
      <c r="L538" s="380">
        <v>45455</v>
      </c>
      <c r="M538">
        <v>83</v>
      </c>
      <c r="N538" s="382">
        <v>24</v>
      </c>
      <c r="O538" s="382"/>
      <c r="P538" s="382">
        <v>10</v>
      </c>
      <c r="Q538" s="382">
        <v>14</v>
      </c>
      <c r="R538" s="382">
        <v>24</v>
      </c>
      <c r="S538" s="382">
        <v>0</v>
      </c>
    </row>
    <row r="539" spans="1:19">
      <c r="A539" t="s">
        <v>91</v>
      </c>
      <c r="B539">
        <v>33</v>
      </c>
      <c r="C539" t="s">
        <v>91</v>
      </c>
      <c r="D539" s="58">
        <v>45383</v>
      </c>
      <c r="E539" s="382"/>
      <c r="F539" s="382">
        <v>245</v>
      </c>
      <c r="G539" s="382"/>
      <c r="H539" s="382">
        <v>10</v>
      </c>
      <c r="I539" s="382">
        <v>255</v>
      </c>
      <c r="J539" s="382">
        <v>245</v>
      </c>
      <c r="L539" s="380">
        <v>45455</v>
      </c>
      <c r="M539">
        <v>83</v>
      </c>
      <c r="N539" s="382">
        <v>255</v>
      </c>
      <c r="O539" s="382"/>
      <c r="P539" s="382">
        <v>20</v>
      </c>
      <c r="Q539" s="382">
        <v>235</v>
      </c>
      <c r="R539" s="382">
        <v>255</v>
      </c>
      <c r="S539" s="382">
        <v>0</v>
      </c>
    </row>
    <row r="540" spans="1:19">
      <c r="A540" t="s">
        <v>91</v>
      </c>
      <c r="B540">
        <v>33</v>
      </c>
      <c r="C540" t="s">
        <v>91</v>
      </c>
      <c r="D540" s="58">
        <v>45413</v>
      </c>
      <c r="E540" s="382"/>
      <c r="F540" s="382">
        <v>14</v>
      </c>
      <c r="G540" s="382"/>
      <c r="H540" s="382">
        <v>10</v>
      </c>
      <c r="I540" s="382">
        <v>24</v>
      </c>
      <c r="J540" s="382">
        <v>14</v>
      </c>
      <c r="L540" s="380"/>
      <c r="M540" t="s">
        <v>570</v>
      </c>
      <c r="N540" s="382">
        <v>24</v>
      </c>
      <c r="O540" s="382"/>
      <c r="P540" s="382">
        <v>10</v>
      </c>
      <c r="Q540" s="382">
        <v>14</v>
      </c>
      <c r="R540" s="382">
        <v>24</v>
      </c>
      <c r="S540" s="382">
        <v>0</v>
      </c>
    </row>
    <row r="541" spans="1:19">
      <c r="D541" s="58"/>
      <c r="E541" s="382"/>
      <c r="F541" s="382"/>
      <c r="G541" s="382"/>
      <c r="H541" s="382"/>
      <c r="I541" s="382"/>
      <c r="J541" s="382"/>
      <c r="L541" s="380"/>
      <c r="N541" s="382"/>
      <c r="O541" s="382"/>
      <c r="P541" s="382"/>
      <c r="Q541" s="382"/>
      <c r="R541" s="382"/>
      <c r="S541" s="382"/>
    </row>
    <row r="542" spans="1:19">
      <c r="D542" s="58"/>
      <c r="E542" s="382"/>
      <c r="F542" s="382"/>
      <c r="G542" s="382"/>
      <c r="H542" s="382"/>
      <c r="I542" s="382"/>
      <c r="J542" s="382"/>
      <c r="L542" s="380"/>
      <c r="M542" t="s">
        <v>570</v>
      </c>
      <c r="N542" s="382">
        <v>265</v>
      </c>
      <c r="O542" s="382"/>
      <c r="P542" s="382"/>
      <c r="Q542" s="382"/>
      <c r="R542" s="382"/>
      <c r="S542" s="382"/>
    </row>
    <row r="543" spans="1:19">
      <c r="B543">
        <v>33</v>
      </c>
      <c r="C543" t="s">
        <v>91</v>
      </c>
      <c r="D543" s="58">
        <v>45444</v>
      </c>
      <c r="E543" s="382"/>
      <c r="F543" s="382">
        <v>70</v>
      </c>
      <c r="G543" s="382"/>
      <c r="H543" s="382">
        <v>10</v>
      </c>
      <c r="I543" s="382">
        <v>80</v>
      </c>
      <c r="J543" s="382">
        <v>70</v>
      </c>
      <c r="L543" s="380">
        <v>45497</v>
      </c>
      <c r="M543">
        <v>115</v>
      </c>
      <c r="N543" s="382">
        <v>80</v>
      </c>
      <c r="O543" s="382"/>
      <c r="P543" s="382">
        <v>10</v>
      </c>
      <c r="Q543" s="382">
        <v>70</v>
      </c>
      <c r="R543" s="382">
        <v>80</v>
      </c>
      <c r="S543" s="382">
        <v>0</v>
      </c>
    </row>
    <row r="544" spans="1:19">
      <c r="A544" t="s">
        <v>91</v>
      </c>
      <c r="B544">
        <v>33</v>
      </c>
      <c r="C544" t="s">
        <v>91</v>
      </c>
      <c r="D544" s="58">
        <v>45474</v>
      </c>
      <c r="E544" s="382"/>
      <c r="F544" s="382">
        <v>56</v>
      </c>
      <c r="G544" s="382">
        <v>5</v>
      </c>
      <c r="H544" s="382">
        <v>10</v>
      </c>
      <c r="I544" s="382">
        <v>71</v>
      </c>
      <c r="J544" s="382">
        <v>61</v>
      </c>
      <c r="L544" s="380"/>
      <c r="N544" s="382">
        <v>71</v>
      </c>
      <c r="O544" s="382">
        <v>5</v>
      </c>
      <c r="P544" s="382">
        <v>10</v>
      </c>
      <c r="Q544" s="382">
        <v>56</v>
      </c>
      <c r="R544" s="382">
        <v>71</v>
      </c>
      <c r="S544" s="382">
        <v>0</v>
      </c>
    </row>
    <row r="545" spans="1:19">
      <c r="A545" t="s">
        <v>91</v>
      </c>
      <c r="B545">
        <v>33</v>
      </c>
      <c r="C545" t="s">
        <v>91</v>
      </c>
      <c r="D545" s="58">
        <v>45505</v>
      </c>
      <c r="E545" s="382"/>
      <c r="F545" s="382">
        <v>49</v>
      </c>
      <c r="G545" s="382">
        <v>5</v>
      </c>
      <c r="H545" s="382">
        <v>10</v>
      </c>
      <c r="I545" s="382">
        <v>64</v>
      </c>
      <c r="J545" s="382">
        <v>54</v>
      </c>
      <c r="L545" s="380"/>
      <c r="N545" s="382">
        <v>64</v>
      </c>
      <c r="O545" s="382">
        <v>5</v>
      </c>
      <c r="P545" s="382">
        <v>10</v>
      </c>
      <c r="Q545" s="382">
        <v>49</v>
      </c>
      <c r="R545" s="382">
        <v>64</v>
      </c>
      <c r="S545" s="382">
        <v>0</v>
      </c>
    </row>
    <row r="546" spans="1:19">
      <c r="A546" t="s">
        <v>91</v>
      </c>
      <c r="B546">
        <v>33</v>
      </c>
      <c r="C546" t="s">
        <v>91</v>
      </c>
      <c r="D546" s="58">
        <v>45536</v>
      </c>
      <c r="E546" s="382"/>
      <c r="F546" s="382">
        <v>14</v>
      </c>
      <c r="G546" s="382">
        <v>5</v>
      </c>
      <c r="H546" s="382">
        <v>10</v>
      </c>
      <c r="I546" s="382">
        <v>29</v>
      </c>
      <c r="J546" s="382">
        <v>19</v>
      </c>
      <c r="L546" s="380"/>
      <c r="N546" s="382">
        <v>29</v>
      </c>
      <c r="O546" s="382">
        <v>5</v>
      </c>
      <c r="P546" s="382">
        <v>10</v>
      </c>
      <c r="Q546" s="382">
        <v>14</v>
      </c>
      <c r="R546" s="382">
        <v>29</v>
      </c>
      <c r="S546" s="382">
        <v>0</v>
      </c>
    </row>
    <row r="547" spans="1:19">
      <c r="A547" t="s">
        <v>91</v>
      </c>
      <c r="B547">
        <v>33</v>
      </c>
      <c r="C547" t="s">
        <v>91</v>
      </c>
      <c r="D547" s="58">
        <v>45566</v>
      </c>
      <c r="E547" s="382"/>
      <c r="F547" s="382"/>
      <c r="G547" s="382"/>
      <c r="H547" s="382"/>
      <c r="I547" s="382">
        <v>0</v>
      </c>
      <c r="J547" s="382">
        <v>0</v>
      </c>
      <c r="L547" s="380"/>
      <c r="N547" s="382"/>
      <c r="O547" s="382"/>
      <c r="P547" s="382"/>
      <c r="Q547" s="382">
        <v>0</v>
      </c>
      <c r="R547" s="382">
        <v>0</v>
      </c>
      <c r="S547" s="382">
        <v>0</v>
      </c>
    </row>
    <row r="548" spans="1:19">
      <c r="A548" t="s">
        <v>91</v>
      </c>
      <c r="B548">
        <v>33</v>
      </c>
      <c r="C548" t="s">
        <v>91</v>
      </c>
      <c r="D548" s="58">
        <v>45597</v>
      </c>
      <c r="E548" s="382"/>
      <c r="F548" s="382"/>
      <c r="G548" s="382"/>
      <c r="H548" s="382"/>
      <c r="I548" s="382">
        <v>0</v>
      </c>
      <c r="J548" s="382">
        <v>0</v>
      </c>
      <c r="L548" s="380"/>
      <c r="N548" s="382">
        <v>164</v>
      </c>
      <c r="O548" s="382"/>
      <c r="P548" s="382"/>
      <c r="Q548" s="382">
        <v>164</v>
      </c>
      <c r="R548" s="382">
        <v>164</v>
      </c>
      <c r="S548" s="382">
        <v>-164</v>
      </c>
    </row>
    <row r="549" spans="1:19">
      <c r="A549" t="s">
        <v>91</v>
      </c>
      <c r="B549">
        <v>33</v>
      </c>
      <c r="C549" t="s">
        <v>91</v>
      </c>
      <c r="D549" s="58">
        <v>45627</v>
      </c>
      <c r="E549" s="382"/>
      <c r="F549" s="382"/>
      <c r="G549" s="382"/>
      <c r="H549" s="382"/>
      <c r="I549" s="382">
        <v>0</v>
      </c>
      <c r="J549" s="382">
        <v>0</v>
      </c>
      <c r="L549" s="380"/>
      <c r="N549" s="382">
        <v>-164</v>
      </c>
      <c r="O549" s="382"/>
      <c r="P549" s="382"/>
      <c r="Q549" s="382">
        <v>-164</v>
      </c>
      <c r="R549" s="382">
        <v>-164</v>
      </c>
      <c r="S549" s="382">
        <v>164</v>
      </c>
    </row>
    <row r="550" spans="1:19">
      <c r="A550" t="s">
        <v>91</v>
      </c>
      <c r="B550">
        <v>33</v>
      </c>
      <c r="C550" t="s">
        <v>91</v>
      </c>
      <c r="D550" s="58">
        <v>45658</v>
      </c>
      <c r="E550" s="382"/>
      <c r="F550" s="382"/>
      <c r="G550" s="382"/>
      <c r="H550" s="382"/>
      <c r="I550" s="382">
        <v>0</v>
      </c>
      <c r="J550" s="382">
        <v>0</v>
      </c>
      <c r="L550" s="380"/>
      <c r="N550" s="382"/>
      <c r="O550" s="382"/>
      <c r="P550" s="382"/>
      <c r="Q550" s="382">
        <v>0</v>
      </c>
      <c r="R550" s="382">
        <v>0</v>
      </c>
      <c r="S550" s="382">
        <v>0</v>
      </c>
    </row>
    <row r="551" spans="1:19">
      <c r="A551" t="s">
        <v>91</v>
      </c>
      <c r="B551">
        <v>33</v>
      </c>
      <c r="E551" s="382"/>
      <c r="F551" s="382"/>
      <c r="G551" s="382"/>
      <c r="H551" s="382"/>
      <c r="I551" s="382">
        <v>0</v>
      </c>
      <c r="J551" s="382">
        <v>0</v>
      </c>
      <c r="L551" s="380"/>
      <c r="N551" s="382"/>
      <c r="O551" s="382"/>
      <c r="P551" s="382"/>
      <c r="Q551" s="382">
        <v>0</v>
      </c>
      <c r="R551" s="382">
        <v>0</v>
      </c>
      <c r="S551" s="382">
        <v>0</v>
      </c>
    </row>
    <row r="552" spans="1:19">
      <c r="A552" t="s">
        <v>91</v>
      </c>
      <c r="B552" t="s">
        <v>406</v>
      </c>
      <c r="E552" s="382">
        <v>0</v>
      </c>
      <c r="F552" s="382">
        <v>588</v>
      </c>
      <c r="G552" s="382">
        <v>15</v>
      </c>
      <c r="H552" s="382">
        <v>70</v>
      </c>
      <c r="I552" s="382">
        <v>967</v>
      </c>
      <c r="J552" s="382">
        <v>897</v>
      </c>
      <c r="K552" s="382">
        <v>0</v>
      </c>
      <c r="L552" s="382">
        <v>181862</v>
      </c>
      <c r="M552" s="382">
        <v>407</v>
      </c>
      <c r="N552" s="382">
        <v>1232</v>
      </c>
      <c r="O552" s="382">
        <v>15</v>
      </c>
      <c r="P552" s="382">
        <v>80</v>
      </c>
      <c r="Q552" s="382">
        <v>872</v>
      </c>
      <c r="R552" s="382">
        <v>967</v>
      </c>
      <c r="S552" s="382">
        <v>0</v>
      </c>
    </row>
    <row r="553" spans="1:19">
      <c r="B553">
        <v>34</v>
      </c>
      <c r="C553" t="s">
        <v>124</v>
      </c>
      <c r="D553" s="58">
        <v>45261</v>
      </c>
      <c r="E553" s="382">
        <v>24</v>
      </c>
      <c r="F553" s="382"/>
      <c r="G553" s="382"/>
      <c r="H553" s="382"/>
      <c r="I553" s="382">
        <v>24</v>
      </c>
      <c r="J553" s="382">
        <v>24</v>
      </c>
      <c r="K553" s="387" t="s">
        <v>383</v>
      </c>
      <c r="L553" s="380"/>
      <c r="M553">
        <v>23</v>
      </c>
      <c r="N553" s="382">
        <v>24</v>
      </c>
      <c r="O553" s="382"/>
      <c r="P553" s="382"/>
      <c r="Q553" s="382">
        <v>24</v>
      </c>
      <c r="R553" s="382">
        <v>24</v>
      </c>
      <c r="S553" s="382">
        <v>0</v>
      </c>
    </row>
    <row r="554" spans="1:19">
      <c r="A554" t="s">
        <v>124</v>
      </c>
      <c r="B554">
        <v>34</v>
      </c>
      <c r="C554" t="s">
        <v>248</v>
      </c>
      <c r="D554" s="58">
        <v>45292</v>
      </c>
      <c r="E554" s="382"/>
      <c r="F554" s="382">
        <v>7</v>
      </c>
      <c r="G554" s="382"/>
      <c r="H554" s="382"/>
      <c r="I554" s="382">
        <v>7</v>
      </c>
      <c r="J554" s="382">
        <v>7</v>
      </c>
      <c r="K554" t="s">
        <v>557</v>
      </c>
      <c r="L554" s="380">
        <v>45391</v>
      </c>
      <c r="M554">
        <v>128</v>
      </c>
      <c r="N554" s="382">
        <v>7</v>
      </c>
      <c r="O554" s="382"/>
      <c r="P554" s="382">
        <v>0</v>
      </c>
      <c r="Q554" s="382">
        <v>7</v>
      </c>
      <c r="R554" s="382">
        <v>7</v>
      </c>
      <c r="S554" s="382">
        <v>0</v>
      </c>
    </row>
    <row r="555" spans="1:19">
      <c r="A555" t="s">
        <v>248</v>
      </c>
      <c r="B555">
        <v>34</v>
      </c>
      <c r="C555" t="s">
        <v>248</v>
      </c>
      <c r="D555" s="58">
        <v>45323</v>
      </c>
      <c r="E555" s="382"/>
      <c r="F555" s="382"/>
      <c r="G555" s="382"/>
      <c r="H555" s="382"/>
      <c r="I555" s="382">
        <v>0</v>
      </c>
      <c r="J555" s="382">
        <v>0</v>
      </c>
      <c r="L555" s="380"/>
      <c r="M555" s="385"/>
      <c r="N555" s="382"/>
      <c r="O555" s="382"/>
      <c r="P555" s="382"/>
      <c r="Q555" s="382">
        <v>0</v>
      </c>
      <c r="R555" s="382">
        <v>0</v>
      </c>
      <c r="S555" s="382">
        <v>0</v>
      </c>
    </row>
    <row r="556" spans="1:19">
      <c r="A556" t="s">
        <v>248</v>
      </c>
      <c r="B556">
        <v>34</v>
      </c>
      <c r="C556" t="s">
        <v>124</v>
      </c>
      <c r="D556" s="58">
        <v>45352</v>
      </c>
      <c r="E556" s="382"/>
      <c r="F556" s="382">
        <v>7</v>
      </c>
      <c r="G556" s="382"/>
      <c r="H556" s="382">
        <v>10</v>
      </c>
      <c r="I556" s="382">
        <v>17</v>
      </c>
      <c r="J556" s="382">
        <v>7</v>
      </c>
      <c r="K556" t="s">
        <v>557</v>
      </c>
      <c r="L556" s="380">
        <v>45391</v>
      </c>
      <c r="M556">
        <v>128</v>
      </c>
      <c r="N556" s="382">
        <v>17</v>
      </c>
      <c r="O556" s="382"/>
      <c r="P556" s="382">
        <v>10</v>
      </c>
      <c r="Q556" s="382">
        <v>7</v>
      </c>
      <c r="R556" s="382">
        <v>17</v>
      </c>
      <c r="S556" s="382">
        <v>0</v>
      </c>
    </row>
    <row r="557" spans="1:19">
      <c r="A557" t="s">
        <v>124</v>
      </c>
      <c r="B557">
        <v>34</v>
      </c>
      <c r="C557" t="s">
        <v>248</v>
      </c>
      <c r="D557" s="58">
        <v>45383</v>
      </c>
      <c r="E557" s="382"/>
      <c r="F557" s="382">
        <v>7</v>
      </c>
      <c r="G557" s="382"/>
      <c r="H557" s="382">
        <v>10</v>
      </c>
      <c r="I557" s="382">
        <v>17</v>
      </c>
      <c r="J557" s="382">
        <v>7</v>
      </c>
      <c r="L557" s="380">
        <v>45441</v>
      </c>
      <c r="M557">
        <v>122</v>
      </c>
      <c r="N557" s="382">
        <v>17</v>
      </c>
      <c r="O557" s="382"/>
      <c r="P557" s="382">
        <v>10</v>
      </c>
      <c r="Q557" s="382">
        <v>7</v>
      </c>
      <c r="R557" s="382">
        <v>17</v>
      </c>
      <c r="S557" s="382">
        <v>0</v>
      </c>
    </row>
    <row r="558" spans="1:19">
      <c r="A558" t="s">
        <v>248</v>
      </c>
      <c r="B558">
        <v>34</v>
      </c>
      <c r="C558" t="s">
        <v>248</v>
      </c>
      <c r="D558" s="58">
        <v>45413</v>
      </c>
      <c r="E558" s="382"/>
      <c r="F558" s="382">
        <v>28</v>
      </c>
      <c r="G558" s="382"/>
      <c r="H558" s="382">
        <v>10</v>
      </c>
      <c r="I558" s="382">
        <v>38</v>
      </c>
      <c r="J558" s="382">
        <v>28</v>
      </c>
      <c r="L558" s="380">
        <v>45449</v>
      </c>
      <c r="M558">
        <v>15</v>
      </c>
      <c r="N558" s="382">
        <v>38</v>
      </c>
      <c r="O558" s="382"/>
      <c r="P558" s="382">
        <v>10</v>
      </c>
      <c r="Q558" s="382">
        <v>28</v>
      </c>
      <c r="R558" s="382">
        <v>38</v>
      </c>
      <c r="S558" s="382">
        <v>0</v>
      </c>
    </row>
    <row r="559" spans="1:19">
      <c r="A559" t="s">
        <v>248</v>
      </c>
      <c r="B559">
        <v>34</v>
      </c>
      <c r="C559" t="s">
        <v>124</v>
      </c>
      <c r="D559" s="58">
        <v>45444</v>
      </c>
      <c r="E559" s="382"/>
      <c r="F559" s="382">
        <v>14</v>
      </c>
      <c r="G559" s="382"/>
      <c r="H559" s="382">
        <v>10</v>
      </c>
      <c r="I559" s="382">
        <v>24</v>
      </c>
      <c r="J559" s="382">
        <v>14</v>
      </c>
      <c r="L559" s="380">
        <v>45491</v>
      </c>
      <c r="M559">
        <v>85</v>
      </c>
      <c r="N559" s="382">
        <v>24</v>
      </c>
      <c r="O559" s="382"/>
      <c r="P559" s="382">
        <v>10</v>
      </c>
      <c r="Q559" s="382">
        <v>14</v>
      </c>
      <c r="R559" s="382">
        <v>24</v>
      </c>
      <c r="S559" s="382">
        <v>0</v>
      </c>
    </row>
    <row r="560" spans="1:19">
      <c r="A560" t="s">
        <v>124</v>
      </c>
      <c r="B560">
        <v>34</v>
      </c>
      <c r="C560" t="s">
        <v>248</v>
      </c>
      <c r="D560" s="58">
        <v>45474</v>
      </c>
      <c r="E560" s="382"/>
      <c r="F560" s="382">
        <v>14</v>
      </c>
      <c r="G560" s="382">
        <v>5</v>
      </c>
      <c r="H560" s="382">
        <v>10</v>
      </c>
      <c r="I560" s="382">
        <v>29</v>
      </c>
      <c r="J560" s="382">
        <v>19</v>
      </c>
      <c r="L560" s="380">
        <v>45532</v>
      </c>
      <c r="M560">
        <v>98</v>
      </c>
      <c r="N560" s="382">
        <v>29</v>
      </c>
      <c r="O560" s="382">
        <v>5</v>
      </c>
      <c r="P560" s="382">
        <v>10</v>
      </c>
      <c r="Q560" s="382">
        <v>14</v>
      </c>
      <c r="R560" s="382">
        <v>29</v>
      </c>
      <c r="S560" s="382">
        <v>0</v>
      </c>
    </row>
    <row r="561" spans="1:19">
      <c r="A561" t="s">
        <v>248</v>
      </c>
      <c r="B561">
        <v>34</v>
      </c>
      <c r="C561" t="s">
        <v>248</v>
      </c>
      <c r="D561" s="58">
        <v>45505</v>
      </c>
      <c r="E561" s="382"/>
      <c r="F561" s="382">
        <v>28</v>
      </c>
      <c r="G561" s="382">
        <v>5</v>
      </c>
      <c r="H561" s="382">
        <v>10</v>
      </c>
      <c r="I561" s="382">
        <v>43</v>
      </c>
      <c r="J561" s="382">
        <v>33</v>
      </c>
      <c r="L561" s="380"/>
      <c r="N561" s="382">
        <v>72</v>
      </c>
      <c r="O561" s="382">
        <v>5</v>
      </c>
      <c r="P561" s="382">
        <v>10</v>
      </c>
      <c r="Q561" s="382">
        <v>57</v>
      </c>
      <c r="R561" s="382">
        <v>72</v>
      </c>
      <c r="S561" s="382">
        <v>-29</v>
      </c>
    </row>
    <row r="562" spans="1:19">
      <c r="A562" t="s">
        <v>248</v>
      </c>
      <c r="B562">
        <v>34</v>
      </c>
      <c r="C562" t="s">
        <v>124</v>
      </c>
      <c r="D562" s="58">
        <v>45536</v>
      </c>
      <c r="E562" s="382"/>
      <c r="F562" s="382">
        <v>22</v>
      </c>
      <c r="G562" s="382">
        <v>5</v>
      </c>
      <c r="H562" s="382">
        <v>10</v>
      </c>
      <c r="I562" s="382">
        <v>37</v>
      </c>
      <c r="J562" s="382">
        <v>27</v>
      </c>
      <c r="L562" s="380"/>
      <c r="N562" s="382">
        <v>37</v>
      </c>
      <c r="O562" s="382">
        <v>5</v>
      </c>
      <c r="P562" s="382">
        <v>10</v>
      </c>
      <c r="Q562" s="382">
        <v>22</v>
      </c>
      <c r="R562" s="382">
        <v>37</v>
      </c>
      <c r="S562" s="382">
        <v>0</v>
      </c>
    </row>
    <row r="563" spans="1:19">
      <c r="A563" t="s">
        <v>124</v>
      </c>
      <c r="B563">
        <v>34</v>
      </c>
      <c r="C563" t="s">
        <v>248</v>
      </c>
      <c r="D563" s="58">
        <v>45566</v>
      </c>
      <c r="E563" s="382"/>
      <c r="F563" s="382"/>
      <c r="G563" s="382"/>
      <c r="H563" s="382"/>
      <c r="I563" s="382">
        <v>0</v>
      </c>
      <c r="J563" s="382">
        <v>0</v>
      </c>
      <c r="L563" s="380"/>
      <c r="N563" s="382"/>
      <c r="O563" s="382"/>
      <c r="P563" s="382"/>
      <c r="Q563" s="382">
        <v>0</v>
      </c>
      <c r="R563" s="382">
        <v>0</v>
      </c>
      <c r="S563" s="382">
        <v>0</v>
      </c>
    </row>
    <row r="564" spans="1:19">
      <c r="A564" t="s">
        <v>248</v>
      </c>
      <c r="B564">
        <v>34</v>
      </c>
      <c r="C564" t="s">
        <v>248</v>
      </c>
      <c r="D564" s="58">
        <v>45597</v>
      </c>
      <c r="E564" s="382"/>
      <c r="F564" s="382"/>
      <c r="G564" s="382"/>
      <c r="H564" s="382"/>
      <c r="I564" s="382">
        <v>0</v>
      </c>
      <c r="J564" s="382">
        <v>0</v>
      </c>
      <c r="L564" s="380"/>
      <c r="N564" s="382"/>
      <c r="O564" s="382"/>
      <c r="P564" s="382"/>
      <c r="Q564" s="382">
        <v>0</v>
      </c>
      <c r="R564" s="382">
        <v>0</v>
      </c>
      <c r="S564" s="382">
        <v>0</v>
      </c>
    </row>
    <row r="565" spans="1:19">
      <c r="A565" t="s">
        <v>248</v>
      </c>
      <c r="B565">
        <v>34</v>
      </c>
      <c r="C565" t="s">
        <v>124</v>
      </c>
      <c r="D565" s="58">
        <v>45627</v>
      </c>
      <c r="E565" s="382"/>
      <c r="F565" s="382"/>
      <c r="G565" s="382"/>
      <c r="H565" s="382"/>
      <c r="I565" s="382">
        <v>0</v>
      </c>
      <c r="J565" s="382">
        <v>0</v>
      </c>
      <c r="L565" s="380"/>
      <c r="N565" s="382"/>
      <c r="O565" s="382"/>
      <c r="P565" s="382"/>
      <c r="Q565" s="382">
        <v>0</v>
      </c>
      <c r="R565" s="382">
        <v>0</v>
      </c>
      <c r="S565" s="382">
        <v>0</v>
      </c>
    </row>
    <row r="566" spans="1:19">
      <c r="A566" t="s">
        <v>124</v>
      </c>
      <c r="B566">
        <v>34</v>
      </c>
      <c r="C566" t="s">
        <v>248</v>
      </c>
      <c r="D566" s="58">
        <v>45658</v>
      </c>
      <c r="E566" s="382"/>
      <c r="F566" s="382"/>
      <c r="G566" s="382"/>
      <c r="H566" s="382"/>
      <c r="I566" s="382">
        <v>0</v>
      </c>
      <c r="J566" s="382">
        <v>0</v>
      </c>
      <c r="L566" s="380"/>
      <c r="N566" s="382"/>
      <c r="O566" s="382"/>
      <c r="P566" s="382"/>
      <c r="Q566" s="382">
        <v>0</v>
      </c>
      <c r="R566" s="382">
        <v>0</v>
      </c>
      <c r="S566" s="382">
        <v>0</v>
      </c>
    </row>
    <row r="567" spans="1:19">
      <c r="A567" t="s">
        <v>248</v>
      </c>
      <c r="B567">
        <v>34</v>
      </c>
      <c r="C567" t="s">
        <v>248</v>
      </c>
      <c r="E567" s="382"/>
      <c r="F567" s="382"/>
      <c r="G567" s="382"/>
      <c r="H567" s="382"/>
      <c r="I567" s="382">
        <v>0</v>
      </c>
      <c r="J567" s="382">
        <v>0</v>
      </c>
      <c r="L567" s="380"/>
      <c r="N567" s="382"/>
      <c r="O567" s="382"/>
      <c r="P567" s="382"/>
      <c r="Q567" s="382">
        <v>0</v>
      </c>
      <c r="R567" s="382">
        <v>0</v>
      </c>
      <c r="S567" s="382">
        <v>0</v>
      </c>
    </row>
    <row r="568" spans="1:19">
      <c r="A568" t="s">
        <v>248</v>
      </c>
      <c r="B568">
        <v>34</v>
      </c>
      <c r="C568" t="s">
        <v>124</v>
      </c>
      <c r="E568" s="382"/>
      <c r="F568" s="382"/>
      <c r="G568" s="382"/>
      <c r="H568" s="382"/>
      <c r="I568" s="382">
        <v>0</v>
      </c>
      <c r="J568" s="382">
        <v>0</v>
      </c>
      <c r="L568" s="380"/>
      <c r="N568" s="382"/>
      <c r="O568" s="382"/>
      <c r="P568" s="382"/>
      <c r="Q568" s="382">
        <v>0</v>
      </c>
      <c r="R568" s="382">
        <v>0</v>
      </c>
      <c r="S568" s="382">
        <v>0</v>
      </c>
    </row>
    <row r="569" spans="1:19">
      <c r="A569" t="s">
        <v>124</v>
      </c>
      <c r="B569">
        <v>34</v>
      </c>
      <c r="C569" t="s">
        <v>248</v>
      </c>
      <c r="E569" s="382"/>
      <c r="F569" s="382"/>
      <c r="G569" s="382"/>
      <c r="H569" s="382"/>
      <c r="I569" s="382">
        <v>0</v>
      </c>
      <c r="J569" s="382">
        <v>0</v>
      </c>
      <c r="L569" s="380"/>
      <c r="N569" s="382"/>
      <c r="O569" s="382"/>
      <c r="P569" s="382"/>
      <c r="Q569" s="382">
        <v>0</v>
      </c>
      <c r="R569" s="382">
        <v>0</v>
      </c>
      <c r="S569" s="382">
        <v>0</v>
      </c>
    </row>
    <row r="570" spans="1:19">
      <c r="A570" t="s">
        <v>248</v>
      </c>
      <c r="B570">
        <v>34</v>
      </c>
      <c r="C570" t="s">
        <v>248</v>
      </c>
      <c r="E570" s="382"/>
      <c r="F570" s="382"/>
      <c r="G570" s="382"/>
      <c r="H570" s="382"/>
      <c r="I570" s="382">
        <v>0</v>
      </c>
      <c r="J570" s="382">
        <v>0</v>
      </c>
      <c r="L570" s="380"/>
      <c r="N570" s="382"/>
      <c r="O570" s="382"/>
      <c r="P570" s="382"/>
      <c r="Q570" s="382">
        <v>0</v>
      </c>
      <c r="R570" s="382">
        <v>0</v>
      </c>
      <c r="S570" s="382">
        <v>0</v>
      </c>
    </row>
    <row r="571" spans="1:19">
      <c r="A571" t="s">
        <v>248</v>
      </c>
      <c r="B571" t="s">
        <v>407</v>
      </c>
      <c r="E571" s="382">
        <v>24</v>
      </c>
      <c r="F571" s="382">
        <v>127</v>
      </c>
      <c r="G571" s="382">
        <v>15</v>
      </c>
      <c r="H571" s="382">
        <v>70</v>
      </c>
      <c r="I571" s="382">
        <v>236</v>
      </c>
      <c r="J571" s="382">
        <v>166</v>
      </c>
      <c r="L571" s="380"/>
      <c r="N571" s="382">
        <v>265</v>
      </c>
      <c r="O571" s="382">
        <v>15</v>
      </c>
      <c r="P571" s="382">
        <v>70</v>
      </c>
      <c r="Q571" s="382">
        <v>180</v>
      </c>
      <c r="R571" s="382">
        <v>265</v>
      </c>
      <c r="S571" s="382">
        <v>-29</v>
      </c>
    </row>
    <row r="572" spans="1:19">
      <c r="B572">
        <v>35</v>
      </c>
      <c r="C572" t="s">
        <v>44</v>
      </c>
      <c r="D572" s="58">
        <v>45261</v>
      </c>
      <c r="E572" s="382">
        <v>182</v>
      </c>
      <c r="F572" s="382">
        <v>0</v>
      </c>
      <c r="G572" s="382"/>
      <c r="H572" s="382"/>
      <c r="I572" s="382">
        <v>182</v>
      </c>
      <c r="J572" s="382">
        <v>182</v>
      </c>
      <c r="L572" s="380">
        <v>45444</v>
      </c>
      <c r="M572">
        <v>124</v>
      </c>
      <c r="N572" s="382">
        <v>182</v>
      </c>
      <c r="O572" s="382"/>
      <c r="P572" s="382">
        <v>0</v>
      </c>
      <c r="Q572" s="382">
        <v>182</v>
      </c>
      <c r="R572" s="382">
        <v>182</v>
      </c>
      <c r="S572" s="382">
        <v>0</v>
      </c>
    </row>
    <row r="573" spans="1:19">
      <c r="A573" t="s">
        <v>44</v>
      </c>
      <c r="B573">
        <v>35</v>
      </c>
      <c r="C573" t="s">
        <v>44</v>
      </c>
      <c r="D573" s="58">
        <v>45292</v>
      </c>
      <c r="E573" s="382"/>
      <c r="F573" s="382">
        <v>21</v>
      </c>
      <c r="G573" s="382"/>
      <c r="H573" s="382"/>
      <c r="I573" s="382">
        <v>21</v>
      </c>
      <c r="J573" s="382">
        <v>21</v>
      </c>
      <c r="L573" s="380">
        <v>45444</v>
      </c>
      <c r="M573">
        <v>124</v>
      </c>
      <c r="N573" s="382">
        <v>21</v>
      </c>
      <c r="O573" s="382"/>
      <c r="P573" s="382"/>
      <c r="Q573" s="382">
        <v>21</v>
      </c>
      <c r="R573" s="382">
        <v>21</v>
      </c>
      <c r="S573" s="382">
        <v>0</v>
      </c>
    </row>
    <row r="574" spans="1:19">
      <c r="A574" t="s">
        <v>44</v>
      </c>
      <c r="B574">
        <v>35</v>
      </c>
      <c r="C574" t="s">
        <v>44</v>
      </c>
      <c r="D574" s="58">
        <v>45323</v>
      </c>
      <c r="E574" s="382"/>
      <c r="F574" s="382"/>
      <c r="G574" s="382"/>
      <c r="H574" s="382"/>
      <c r="I574" s="382">
        <v>0</v>
      </c>
      <c r="J574" s="382">
        <v>0</v>
      </c>
      <c r="L574" s="380"/>
      <c r="M574" s="385"/>
      <c r="N574" s="382"/>
      <c r="O574" s="382"/>
      <c r="P574" s="382"/>
      <c r="Q574" s="382">
        <v>0</v>
      </c>
      <c r="R574" s="382">
        <v>0</v>
      </c>
      <c r="S574" s="382">
        <v>0</v>
      </c>
    </row>
    <row r="575" spans="1:19">
      <c r="A575" t="s">
        <v>44</v>
      </c>
      <c r="B575">
        <v>35</v>
      </c>
      <c r="C575" t="s">
        <v>44</v>
      </c>
      <c r="D575" s="58">
        <v>45352</v>
      </c>
      <c r="E575" s="382"/>
      <c r="F575" s="382"/>
      <c r="G575" s="382"/>
      <c r="H575" s="382">
        <v>10</v>
      </c>
      <c r="I575" s="382">
        <v>10</v>
      </c>
      <c r="J575" s="382">
        <v>0</v>
      </c>
      <c r="L575" s="380">
        <v>45444</v>
      </c>
      <c r="M575">
        <v>124</v>
      </c>
      <c r="N575" s="382">
        <v>10</v>
      </c>
      <c r="O575" s="382"/>
      <c r="P575" s="382">
        <v>10</v>
      </c>
      <c r="Q575" s="382">
        <v>0</v>
      </c>
      <c r="R575" s="382">
        <v>10</v>
      </c>
      <c r="S575" s="382">
        <v>0</v>
      </c>
    </row>
    <row r="576" spans="1:19">
      <c r="A576" t="s">
        <v>44</v>
      </c>
      <c r="B576">
        <v>35</v>
      </c>
      <c r="C576" t="s">
        <v>44</v>
      </c>
      <c r="D576" s="58">
        <v>45383</v>
      </c>
      <c r="E576" s="382"/>
      <c r="F576" s="382">
        <v>14</v>
      </c>
      <c r="G576" s="382"/>
      <c r="H576" s="382">
        <v>10</v>
      </c>
      <c r="I576" s="382">
        <v>24</v>
      </c>
      <c r="J576" s="382">
        <v>14</v>
      </c>
      <c r="L576" s="380">
        <v>45444</v>
      </c>
      <c r="M576">
        <v>124</v>
      </c>
      <c r="N576" s="382">
        <v>24</v>
      </c>
      <c r="O576" s="382"/>
      <c r="P576" s="382">
        <v>10</v>
      </c>
      <c r="Q576" s="382">
        <v>14</v>
      </c>
      <c r="R576" s="382">
        <v>24</v>
      </c>
      <c r="S576" s="382">
        <v>0</v>
      </c>
    </row>
    <row r="577" spans="1:19">
      <c r="A577" t="s">
        <v>44</v>
      </c>
      <c r="B577">
        <v>35</v>
      </c>
      <c r="C577" t="s">
        <v>44</v>
      </c>
      <c r="D577" s="58">
        <v>45413</v>
      </c>
      <c r="E577" s="382"/>
      <c r="F577" s="382">
        <v>0</v>
      </c>
      <c r="G577" s="382"/>
      <c r="H577" s="382">
        <v>10</v>
      </c>
      <c r="I577" s="382">
        <v>10</v>
      </c>
      <c r="J577" s="382">
        <v>0</v>
      </c>
      <c r="L577" s="380">
        <v>45451</v>
      </c>
      <c r="M577">
        <v>52</v>
      </c>
      <c r="N577" s="382">
        <v>10</v>
      </c>
      <c r="O577" s="382"/>
      <c r="P577" s="382">
        <v>10</v>
      </c>
      <c r="Q577" s="382">
        <v>0</v>
      </c>
      <c r="R577" s="382">
        <v>10</v>
      </c>
      <c r="S577" s="382">
        <v>0</v>
      </c>
    </row>
    <row r="578" spans="1:19">
      <c r="A578" t="s">
        <v>44</v>
      </c>
      <c r="B578">
        <v>35</v>
      </c>
      <c r="C578" t="s">
        <v>44</v>
      </c>
      <c r="D578" s="58">
        <v>45444</v>
      </c>
      <c r="E578" s="382"/>
      <c r="F578" s="382">
        <v>7</v>
      </c>
      <c r="G578" s="382"/>
      <c r="H578" s="382">
        <v>10</v>
      </c>
      <c r="I578" s="382">
        <v>17</v>
      </c>
      <c r="J578" s="382">
        <v>7</v>
      </c>
      <c r="L578" s="380"/>
      <c r="N578" s="382">
        <v>0</v>
      </c>
      <c r="O578" s="382"/>
      <c r="P578" s="382"/>
      <c r="Q578" s="382">
        <v>0</v>
      </c>
      <c r="R578" s="382">
        <v>0</v>
      </c>
      <c r="S578" s="382">
        <v>17</v>
      </c>
    </row>
    <row r="579" spans="1:19">
      <c r="A579" t="s">
        <v>44</v>
      </c>
      <c r="B579">
        <v>35</v>
      </c>
      <c r="C579" t="s">
        <v>44</v>
      </c>
      <c r="D579" s="58">
        <v>45474</v>
      </c>
      <c r="E579" s="382"/>
      <c r="F579" s="382"/>
      <c r="G579" s="382">
        <v>5</v>
      </c>
      <c r="H579" s="382">
        <v>10</v>
      </c>
      <c r="I579" s="382">
        <v>15</v>
      </c>
      <c r="J579" s="382">
        <v>5</v>
      </c>
      <c r="L579" s="380"/>
      <c r="N579" s="382">
        <v>15</v>
      </c>
      <c r="O579" s="382">
        <v>5</v>
      </c>
      <c r="P579" s="382">
        <v>10</v>
      </c>
      <c r="Q579" s="382">
        <v>0</v>
      </c>
      <c r="R579" s="382">
        <v>15</v>
      </c>
      <c r="S579" s="382">
        <v>0</v>
      </c>
    </row>
    <row r="580" spans="1:19">
      <c r="A580" t="s">
        <v>44</v>
      </c>
      <c r="B580">
        <v>35</v>
      </c>
      <c r="C580" t="s">
        <v>44</v>
      </c>
      <c r="D580" s="58">
        <v>45505</v>
      </c>
      <c r="E580" s="382"/>
      <c r="F580" s="382">
        <v>7</v>
      </c>
      <c r="G580" s="382">
        <v>5</v>
      </c>
      <c r="H580" s="382">
        <v>10</v>
      </c>
      <c r="I580" s="382">
        <v>22</v>
      </c>
      <c r="J580" s="382">
        <v>12</v>
      </c>
      <c r="L580" s="380"/>
      <c r="N580" s="382">
        <v>22</v>
      </c>
      <c r="O580" s="382">
        <v>5</v>
      </c>
      <c r="P580" s="382">
        <v>10</v>
      </c>
      <c r="Q580" s="382">
        <v>7</v>
      </c>
      <c r="R580" s="382">
        <v>22</v>
      </c>
      <c r="S580" s="382">
        <v>0</v>
      </c>
    </row>
    <row r="581" spans="1:19">
      <c r="A581" t="s">
        <v>44</v>
      </c>
      <c r="B581">
        <v>35</v>
      </c>
      <c r="C581" t="s">
        <v>44</v>
      </c>
      <c r="D581" s="58">
        <v>45536</v>
      </c>
      <c r="E581" s="382"/>
      <c r="F581" s="382">
        <v>7</v>
      </c>
      <c r="G581" s="382">
        <v>5</v>
      </c>
      <c r="H581" s="382">
        <v>10</v>
      </c>
      <c r="I581" s="382">
        <v>22</v>
      </c>
      <c r="J581" s="382">
        <v>12</v>
      </c>
      <c r="L581" s="380"/>
      <c r="N581" s="382">
        <v>22</v>
      </c>
      <c r="O581" s="382">
        <v>5</v>
      </c>
      <c r="P581" s="382">
        <v>10</v>
      </c>
      <c r="Q581" s="382">
        <v>7</v>
      </c>
      <c r="R581" s="382">
        <v>22</v>
      </c>
      <c r="S581" s="382">
        <v>0</v>
      </c>
    </row>
    <row r="582" spans="1:19">
      <c r="A582" t="s">
        <v>44</v>
      </c>
      <c r="B582">
        <v>35</v>
      </c>
      <c r="C582" t="s">
        <v>44</v>
      </c>
      <c r="D582" s="58">
        <v>45566</v>
      </c>
      <c r="E582" s="382"/>
      <c r="F582" s="382"/>
      <c r="G582" s="382"/>
      <c r="H582" s="382"/>
      <c r="I582" s="382">
        <v>0</v>
      </c>
      <c r="J582" s="382">
        <v>0</v>
      </c>
      <c r="L582" s="380"/>
      <c r="N582" s="382"/>
      <c r="O582" s="382"/>
      <c r="P582" s="382"/>
      <c r="Q582" s="382">
        <v>0</v>
      </c>
      <c r="R582" s="382">
        <v>0</v>
      </c>
      <c r="S582" s="382">
        <v>0</v>
      </c>
    </row>
    <row r="583" spans="1:19">
      <c r="A583" t="s">
        <v>44</v>
      </c>
      <c r="B583">
        <v>35</v>
      </c>
      <c r="C583" t="s">
        <v>44</v>
      </c>
      <c r="D583" s="58">
        <v>45597</v>
      </c>
      <c r="E583" s="382"/>
      <c r="F583" s="382"/>
      <c r="G583" s="382"/>
      <c r="H583" s="382"/>
      <c r="I583" s="382">
        <v>0</v>
      </c>
      <c r="J583" s="382">
        <v>0</v>
      </c>
      <c r="L583" s="380"/>
      <c r="N583" s="382"/>
      <c r="O583" s="382"/>
      <c r="P583" s="382"/>
      <c r="Q583" s="382">
        <v>0</v>
      </c>
      <c r="R583" s="382">
        <v>0</v>
      </c>
      <c r="S583" s="382">
        <v>0</v>
      </c>
    </row>
    <row r="584" spans="1:19">
      <c r="A584" t="s">
        <v>44</v>
      </c>
      <c r="B584">
        <v>35</v>
      </c>
      <c r="C584" t="s">
        <v>44</v>
      </c>
      <c r="D584" s="58">
        <v>45627</v>
      </c>
      <c r="E584" s="382"/>
      <c r="F584" s="382"/>
      <c r="G584" s="382"/>
      <c r="H584" s="382"/>
      <c r="I584" s="382">
        <v>0</v>
      </c>
      <c r="J584" s="382">
        <v>0</v>
      </c>
      <c r="L584" s="380"/>
      <c r="N584" s="382"/>
      <c r="O584" s="382"/>
      <c r="P584" s="382"/>
      <c r="Q584" s="382">
        <v>0</v>
      </c>
      <c r="R584" s="382">
        <v>0</v>
      </c>
      <c r="S584" s="382">
        <v>0</v>
      </c>
    </row>
    <row r="585" spans="1:19">
      <c r="A585" t="s">
        <v>44</v>
      </c>
      <c r="B585">
        <v>35</v>
      </c>
      <c r="C585" t="s">
        <v>44</v>
      </c>
      <c r="D585" s="58">
        <v>45658</v>
      </c>
      <c r="E585" s="382"/>
      <c r="F585" s="382"/>
      <c r="G585" s="382"/>
      <c r="H585" s="382"/>
      <c r="I585" s="382">
        <v>0</v>
      </c>
      <c r="J585" s="382">
        <v>0</v>
      </c>
      <c r="L585" s="380"/>
      <c r="N585" s="382"/>
      <c r="O585" s="382"/>
      <c r="P585" s="382"/>
      <c r="Q585" s="382">
        <v>0</v>
      </c>
      <c r="R585" s="382">
        <v>0</v>
      </c>
      <c r="S585" s="382">
        <v>0</v>
      </c>
    </row>
    <row r="586" spans="1:19">
      <c r="A586" t="s">
        <v>44</v>
      </c>
      <c r="B586">
        <v>35</v>
      </c>
      <c r="C586" t="s">
        <v>44</v>
      </c>
      <c r="E586" s="382"/>
      <c r="F586" s="382"/>
      <c r="G586" s="382"/>
      <c r="H586" s="382"/>
      <c r="I586" s="382">
        <v>0</v>
      </c>
      <c r="J586" s="382">
        <v>0</v>
      </c>
      <c r="L586" s="380"/>
      <c r="N586" s="382"/>
      <c r="O586" s="382"/>
      <c r="P586" s="382"/>
      <c r="Q586" s="382">
        <v>0</v>
      </c>
      <c r="R586" s="382">
        <v>0</v>
      </c>
      <c r="S586" s="382">
        <v>0</v>
      </c>
    </row>
    <row r="587" spans="1:19">
      <c r="A587" t="s">
        <v>44</v>
      </c>
      <c r="B587" t="s">
        <v>408</v>
      </c>
      <c r="E587" s="382">
        <v>182</v>
      </c>
      <c r="F587" s="382">
        <v>56</v>
      </c>
      <c r="G587" s="382">
        <v>15</v>
      </c>
      <c r="H587" s="382">
        <v>70</v>
      </c>
      <c r="I587" s="382">
        <v>323</v>
      </c>
      <c r="J587" s="382">
        <v>253</v>
      </c>
      <c r="L587" s="380"/>
      <c r="N587" s="382">
        <v>306</v>
      </c>
      <c r="O587" s="382">
        <v>15</v>
      </c>
      <c r="P587" s="382">
        <v>60</v>
      </c>
      <c r="Q587" s="382">
        <v>231</v>
      </c>
      <c r="R587" s="382">
        <v>306</v>
      </c>
      <c r="S587" s="382">
        <v>17</v>
      </c>
    </row>
    <row r="588" spans="1:19">
      <c r="B588">
        <v>36</v>
      </c>
      <c r="C588" t="s">
        <v>45</v>
      </c>
      <c r="D588" s="58">
        <v>45261</v>
      </c>
      <c r="E588" s="382">
        <v>0</v>
      </c>
      <c r="F588" s="382">
        <v>0</v>
      </c>
      <c r="G588" s="382"/>
      <c r="H588" s="382"/>
      <c r="I588" s="382">
        <v>0</v>
      </c>
      <c r="J588" s="382">
        <v>0</v>
      </c>
      <c r="L588" s="380"/>
      <c r="N588" s="382"/>
      <c r="O588" s="382"/>
      <c r="P588" s="382">
        <v>0</v>
      </c>
      <c r="Q588" s="382">
        <v>0</v>
      </c>
      <c r="R588" s="382">
        <v>0</v>
      </c>
      <c r="S588" s="382">
        <v>0</v>
      </c>
    </row>
    <row r="589" spans="1:19">
      <c r="A589" t="s">
        <v>45</v>
      </c>
      <c r="B589">
        <v>36</v>
      </c>
      <c r="C589" t="s">
        <v>45</v>
      </c>
      <c r="D589" s="58">
        <v>45292</v>
      </c>
      <c r="E589" s="382"/>
      <c r="F589" s="382"/>
      <c r="G589" s="382"/>
      <c r="H589" s="382">
        <v>10</v>
      </c>
      <c r="I589" s="382">
        <v>10</v>
      </c>
      <c r="J589" s="382">
        <v>0</v>
      </c>
      <c r="L589" s="380">
        <v>45437</v>
      </c>
      <c r="M589" s="383">
        <v>118</v>
      </c>
      <c r="N589" s="382">
        <v>10</v>
      </c>
      <c r="O589" s="382"/>
      <c r="P589" s="382">
        <v>10</v>
      </c>
      <c r="Q589" s="382">
        <v>0</v>
      </c>
      <c r="R589" s="382">
        <v>10</v>
      </c>
      <c r="S589" s="382">
        <v>0</v>
      </c>
    </row>
    <row r="590" spans="1:19">
      <c r="A590" t="s">
        <v>45</v>
      </c>
      <c r="B590">
        <v>36</v>
      </c>
      <c r="C590" t="s">
        <v>45</v>
      </c>
      <c r="D590" s="58">
        <v>45323</v>
      </c>
      <c r="E590" s="382"/>
      <c r="F590" s="382"/>
      <c r="G590" s="382"/>
      <c r="H590" s="382"/>
      <c r="I590" s="382">
        <v>0</v>
      </c>
      <c r="J590" s="382">
        <v>0</v>
      </c>
      <c r="L590" s="380"/>
      <c r="M590" s="385"/>
      <c r="N590" s="382"/>
      <c r="O590" s="382"/>
      <c r="P590" s="382"/>
      <c r="Q590" s="382">
        <v>0</v>
      </c>
      <c r="R590" s="382">
        <v>0</v>
      </c>
      <c r="S590" s="382">
        <v>0</v>
      </c>
    </row>
    <row r="591" spans="1:19">
      <c r="A591" t="s">
        <v>45</v>
      </c>
      <c r="B591">
        <v>36</v>
      </c>
      <c r="C591" t="s">
        <v>45</v>
      </c>
      <c r="D591" s="58">
        <v>45352</v>
      </c>
      <c r="E591" s="382"/>
      <c r="F591" s="382">
        <v>21</v>
      </c>
      <c r="G591" s="382"/>
      <c r="H591" s="382">
        <v>10</v>
      </c>
      <c r="I591" s="382">
        <v>31</v>
      </c>
      <c r="J591" s="382">
        <v>21</v>
      </c>
      <c r="L591" s="380">
        <v>45437</v>
      </c>
      <c r="M591" s="383">
        <v>118</v>
      </c>
      <c r="N591" s="382">
        <v>31</v>
      </c>
      <c r="O591" s="382"/>
      <c r="P591" s="382">
        <v>10</v>
      </c>
      <c r="Q591" s="382">
        <v>21</v>
      </c>
      <c r="R591" s="382">
        <v>31</v>
      </c>
      <c r="S591" s="382">
        <v>0</v>
      </c>
    </row>
    <row r="592" spans="1:19">
      <c r="A592" t="s">
        <v>45</v>
      </c>
      <c r="B592">
        <v>36</v>
      </c>
      <c r="C592" t="s">
        <v>45</v>
      </c>
      <c r="D592" s="58">
        <v>45383</v>
      </c>
      <c r="E592" s="382"/>
      <c r="F592" s="382">
        <v>21</v>
      </c>
      <c r="G592" s="382"/>
      <c r="H592" s="382">
        <v>10</v>
      </c>
      <c r="I592" s="382">
        <v>31</v>
      </c>
      <c r="J592" s="382">
        <v>21</v>
      </c>
      <c r="L592" s="380"/>
      <c r="M592" s="383"/>
      <c r="N592" s="382"/>
      <c r="O592" s="382"/>
      <c r="P592" s="382"/>
      <c r="Q592" s="382">
        <v>0</v>
      </c>
      <c r="R592" s="382">
        <v>0</v>
      </c>
      <c r="S592" s="382">
        <v>31</v>
      </c>
    </row>
    <row r="593" spans="1:19">
      <c r="A593" t="s">
        <v>45</v>
      </c>
      <c r="B593">
        <v>36</v>
      </c>
      <c r="C593" t="s">
        <v>45</v>
      </c>
      <c r="D593" s="58">
        <v>45413</v>
      </c>
      <c r="E593" s="382"/>
      <c r="F593" s="382">
        <v>21</v>
      </c>
      <c r="G593" s="382"/>
      <c r="H593" s="382">
        <v>10</v>
      </c>
      <c r="I593" s="382">
        <v>31</v>
      </c>
      <c r="J593" s="382">
        <v>21</v>
      </c>
      <c r="L593" s="380">
        <v>45463</v>
      </c>
      <c r="M593">
        <v>106</v>
      </c>
      <c r="N593" s="382">
        <v>31</v>
      </c>
      <c r="O593" s="382"/>
      <c r="P593" s="382">
        <v>10</v>
      </c>
      <c r="Q593" s="382">
        <v>21</v>
      </c>
      <c r="R593" s="382">
        <v>31</v>
      </c>
      <c r="S593" s="382">
        <v>0</v>
      </c>
    </row>
    <row r="594" spans="1:19">
      <c r="A594" t="s">
        <v>45</v>
      </c>
      <c r="B594">
        <v>36</v>
      </c>
      <c r="C594" t="s">
        <v>45</v>
      </c>
      <c r="D594" s="58">
        <v>45444</v>
      </c>
      <c r="E594" s="382"/>
      <c r="F594" s="382">
        <v>7</v>
      </c>
      <c r="G594" s="382"/>
      <c r="H594" s="382">
        <v>10</v>
      </c>
      <c r="I594" s="382">
        <v>17</v>
      </c>
      <c r="J594" s="382">
        <v>7</v>
      </c>
      <c r="L594" s="380">
        <v>45493</v>
      </c>
      <c r="M594">
        <v>100</v>
      </c>
      <c r="N594" s="382">
        <v>17</v>
      </c>
      <c r="O594" s="382"/>
      <c r="P594" s="382">
        <v>10</v>
      </c>
      <c r="Q594" s="382">
        <v>7</v>
      </c>
      <c r="R594" s="382">
        <v>17</v>
      </c>
      <c r="S594" s="382">
        <v>0</v>
      </c>
    </row>
    <row r="595" spans="1:19">
      <c r="A595" t="s">
        <v>45</v>
      </c>
      <c r="B595">
        <v>36</v>
      </c>
      <c r="C595" t="s">
        <v>45</v>
      </c>
      <c r="D595" s="58">
        <v>45474</v>
      </c>
      <c r="E595" s="382"/>
      <c r="F595" s="382">
        <v>0</v>
      </c>
      <c r="G595" s="382">
        <v>5</v>
      </c>
      <c r="H595" s="382">
        <v>10</v>
      </c>
      <c r="I595" s="382">
        <v>15</v>
      </c>
      <c r="J595" s="382">
        <v>5</v>
      </c>
      <c r="L595" s="380">
        <v>45513</v>
      </c>
      <c r="M595">
        <v>41</v>
      </c>
      <c r="N595" s="382">
        <v>15</v>
      </c>
      <c r="O595" s="382">
        <v>5</v>
      </c>
      <c r="P595" s="382">
        <v>10</v>
      </c>
      <c r="Q595" s="382">
        <v>0</v>
      </c>
      <c r="R595" s="382">
        <v>15</v>
      </c>
      <c r="S595" s="382">
        <v>0</v>
      </c>
    </row>
    <row r="596" spans="1:19">
      <c r="A596" t="s">
        <v>45</v>
      </c>
      <c r="B596">
        <v>36</v>
      </c>
      <c r="C596" t="s">
        <v>45</v>
      </c>
      <c r="D596" s="58">
        <v>45505</v>
      </c>
      <c r="E596" s="382"/>
      <c r="F596" s="382">
        <v>7</v>
      </c>
      <c r="G596" s="382">
        <v>5</v>
      </c>
      <c r="H596" s="382">
        <v>10</v>
      </c>
      <c r="I596" s="382">
        <v>22</v>
      </c>
      <c r="J596" s="382">
        <v>12</v>
      </c>
      <c r="L596" s="380">
        <v>45565</v>
      </c>
      <c r="M596">
        <v>99</v>
      </c>
      <c r="N596" s="382">
        <v>22</v>
      </c>
      <c r="O596" s="382">
        <v>5</v>
      </c>
      <c r="P596" s="382">
        <v>10</v>
      </c>
      <c r="Q596" s="382">
        <v>7</v>
      </c>
      <c r="R596" s="382">
        <v>22</v>
      </c>
      <c r="S596" s="382">
        <v>0</v>
      </c>
    </row>
    <row r="597" spans="1:19">
      <c r="A597" t="s">
        <v>45</v>
      </c>
      <c r="B597">
        <v>36</v>
      </c>
      <c r="C597" t="s">
        <v>45</v>
      </c>
      <c r="D597" s="58">
        <v>45536</v>
      </c>
      <c r="E597" s="382"/>
      <c r="F597" s="382">
        <v>7</v>
      </c>
      <c r="G597" s="382">
        <v>5</v>
      </c>
      <c r="H597" s="382">
        <v>10</v>
      </c>
      <c r="I597" s="382">
        <v>22</v>
      </c>
      <c r="J597" s="382">
        <v>12</v>
      </c>
      <c r="L597" s="380"/>
      <c r="N597" s="382">
        <v>22</v>
      </c>
      <c r="O597" s="382">
        <v>5</v>
      </c>
      <c r="P597" s="382">
        <v>10</v>
      </c>
      <c r="Q597" s="382">
        <v>7</v>
      </c>
      <c r="R597" s="382">
        <v>22</v>
      </c>
      <c r="S597" s="382">
        <v>0</v>
      </c>
    </row>
    <row r="598" spans="1:19">
      <c r="A598" t="s">
        <v>45</v>
      </c>
      <c r="B598">
        <v>36</v>
      </c>
      <c r="C598" t="s">
        <v>45</v>
      </c>
      <c r="D598" s="58">
        <v>45566</v>
      </c>
      <c r="E598" s="382"/>
      <c r="F598" s="382"/>
      <c r="G598" s="382">
        <v>5</v>
      </c>
      <c r="H598" s="382">
        <v>10</v>
      </c>
      <c r="I598" s="382">
        <v>15</v>
      </c>
      <c r="J598" s="382">
        <v>5</v>
      </c>
      <c r="L598" s="380" t="s">
        <v>559</v>
      </c>
      <c r="M598">
        <v>24</v>
      </c>
      <c r="N598" s="382">
        <v>15</v>
      </c>
      <c r="O598" s="382">
        <v>5</v>
      </c>
      <c r="P598" s="382">
        <v>10</v>
      </c>
      <c r="Q598" s="382">
        <v>0</v>
      </c>
      <c r="R598" s="382">
        <v>15</v>
      </c>
      <c r="S598" s="382">
        <v>0</v>
      </c>
    </row>
    <row r="599" spans="1:19">
      <c r="A599" t="s">
        <v>45</v>
      </c>
      <c r="B599">
        <v>36</v>
      </c>
      <c r="C599" t="s">
        <v>45</v>
      </c>
      <c r="D599" s="58">
        <v>45597</v>
      </c>
      <c r="E599" s="382"/>
      <c r="F599" s="382"/>
      <c r="G599" s="382"/>
      <c r="H599" s="382"/>
      <c r="I599" s="382">
        <v>0</v>
      </c>
      <c r="J599" s="382">
        <v>0</v>
      </c>
      <c r="L599" s="380"/>
      <c r="N599" s="382"/>
      <c r="O599" s="382"/>
      <c r="P599" s="382"/>
      <c r="Q599" s="382">
        <v>0</v>
      </c>
      <c r="R599" s="382">
        <v>0</v>
      </c>
      <c r="S599" s="382">
        <v>0</v>
      </c>
    </row>
    <row r="600" spans="1:19">
      <c r="A600" t="s">
        <v>45</v>
      </c>
      <c r="B600">
        <v>36</v>
      </c>
      <c r="C600" t="s">
        <v>45</v>
      </c>
      <c r="D600" s="58">
        <v>45627</v>
      </c>
      <c r="E600" s="382"/>
      <c r="F600" s="382"/>
      <c r="G600" s="382"/>
      <c r="H600" s="382"/>
      <c r="I600" s="382">
        <v>0</v>
      </c>
      <c r="J600" s="382">
        <v>0</v>
      </c>
      <c r="L600" s="380"/>
      <c r="N600" s="382"/>
      <c r="O600" s="382"/>
      <c r="P600" s="382"/>
      <c r="Q600" s="382">
        <v>0</v>
      </c>
      <c r="R600" s="382">
        <v>0</v>
      </c>
      <c r="S600" s="382">
        <v>0</v>
      </c>
    </row>
    <row r="601" spans="1:19">
      <c r="A601" t="s">
        <v>45</v>
      </c>
      <c r="B601">
        <v>36</v>
      </c>
      <c r="C601" t="s">
        <v>45</v>
      </c>
      <c r="D601" s="58">
        <v>45658</v>
      </c>
      <c r="E601" s="382"/>
      <c r="F601" s="382"/>
      <c r="G601" s="382"/>
      <c r="H601" s="382"/>
      <c r="I601" s="382">
        <v>0</v>
      </c>
      <c r="J601" s="382">
        <v>0</v>
      </c>
      <c r="L601" s="380"/>
      <c r="N601" s="382"/>
      <c r="O601" s="382"/>
      <c r="P601" s="382"/>
      <c r="Q601" s="382">
        <v>0</v>
      </c>
      <c r="R601" s="382">
        <v>0</v>
      </c>
      <c r="S601" s="382">
        <v>0</v>
      </c>
    </row>
    <row r="602" spans="1:19">
      <c r="A602" t="s">
        <v>45</v>
      </c>
      <c r="B602" t="s">
        <v>409</v>
      </c>
      <c r="D602" s="58"/>
      <c r="E602" s="382">
        <v>0</v>
      </c>
      <c r="F602" s="382">
        <v>84</v>
      </c>
      <c r="G602" s="382">
        <v>20</v>
      </c>
      <c r="H602" s="382">
        <v>90</v>
      </c>
      <c r="I602" s="382">
        <v>194</v>
      </c>
      <c r="J602" s="382">
        <v>104</v>
      </c>
      <c r="L602" s="380"/>
      <c r="N602" s="382">
        <v>163</v>
      </c>
      <c r="O602" s="382">
        <v>20</v>
      </c>
      <c r="P602" s="382">
        <v>80</v>
      </c>
      <c r="Q602" s="382">
        <v>63</v>
      </c>
      <c r="R602" s="382">
        <v>163</v>
      </c>
      <c r="S602" s="382">
        <v>31</v>
      </c>
    </row>
    <row r="603" spans="1:19">
      <c r="B603">
        <v>37</v>
      </c>
      <c r="C603" t="s">
        <v>46</v>
      </c>
      <c r="D603" s="58">
        <v>45261</v>
      </c>
      <c r="E603" s="382">
        <v>0</v>
      </c>
      <c r="F603" s="382">
        <v>0</v>
      </c>
      <c r="G603" s="382"/>
      <c r="H603" s="382"/>
      <c r="I603" s="382">
        <v>0</v>
      </c>
      <c r="J603" s="382">
        <v>0</v>
      </c>
      <c r="L603" s="380"/>
      <c r="N603" s="382"/>
      <c r="O603" s="382"/>
      <c r="P603" s="382">
        <v>0</v>
      </c>
      <c r="Q603" s="382">
        <v>0</v>
      </c>
      <c r="R603" s="382">
        <v>0</v>
      </c>
      <c r="S603" s="382">
        <v>0</v>
      </c>
    </row>
    <row r="604" spans="1:19">
      <c r="A604" t="s">
        <v>46</v>
      </c>
      <c r="B604">
        <v>37</v>
      </c>
      <c r="C604" t="s">
        <v>46</v>
      </c>
      <c r="D604" s="58">
        <v>45292</v>
      </c>
      <c r="E604" s="382"/>
      <c r="F604" s="382"/>
      <c r="G604" s="382"/>
      <c r="H604" s="382">
        <v>0</v>
      </c>
      <c r="I604" s="382">
        <v>0</v>
      </c>
      <c r="J604" s="382">
        <v>0</v>
      </c>
      <c r="L604" s="380"/>
      <c r="N604" s="382"/>
      <c r="O604" s="382"/>
      <c r="P604" s="382"/>
      <c r="Q604" s="382">
        <v>0</v>
      </c>
      <c r="R604" s="382">
        <v>0</v>
      </c>
      <c r="S604" s="382">
        <v>0</v>
      </c>
    </row>
    <row r="605" spans="1:19">
      <c r="A605" t="s">
        <v>46</v>
      </c>
      <c r="B605">
        <v>37</v>
      </c>
      <c r="C605" t="s">
        <v>46</v>
      </c>
      <c r="D605" s="58">
        <v>45323</v>
      </c>
      <c r="E605" s="382"/>
      <c r="F605" s="382"/>
      <c r="G605" s="382"/>
      <c r="H605" s="382"/>
      <c r="I605" s="382">
        <v>0</v>
      </c>
      <c r="J605" s="382">
        <v>0</v>
      </c>
      <c r="L605" s="380"/>
      <c r="N605" s="382"/>
      <c r="O605" s="382"/>
      <c r="P605" s="382"/>
      <c r="Q605" s="382">
        <v>0</v>
      </c>
      <c r="R605" s="382">
        <v>0</v>
      </c>
      <c r="S605" s="382">
        <v>0</v>
      </c>
    </row>
    <row r="606" spans="1:19">
      <c r="A606" t="s">
        <v>46</v>
      </c>
      <c r="B606">
        <v>37</v>
      </c>
      <c r="C606" t="s">
        <v>46</v>
      </c>
      <c r="D606" s="58">
        <v>45352</v>
      </c>
      <c r="E606" s="382"/>
      <c r="F606" s="382">
        <v>0</v>
      </c>
      <c r="G606" s="382"/>
      <c r="H606" s="382">
        <v>10</v>
      </c>
      <c r="I606" s="382">
        <v>10</v>
      </c>
      <c r="J606" s="382">
        <v>0</v>
      </c>
      <c r="K606" t="s">
        <v>557</v>
      </c>
      <c r="L606" s="380">
        <v>45390</v>
      </c>
      <c r="M606">
        <v>94</v>
      </c>
      <c r="N606" s="382">
        <v>10</v>
      </c>
      <c r="O606" s="382"/>
      <c r="P606" s="382">
        <v>10</v>
      </c>
      <c r="Q606" s="382">
        <v>0</v>
      </c>
      <c r="R606" s="382">
        <v>10</v>
      </c>
      <c r="S606" s="382">
        <v>0</v>
      </c>
    </row>
    <row r="607" spans="1:19">
      <c r="A607" t="s">
        <v>46</v>
      </c>
      <c r="B607">
        <v>37</v>
      </c>
      <c r="C607" t="s">
        <v>46</v>
      </c>
      <c r="D607" s="58">
        <v>45383</v>
      </c>
      <c r="E607" s="382"/>
      <c r="F607" s="382">
        <v>21</v>
      </c>
      <c r="G607" s="382"/>
      <c r="H607" s="382">
        <v>10</v>
      </c>
      <c r="I607" s="382">
        <v>31</v>
      </c>
      <c r="J607" s="382">
        <v>21</v>
      </c>
      <c r="L607" s="380">
        <v>45423</v>
      </c>
      <c r="M607" s="383">
        <v>66</v>
      </c>
      <c r="N607" s="382">
        <v>31</v>
      </c>
      <c r="O607" s="382"/>
      <c r="P607" s="382">
        <v>10</v>
      </c>
      <c r="Q607" s="382">
        <v>21</v>
      </c>
      <c r="R607" s="382">
        <v>31</v>
      </c>
      <c r="S607" s="382">
        <v>0</v>
      </c>
    </row>
    <row r="608" spans="1:19">
      <c r="A608" t="s">
        <v>46</v>
      </c>
      <c r="B608">
        <v>37</v>
      </c>
      <c r="C608" t="s">
        <v>46</v>
      </c>
      <c r="D608" s="58">
        <v>45413</v>
      </c>
      <c r="E608" s="382"/>
      <c r="F608" s="382">
        <v>14</v>
      </c>
      <c r="G608" s="382"/>
      <c r="H608" s="382">
        <v>10</v>
      </c>
      <c r="I608" s="382">
        <v>24</v>
      </c>
      <c r="J608" s="382">
        <v>14</v>
      </c>
      <c r="L608" s="380">
        <v>45451</v>
      </c>
      <c r="M608">
        <v>45</v>
      </c>
      <c r="N608" s="382">
        <v>24</v>
      </c>
      <c r="O608" s="382"/>
      <c r="P608" s="382">
        <v>10</v>
      </c>
      <c r="Q608" s="382">
        <v>14</v>
      </c>
      <c r="R608" s="382">
        <v>24</v>
      </c>
      <c r="S608" s="382">
        <v>0</v>
      </c>
    </row>
    <row r="609" spans="1:19">
      <c r="A609" t="s">
        <v>46</v>
      </c>
      <c r="B609">
        <v>37</v>
      </c>
      <c r="C609" t="s">
        <v>46</v>
      </c>
      <c r="D609" s="58">
        <v>45444</v>
      </c>
      <c r="E609" s="382"/>
      <c r="F609" s="382">
        <v>14</v>
      </c>
      <c r="G609" s="382"/>
      <c r="H609" s="382">
        <v>10</v>
      </c>
      <c r="I609" s="382">
        <v>24</v>
      </c>
      <c r="J609" s="382">
        <v>14</v>
      </c>
      <c r="L609" s="380">
        <v>45493</v>
      </c>
      <c r="M609">
        <v>98</v>
      </c>
      <c r="N609" s="382">
        <v>24</v>
      </c>
      <c r="O609" s="382"/>
      <c r="P609" s="382">
        <v>10</v>
      </c>
      <c r="Q609" s="382">
        <v>14</v>
      </c>
      <c r="R609" s="382">
        <v>24</v>
      </c>
      <c r="S609" s="382">
        <v>0</v>
      </c>
    </row>
    <row r="610" spans="1:19">
      <c r="A610" t="s">
        <v>46</v>
      </c>
      <c r="B610">
        <v>37</v>
      </c>
      <c r="C610" t="s">
        <v>46</v>
      </c>
      <c r="D610" s="58">
        <v>45474</v>
      </c>
      <c r="E610" s="382"/>
      <c r="F610" s="382">
        <v>7</v>
      </c>
      <c r="G610" s="382">
        <v>5</v>
      </c>
      <c r="H610" s="382">
        <v>10</v>
      </c>
      <c r="I610" s="382">
        <v>22</v>
      </c>
      <c r="J610" s="382">
        <v>12</v>
      </c>
      <c r="L610" s="380"/>
      <c r="N610" s="382"/>
      <c r="O610" s="382"/>
      <c r="P610" s="382"/>
      <c r="Q610" s="382">
        <v>0</v>
      </c>
      <c r="R610" s="382">
        <v>0</v>
      </c>
      <c r="S610" s="382">
        <v>22</v>
      </c>
    </row>
    <row r="611" spans="1:19">
      <c r="A611" t="s">
        <v>46</v>
      </c>
      <c r="B611">
        <v>37</v>
      </c>
      <c r="C611" t="s">
        <v>46</v>
      </c>
      <c r="D611" s="58">
        <v>45505</v>
      </c>
      <c r="E611" s="382"/>
      <c r="F611" s="382">
        <v>7</v>
      </c>
      <c r="G611" s="382">
        <v>5</v>
      </c>
      <c r="H611" s="382">
        <v>10</v>
      </c>
      <c r="I611" s="382">
        <v>22</v>
      </c>
      <c r="J611" s="382">
        <v>12</v>
      </c>
      <c r="L611" s="380">
        <v>45549</v>
      </c>
      <c r="M611">
        <v>25</v>
      </c>
      <c r="N611" s="382">
        <v>22</v>
      </c>
      <c r="O611" s="382">
        <v>5</v>
      </c>
      <c r="P611" s="382">
        <v>10</v>
      </c>
      <c r="Q611" s="382">
        <v>7</v>
      </c>
      <c r="R611" s="382">
        <v>22</v>
      </c>
      <c r="S611" s="382">
        <v>0</v>
      </c>
    </row>
    <row r="612" spans="1:19">
      <c r="A612" t="s">
        <v>46</v>
      </c>
      <c r="B612">
        <v>37</v>
      </c>
      <c r="C612" t="s">
        <v>46</v>
      </c>
      <c r="D612" s="58">
        <v>45536</v>
      </c>
      <c r="E612" s="382"/>
      <c r="F612" s="382">
        <v>7</v>
      </c>
      <c r="G612" s="382">
        <v>5</v>
      </c>
      <c r="H612" s="382">
        <v>10</v>
      </c>
      <c r="I612" s="382">
        <v>22</v>
      </c>
      <c r="J612" s="382">
        <v>12</v>
      </c>
      <c r="L612" s="380"/>
      <c r="N612" s="382">
        <v>22</v>
      </c>
      <c r="O612" s="382">
        <v>5</v>
      </c>
      <c r="P612" s="382">
        <v>10</v>
      </c>
      <c r="Q612" s="382">
        <v>7</v>
      </c>
      <c r="R612" s="382">
        <v>22</v>
      </c>
      <c r="S612" s="382">
        <v>0</v>
      </c>
    </row>
    <row r="613" spans="1:19">
      <c r="A613" t="s">
        <v>46</v>
      </c>
      <c r="B613">
        <v>37</v>
      </c>
      <c r="C613" t="s">
        <v>46</v>
      </c>
      <c r="D613" s="58">
        <v>45566</v>
      </c>
      <c r="E613" s="382"/>
      <c r="F613" s="382"/>
      <c r="G613" s="382"/>
      <c r="H613" s="382"/>
      <c r="I613" s="382">
        <v>0</v>
      </c>
      <c r="J613" s="382">
        <v>0</v>
      </c>
      <c r="L613" s="380"/>
      <c r="N613" s="382"/>
      <c r="O613" s="382"/>
      <c r="P613" s="382"/>
      <c r="Q613" s="382">
        <v>0</v>
      </c>
      <c r="R613" s="382">
        <v>0</v>
      </c>
      <c r="S613" s="382">
        <v>0</v>
      </c>
    </row>
    <row r="614" spans="1:19">
      <c r="A614" t="s">
        <v>46</v>
      </c>
      <c r="B614">
        <v>37</v>
      </c>
      <c r="C614" t="s">
        <v>46</v>
      </c>
      <c r="D614" s="58">
        <v>45597</v>
      </c>
      <c r="E614" s="382"/>
      <c r="F614" s="382"/>
      <c r="G614" s="382"/>
      <c r="H614" s="382"/>
      <c r="I614" s="382">
        <v>0</v>
      </c>
      <c r="J614" s="382">
        <v>0</v>
      </c>
      <c r="L614" s="380"/>
      <c r="N614" s="382"/>
      <c r="O614" s="382"/>
      <c r="P614" s="382"/>
      <c r="Q614" s="382">
        <v>0</v>
      </c>
      <c r="R614" s="382">
        <v>0</v>
      </c>
      <c r="S614" s="382">
        <v>0</v>
      </c>
    </row>
    <row r="615" spans="1:19">
      <c r="A615" t="s">
        <v>46</v>
      </c>
      <c r="B615">
        <v>37</v>
      </c>
      <c r="C615" t="s">
        <v>46</v>
      </c>
      <c r="D615" s="58">
        <v>45627</v>
      </c>
      <c r="E615" s="382"/>
      <c r="F615" s="382"/>
      <c r="G615" s="382"/>
      <c r="H615" s="382"/>
      <c r="I615" s="382">
        <v>0</v>
      </c>
      <c r="J615" s="382">
        <v>0</v>
      </c>
      <c r="L615" s="380"/>
      <c r="N615" s="382"/>
      <c r="O615" s="382"/>
      <c r="P615" s="382"/>
      <c r="Q615" s="382">
        <v>0</v>
      </c>
      <c r="R615" s="382">
        <v>0</v>
      </c>
      <c r="S615" s="382">
        <v>0</v>
      </c>
    </row>
    <row r="616" spans="1:19">
      <c r="A616" t="s">
        <v>46</v>
      </c>
      <c r="B616">
        <v>37</v>
      </c>
      <c r="C616" t="s">
        <v>46</v>
      </c>
      <c r="D616" s="58">
        <v>45658</v>
      </c>
      <c r="E616" s="382"/>
      <c r="F616" s="382"/>
      <c r="G616" s="382"/>
      <c r="H616" s="382"/>
      <c r="I616" s="382">
        <v>0</v>
      </c>
      <c r="J616" s="382">
        <v>0</v>
      </c>
      <c r="L616" s="380"/>
      <c r="N616" s="382"/>
      <c r="O616" s="382"/>
      <c r="P616" s="382"/>
      <c r="Q616" s="382">
        <v>0</v>
      </c>
      <c r="R616" s="382">
        <v>0</v>
      </c>
      <c r="S616" s="382">
        <v>0</v>
      </c>
    </row>
    <row r="617" spans="1:19">
      <c r="A617" t="s">
        <v>46</v>
      </c>
      <c r="B617">
        <v>37</v>
      </c>
      <c r="E617" s="382"/>
      <c r="F617" s="382"/>
      <c r="G617" s="382"/>
      <c r="H617" s="382"/>
      <c r="I617" s="382">
        <v>0</v>
      </c>
      <c r="J617" s="382">
        <v>0</v>
      </c>
      <c r="L617" s="380"/>
      <c r="N617" s="382"/>
      <c r="O617" s="382"/>
      <c r="P617" s="382"/>
      <c r="Q617" s="382">
        <v>0</v>
      </c>
      <c r="R617" s="382">
        <v>0</v>
      </c>
      <c r="S617" s="382">
        <v>0</v>
      </c>
    </row>
    <row r="618" spans="1:19">
      <c r="A618" t="s">
        <v>46</v>
      </c>
      <c r="B618" t="s">
        <v>410</v>
      </c>
      <c r="E618" s="382">
        <v>0</v>
      </c>
      <c r="F618" s="382">
        <v>70</v>
      </c>
      <c r="G618" s="382">
        <v>15</v>
      </c>
      <c r="H618" s="382">
        <v>70</v>
      </c>
      <c r="I618" s="382">
        <v>155</v>
      </c>
      <c r="J618" s="382">
        <v>85</v>
      </c>
      <c r="L618" s="380"/>
      <c r="N618" s="382">
        <v>133</v>
      </c>
      <c r="O618" s="382">
        <v>10</v>
      </c>
      <c r="P618" s="382">
        <v>60</v>
      </c>
      <c r="Q618" s="382">
        <v>63</v>
      </c>
      <c r="R618" s="382">
        <v>133</v>
      </c>
      <c r="S618" s="382">
        <v>22</v>
      </c>
    </row>
    <row r="619" spans="1:19">
      <c r="B619">
        <v>38</v>
      </c>
      <c r="C619" t="s">
        <v>92</v>
      </c>
      <c r="D619" s="58">
        <v>45261</v>
      </c>
      <c r="E619" s="382">
        <v>74</v>
      </c>
      <c r="F619" s="382"/>
      <c r="G619" s="382"/>
      <c r="H619" s="382"/>
      <c r="I619" s="382">
        <v>74</v>
      </c>
      <c r="J619" s="382">
        <v>74</v>
      </c>
      <c r="L619" s="380">
        <v>45445</v>
      </c>
      <c r="M619">
        <v>125</v>
      </c>
      <c r="N619" s="382">
        <v>74</v>
      </c>
      <c r="O619" s="382"/>
      <c r="P619" s="382"/>
      <c r="Q619" s="382">
        <v>74</v>
      </c>
      <c r="R619" s="382">
        <v>74</v>
      </c>
      <c r="S619" s="382">
        <v>0</v>
      </c>
    </row>
    <row r="620" spans="1:19">
      <c r="A620" t="s">
        <v>92</v>
      </c>
      <c r="B620">
        <v>38</v>
      </c>
      <c r="C620" t="s">
        <v>92</v>
      </c>
      <c r="D620" s="58">
        <v>45292</v>
      </c>
      <c r="E620" s="382"/>
      <c r="F620" s="382">
        <v>14</v>
      </c>
      <c r="G620" s="382"/>
      <c r="H620" s="382">
        <v>0</v>
      </c>
      <c r="I620" s="382">
        <v>14</v>
      </c>
      <c r="J620" s="382">
        <v>14</v>
      </c>
      <c r="K620" t="s">
        <v>557</v>
      </c>
      <c r="L620" s="380">
        <v>45401</v>
      </c>
      <c r="M620">
        <v>187</v>
      </c>
      <c r="N620" s="382">
        <v>14</v>
      </c>
      <c r="O620" s="382"/>
      <c r="P620" s="382"/>
      <c r="Q620" s="382">
        <v>14</v>
      </c>
      <c r="R620" s="382">
        <v>14</v>
      </c>
      <c r="S620" s="382">
        <v>0</v>
      </c>
    </row>
    <row r="621" spans="1:19">
      <c r="A621" t="s">
        <v>92</v>
      </c>
      <c r="B621">
        <v>38</v>
      </c>
      <c r="C621" t="s">
        <v>92</v>
      </c>
      <c r="D621" s="58">
        <v>45323</v>
      </c>
      <c r="E621" s="382"/>
      <c r="F621" s="382"/>
      <c r="G621" s="382"/>
      <c r="H621" s="382"/>
      <c r="I621" s="382">
        <v>0</v>
      </c>
      <c r="J621" s="382">
        <v>0</v>
      </c>
      <c r="L621" s="380"/>
      <c r="M621" s="385"/>
      <c r="N621" s="382"/>
      <c r="O621" s="382"/>
      <c r="P621" s="382"/>
      <c r="Q621" s="382">
        <v>0</v>
      </c>
      <c r="R621" s="382">
        <v>0</v>
      </c>
      <c r="S621" s="382">
        <v>0</v>
      </c>
    </row>
    <row r="622" spans="1:19">
      <c r="A622" t="s">
        <v>92</v>
      </c>
      <c r="B622">
        <v>38</v>
      </c>
      <c r="C622" t="s">
        <v>92</v>
      </c>
      <c r="D622" s="58">
        <v>45352</v>
      </c>
      <c r="E622" s="382"/>
      <c r="F622" s="382">
        <v>14</v>
      </c>
      <c r="G622" s="382"/>
      <c r="H622" s="382">
        <v>10</v>
      </c>
      <c r="I622" s="382">
        <v>24</v>
      </c>
      <c r="J622" s="382">
        <v>14</v>
      </c>
      <c r="K622" t="s">
        <v>557</v>
      </c>
      <c r="L622" s="380">
        <v>45401</v>
      </c>
      <c r="M622">
        <v>187</v>
      </c>
      <c r="N622" s="382">
        <v>24</v>
      </c>
      <c r="O622" s="382"/>
      <c r="P622" s="382">
        <v>10</v>
      </c>
      <c r="Q622" s="382">
        <v>14</v>
      </c>
      <c r="R622" s="382">
        <v>24</v>
      </c>
      <c r="S622" s="382">
        <v>0</v>
      </c>
    </row>
    <row r="623" spans="1:19">
      <c r="A623" t="s">
        <v>92</v>
      </c>
      <c r="B623">
        <v>38</v>
      </c>
      <c r="C623" t="s">
        <v>92</v>
      </c>
      <c r="D623" s="58">
        <v>45383</v>
      </c>
      <c r="E623" s="382"/>
      <c r="F623" s="382">
        <v>42</v>
      </c>
      <c r="G623" s="382"/>
      <c r="H623" s="382">
        <v>10</v>
      </c>
      <c r="I623" s="382">
        <v>52</v>
      </c>
      <c r="J623" s="382">
        <v>42</v>
      </c>
      <c r="L623" s="380">
        <v>45445</v>
      </c>
      <c r="M623">
        <v>125</v>
      </c>
      <c r="N623" s="382">
        <v>52</v>
      </c>
      <c r="O623" s="382"/>
      <c r="P623" s="382">
        <v>10</v>
      </c>
      <c r="Q623" s="382">
        <v>42</v>
      </c>
      <c r="R623" s="382">
        <v>52</v>
      </c>
      <c r="S623" s="382">
        <v>0</v>
      </c>
    </row>
    <row r="624" spans="1:19">
      <c r="A624" t="s">
        <v>92</v>
      </c>
      <c r="B624">
        <v>38</v>
      </c>
      <c r="C624" t="s">
        <v>92</v>
      </c>
      <c r="D624" s="58">
        <v>45413</v>
      </c>
      <c r="E624" s="382"/>
      <c r="F624" s="382">
        <v>42</v>
      </c>
      <c r="G624" s="382"/>
      <c r="H624" s="382">
        <v>10</v>
      </c>
      <c r="I624" s="382">
        <v>52</v>
      </c>
      <c r="J624" s="382">
        <v>42</v>
      </c>
      <c r="L624" s="380">
        <v>45486</v>
      </c>
      <c r="M624">
        <v>69</v>
      </c>
      <c r="N624" s="382">
        <v>52</v>
      </c>
      <c r="O624" s="382"/>
      <c r="P624" s="382">
        <v>10</v>
      </c>
      <c r="Q624" s="382">
        <v>42</v>
      </c>
      <c r="R624" s="382">
        <v>52</v>
      </c>
      <c r="S624" s="382">
        <v>0</v>
      </c>
    </row>
    <row r="625" spans="1:19">
      <c r="A625" t="s">
        <v>92</v>
      </c>
      <c r="B625">
        <v>38</v>
      </c>
      <c r="C625" t="s">
        <v>92</v>
      </c>
      <c r="D625" s="58">
        <v>45444</v>
      </c>
      <c r="E625" s="382"/>
      <c r="F625" s="382">
        <v>14</v>
      </c>
      <c r="G625" s="382"/>
      <c r="H625" s="382">
        <v>10</v>
      </c>
      <c r="I625" s="382">
        <v>24</v>
      </c>
      <c r="J625" s="382">
        <v>14</v>
      </c>
      <c r="L625" s="380">
        <v>45486</v>
      </c>
      <c r="M625">
        <v>69</v>
      </c>
      <c r="N625" s="382">
        <v>24</v>
      </c>
      <c r="O625" s="382"/>
      <c r="P625" s="382">
        <v>10</v>
      </c>
      <c r="Q625" s="382">
        <v>14</v>
      </c>
      <c r="R625" s="382">
        <v>24</v>
      </c>
      <c r="S625" s="382">
        <v>0</v>
      </c>
    </row>
    <row r="626" spans="1:19">
      <c r="A626" t="s">
        <v>92</v>
      </c>
      <c r="B626">
        <v>38</v>
      </c>
      <c r="C626" t="s">
        <v>92</v>
      </c>
      <c r="D626" s="58">
        <v>45474</v>
      </c>
      <c r="E626" s="382"/>
      <c r="F626" s="382">
        <v>7</v>
      </c>
      <c r="G626" s="382">
        <v>5</v>
      </c>
      <c r="H626" s="382">
        <v>10</v>
      </c>
      <c r="I626" s="382">
        <v>22</v>
      </c>
      <c r="J626" s="382">
        <v>12</v>
      </c>
      <c r="L626" s="380">
        <v>45535</v>
      </c>
      <c r="M626">
        <v>103</v>
      </c>
      <c r="N626" s="382">
        <v>22</v>
      </c>
      <c r="O626" s="382">
        <v>5</v>
      </c>
      <c r="P626" s="382">
        <v>10</v>
      </c>
      <c r="Q626" s="382">
        <v>7</v>
      </c>
      <c r="R626" s="382">
        <v>22</v>
      </c>
      <c r="S626" s="382">
        <v>0</v>
      </c>
    </row>
    <row r="627" spans="1:19">
      <c r="A627" t="s">
        <v>92</v>
      </c>
      <c r="B627">
        <v>38</v>
      </c>
      <c r="C627" t="s">
        <v>92</v>
      </c>
      <c r="D627" s="58">
        <v>45505</v>
      </c>
      <c r="E627" s="382"/>
      <c r="F627" s="382">
        <v>0</v>
      </c>
      <c r="G627" s="382">
        <v>5</v>
      </c>
      <c r="H627" s="382">
        <v>10</v>
      </c>
      <c r="I627" s="382">
        <v>15</v>
      </c>
      <c r="J627" s="382">
        <v>5</v>
      </c>
      <c r="L627" s="380">
        <v>45551</v>
      </c>
      <c r="M627">
        <v>37</v>
      </c>
      <c r="N627" s="382">
        <v>15</v>
      </c>
      <c r="O627" s="382">
        <v>5</v>
      </c>
      <c r="P627" s="382">
        <v>10</v>
      </c>
      <c r="Q627" s="382">
        <v>0</v>
      </c>
      <c r="R627" s="382">
        <v>15</v>
      </c>
      <c r="S627" s="382">
        <v>0</v>
      </c>
    </row>
    <row r="628" spans="1:19">
      <c r="A628" t="s">
        <v>92</v>
      </c>
      <c r="B628">
        <v>38</v>
      </c>
      <c r="C628" t="s">
        <v>92</v>
      </c>
      <c r="D628" s="58">
        <v>45536</v>
      </c>
      <c r="E628" s="382"/>
      <c r="F628" s="382"/>
      <c r="G628" s="382">
        <v>5</v>
      </c>
      <c r="H628" s="382">
        <v>10</v>
      </c>
      <c r="I628" s="382">
        <v>15</v>
      </c>
      <c r="J628" s="382">
        <v>5</v>
      </c>
      <c r="L628" s="380"/>
      <c r="N628" s="382">
        <v>15</v>
      </c>
      <c r="O628" s="382">
        <v>5</v>
      </c>
      <c r="P628" s="382">
        <v>10</v>
      </c>
      <c r="Q628" s="382">
        <v>0</v>
      </c>
      <c r="R628" s="382">
        <v>15</v>
      </c>
      <c r="S628" s="382">
        <v>0</v>
      </c>
    </row>
    <row r="629" spans="1:19">
      <c r="A629" t="s">
        <v>92</v>
      </c>
      <c r="B629">
        <v>38</v>
      </c>
      <c r="C629" t="s">
        <v>92</v>
      </c>
      <c r="D629" s="58">
        <v>45566</v>
      </c>
      <c r="E629" s="382"/>
      <c r="F629" s="382"/>
      <c r="G629" s="382"/>
      <c r="H629" s="382"/>
      <c r="I629" s="382">
        <v>0</v>
      </c>
      <c r="J629" s="382">
        <v>0</v>
      </c>
      <c r="L629" s="380"/>
      <c r="N629" s="382"/>
      <c r="O629" s="382"/>
      <c r="P629" s="382"/>
      <c r="Q629" s="382">
        <v>0</v>
      </c>
      <c r="R629" s="382">
        <v>0</v>
      </c>
      <c r="S629" s="382">
        <v>0</v>
      </c>
    </row>
    <row r="630" spans="1:19">
      <c r="A630" t="s">
        <v>92</v>
      </c>
      <c r="B630">
        <v>38</v>
      </c>
      <c r="C630" t="s">
        <v>92</v>
      </c>
      <c r="D630" s="58">
        <v>45597</v>
      </c>
      <c r="E630" s="382"/>
      <c r="F630" s="382"/>
      <c r="G630" s="382"/>
      <c r="H630" s="382"/>
      <c r="I630" s="382">
        <v>0</v>
      </c>
      <c r="J630" s="382">
        <v>0</v>
      </c>
      <c r="L630" s="380"/>
      <c r="N630" s="382"/>
      <c r="O630" s="382"/>
      <c r="P630" s="382"/>
      <c r="Q630" s="382">
        <v>0</v>
      </c>
      <c r="R630" s="382">
        <v>0</v>
      </c>
      <c r="S630" s="382">
        <v>0</v>
      </c>
    </row>
    <row r="631" spans="1:19">
      <c r="A631" t="s">
        <v>92</v>
      </c>
      <c r="B631">
        <v>38</v>
      </c>
      <c r="C631" t="s">
        <v>92</v>
      </c>
      <c r="D631" s="58">
        <v>45627</v>
      </c>
      <c r="E631" s="382"/>
      <c r="F631" s="382"/>
      <c r="G631" s="382"/>
      <c r="H631" s="382"/>
      <c r="I631" s="382">
        <v>0</v>
      </c>
      <c r="J631" s="382">
        <v>0</v>
      </c>
      <c r="L631" s="380"/>
      <c r="N631" s="382"/>
      <c r="O631" s="382"/>
      <c r="P631" s="382"/>
      <c r="Q631" s="382">
        <v>0</v>
      </c>
      <c r="R631" s="382">
        <v>0</v>
      </c>
      <c r="S631" s="382">
        <v>0</v>
      </c>
    </row>
    <row r="632" spans="1:19">
      <c r="A632" t="s">
        <v>92</v>
      </c>
      <c r="B632">
        <v>38</v>
      </c>
      <c r="C632" t="s">
        <v>92</v>
      </c>
      <c r="D632" s="58">
        <v>45658</v>
      </c>
      <c r="E632" s="382"/>
      <c r="F632" s="382"/>
      <c r="G632" s="382"/>
      <c r="H632" s="382"/>
      <c r="I632" s="382">
        <v>0</v>
      </c>
      <c r="J632" s="382">
        <v>0</v>
      </c>
      <c r="L632" s="380"/>
      <c r="N632" s="382"/>
      <c r="O632" s="382"/>
      <c r="P632" s="382"/>
      <c r="Q632" s="382">
        <v>0</v>
      </c>
      <c r="R632" s="382">
        <v>0</v>
      </c>
      <c r="S632" s="382">
        <v>0</v>
      </c>
    </row>
    <row r="633" spans="1:19">
      <c r="A633" t="s">
        <v>92</v>
      </c>
      <c r="B633">
        <v>38</v>
      </c>
      <c r="E633" s="382"/>
      <c r="F633" s="382"/>
      <c r="G633" s="382"/>
      <c r="H633" s="382"/>
      <c r="I633" s="382">
        <v>0</v>
      </c>
      <c r="J633" s="382">
        <v>0</v>
      </c>
      <c r="L633" s="380"/>
      <c r="N633" s="382"/>
      <c r="O633" s="382"/>
      <c r="P633" s="382"/>
      <c r="Q633" s="382">
        <v>0</v>
      </c>
      <c r="R633" s="382">
        <v>0</v>
      </c>
      <c r="S633" s="382">
        <v>0</v>
      </c>
    </row>
    <row r="634" spans="1:19">
      <c r="A634" t="s">
        <v>92</v>
      </c>
      <c r="B634" t="s">
        <v>411</v>
      </c>
      <c r="E634" s="382">
        <v>74</v>
      </c>
      <c r="F634" s="382">
        <v>133</v>
      </c>
      <c r="G634" s="382">
        <v>15</v>
      </c>
      <c r="H634" s="382">
        <v>70</v>
      </c>
      <c r="I634" s="382">
        <v>292</v>
      </c>
      <c r="J634" s="382">
        <v>222</v>
      </c>
      <c r="L634" s="380"/>
      <c r="N634" s="382">
        <v>292</v>
      </c>
      <c r="O634" s="382">
        <v>15</v>
      </c>
      <c r="P634" s="382">
        <v>70</v>
      </c>
      <c r="Q634" s="382">
        <v>207</v>
      </c>
      <c r="R634" s="382">
        <v>292</v>
      </c>
      <c r="S634" s="382">
        <v>0</v>
      </c>
    </row>
    <row r="635" spans="1:19">
      <c r="B635">
        <v>39</v>
      </c>
      <c r="C635" t="s">
        <v>109</v>
      </c>
      <c r="D635" s="58">
        <v>45261</v>
      </c>
      <c r="E635" s="382">
        <v>100</v>
      </c>
      <c r="F635" s="382"/>
      <c r="G635" s="382"/>
      <c r="H635" s="382"/>
      <c r="I635" s="382">
        <v>100</v>
      </c>
      <c r="J635" s="382">
        <v>100</v>
      </c>
      <c r="K635" s="387" t="s">
        <v>383</v>
      </c>
      <c r="L635" s="380"/>
      <c r="M635">
        <v>22</v>
      </c>
      <c r="N635" s="382">
        <v>100</v>
      </c>
      <c r="O635" s="382"/>
      <c r="P635" s="382"/>
      <c r="Q635" s="382">
        <v>100</v>
      </c>
      <c r="R635" s="382">
        <v>100</v>
      </c>
      <c r="S635" s="382">
        <v>0</v>
      </c>
    </row>
    <row r="636" spans="1:19">
      <c r="A636" t="s">
        <v>109</v>
      </c>
      <c r="B636">
        <v>39</v>
      </c>
      <c r="C636" t="s">
        <v>109</v>
      </c>
      <c r="D636" s="58">
        <v>45292</v>
      </c>
      <c r="E636" s="382"/>
      <c r="F636" s="382">
        <v>7</v>
      </c>
      <c r="G636" s="382"/>
      <c r="H636" s="382">
        <v>0</v>
      </c>
      <c r="I636" s="382">
        <v>7</v>
      </c>
      <c r="J636" s="382">
        <v>7</v>
      </c>
      <c r="K636" t="s">
        <v>557</v>
      </c>
      <c r="L636" s="380">
        <v>45390</v>
      </c>
      <c r="M636">
        <v>93</v>
      </c>
      <c r="N636" s="382">
        <v>7</v>
      </c>
      <c r="O636" s="382"/>
      <c r="P636" s="382"/>
      <c r="Q636" s="382">
        <v>7</v>
      </c>
      <c r="R636" s="382">
        <v>7</v>
      </c>
      <c r="S636" s="382">
        <v>0</v>
      </c>
    </row>
    <row r="637" spans="1:19">
      <c r="A637" t="s">
        <v>109</v>
      </c>
      <c r="B637">
        <v>39</v>
      </c>
      <c r="C637" t="s">
        <v>109</v>
      </c>
      <c r="D637" s="58">
        <v>45323</v>
      </c>
      <c r="E637" s="382"/>
      <c r="F637" s="382"/>
      <c r="G637" s="382"/>
      <c r="H637" s="382"/>
      <c r="I637" s="382">
        <v>0</v>
      </c>
      <c r="J637" s="382">
        <v>0</v>
      </c>
      <c r="L637" s="380"/>
      <c r="M637" s="385"/>
      <c r="N637" s="382"/>
      <c r="O637" s="382"/>
      <c r="P637" s="382"/>
      <c r="Q637" s="382">
        <v>0</v>
      </c>
      <c r="R637" s="382">
        <v>0</v>
      </c>
      <c r="S637" s="382">
        <v>0</v>
      </c>
    </row>
    <row r="638" spans="1:19">
      <c r="A638" t="s">
        <v>109</v>
      </c>
      <c r="B638">
        <v>39</v>
      </c>
      <c r="C638" t="s">
        <v>109</v>
      </c>
      <c r="D638" s="58">
        <v>45352</v>
      </c>
      <c r="E638" s="382"/>
      <c r="F638" s="382">
        <v>14</v>
      </c>
      <c r="G638" s="382"/>
      <c r="H638" s="382">
        <v>10</v>
      </c>
      <c r="I638" s="382">
        <v>24</v>
      </c>
      <c r="J638" s="382">
        <v>14</v>
      </c>
      <c r="K638" t="s">
        <v>557</v>
      </c>
      <c r="L638" s="380">
        <v>45390</v>
      </c>
      <c r="M638">
        <v>93</v>
      </c>
      <c r="N638" s="382">
        <v>24</v>
      </c>
      <c r="O638" s="382"/>
      <c r="P638" s="382">
        <v>10</v>
      </c>
      <c r="Q638" s="382">
        <v>14</v>
      </c>
      <c r="R638" s="382">
        <v>24</v>
      </c>
      <c r="S638" s="382">
        <v>0</v>
      </c>
    </row>
    <row r="639" spans="1:19">
      <c r="A639" t="s">
        <v>109</v>
      </c>
      <c r="B639">
        <v>39</v>
      </c>
      <c r="C639" t="s">
        <v>109</v>
      </c>
      <c r="D639" s="58">
        <v>45383</v>
      </c>
      <c r="E639" s="382"/>
      <c r="F639" s="382">
        <v>35</v>
      </c>
      <c r="G639" s="382"/>
      <c r="H639" s="382">
        <v>10</v>
      </c>
      <c r="I639" s="382">
        <v>45</v>
      </c>
      <c r="J639" s="382">
        <v>35</v>
      </c>
      <c r="L639" s="380">
        <v>45419</v>
      </c>
      <c r="M639" s="383">
        <v>13</v>
      </c>
      <c r="N639" s="382">
        <v>45</v>
      </c>
      <c r="O639" s="382"/>
      <c r="P639" s="382">
        <v>10</v>
      </c>
      <c r="Q639" s="382">
        <v>35</v>
      </c>
      <c r="R639" s="382">
        <v>45</v>
      </c>
      <c r="S639" s="382">
        <v>0</v>
      </c>
    </row>
    <row r="640" spans="1:19">
      <c r="A640" t="s">
        <v>109</v>
      </c>
      <c r="B640">
        <v>39</v>
      </c>
      <c r="C640" t="s">
        <v>109</v>
      </c>
      <c r="D640" s="58">
        <v>45413</v>
      </c>
      <c r="E640" s="382"/>
      <c r="F640" s="382">
        <v>28</v>
      </c>
      <c r="G640" s="382"/>
      <c r="H640" s="382">
        <v>10</v>
      </c>
      <c r="I640" s="382">
        <v>38</v>
      </c>
      <c r="J640" s="382">
        <v>28</v>
      </c>
      <c r="L640" s="380">
        <v>45449</v>
      </c>
      <c r="M640">
        <v>26</v>
      </c>
      <c r="N640" s="382">
        <v>38</v>
      </c>
      <c r="O640" s="382"/>
      <c r="P640" s="382">
        <v>10</v>
      </c>
      <c r="Q640" s="382">
        <v>28</v>
      </c>
      <c r="R640" s="382">
        <v>38</v>
      </c>
      <c r="S640" s="382">
        <v>0</v>
      </c>
    </row>
    <row r="641" spans="1:19">
      <c r="A641" t="s">
        <v>109</v>
      </c>
      <c r="B641">
        <v>39</v>
      </c>
      <c r="C641" t="s">
        <v>109</v>
      </c>
      <c r="D641" s="58">
        <v>45444</v>
      </c>
      <c r="E641" s="382"/>
      <c r="F641" s="382">
        <v>56</v>
      </c>
      <c r="G641" s="382"/>
      <c r="H641" s="382">
        <v>10</v>
      </c>
      <c r="I641" s="382">
        <v>66</v>
      </c>
      <c r="J641" s="382">
        <v>56</v>
      </c>
      <c r="L641" s="380">
        <v>45483</v>
      </c>
      <c r="M641">
        <v>14</v>
      </c>
      <c r="N641" s="382">
        <v>66</v>
      </c>
      <c r="O641" s="382"/>
      <c r="P641" s="382">
        <v>10</v>
      </c>
      <c r="Q641" s="382">
        <v>56</v>
      </c>
      <c r="R641" s="382">
        <v>66</v>
      </c>
      <c r="S641" s="382">
        <v>0</v>
      </c>
    </row>
    <row r="642" spans="1:19">
      <c r="A642" t="s">
        <v>109</v>
      </c>
      <c r="B642">
        <v>39</v>
      </c>
      <c r="C642" t="s">
        <v>109</v>
      </c>
      <c r="D642" s="58">
        <v>45474</v>
      </c>
      <c r="E642" s="382"/>
      <c r="F642" s="382">
        <v>49</v>
      </c>
      <c r="G642" s="382">
        <v>5</v>
      </c>
      <c r="H642" s="382">
        <v>10</v>
      </c>
      <c r="I642" s="382">
        <v>64</v>
      </c>
      <c r="J642" s="382">
        <v>54</v>
      </c>
      <c r="L642" s="380">
        <v>45510</v>
      </c>
      <c r="M642">
        <v>19</v>
      </c>
      <c r="N642" s="382">
        <v>64</v>
      </c>
      <c r="O642" s="382">
        <v>5</v>
      </c>
      <c r="P642" s="382">
        <v>10</v>
      </c>
      <c r="Q642" s="382">
        <v>49</v>
      </c>
      <c r="R642" s="382">
        <v>64</v>
      </c>
      <c r="S642" s="382">
        <v>0</v>
      </c>
    </row>
    <row r="643" spans="1:19">
      <c r="A643" t="s">
        <v>109</v>
      </c>
      <c r="B643">
        <v>39</v>
      </c>
      <c r="C643" t="s">
        <v>109</v>
      </c>
      <c r="D643" s="58">
        <v>45505</v>
      </c>
      <c r="E643" s="382"/>
      <c r="F643" s="382">
        <v>42</v>
      </c>
      <c r="G643" s="382">
        <v>5</v>
      </c>
      <c r="H643" s="382">
        <v>10</v>
      </c>
      <c r="I643" s="382">
        <v>57</v>
      </c>
      <c r="J643" s="382">
        <v>47</v>
      </c>
      <c r="L643" s="380">
        <v>45549</v>
      </c>
      <c r="M643">
        <v>4</v>
      </c>
      <c r="N643" s="382">
        <v>64</v>
      </c>
      <c r="O643" s="382">
        <v>5</v>
      </c>
      <c r="P643" s="382">
        <v>10</v>
      </c>
      <c r="Q643" s="382">
        <v>49</v>
      </c>
      <c r="R643" s="382">
        <v>64</v>
      </c>
      <c r="S643" s="382">
        <v>-7</v>
      </c>
    </row>
    <row r="644" spans="1:19">
      <c r="A644" t="s">
        <v>109</v>
      </c>
      <c r="B644">
        <v>39</v>
      </c>
      <c r="C644" t="s">
        <v>109</v>
      </c>
      <c r="D644" s="58">
        <v>45536</v>
      </c>
      <c r="E644" s="382"/>
      <c r="F644" s="382">
        <v>49</v>
      </c>
      <c r="G644" s="382">
        <v>5</v>
      </c>
      <c r="H644" s="382">
        <v>10</v>
      </c>
      <c r="I644" s="382">
        <v>64</v>
      </c>
      <c r="J644" s="382">
        <v>54</v>
      </c>
      <c r="L644" s="380"/>
      <c r="N644" s="382">
        <v>64</v>
      </c>
      <c r="O644" s="382">
        <v>5</v>
      </c>
      <c r="P644" s="382">
        <v>10</v>
      </c>
      <c r="Q644" s="382">
        <v>49</v>
      </c>
      <c r="R644" s="382">
        <v>64</v>
      </c>
      <c r="S644" s="382">
        <v>0</v>
      </c>
    </row>
    <row r="645" spans="1:19">
      <c r="A645" t="s">
        <v>109</v>
      </c>
      <c r="B645">
        <v>39</v>
      </c>
      <c r="C645" t="s">
        <v>109</v>
      </c>
      <c r="D645" s="58">
        <v>45566</v>
      </c>
      <c r="E645" s="382"/>
      <c r="F645" s="382">
        <v>35</v>
      </c>
      <c r="G645" s="382">
        <v>5</v>
      </c>
      <c r="H645" s="382">
        <v>10</v>
      </c>
      <c r="I645" s="382">
        <v>50</v>
      </c>
      <c r="J645" s="382">
        <v>40</v>
      </c>
      <c r="L645" s="380" t="s">
        <v>568</v>
      </c>
      <c r="M645">
        <v>38</v>
      </c>
      <c r="N645" s="382">
        <v>50</v>
      </c>
      <c r="O645" s="382">
        <v>5</v>
      </c>
      <c r="P645" s="382">
        <v>10</v>
      </c>
      <c r="Q645" s="382">
        <v>35</v>
      </c>
      <c r="R645" s="382">
        <v>50</v>
      </c>
      <c r="S645" s="382">
        <v>0</v>
      </c>
    </row>
    <row r="646" spans="1:19">
      <c r="A646" t="s">
        <v>109</v>
      </c>
      <c r="B646">
        <v>39</v>
      </c>
      <c r="C646" t="s">
        <v>109</v>
      </c>
      <c r="D646" s="58">
        <v>45597</v>
      </c>
      <c r="E646" s="382"/>
      <c r="F646" s="382"/>
      <c r="G646" s="382"/>
      <c r="H646" s="382"/>
      <c r="I646" s="382">
        <v>0</v>
      </c>
      <c r="J646" s="382">
        <v>0</v>
      </c>
      <c r="L646" s="380"/>
      <c r="N646" s="382"/>
      <c r="O646" s="382"/>
      <c r="P646" s="382"/>
      <c r="Q646" s="382">
        <v>0</v>
      </c>
      <c r="R646" s="382">
        <v>0</v>
      </c>
      <c r="S646" s="382">
        <v>0</v>
      </c>
    </row>
    <row r="647" spans="1:19">
      <c r="A647" t="s">
        <v>109</v>
      </c>
      <c r="B647">
        <v>39</v>
      </c>
      <c r="C647" t="s">
        <v>109</v>
      </c>
      <c r="D647" s="58">
        <v>45627</v>
      </c>
      <c r="E647" s="382"/>
      <c r="F647" s="382"/>
      <c r="G647" s="382"/>
      <c r="H647" s="382"/>
      <c r="I647" s="382">
        <v>0</v>
      </c>
      <c r="J647" s="382">
        <v>0</v>
      </c>
      <c r="L647" s="380"/>
      <c r="N647" s="382"/>
      <c r="O647" s="382"/>
      <c r="P647" s="382"/>
      <c r="Q647" s="382">
        <v>0</v>
      </c>
      <c r="R647" s="382">
        <v>0</v>
      </c>
      <c r="S647" s="382">
        <v>0</v>
      </c>
    </row>
    <row r="648" spans="1:19">
      <c r="A648" t="s">
        <v>109</v>
      </c>
      <c r="B648">
        <v>39</v>
      </c>
      <c r="C648" t="s">
        <v>109</v>
      </c>
      <c r="D648" s="58">
        <v>45658</v>
      </c>
      <c r="E648" s="382"/>
      <c r="F648" s="382"/>
      <c r="G648" s="382"/>
      <c r="H648" s="382"/>
      <c r="I648" s="382">
        <v>0</v>
      </c>
      <c r="J648" s="382">
        <v>0</v>
      </c>
      <c r="L648" s="380"/>
      <c r="N648" s="382"/>
      <c r="O648" s="382"/>
      <c r="P648" s="382"/>
      <c r="Q648" s="382">
        <v>0</v>
      </c>
      <c r="R648" s="382">
        <v>0</v>
      </c>
      <c r="S648" s="382">
        <v>0</v>
      </c>
    </row>
    <row r="649" spans="1:19">
      <c r="A649" t="s">
        <v>109</v>
      </c>
      <c r="B649">
        <v>39</v>
      </c>
      <c r="C649" t="s">
        <v>109</v>
      </c>
      <c r="D649" s="58">
        <v>45689</v>
      </c>
      <c r="E649" s="382"/>
      <c r="F649" s="382"/>
      <c r="G649" s="382"/>
      <c r="H649" s="382"/>
      <c r="I649" s="382">
        <v>0</v>
      </c>
      <c r="J649" s="382">
        <v>0</v>
      </c>
      <c r="L649" s="380"/>
      <c r="N649" s="382"/>
      <c r="O649" s="382"/>
      <c r="P649" s="382"/>
      <c r="Q649" s="382">
        <v>0</v>
      </c>
      <c r="R649" s="382">
        <v>0</v>
      </c>
      <c r="S649" s="382">
        <v>0</v>
      </c>
    </row>
    <row r="650" spans="1:19">
      <c r="A650" t="s">
        <v>109</v>
      </c>
      <c r="B650">
        <v>39</v>
      </c>
      <c r="C650" t="s">
        <v>109</v>
      </c>
      <c r="D650" s="58">
        <v>45717</v>
      </c>
      <c r="E650" s="382"/>
      <c r="F650" s="382"/>
      <c r="G650" s="382"/>
      <c r="H650" s="382"/>
      <c r="I650" s="382">
        <v>0</v>
      </c>
      <c r="J650" s="382">
        <v>0</v>
      </c>
      <c r="L650" s="380"/>
      <c r="N650" s="382"/>
      <c r="O650" s="382"/>
      <c r="P650" s="382"/>
      <c r="Q650" s="382">
        <v>0</v>
      </c>
      <c r="R650" s="382">
        <v>0</v>
      </c>
      <c r="S650" s="382">
        <v>0</v>
      </c>
    </row>
    <row r="651" spans="1:19">
      <c r="A651" t="s">
        <v>109</v>
      </c>
      <c r="B651" t="s">
        <v>412</v>
      </c>
      <c r="D651" s="58"/>
      <c r="E651" s="382">
        <v>100</v>
      </c>
      <c r="F651" s="382">
        <v>315</v>
      </c>
      <c r="G651" s="382">
        <v>20</v>
      </c>
      <c r="H651" s="382">
        <v>80</v>
      </c>
      <c r="I651" s="382">
        <v>515</v>
      </c>
      <c r="J651" s="382">
        <v>435</v>
      </c>
      <c r="L651" s="380"/>
      <c r="N651" s="382">
        <v>522</v>
      </c>
      <c r="O651" s="382">
        <v>20</v>
      </c>
      <c r="P651" s="382">
        <v>80</v>
      </c>
      <c r="Q651" s="382">
        <v>422</v>
      </c>
      <c r="R651" s="382">
        <v>522</v>
      </c>
      <c r="S651" s="382">
        <v>-7</v>
      </c>
    </row>
    <row r="652" spans="1:19">
      <c r="B652">
        <v>40</v>
      </c>
      <c r="C652" t="s">
        <v>80</v>
      </c>
      <c r="D652" s="58">
        <v>45261</v>
      </c>
      <c r="E652" s="382">
        <v>660</v>
      </c>
      <c r="F652" s="382"/>
      <c r="G652" s="382"/>
      <c r="H652" s="382"/>
      <c r="I652" s="382">
        <v>660</v>
      </c>
      <c r="J652" s="382">
        <v>660</v>
      </c>
      <c r="K652" s="387" t="s">
        <v>383</v>
      </c>
      <c r="L652" s="380"/>
      <c r="M652">
        <v>45</v>
      </c>
      <c r="N652" s="382">
        <v>660</v>
      </c>
      <c r="O652" s="382"/>
      <c r="P652" s="382"/>
      <c r="Q652" s="382">
        <v>660</v>
      </c>
      <c r="R652" s="382">
        <v>660</v>
      </c>
      <c r="S652" s="382">
        <v>0</v>
      </c>
    </row>
    <row r="653" spans="1:19">
      <c r="A653" t="s">
        <v>80</v>
      </c>
      <c r="B653">
        <v>40</v>
      </c>
      <c r="C653" t="s">
        <v>80</v>
      </c>
      <c r="D653" s="58">
        <v>45292</v>
      </c>
      <c r="E653" s="382"/>
      <c r="F653" s="382">
        <v>28</v>
      </c>
      <c r="G653" s="382"/>
      <c r="H653" s="382">
        <v>0</v>
      </c>
      <c r="I653" s="382">
        <v>28</v>
      </c>
      <c r="J653" s="382">
        <v>28</v>
      </c>
      <c r="K653" t="s">
        <v>557</v>
      </c>
      <c r="L653" s="380">
        <v>45391</v>
      </c>
      <c r="M653">
        <v>132</v>
      </c>
      <c r="N653" s="382">
        <v>28</v>
      </c>
      <c r="O653" s="382"/>
      <c r="P653" s="382"/>
      <c r="Q653" s="382">
        <v>28</v>
      </c>
      <c r="R653" s="382">
        <v>28</v>
      </c>
      <c r="S653" s="382">
        <v>0</v>
      </c>
    </row>
    <row r="654" spans="1:19">
      <c r="A654" t="s">
        <v>80</v>
      </c>
      <c r="B654">
        <v>40</v>
      </c>
      <c r="C654" t="s">
        <v>80</v>
      </c>
      <c r="D654" s="58">
        <v>45323</v>
      </c>
      <c r="E654" s="382"/>
      <c r="F654" s="382"/>
      <c r="G654" s="382"/>
      <c r="H654" s="382"/>
      <c r="I654" s="382">
        <v>0</v>
      </c>
      <c r="J654" s="382">
        <v>0</v>
      </c>
      <c r="L654" s="380"/>
      <c r="M654" s="385"/>
      <c r="N654" s="382"/>
      <c r="O654" s="382"/>
      <c r="P654" s="382"/>
      <c r="Q654" s="382">
        <v>0</v>
      </c>
      <c r="R654" s="382">
        <v>0</v>
      </c>
      <c r="S654" s="382">
        <v>0</v>
      </c>
    </row>
    <row r="655" spans="1:19">
      <c r="A655" t="s">
        <v>80</v>
      </c>
      <c r="B655">
        <v>40</v>
      </c>
      <c r="C655" t="s">
        <v>80</v>
      </c>
      <c r="D655" s="58">
        <v>45352</v>
      </c>
      <c r="E655" s="382"/>
      <c r="F655" s="382">
        <v>21</v>
      </c>
      <c r="G655" s="382"/>
      <c r="H655" s="382">
        <v>10</v>
      </c>
      <c r="I655" s="382">
        <v>31</v>
      </c>
      <c r="J655" s="382">
        <v>21</v>
      </c>
      <c r="K655" t="s">
        <v>557</v>
      </c>
      <c r="L655" s="380">
        <v>45391</v>
      </c>
      <c r="M655">
        <v>132</v>
      </c>
      <c r="N655" s="382">
        <v>31</v>
      </c>
      <c r="O655" s="382"/>
      <c r="P655" s="382">
        <v>10</v>
      </c>
      <c r="Q655" s="382">
        <v>21</v>
      </c>
      <c r="R655" s="382">
        <v>31</v>
      </c>
      <c r="S655" s="382">
        <v>0</v>
      </c>
    </row>
    <row r="656" spans="1:19">
      <c r="A656" t="s">
        <v>80</v>
      </c>
      <c r="B656">
        <v>40</v>
      </c>
      <c r="C656" t="s">
        <v>80</v>
      </c>
      <c r="D656" s="58">
        <v>45383</v>
      </c>
      <c r="E656" s="382"/>
      <c r="F656" s="382">
        <v>56</v>
      </c>
      <c r="G656" s="382"/>
      <c r="H656" s="382">
        <v>10</v>
      </c>
      <c r="I656" s="382">
        <v>66</v>
      </c>
      <c r="J656" s="382">
        <v>56</v>
      </c>
      <c r="L656" s="380">
        <v>45426</v>
      </c>
      <c r="M656" s="383">
        <v>89</v>
      </c>
      <c r="N656" s="382">
        <v>66</v>
      </c>
      <c r="O656" s="382"/>
      <c r="P656" s="382">
        <v>10</v>
      </c>
      <c r="Q656" s="382">
        <v>56</v>
      </c>
      <c r="R656" s="382">
        <v>66</v>
      </c>
      <c r="S656" s="382">
        <v>0</v>
      </c>
    </row>
    <row r="657" spans="1:19">
      <c r="A657" t="s">
        <v>80</v>
      </c>
      <c r="B657">
        <v>40</v>
      </c>
      <c r="C657" t="s">
        <v>80</v>
      </c>
      <c r="D657" s="58">
        <v>45413</v>
      </c>
      <c r="E657" s="382"/>
      <c r="F657" s="382">
        <v>91</v>
      </c>
      <c r="G657" s="382"/>
      <c r="H657" s="382">
        <v>10</v>
      </c>
      <c r="I657" s="382">
        <v>101</v>
      </c>
      <c r="J657" s="382">
        <v>91</v>
      </c>
      <c r="L657" s="380">
        <v>45458</v>
      </c>
      <c r="M657">
        <v>92</v>
      </c>
      <c r="N657" s="382">
        <v>101</v>
      </c>
      <c r="O657" s="382"/>
      <c r="P657" s="382">
        <v>10</v>
      </c>
      <c r="Q657" s="382">
        <v>91</v>
      </c>
      <c r="R657" s="382">
        <v>101</v>
      </c>
      <c r="S657" s="382">
        <v>0</v>
      </c>
    </row>
    <row r="658" spans="1:19">
      <c r="A658" t="s">
        <v>80</v>
      </c>
      <c r="B658">
        <v>40</v>
      </c>
      <c r="C658" t="s">
        <v>80</v>
      </c>
      <c r="D658" s="58">
        <v>45444</v>
      </c>
      <c r="E658" s="382"/>
      <c r="F658" s="382">
        <v>105</v>
      </c>
      <c r="G658" s="382"/>
      <c r="H658" s="382">
        <v>10</v>
      </c>
      <c r="I658" s="382">
        <v>115</v>
      </c>
      <c r="J658" s="382">
        <v>105</v>
      </c>
      <c r="L658" s="380">
        <v>45486</v>
      </c>
      <c r="M658">
        <v>63</v>
      </c>
      <c r="N658" s="382">
        <v>115</v>
      </c>
      <c r="O658" s="382"/>
      <c r="P658" s="382">
        <v>10</v>
      </c>
      <c r="Q658" s="382">
        <v>105</v>
      </c>
      <c r="R658" s="382">
        <v>115</v>
      </c>
      <c r="S658" s="382">
        <v>0</v>
      </c>
    </row>
    <row r="659" spans="1:19">
      <c r="A659" t="s">
        <v>80</v>
      </c>
      <c r="B659">
        <v>40</v>
      </c>
      <c r="C659" t="s">
        <v>80</v>
      </c>
      <c r="D659" s="58">
        <v>45474</v>
      </c>
      <c r="E659" s="382"/>
      <c r="F659" s="382">
        <v>224</v>
      </c>
      <c r="G659" s="382">
        <v>5</v>
      </c>
      <c r="H659" s="382">
        <v>10</v>
      </c>
      <c r="I659" s="382">
        <v>239</v>
      </c>
      <c r="J659" s="382">
        <v>229</v>
      </c>
      <c r="L659" s="380">
        <v>45519</v>
      </c>
      <c r="M659">
        <v>65</v>
      </c>
      <c r="N659" s="382">
        <v>239</v>
      </c>
      <c r="O659" s="382">
        <v>5</v>
      </c>
      <c r="P659" s="382">
        <v>10</v>
      </c>
      <c r="Q659" s="382">
        <v>224</v>
      </c>
      <c r="R659" s="382">
        <v>239</v>
      </c>
      <c r="S659" s="382">
        <v>0</v>
      </c>
    </row>
    <row r="660" spans="1:19">
      <c r="A660" t="s">
        <v>80</v>
      </c>
      <c r="B660">
        <v>40</v>
      </c>
      <c r="C660" t="s">
        <v>80</v>
      </c>
      <c r="D660" s="58">
        <v>45505</v>
      </c>
      <c r="E660" s="382"/>
      <c r="F660" s="382">
        <v>91</v>
      </c>
      <c r="G660" s="382">
        <v>5</v>
      </c>
      <c r="H660" s="382">
        <v>10</v>
      </c>
      <c r="I660" s="382">
        <v>106</v>
      </c>
      <c r="J660" s="382">
        <v>96</v>
      </c>
      <c r="L660" s="380">
        <v>45553</v>
      </c>
      <c r="M660">
        <v>50</v>
      </c>
      <c r="N660" s="382">
        <v>106</v>
      </c>
      <c r="O660" s="382">
        <v>5</v>
      </c>
      <c r="P660" s="382">
        <v>10</v>
      </c>
      <c r="Q660" s="382">
        <v>91</v>
      </c>
      <c r="R660" s="382">
        <v>106</v>
      </c>
      <c r="S660" s="382">
        <v>0</v>
      </c>
    </row>
    <row r="661" spans="1:19">
      <c r="A661" t="s">
        <v>80</v>
      </c>
      <c r="B661">
        <v>40</v>
      </c>
      <c r="C661" t="s">
        <v>80</v>
      </c>
      <c r="D661" s="58">
        <v>45536</v>
      </c>
      <c r="E661" s="382"/>
      <c r="F661" s="382">
        <v>112</v>
      </c>
      <c r="G661" s="382">
        <v>5</v>
      </c>
      <c r="H661" s="382">
        <v>10</v>
      </c>
      <c r="I661" s="382">
        <v>127</v>
      </c>
      <c r="J661" s="382">
        <v>117</v>
      </c>
      <c r="L661" s="380"/>
      <c r="N661" s="382">
        <v>127</v>
      </c>
      <c r="O661" s="382">
        <v>5</v>
      </c>
      <c r="P661" s="382">
        <v>10</v>
      </c>
      <c r="Q661" s="382">
        <v>112</v>
      </c>
      <c r="R661" s="382">
        <v>127</v>
      </c>
      <c r="S661" s="382">
        <v>0</v>
      </c>
    </row>
    <row r="662" spans="1:19">
      <c r="A662" t="s">
        <v>80</v>
      </c>
      <c r="B662">
        <v>40</v>
      </c>
      <c r="C662" t="s">
        <v>80</v>
      </c>
      <c r="D662" s="58">
        <v>45566</v>
      </c>
      <c r="E662" s="382"/>
      <c r="F662" s="382"/>
      <c r="G662" s="382"/>
      <c r="H662" s="382"/>
      <c r="I662" s="382">
        <v>0</v>
      </c>
      <c r="J662" s="382">
        <v>0</v>
      </c>
      <c r="L662" s="380"/>
      <c r="N662" s="382"/>
      <c r="O662" s="382"/>
      <c r="P662" s="382"/>
      <c r="Q662" s="382">
        <v>0</v>
      </c>
      <c r="R662" s="382">
        <v>0</v>
      </c>
      <c r="S662" s="382">
        <v>0</v>
      </c>
    </row>
    <row r="663" spans="1:19">
      <c r="A663" t="s">
        <v>80</v>
      </c>
      <c r="B663">
        <v>40</v>
      </c>
      <c r="C663" t="s">
        <v>80</v>
      </c>
      <c r="D663" s="58">
        <v>45597</v>
      </c>
      <c r="E663" s="382"/>
      <c r="F663" s="382"/>
      <c r="G663" s="382"/>
      <c r="H663" s="382"/>
      <c r="I663" s="382">
        <v>0</v>
      </c>
      <c r="J663" s="382">
        <v>0</v>
      </c>
      <c r="L663" s="380"/>
      <c r="N663" s="382"/>
      <c r="O663" s="382"/>
      <c r="P663" s="382"/>
      <c r="Q663" s="382">
        <v>0</v>
      </c>
      <c r="R663" s="382">
        <v>0</v>
      </c>
      <c r="S663" s="382">
        <v>0</v>
      </c>
    </row>
    <row r="664" spans="1:19">
      <c r="A664" t="s">
        <v>80</v>
      </c>
      <c r="B664">
        <v>40</v>
      </c>
      <c r="C664" t="s">
        <v>80</v>
      </c>
      <c r="D664" s="58">
        <v>45627</v>
      </c>
      <c r="E664" s="382"/>
      <c r="F664" s="382"/>
      <c r="G664" s="382"/>
      <c r="H664" s="382"/>
      <c r="I664" s="382">
        <v>0</v>
      </c>
      <c r="J664" s="382">
        <v>0</v>
      </c>
      <c r="L664" s="380"/>
      <c r="N664" s="382"/>
      <c r="O664" s="382"/>
      <c r="P664" s="382"/>
      <c r="Q664" s="382">
        <v>0</v>
      </c>
      <c r="R664" s="382">
        <v>0</v>
      </c>
      <c r="S664" s="382">
        <v>0</v>
      </c>
    </row>
    <row r="665" spans="1:19">
      <c r="A665" t="s">
        <v>80</v>
      </c>
      <c r="B665">
        <v>40</v>
      </c>
      <c r="C665" t="s">
        <v>80</v>
      </c>
      <c r="D665" s="58">
        <v>45658</v>
      </c>
      <c r="E665" s="382"/>
      <c r="F665" s="382"/>
      <c r="G665" s="382"/>
      <c r="H665" s="382"/>
      <c r="I665" s="382">
        <v>0</v>
      </c>
      <c r="J665" s="382">
        <v>0</v>
      </c>
      <c r="L665" s="380"/>
      <c r="N665" s="382"/>
      <c r="O665" s="382"/>
      <c r="P665" s="382"/>
      <c r="Q665" s="382">
        <v>0</v>
      </c>
      <c r="R665" s="382">
        <v>0</v>
      </c>
      <c r="S665" s="382">
        <v>0</v>
      </c>
    </row>
    <row r="666" spans="1:19">
      <c r="A666" t="s">
        <v>80</v>
      </c>
      <c r="B666">
        <v>40</v>
      </c>
      <c r="C666" t="s">
        <v>80</v>
      </c>
      <c r="D666" s="58">
        <v>45689</v>
      </c>
      <c r="E666" s="382"/>
      <c r="F666" s="382"/>
      <c r="G666" s="382"/>
      <c r="H666" s="382"/>
      <c r="I666" s="382">
        <v>0</v>
      </c>
      <c r="J666" s="382">
        <v>0</v>
      </c>
      <c r="L666" s="380"/>
      <c r="N666" s="382"/>
      <c r="O666" s="382"/>
      <c r="P666" s="382"/>
      <c r="Q666" s="382">
        <v>0</v>
      </c>
      <c r="R666" s="382">
        <v>0</v>
      </c>
      <c r="S666" s="382">
        <v>0</v>
      </c>
    </row>
    <row r="667" spans="1:19">
      <c r="A667" t="s">
        <v>80</v>
      </c>
      <c r="B667" t="s">
        <v>413</v>
      </c>
      <c r="D667" s="58"/>
      <c r="E667" s="382">
        <v>660</v>
      </c>
      <c r="F667" s="382">
        <v>728</v>
      </c>
      <c r="G667" s="382">
        <v>15</v>
      </c>
      <c r="H667" s="382">
        <v>70</v>
      </c>
      <c r="I667" s="382">
        <v>1473</v>
      </c>
      <c r="J667" s="382">
        <v>1403</v>
      </c>
      <c r="L667" s="380"/>
      <c r="N667" s="382">
        <v>1473</v>
      </c>
      <c r="O667" s="382">
        <v>15</v>
      </c>
      <c r="P667" s="382">
        <v>70</v>
      </c>
      <c r="Q667" s="382">
        <v>1388</v>
      </c>
      <c r="R667" s="382">
        <v>1473</v>
      </c>
      <c r="S667" s="382">
        <v>0</v>
      </c>
    </row>
    <row r="668" spans="1:19">
      <c r="B668">
        <v>41</v>
      </c>
      <c r="C668" t="s">
        <v>93</v>
      </c>
      <c r="D668" s="58">
        <v>45261</v>
      </c>
      <c r="E668" s="382"/>
      <c r="F668" s="382"/>
      <c r="G668" s="382"/>
      <c r="H668" s="382"/>
      <c r="I668" s="382">
        <v>0</v>
      </c>
      <c r="J668" s="382">
        <v>0</v>
      </c>
      <c r="N668" s="382"/>
      <c r="O668" s="382"/>
      <c r="P668" s="382"/>
      <c r="Q668" s="382">
        <v>0</v>
      </c>
      <c r="R668" s="382">
        <v>0</v>
      </c>
      <c r="S668" s="382">
        <v>0</v>
      </c>
    </row>
    <row r="669" spans="1:19">
      <c r="A669" t="s">
        <v>93</v>
      </c>
      <c r="B669">
        <v>41</v>
      </c>
      <c r="C669" t="s">
        <v>93</v>
      </c>
      <c r="D669" s="58">
        <v>45292</v>
      </c>
      <c r="E669" s="382"/>
      <c r="F669" s="382">
        <v>14</v>
      </c>
      <c r="G669" s="382"/>
      <c r="H669" s="382">
        <v>0</v>
      </c>
      <c r="I669" s="382">
        <v>14</v>
      </c>
      <c r="J669" s="382">
        <v>14</v>
      </c>
      <c r="K669" t="s">
        <v>557</v>
      </c>
      <c r="L669" s="380">
        <v>45394</v>
      </c>
      <c r="M669">
        <v>166</v>
      </c>
      <c r="N669" s="382">
        <v>14</v>
      </c>
      <c r="O669" s="382"/>
      <c r="P669" s="382">
        <v>0</v>
      </c>
      <c r="Q669" s="382">
        <v>14</v>
      </c>
      <c r="R669" s="382">
        <v>14</v>
      </c>
      <c r="S669" s="382">
        <v>0</v>
      </c>
    </row>
    <row r="670" spans="1:19">
      <c r="A670" t="s">
        <v>93</v>
      </c>
      <c r="B670">
        <v>41</v>
      </c>
      <c r="C670" t="s">
        <v>93</v>
      </c>
      <c r="D670" s="58">
        <v>45323</v>
      </c>
      <c r="E670" s="382"/>
      <c r="F670" s="382"/>
      <c r="G670" s="382"/>
      <c r="H670" s="382"/>
      <c r="I670" s="382">
        <v>0</v>
      </c>
      <c r="J670" s="382">
        <v>0</v>
      </c>
      <c r="L670" s="380"/>
      <c r="M670" s="385"/>
      <c r="N670" s="382"/>
      <c r="O670" s="382"/>
      <c r="P670" s="382"/>
      <c r="Q670" s="382">
        <v>0</v>
      </c>
      <c r="R670" s="382">
        <v>0</v>
      </c>
      <c r="S670" s="382">
        <v>0</v>
      </c>
    </row>
    <row r="671" spans="1:19">
      <c r="A671" t="s">
        <v>93</v>
      </c>
      <c r="B671">
        <v>41</v>
      </c>
      <c r="C671" t="s">
        <v>93</v>
      </c>
      <c r="D671" s="58">
        <v>45352</v>
      </c>
      <c r="E671" s="382"/>
      <c r="F671" s="382">
        <v>21</v>
      </c>
      <c r="G671" s="382"/>
      <c r="H671" s="382">
        <v>10</v>
      </c>
      <c r="I671" s="382">
        <v>31</v>
      </c>
      <c r="J671" s="382">
        <v>21</v>
      </c>
      <c r="K671" t="s">
        <v>557</v>
      </c>
      <c r="L671" s="380">
        <v>45394</v>
      </c>
      <c r="M671">
        <v>166</v>
      </c>
      <c r="N671" s="382">
        <v>31</v>
      </c>
      <c r="O671" s="382"/>
      <c r="P671" s="382">
        <v>10</v>
      </c>
      <c r="Q671" s="382">
        <v>21</v>
      </c>
      <c r="R671" s="382">
        <v>31</v>
      </c>
      <c r="S671" s="382">
        <v>0</v>
      </c>
    </row>
    <row r="672" spans="1:19">
      <c r="A672" t="s">
        <v>93</v>
      </c>
      <c r="B672">
        <v>41</v>
      </c>
      <c r="C672" t="s">
        <v>93</v>
      </c>
      <c r="D672" s="58">
        <v>45383</v>
      </c>
      <c r="E672" s="382"/>
      <c r="F672" s="382">
        <v>49</v>
      </c>
      <c r="G672" s="382"/>
      <c r="H672" s="382">
        <v>10</v>
      </c>
      <c r="I672" s="382">
        <v>59</v>
      </c>
      <c r="J672" s="382">
        <v>49</v>
      </c>
      <c r="L672" s="380">
        <v>45420</v>
      </c>
      <c r="M672" s="383">
        <v>49</v>
      </c>
      <c r="N672" s="382">
        <v>59</v>
      </c>
      <c r="O672" s="382"/>
      <c r="P672" s="382">
        <v>10</v>
      </c>
      <c r="Q672" s="382">
        <v>49</v>
      </c>
      <c r="R672" s="382">
        <v>59</v>
      </c>
      <c r="S672" s="382">
        <v>0</v>
      </c>
    </row>
    <row r="673" spans="1:19">
      <c r="A673" t="s">
        <v>93</v>
      </c>
      <c r="B673">
        <v>41</v>
      </c>
      <c r="C673" t="s">
        <v>93</v>
      </c>
      <c r="D673" s="58">
        <v>45413</v>
      </c>
      <c r="E673" s="382"/>
      <c r="F673" s="382">
        <v>49</v>
      </c>
      <c r="G673" s="382"/>
      <c r="H673" s="382">
        <v>10</v>
      </c>
      <c r="I673" s="382">
        <v>59</v>
      </c>
      <c r="J673" s="382">
        <v>49</v>
      </c>
      <c r="L673" s="380">
        <v>45453</v>
      </c>
      <c r="M673">
        <v>71</v>
      </c>
      <c r="N673" s="382">
        <v>59</v>
      </c>
      <c r="O673" s="382"/>
      <c r="P673" s="382">
        <v>10</v>
      </c>
      <c r="Q673" s="382">
        <v>49</v>
      </c>
      <c r="R673" s="382">
        <v>59</v>
      </c>
      <c r="S673" s="382">
        <v>0</v>
      </c>
    </row>
    <row r="674" spans="1:19">
      <c r="A674" t="s">
        <v>93</v>
      </c>
      <c r="B674">
        <v>41</v>
      </c>
      <c r="C674" t="s">
        <v>93</v>
      </c>
      <c r="D674" s="58">
        <v>45444</v>
      </c>
      <c r="E674" s="382"/>
      <c r="F674" s="382">
        <v>56</v>
      </c>
      <c r="G674" s="382"/>
      <c r="H674" s="382">
        <v>10</v>
      </c>
      <c r="I674" s="382">
        <v>66</v>
      </c>
      <c r="J674" s="382">
        <v>56</v>
      </c>
      <c r="L674" s="380">
        <v>45497</v>
      </c>
      <c r="M674">
        <v>110</v>
      </c>
      <c r="N674" s="382">
        <v>66</v>
      </c>
      <c r="O674" s="382"/>
      <c r="P674" s="382">
        <v>10</v>
      </c>
      <c r="Q674" s="382">
        <v>56</v>
      </c>
      <c r="R674" s="382">
        <v>66</v>
      </c>
      <c r="S674" s="382">
        <v>0</v>
      </c>
    </row>
    <row r="675" spans="1:19">
      <c r="A675" t="s">
        <v>93</v>
      </c>
      <c r="B675">
        <v>41</v>
      </c>
      <c r="C675" t="s">
        <v>93</v>
      </c>
      <c r="D675" s="58">
        <v>45474</v>
      </c>
      <c r="E675" s="382"/>
      <c r="F675" s="382">
        <v>70</v>
      </c>
      <c r="G675" s="382">
        <v>5</v>
      </c>
      <c r="H675" s="382">
        <v>10</v>
      </c>
      <c r="I675" s="382">
        <v>85</v>
      </c>
      <c r="J675" s="382">
        <v>75</v>
      </c>
      <c r="L675" s="380">
        <v>45523</v>
      </c>
      <c r="M675">
        <v>77</v>
      </c>
      <c r="N675" s="382">
        <v>85</v>
      </c>
      <c r="O675" s="382">
        <v>5</v>
      </c>
      <c r="P675" s="382">
        <v>10</v>
      </c>
      <c r="Q675" s="382">
        <v>70</v>
      </c>
      <c r="R675" s="382">
        <v>85</v>
      </c>
      <c r="S675" s="382">
        <v>0</v>
      </c>
    </row>
    <row r="676" spans="1:19">
      <c r="A676" t="s">
        <v>93</v>
      </c>
      <c r="B676">
        <v>41</v>
      </c>
      <c r="C676" t="s">
        <v>93</v>
      </c>
      <c r="D676" s="58">
        <v>45505</v>
      </c>
      <c r="E676" s="382"/>
      <c r="F676" s="382">
        <v>77</v>
      </c>
      <c r="G676" s="382">
        <v>5</v>
      </c>
      <c r="H676" s="382">
        <v>10</v>
      </c>
      <c r="I676" s="382">
        <v>92</v>
      </c>
      <c r="J676" s="382">
        <v>82</v>
      </c>
      <c r="L676" s="380">
        <v>45553</v>
      </c>
      <c r="M676">
        <v>48</v>
      </c>
      <c r="N676" s="382">
        <v>92</v>
      </c>
      <c r="O676" s="382">
        <v>5</v>
      </c>
      <c r="P676" s="382">
        <v>10</v>
      </c>
      <c r="Q676" s="382">
        <v>77</v>
      </c>
      <c r="R676" s="382">
        <v>92</v>
      </c>
      <c r="S676" s="382">
        <v>0</v>
      </c>
    </row>
    <row r="677" spans="1:19">
      <c r="A677" t="s">
        <v>93</v>
      </c>
      <c r="B677">
        <v>41</v>
      </c>
      <c r="C677" t="s">
        <v>93</v>
      </c>
      <c r="D677" s="58">
        <v>45536</v>
      </c>
      <c r="E677" s="382"/>
      <c r="F677" s="382">
        <v>63</v>
      </c>
      <c r="G677" s="382">
        <v>5</v>
      </c>
      <c r="H677" s="382">
        <v>10</v>
      </c>
      <c r="I677" s="382">
        <v>78</v>
      </c>
      <c r="J677" s="382">
        <v>68</v>
      </c>
      <c r="L677" s="380"/>
      <c r="N677" s="382">
        <v>78</v>
      </c>
      <c r="O677" s="382">
        <v>5</v>
      </c>
      <c r="P677" s="382">
        <v>10</v>
      </c>
      <c r="Q677" s="382">
        <v>63</v>
      </c>
      <c r="R677" s="382">
        <v>78</v>
      </c>
      <c r="S677" s="382">
        <v>0</v>
      </c>
    </row>
    <row r="678" spans="1:19">
      <c r="A678" t="s">
        <v>93</v>
      </c>
      <c r="B678">
        <v>41</v>
      </c>
      <c r="C678" t="s">
        <v>93</v>
      </c>
      <c r="D678" s="58">
        <v>45566</v>
      </c>
      <c r="E678" s="382"/>
      <c r="F678" s="382">
        <v>56</v>
      </c>
      <c r="G678" s="382">
        <v>5</v>
      </c>
      <c r="H678" s="382">
        <v>10</v>
      </c>
      <c r="I678" s="382">
        <v>71</v>
      </c>
      <c r="J678" s="382">
        <v>61</v>
      </c>
      <c r="L678" s="380" t="s">
        <v>568</v>
      </c>
      <c r="M678">
        <v>44</v>
      </c>
      <c r="N678" s="382">
        <v>71</v>
      </c>
      <c r="O678" s="382">
        <v>5</v>
      </c>
      <c r="P678" s="382">
        <v>10</v>
      </c>
      <c r="Q678" s="382">
        <v>56</v>
      </c>
      <c r="R678" s="382">
        <v>71</v>
      </c>
      <c r="S678" s="382">
        <v>0</v>
      </c>
    </row>
    <row r="679" spans="1:19">
      <c r="A679" t="s">
        <v>93</v>
      </c>
      <c r="B679">
        <v>41</v>
      </c>
      <c r="C679" t="s">
        <v>93</v>
      </c>
      <c r="D679" s="58">
        <v>45597</v>
      </c>
      <c r="E679" s="382"/>
      <c r="F679" s="382"/>
      <c r="G679" s="382"/>
      <c r="H679" s="382"/>
      <c r="I679" s="382">
        <v>0</v>
      </c>
      <c r="J679" s="382">
        <v>0</v>
      </c>
      <c r="L679" s="380" t="s">
        <v>568</v>
      </c>
      <c r="M679">
        <v>44</v>
      </c>
      <c r="N679" s="382">
        <v>100</v>
      </c>
      <c r="O679" s="382"/>
      <c r="P679" s="382"/>
      <c r="Q679" s="382">
        <v>100</v>
      </c>
      <c r="R679" s="382">
        <v>100</v>
      </c>
      <c r="S679" s="382">
        <v>-100</v>
      </c>
    </row>
    <row r="680" spans="1:19">
      <c r="A680" t="s">
        <v>93</v>
      </c>
      <c r="B680">
        <v>41</v>
      </c>
      <c r="C680" t="s">
        <v>93</v>
      </c>
      <c r="D680" s="58">
        <v>45627</v>
      </c>
      <c r="E680" s="382"/>
      <c r="F680" s="382"/>
      <c r="G680" s="382"/>
      <c r="H680" s="382"/>
      <c r="I680" s="382">
        <v>0</v>
      </c>
      <c r="J680" s="382">
        <v>0</v>
      </c>
      <c r="L680" s="380"/>
      <c r="N680" s="382"/>
      <c r="O680" s="382"/>
      <c r="P680" s="382"/>
      <c r="Q680" s="382">
        <v>0</v>
      </c>
      <c r="R680" s="382">
        <v>0</v>
      </c>
      <c r="S680" s="382">
        <v>0</v>
      </c>
    </row>
    <row r="681" spans="1:19">
      <c r="A681" t="s">
        <v>93</v>
      </c>
      <c r="B681">
        <v>41</v>
      </c>
      <c r="E681" s="382"/>
      <c r="F681" s="382"/>
      <c r="G681" s="382"/>
      <c r="H681" s="382"/>
      <c r="I681" s="382">
        <v>0</v>
      </c>
      <c r="J681" s="382">
        <v>0</v>
      </c>
      <c r="L681" s="380"/>
      <c r="N681" s="382"/>
      <c r="O681" s="382"/>
      <c r="P681" s="382"/>
      <c r="Q681" s="382">
        <v>0</v>
      </c>
      <c r="R681" s="382">
        <v>0</v>
      </c>
      <c r="S681" s="382">
        <v>0</v>
      </c>
    </row>
    <row r="682" spans="1:19">
      <c r="A682" t="s">
        <v>93</v>
      </c>
      <c r="B682" t="s">
        <v>414</v>
      </c>
      <c r="E682" s="382">
        <v>0</v>
      </c>
      <c r="F682" s="382">
        <v>455</v>
      </c>
      <c r="G682" s="382">
        <v>20</v>
      </c>
      <c r="H682" s="382">
        <v>80</v>
      </c>
      <c r="I682" s="382">
        <v>555</v>
      </c>
      <c r="J682" s="382">
        <v>475</v>
      </c>
      <c r="L682" s="380"/>
      <c r="N682" s="382">
        <v>655</v>
      </c>
      <c r="O682" s="382">
        <v>20</v>
      </c>
      <c r="P682" s="382">
        <v>80</v>
      </c>
      <c r="Q682" s="382">
        <v>555</v>
      </c>
      <c r="R682" s="382">
        <v>655</v>
      </c>
      <c r="S682" s="382">
        <v>-100</v>
      </c>
    </row>
    <row r="683" spans="1:19">
      <c r="B683">
        <v>42</v>
      </c>
      <c r="C683" t="s">
        <v>47</v>
      </c>
      <c r="D683" s="58">
        <v>45261</v>
      </c>
      <c r="E683" s="382">
        <v>0</v>
      </c>
      <c r="F683" s="382"/>
      <c r="G683" s="382"/>
      <c r="H683" s="382"/>
      <c r="I683" s="382">
        <v>0</v>
      </c>
      <c r="J683" s="382">
        <v>0</v>
      </c>
      <c r="L683" s="380"/>
      <c r="N683" s="382"/>
      <c r="O683" s="382"/>
      <c r="P683" s="382"/>
      <c r="Q683" s="382">
        <v>0</v>
      </c>
      <c r="R683" s="382">
        <v>0</v>
      </c>
      <c r="S683" s="382">
        <v>0</v>
      </c>
    </row>
    <row r="684" spans="1:19">
      <c r="A684" t="s">
        <v>47</v>
      </c>
      <c r="B684">
        <v>42</v>
      </c>
      <c r="C684" t="s">
        <v>47</v>
      </c>
      <c r="D684" s="58">
        <v>45292</v>
      </c>
      <c r="E684" s="382"/>
      <c r="F684" s="382">
        <v>21</v>
      </c>
      <c r="G684" s="382"/>
      <c r="H684" s="382">
        <v>0</v>
      </c>
      <c r="I684" s="382">
        <v>21</v>
      </c>
      <c r="J684" s="382">
        <v>21</v>
      </c>
      <c r="K684" t="s">
        <v>557</v>
      </c>
      <c r="L684" s="380">
        <v>45391</v>
      </c>
      <c r="M684">
        <v>103</v>
      </c>
      <c r="N684" s="382">
        <v>21</v>
      </c>
      <c r="O684" s="382"/>
      <c r="P684" s="382"/>
      <c r="Q684" s="382">
        <v>21</v>
      </c>
      <c r="R684" s="382">
        <v>21</v>
      </c>
      <c r="S684" s="382">
        <v>0</v>
      </c>
    </row>
    <row r="685" spans="1:19">
      <c r="A685" t="s">
        <v>47</v>
      </c>
      <c r="B685">
        <v>42</v>
      </c>
      <c r="C685" t="s">
        <v>47</v>
      </c>
      <c r="D685" s="58">
        <v>45323</v>
      </c>
      <c r="E685" s="382"/>
      <c r="F685" s="382"/>
      <c r="G685" s="382"/>
      <c r="H685" s="382"/>
      <c r="I685" s="382">
        <v>0</v>
      </c>
      <c r="J685" s="382">
        <v>0</v>
      </c>
      <c r="L685" s="380"/>
      <c r="M685" s="385"/>
      <c r="N685" s="382"/>
      <c r="O685" s="382"/>
      <c r="P685" s="382"/>
      <c r="Q685" s="382">
        <v>0</v>
      </c>
      <c r="R685" s="382">
        <v>0</v>
      </c>
      <c r="S685" s="382">
        <v>0</v>
      </c>
    </row>
    <row r="686" spans="1:19">
      <c r="A686" t="s">
        <v>47</v>
      </c>
      <c r="B686">
        <v>42</v>
      </c>
      <c r="C686" t="s">
        <v>47</v>
      </c>
      <c r="D686" s="58">
        <v>45352</v>
      </c>
      <c r="E686" s="382"/>
      <c r="F686" s="382">
        <v>21</v>
      </c>
      <c r="G686" s="382"/>
      <c r="H686" s="382">
        <v>10</v>
      </c>
      <c r="I686" s="382">
        <v>31</v>
      </c>
      <c r="J686" s="382">
        <v>21</v>
      </c>
      <c r="K686" t="s">
        <v>557</v>
      </c>
      <c r="L686" s="380">
        <v>45391</v>
      </c>
      <c r="M686">
        <v>103</v>
      </c>
      <c r="N686" s="382">
        <v>31</v>
      </c>
      <c r="O686" s="382"/>
      <c r="P686" s="382">
        <v>10</v>
      </c>
      <c r="Q686" s="382">
        <v>21</v>
      </c>
      <c r="R686" s="382">
        <v>31</v>
      </c>
      <c r="S686" s="382">
        <v>0</v>
      </c>
    </row>
    <row r="687" spans="1:19">
      <c r="A687" t="s">
        <v>47</v>
      </c>
      <c r="B687">
        <v>42</v>
      </c>
      <c r="C687" t="s">
        <v>47</v>
      </c>
      <c r="D687" s="58">
        <v>45383</v>
      </c>
      <c r="E687" s="382"/>
      <c r="F687" s="382">
        <v>91</v>
      </c>
      <c r="G687" s="382"/>
      <c r="H687" s="382">
        <v>10</v>
      </c>
      <c r="I687" s="382">
        <v>101</v>
      </c>
      <c r="J687" s="382">
        <v>91</v>
      </c>
      <c r="L687" s="380">
        <v>45421</v>
      </c>
      <c r="M687" s="383">
        <v>57</v>
      </c>
      <c r="N687" s="382">
        <v>101</v>
      </c>
      <c r="O687" s="382"/>
      <c r="P687" s="382">
        <v>10</v>
      </c>
      <c r="Q687" s="382">
        <v>91</v>
      </c>
      <c r="R687" s="382">
        <v>101</v>
      </c>
      <c r="S687" s="382">
        <v>0</v>
      </c>
    </row>
    <row r="688" spans="1:19">
      <c r="A688" t="s">
        <v>47</v>
      </c>
      <c r="B688">
        <v>42</v>
      </c>
      <c r="C688" t="s">
        <v>47</v>
      </c>
      <c r="D688" s="58">
        <v>45413</v>
      </c>
      <c r="E688" s="382"/>
      <c r="F688" s="382">
        <v>140</v>
      </c>
      <c r="G688" s="382"/>
      <c r="H688" s="382">
        <v>10</v>
      </c>
      <c r="I688" s="382">
        <v>150</v>
      </c>
      <c r="J688" s="382">
        <v>140</v>
      </c>
      <c r="L688" s="380">
        <v>45449</v>
      </c>
      <c r="M688">
        <v>17</v>
      </c>
      <c r="N688" s="382">
        <v>150</v>
      </c>
      <c r="O688" s="382"/>
      <c r="P688" s="382">
        <v>10</v>
      </c>
      <c r="Q688" s="382">
        <v>140</v>
      </c>
      <c r="R688" s="382">
        <v>150</v>
      </c>
      <c r="S688" s="382">
        <v>0</v>
      </c>
    </row>
    <row r="689" spans="1:19">
      <c r="A689" t="s">
        <v>47</v>
      </c>
      <c r="B689">
        <v>42</v>
      </c>
      <c r="C689" t="s">
        <v>47</v>
      </c>
      <c r="D689" s="58">
        <v>45444</v>
      </c>
      <c r="E689" s="382"/>
      <c r="F689" s="382">
        <v>70</v>
      </c>
      <c r="G689" s="382"/>
      <c r="H689" s="382">
        <v>10</v>
      </c>
      <c r="I689" s="382">
        <v>80</v>
      </c>
      <c r="J689" s="382">
        <v>70</v>
      </c>
      <c r="L689" s="380">
        <v>45483</v>
      </c>
      <c r="M689">
        <v>43</v>
      </c>
      <c r="N689" s="382">
        <v>80</v>
      </c>
      <c r="O689" s="382"/>
      <c r="P689" s="382">
        <v>10</v>
      </c>
      <c r="Q689" s="382">
        <v>70</v>
      </c>
      <c r="R689" s="382">
        <v>80</v>
      </c>
      <c r="S689" s="382">
        <v>0</v>
      </c>
    </row>
    <row r="690" spans="1:19">
      <c r="A690" t="s">
        <v>47</v>
      </c>
      <c r="B690">
        <v>42</v>
      </c>
      <c r="C690" t="s">
        <v>47</v>
      </c>
      <c r="D690" s="58">
        <v>45474</v>
      </c>
      <c r="E690" s="382"/>
      <c r="F690" s="382">
        <v>56</v>
      </c>
      <c r="G690" s="382">
        <v>5</v>
      </c>
      <c r="H690" s="382">
        <v>10</v>
      </c>
      <c r="I690" s="382">
        <v>71</v>
      </c>
      <c r="J690" s="382">
        <v>61</v>
      </c>
      <c r="L690" s="380">
        <v>45514</v>
      </c>
      <c r="M690">
        <v>47</v>
      </c>
      <c r="N690" s="382">
        <v>71</v>
      </c>
      <c r="O690" s="382">
        <v>5</v>
      </c>
      <c r="P690" s="382">
        <v>10</v>
      </c>
      <c r="Q690" s="382">
        <v>56</v>
      </c>
      <c r="R690" s="382">
        <v>71</v>
      </c>
      <c r="S690" s="382">
        <v>0</v>
      </c>
    </row>
    <row r="691" spans="1:19">
      <c r="A691" t="s">
        <v>47</v>
      </c>
      <c r="B691">
        <v>42</v>
      </c>
      <c r="C691" t="s">
        <v>47</v>
      </c>
      <c r="D691" s="58">
        <v>45505</v>
      </c>
      <c r="E691" s="382"/>
      <c r="F691" s="382">
        <v>140</v>
      </c>
      <c r="G691" s="382">
        <v>5</v>
      </c>
      <c r="H691" s="382">
        <v>10</v>
      </c>
      <c r="I691" s="382">
        <v>155</v>
      </c>
      <c r="J691" s="382">
        <v>145</v>
      </c>
      <c r="L691" s="380">
        <v>45549</v>
      </c>
      <c r="M691">
        <v>13</v>
      </c>
      <c r="N691" s="382">
        <v>71</v>
      </c>
      <c r="O691" s="382">
        <v>5</v>
      </c>
      <c r="P691" s="382">
        <v>10</v>
      </c>
      <c r="Q691" s="382">
        <v>56</v>
      </c>
      <c r="R691" s="382">
        <v>71</v>
      </c>
      <c r="S691" s="382">
        <v>84</v>
      </c>
    </row>
    <row r="692" spans="1:19">
      <c r="A692" t="s">
        <v>47</v>
      </c>
      <c r="B692">
        <v>42</v>
      </c>
      <c r="C692" t="s">
        <v>47</v>
      </c>
      <c r="D692" s="58">
        <v>45536</v>
      </c>
      <c r="E692" s="382"/>
      <c r="F692" s="382">
        <v>119</v>
      </c>
      <c r="G692" s="382">
        <v>5</v>
      </c>
      <c r="H692" s="382">
        <v>10</v>
      </c>
      <c r="I692" s="382">
        <v>134</v>
      </c>
      <c r="J692" s="382">
        <v>124</v>
      </c>
      <c r="L692" s="380"/>
      <c r="N692" s="382">
        <v>134</v>
      </c>
      <c r="O692" s="382">
        <v>5</v>
      </c>
      <c r="P692" s="382">
        <v>10</v>
      </c>
      <c r="Q692" s="382">
        <v>119</v>
      </c>
      <c r="R692" s="382">
        <v>134</v>
      </c>
      <c r="S692" s="382">
        <v>0</v>
      </c>
    </row>
    <row r="693" spans="1:19">
      <c r="A693" t="s">
        <v>47</v>
      </c>
      <c r="B693">
        <v>42</v>
      </c>
      <c r="C693" t="s">
        <v>47</v>
      </c>
      <c r="D693" s="58">
        <v>45566</v>
      </c>
      <c r="E693" s="382"/>
      <c r="F693" s="382">
        <v>49</v>
      </c>
      <c r="G693" s="382">
        <v>5</v>
      </c>
      <c r="H693" s="382">
        <v>10</v>
      </c>
      <c r="I693" s="382">
        <v>64</v>
      </c>
      <c r="J693" s="382">
        <v>54</v>
      </c>
      <c r="L693" s="380" t="s">
        <v>559</v>
      </c>
      <c r="M693">
        <v>28</v>
      </c>
      <c r="N693" s="382">
        <v>64</v>
      </c>
      <c r="O693" s="382">
        <v>5</v>
      </c>
      <c r="P693" s="382">
        <v>10</v>
      </c>
      <c r="Q693" s="382">
        <v>49</v>
      </c>
      <c r="R693" s="382">
        <v>64</v>
      </c>
      <c r="S693" s="382">
        <v>0</v>
      </c>
    </row>
    <row r="694" spans="1:19">
      <c r="A694" t="s">
        <v>47</v>
      </c>
      <c r="B694">
        <v>42</v>
      </c>
      <c r="C694" t="s">
        <v>47</v>
      </c>
      <c r="D694" s="58">
        <v>45597</v>
      </c>
      <c r="E694" s="382"/>
      <c r="F694" s="382"/>
      <c r="G694" s="382"/>
      <c r="H694" s="382"/>
      <c r="I694" s="382">
        <v>0</v>
      </c>
      <c r="J694" s="382">
        <v>0</v>
      </c>
      <c r="L694" s="380"/>
      <c r="N694" s="382"/>
      <c r="O694" s="382"/>
      <c r="P694" s="382"/>
      <c r="Q694" s="382">
        <v>0</v>
      </c>
      <c r="R694" s="382">
        <v>0</v>
      </c>
      <c r="S694" s="382">
        <v>0</v>
      </c>
    </row>
    <row r="695" spans="1:19">
      <c r="A695" t="s">
        <v>47</v>
      </c>
      <c r="B695">
        <v>42</v>
      </c>
      <c r="C695" t="s">
        <v>47</v>
      </c>
      <c r="D695" s="58">
        <v>45627</v>
      </c>
      <c r="E695" s="382"/>
      <c r="F695" s="382"/>
      <c r="G695" s="382"/>
      <c r="H695" s="382"/>
      <c r="I695" s="382">
        <v>0</v>
      </c>
      <c r="J695" s="382">
        <v>0</v>
      </c>
      <c r="L695" s="380"/>
      <c r="N695" s="382"/>
      <c r="O695" s="382"/>
      <c r="P695" s="382"/>
      <c r="Q695" s="382">
        <v>0</v>
      </c>
      <c r="R695" s="382">
        <v>0</v>
      </c>
      <c r="S695" s="382">
        <v>0</v>
      </c>
    </row>
    <row r="696" spans="1:19">
      <c r="A696" t="s">
        <v>47</v>
      </c>
      <c r="B696">
        <v>42</v>
      </c>
      <c r="C696" t="s">
        <v>47</v>
      </c>
      <c r="D696" s="58">
        <v>45658</v>
      </c>
      <c r="E696" s="382"/>
      <c r="F696" s="382"/>
      <c r="G696" s="382"/>
      <c r="H696" s="382"/>
      <c r="I696" s="382">
        <v>0</v>
      </c>
      <c r="J696" s="382">
        <v>0</v>
      </c>
      <c r="L696" s="380"/>
      <c r="N696" s="382"/>
      <c r="O696" s="382"/>
      <c r="P696" s="382"/>
      <c r="Q696" s="382">
        <v>0</v>
      </c>
      <c r="R696" s="382">
        <v>0</v>
      </c>
      <c r="S696" s="382">
        <v>0</v>
      </c>
    </row>
    <row r="697" spans="1:19">
      <c r="A697" t="s">
        <v>47</v>
      </c>
      <c r="B697">
        <v>42</v>
      </c>
      <c r="E697" s="382"/>
      <c r="F697" s="382"/>
      <c r="G697" s="382"/>
      <c r="H697" s="382"/>
      <c r="I697" s="382">
        <v>0</v>
      </c>
      <c r="J697" s="382">
        <v>0</v>
      </c>
      <c r="L697" s="380"/>
      <c r="N697" s="382"/>
      <c r="O697" s="382"/>
      <c r="P697" s="382"/>
      <c r="Q697" s="382">
        <v>0</v>
      </c>
      <c r="R697" s="382">
        <v>0</v>
      </c>
      <c r="S697" s="382">
        <v>0</v>
      </c>
    </row>
    <row r="698" spans="1:19">
      <c r="A698" t="s">
        <v>47</v>
      </c>
      <c r="B698" t="s">
        <v>415</v>
      </c>
      <c r="E698" s="382">
        <v>0</v>
      </c>
      <c r="F698" s="382">
        <v>707</v>
      </c>
      <c r="G698" s="382">
        <v>20</v>
      </c>
      <c r="H698" s="382">
        <v>80</v>
      </c>
      <c r="I698" s="382">
        <v>807</v>
      </c>
      <c r="J698" s="382">
        <v>727</v>
      </c>
      <c r="L698" s="380"/>
      <c r="N698" s="382">
        <v>723</v>
      </c>
      <c r="O698" s="382">
        <v>20</v>
      </c>
      <c r="P698" s="382">
        <v>80</v>
      </c>
      <c r="Q698" s="382">
        <v>623</v>
      </c>
      <c r="R698" s="382">
        <v>723</v>
      </c>
      <c r="S698" s="382">
        <v>84</v>
      </c>
    </row>
    <row r="699" spans="1:19">
      <c r="B699">
        <v>43</v>
      </c>
      <c r="C699" t="s">
        <v>48</v>
      </c>
      <c r="D699" s="58">
        <v>45261</v>
      </c>
      <c r="E699" s="382">
        <v>0</v>
      </c>
      <c r="F699" s="382"/>
      <c r="G699" s="382"/>
      <c r="H699" s="382"/>
      <c r="I699" s="382">
        <v>0</v>
      </c>
      <c r="J699" s="382">
        <v>0</v>
      </c>
      <c r="L699" s="380"/>
      <c r="N699" s="382"/>
      <c r="O699" s="382"/>
      <c r="P699" s="382"/>
      <c r="Q699" s="382">
        <v>0</v>
      </c>
      <c r="R699" s="382">
        <v>0</v>
      </c>
      <c r="S699" s="382">
        <v>0</v>
      </c>
    </row>
    <row r="700" spans="1:19">
      <c r="A700" t="s">
        <v>48</v>
      </c>
      <c r="B700">
        <v>43</v>
      </c>
      <c r="C700" t="s">
        <v>48</v>
      </c>
      <c r="D700" s="58">
        <v>45292</v>
      </c>
      <c r="E700" s="382"/>
      <c r="F700" s="382">
        <v>28</v>
      </c>
      <c r="G700" s="382"/>
      <c r="H700" s="382">
        <v>0</v>
      </c>
      <c r="I700" s="382">
        <v>28</v>
      </c>
      <c r="J700" s="382">
        <v>28</v>
      </c>
      <c r="K700" t="s">
        <v>557</v>
      </c>
      <c r="L700" s="380">
        <v>45390</v>
      </c>
      <c r="M700">
        <v>91</v>
      </c>
      <c r="N700" s="382">
        <v>28</v>
      </c>
      <c r="O700" s="382"/>
      <c r="P700" s="382"/>
      <c r="Q700" s="382">
        <v>28</v>
      </c>
      <c r="R700" s="382">
        <v>28</v>
      </c>
      <c r="S700" s="382">
        <v>0</v>
      </c>
    </row>
    <row r="701" spans="1:19">
      <c r="A701" t="s">
        <v>48</v>
      </c>
      <c r="B701">
        <v>43</v>
      </c>
      <c r="C701" t="s">
        <v>48</v>
      </c>
      <c r="D701" s="58">
        <v>45323</v>
      </c>
      <c r="E701" s="382"/>
      <c r="F701" s="382"/>
      <c r="G701" s="382"/>
      <c r="H701" s="382"/>
      <c r="I701" s="382">
        <v>0</v>
      </c>
      <c r="J701" s="382">
        <v>0</v>
      </c>
      <c r="L701" s="380"/>
      <c r="M701" s="385"/>
      <c r="N701" s="382"/>
      <c r="O701" s="382"/>
      <c r="P701" s="382"/>
      <c r="Q701" s="382">
        <v>0</v>
      </c>
      <c r="R701" s="382">
        <v>0</v>
      </c>
      <c r="S701" s="382">
        <v>0</v>
      </c>
    </row>
    <row r="702" spans="1:19">
      <c r="A702" t="s">
        <v>48</v>
      </c>
      <c r="B702">
        <v>43</v>
      </c>
      <c r="C702" t="s">
        <v>48</v>
      </c>
      <c r="D702" s="58">
        <v>45352</v>
      </c>
      <c r="E702" s="382"/>
      <c r="F702" s="382">
        <v>14</v>
      </c>
      <c r="G702" s="382"/>
      <c r="H702" s="382">
        <v>10</v>
      </c>
      <c r="I702" s="382">
        <v>24</v>
      </c>
      <c r="J702" s="382">
        <v>14</v>
      </c>
      <c r="K702" t="s">
        <v>557</v>
      </c>
      <c r="L702" s="380">
        <v>45390</v>
      </c>
      <c r="M702">
        <v>91</v>
      </c>
      <c r="N702" s="382">
        <v>24</v>
      </c>
      <c r="O702" s="382"/>
      <c r="P702" s="382">
        <v>10</v>
      </c>
      <c r="Q702" s="382">
        <v>14</v>
      </c>
      <c r="R702" s="382">
        <v>24</v>
      </c>
      <c r="S702" s="382">
        <v>0</v>
      </c>
    </row>
    <row r="703" spans="1:19">
      <c r="A703" t="s">
        <v>48</v>
      </c>
      <c r="B703">
        <v>43</v>
      </c>
      <c r="C703" t="s">
        <v>48</v>
      </c>
      <c r="D703" s="58">
        <v>45383</v>
      </c>
      <c r="E703" s="382"/>
      <c r="F703" s="382">
        <v>49</v>
      </c>
      <c r="G703" s="382"/>
      <c r="H703" s="382">
        <v>10</v>
      </c>
      <c r="I703" s="382">
        <v>59</v>
      </c>
      <c r="J703" s="382">
        <v>49</v>
      </c>
      <c r="L703" s="380">
        <v>45423</v>
      </c>
      <c r="M703" s="383">
        <v>65</v>
      </c>
      <c r="N703" s="382">
        <v>59</v>
      </c>
      <c r="O703" s="382"/>
      <c r="P703" s="382">
        <v>10</v>
      </c>
      <c r="Q703" s="382">
        <v>49</v>
      </c>
      <c r="R703" s="382">
        <v>59</v>
      </c>
      <c r="S703" s="382">
        <v>0</v>
      </c>
    </row>
    <row r="704" spans="1:19">
      <c r="A704" t="s">
        <v>48</v>
      </c>
      <c r="B704">
        <v>43</v>
      </c>
      <c r="C704" t="s">
        <v>48</v>
      </c>
      <c r="D704" s="58">
        <v>45413</v>
      </c>
      <c r="E704" s="382"/>
      <c r="F704" s="382">
        <v>63</v>
      </c>
      <c r="G704" s="382"/>
      <c r="H704" s="382">
        <v>10</v>
      </c>
      <c r="I704" s="382">
        <v>73</v>
      </c>
      <c r="J704" s="382">
        <v>63</v>
      </c>
      <c r="L704" s="380">
        <v>45463</v>
      </c>
      <c r="M704">
        <v>107</v>
      </c>
      <c r="N704" s="382">
        <v>73</v>
      </c>
      <c r="O704" s="382"/>
      <c r="P704" s="382">
        <v>10</v>
      </c>
      <c r="Q704" s="382">
        <v>63</v>
      </c>
      <c r="R704" s="382">
        <v>73</v>
      </c>
      <c r="S704" s="382">
        <v>0</v>
      </c>
    </row>
    <row r="705" spans="1:19">
      <c r="A705" t="s">
        <v>48</v>
      </c>
      <c r="B705">
        <v>43</v>
      </c>
      <c r="C705" t="s">
        <v>48</v>
      </c>
      <c r="D705" s="58">
        <v>45444</v>
      </c>
      <c r="E705" s="382"/>
      <c r="F705" s="382">
        <v>119</v>
      </c>
      <c r="G705" s="382"/>
      <c r="H705" s="382">
        <v>10</v>
      </c>
      <c r="I705" s="382">
        <v>129</v>
      </c>
      <c r="J705" s="382">
        <v>119</v>
      </c>
      <c r="L705" s="380">
        <v>45493</v>
      </c>
      <c r="M705">
        <v>99</v>
      </c>
      <c r="N705" s="382">
        <v>129</v>
      </c>
      <c r="O705" s="382"/>
      <c r="P705" s="382">
        <v>10</v>
      </c>
      <c r="Q705" s="382">
        <v>119</v>
      </c>
      <c r="R705" s="382">
        <v>129</v>
      </c>
      <c r="S705" s="382">
        <v>0</v>
      </c>
    </row>
    <row r="706" spans="1:19">
      <c r="A706" t="s">
        <v>48</v>
      </c>
      <c r="B706">
        <v>43</v>
      </c>
      <c r="C706" t="s">
        <v>48</v>
      </c>
      <c r="D706" s="58">
        <v>45474</v>
      </c>
      <c r="E706" s="382"/>
      <c r="F706" s="382">
        <v>91</v>
      </c>
      <c r="G706" s="382">
        <v>5</v>
      </c>
      <c r="H706" s="382">
        <v>10</v>
      </c>
      <c r="I706" s="382">
        <v>106</v>
      </c>
      <c r="J706" s="382">
        <v>96</v>
      </c>
      <c r="L706" s="380">
        <v>45513</v>
      </c>
      <c r="M706">
        <v>42</v>
      </c>
      <c r="N706" s="382">
        <v>106</v>
      </c>
      <c r="O706" s="382">
        <v>5</v>
      </c>
      <c r="P706" s="382">
        <v>10</v>
      </c>
      <c r="Q706" s="382">
        <v>91</v>
      </c>
      <c r="R706" s="382">
        <v>106</v>
      </c>
      <c r="S706" s="382">
        <v>0</v>
      </c>
    </row>
    <row r="707" spans="1:19">
      <c r="A707" t="s">
        <v>48</v>
      </c>
      <c r="B707">
        <v>43</v>
      </c>
      <c r="C707" t="s">
        <v>48</v>
      </c>
      <c r="D707" s="58">
        <v>45505</v>
      </c>
      <c r="E707" s="382"/>
      <c r="F707" s="382">
        <v>105</v>
      </c>
      <c r="G707" s="382">
        <v>5</v>
      </c>
      <c r="H707" s="382">
        <v>10</v>
      </c>
      <c r="I707" s="382">
        <v>120</v>
      </c>
      <c r="J707" s="382">
        <v>110</v>
      </c>
      <c r="L707" s="380">
        <v>45565</v>
      </c>
      <c r="M707">
        <v>100</v>
      </c>
      <c r="N707" s="382">
        <v>120</v>
      </c>
      <c r="O707" s="382">
        <v>5</v>
      </c>
      <c r="P707" s="382">
        <v>10</v>
      </c>
      <c r="Q707" s="382">
        <v>105</v>
      </c>
      <c r="R707" s="382">
        <v>120</v>
      </c>
      <c r="S707" s="382">
        <v>0</v>
      </c>
    </row>
    <row r="708" spans="1:19">
      <c r="A708" t="s">
        <v>48</v>
      </c>
      <c r="B708">
        <v>43</v>
      </c>
      <c r="C708" t="s">
        <v>48</v>
      </c>
      <c r="D708" s="58">
        <v>45536</v>
      </c>
      <c r="E708" s="382"/>
      <c r="F708" s="382">
        <v>84</v>
      </c>
      <c r="G708" s="382">
        <v>5</v>
      </c>
      <c r="H708" s="382">
        <v>10</v>
      </c>
      <c r="I708" s="382">
        <v>99</v>
      </c>
      <c r="J708" s="382">
        <v>89</v>
      </c>
      <c r="L708" s="380"/>
      <c r="N708" s="382">
        <v>99</v>
      </c>
      <c r="O708" s="382">
        <v>5</v>
      </c>
      <c r="P708" s="382">
        <v>10</v>
      </c>
      <c r="Q708" s="382">
        <v>84</v>
      </c>
      <c r="R708" s="382">
        <v>99</v>
      </c>
      <c r="S708" s="382">
        <v>0</v>
      </c>
    </row>
    <row r="709" spans="1:19">
      <c r="A709" t="s">
        <v>48</v>
      </c>
      <c r="B709">
        <v>43</v>
      </c>
      <c r="C709" t="s">
        <v>48</v>
      </c>
      <c r="D709" s="58">
        <v>45566</v>
      </c>
      <c r="E709" s="382"/>
      <c r="F709" s="382">
        <v>70</v>
      </c>
      <c r="G709" s="382">
        <v>5</v>
      </c>
      <c r="H709" s="382">
        <v>10</v>
      </c>
      <c r="I709" s="382">
        <v>85</v>
      </c>
      <c r="J709" s="382">
        <v>75</v>
      </c>
      <c r="L709" s="380" t="s">
        <v>559</v>
      </c>
      <c r="M709">
        <v>23</v>
      </c>
      <c r="N709" s="382">
        <v>85</v>
      </c>
      <c r="O709" s="382">
        <v>5</v>
      </c>
      <c r="P709" s="382">
        <v>10</v>
      </c>
      <c r="Q709" s="382">
        <v>70</v>
      </c>
      <c r="R709" s="382">
        <v>85</v>
      </c>
      <c r="S709" s="382">
        <v>0</v>
      </c>
    </row>
    <row r="710" spans="1:19">
      <c r="A710" t="s">
        <v>48</v>
      </c>
      <c r="B710">
        <v>43</v>
      </c>
      <c r="C710" t="s">
        <v>48</v>
      </c>
      <c r="D710" s="58">
        <v>45597</v>
      </c>
      <c r="E710" s="382"/>
      <c r="F710" s="382"/>
      <c r="G710" s="382"/>
      <c r="H710" s="382"/>
      <c r="I710" s="382">
        <v>0</v>
      </c>
      <c r="J710" s="382">
        <v>0</v>
      </c>
      <c r="L710" s="380"/>
      <c r="N710" s="382"/>
      <c r="O710" s="382"/>
      <c r="P710" s="382"/>
      <c r="Q710" s="382">
        <v>0</v>
      </c>
      <c r="R710" s="382">
        <v>0</v>
      </c>
      <c r="S710" s="382">
        <v>0</v>
      </c>
    </row>
    <row r="711" spans="1:19">
      <c r="A711" t="s">
        <v>48</v>
      </c>
      <c r="B711">
        <v>43</v>
      </c>
      <c r="C711" t="s">
        <v>48</v>
      </c>
      <c r="D711" s="58">
        <v>45627</v>
      </c>
      <c r="E711" s="382"/>
      <c r="F711" s="382"/>
      <c r="G711" s="382"/>
      <c r="H711" s="382"/>
      <c r="I711" s="382">
        <v>0</v>
      </c>
      <c r="J711" s="382">
        <v>0</v>
      </c>
      <c r="L711" s="380"/>
      <c r="N711" s="382"/>
      <c r="O711" s="382"/>
      <c r="P711" s="382"/>
      <c r="Q711" s="382">
        <v>0</v>
      </c>
      <c r="R711" s="382">
        <v>0</v>
      </c>
      <c r="S711" s="382">
        <v>0</v>
      </c>
    </row>
    <row r="712" spans="1:19">
      <c r="A712" t="s">
        <v>48</v>
      </c>
      <c r="B712">
        <v>43</v>
      </c>
      <c r="C712" t="s">
        <v>48</v>
      </c>
      <c r="D712" s="58">
        <v>45658</v>
      </c>
      <c r="E712" s="382"/>
      <c r="F712" s="382"/>
      <c r="G712" s="382"/>
      <c r="H712" s="382"/>
      <c r="I712" s="382">
        <v>0</v>
      </c>
      <c r="J712" s="382">
        <v>0</v>
      </c>
      <c r="L712" s="380"/>
      <c r="N712" s="382"/>
      <c r="O712" s="382"/>
      <c r="P712" s="382"/>
      <c r="Q712" s="382">
        <v>0</v>
      </c>
      <c r="R712" s="382">
        <v>0</v>
      </c>
      <c r="S712" s="382">
        <v>0</v>
      </c>
    </row>
    <row r="713" spans="1:19">
      <c r="A713" t="s">
        <v>48</v>
      </c>
      <c r="B713">
        <v>43</v>
      </c>
      <c r="E713" s="382"/>
      <c r="F713" s="382"/>
      <c r="G713" s="382"/>
      <c r="H713" s="382"/>
      <c r="I713" s="382">
        <v>0</v>
      </c>
      <c r="J713" s="382">
        <v>0</v>
      </c>
      <c r="L713" s="380"/>
      <c r="N713" s="382"/>
      <c r="O713" s="382"/>
      <c r="P713" s="382"/>
      <c r="Q713" s="382">
        <v>0</v>
      </c>
      <c r="R713" s="382">
        <v>0</v>
      </c>
      <c r="S713" s="382">
        <v>0</v>
      </c>
    </row>
    <row r="714" spans="1:19">
      <c r="A714" t="s">
        <v>48</v>
      </c>
      <c r="B714" t="s">
        <v>416</v>
      </c>
      <c r="E714" s="382">
        <v>0</v>
      </c>
      <c r="F714" s="382">
        <v>623</v>
      </c>
      <c r="G714" s="382">
        <v>20</v>
      </c>
      <c r="H714" s="382">
        <v>80</v>
      </c>
      <c r="I714" s="382">
        <v>723</v>
      </c>
      <c r="J714" s="382">
        <v>643</v>
      </c>
      <c r="L714" s="380"/>
      <c r="N714" s="382">
        <v>723</v>
      </c>
      <c r="O714" s="382">
        <v>20</v>
      </c>
      <c r="P714" s="382">
        <v>80</v>
      </c>
      <c r="Q714" s="382">
        <v>623</v>
      </c>
      <c r="R714" s="382">
        <v>723</v>
      </c>
      <c r="S714" s="382">
        <v>0</v>
      </c>
    </row>
    <row r="715" spans="1:19">
      <c r="B715">
        <v>44</v>
      </c>
      <c r="C715" t="s">
        <v>49</v>
      </c>
      <c r="D715" s="58">
        <v>45261</v>
      </c>
      <c r="E715" s="382">
        <v>0</v>
      </c>
      <c r="F715" s="382"/>
      <c r="G715" s="382"/>
      <c r="H715" s="382"/>
      <c r="I715" s="382">
        <v>0</v>
      </c>
      <c r="J715" s="382">
        <v>0</v>
      </c>
      <c r="L715" s="380"/>
      <c r="N715" s="382"/>
      <c r="O715" s="382"/>
      <c r="P715" s="382"/>
      <c r="Q715" s="382">
        <v>0</v>
      </c>
      <c r="R715" s="382">
        <v>0</v>
      </c>
      <c r="S715" s="382">
        <v>0</v>
      </c>
    </row>
    <row r="716" spans="1:19">
      <c r="A716" t="s">
        <v>49</v>
      </c>
      <c r="B716">
        <v>44</v>
      </c>
      <c r="C716" t="s">
        <v>49</v>
      </c>
      <c r="D716" s="58">
        <v>45292</v>
      </c>
      <c r="E716" s="382"/>
      <c r="F716" s="382">
        <v>28</v>
      </c>
      <c r="G716" s="382"/>
      <c r="H716" s="382">
        <v>0</v>
      </c>
      <c r="I716" s="382">
        <v>28</v>
      </c>
      <c r="J716" s="382">
        <v>28</v>
      </c>
      <c r="K716" t="s">
        <v>557</v>
      </c>
      <c r="L716" s="380">
        <v>45390</v>
      </c>
      <c r="M716">
        <v>92</v>
      </c>
      <c r="N716" s="382">
        <v>28</v>
      </c>
      <c r="O716" s="382"/>
      <c r="P716" s="382"/>
      <c r="Q716" s="382">
        <v>28</v>
      </c>
      <c r="R716" s="382">
        <v>28</v>
      </c>
      <c r="S716" s="382">
        <v>0</v>
      </c>
    </row>
    <row r="717" spans="1:19">
      <c r="A717" t="s">
        <v>49</v>
      </c>
      <c r="B717">
        <v>44</v>
      </c>
      <c r="C717" t="s">
        <v>49</v>
      </c>
      <c r="D717" s="58">
        <v>45323</v>
      </c>
      <c r="E717" s="382"/>
      <c r="F717" s="382"/>
      <c r="G717" s="382"/>
      <c r="H717" s="382"/>
      <c r="I717" s="382">
        <v>0</v>
      </c>
      <c r="J717" s="382">
        <v>0</v>
      </c>
      <c r="L717" s="380"/>
      <c r="M717" s="385"/>
      <c r="N717" s="382"/>
      <c r="O717" s="382"/>
      <c r="P717" s="382"/>
      <c r="Q717" s="382">
        <v>0</v>
      </c>
      <c r="R717" s="382">
        <v>0</v>
      </c>
      <c r="S717" s="382">
        <v>0</v>
      </c>
    </row>
    <row r="718" spans="1:19">
      <c r="A718" t="s">
        <v>49</v>
      </c>
      <c r="B718">
        <v>44</v>
      </c>
      <c r="C718" t="s">
        <v>49</v>
      </c>
      <c r="D718" s="58">
        <v>45352</v>
      </c>
      <c r="E718" s="382"/>
      <c r="F718" s="382">
        <v>0</v>
      </c>
      <c r="G718" s="382"/>
      <c r="H718" s="382">
        <v>10</v>
      </c>
      <c r="I718" s="382">
        <v>10</v>
      </c>
      <c r="J718" s="382">
        <v>0</v>
      </c>
      <c r="K718" t="s">
        <v>557</v>
      </c>
      <c r="L718" s="380">
        <v>45390</v>
      </c>
      <c r="M718">
        <v>92</v>
      </c>
      <c r="N718" s="382">
        <v>10</v>
      </c>
      <c r="O718" s="382"/>
      <c r="P718" s="382">
        <v>10</v>
      </c>
      <c r="Q718" s="382">
        <v>0</v>
      </c>
      <c r="R718" s="382">
        <v>10</v>
      </c>
      <c r="S718" s="382">
        <v>0</v>
      </c>
    </row>
    <row r="719" spans="1:19">
      <c r="A719" t="s">
        <v>49</v>
      </c>
      <c r="B719">
        <v>44</v>
      </c>
      <c r="C719" t="s">
        <v>49</v>
      </c>
      <c r="D719" s="58">
        <v>45383</v>
      </c>
      <c r="E719" s="382"/>
      <c r="F719" s="382">
        <v>14</v>
      </c>
      <c r="G719" s="382"/>
      <c r="H719" s="382">
        <v>10</v>
      </c>
      <c r="I719" s="382">
        <v>24</v>
      </c>
      <c r="J719" s="382">
        <v>14</v>
      </c>
      <c r="L719" s="380">
        <v>45423</v>
      </c>
      <c r="M719" s="383">
        <v>67</v>
      </c>
      <c r="N719" s="382">
        <v>24</v>
      </c>
      <c r="O719" s="382"/>
      <c r="P719" s="382">
        <v>10</v>
      </c>
      <c r="Q719" s="382">
        <v>14</v>
      </c>
      <c r="R719" s="382">
        <v>24</v>
      </c>
      <c r="S719" s="382">
        <v>0</v>
      </c>
    </row>
    <row r="720" spans="1:19">
      <c r="A720" t="s">
        <v>49</v>
      </c>
      <c r="B720">
        <v>44</v>
      </c>
      <c r="C720" t="s">
        <v>49</v>
      </c>
      <c r="D720" s="58">
        <v>45413</v>
      </c>
      <c r="E720" s="382"/>
      <c r="F720" s="382">
        <v>7</v>
      </c>
      <c r="G720" s="382"/>
      <c r="H720" s="382">
        <v>10</v>
      </c>
      <c r="I720" s="382">
        <v>17</v>
      </c>
      <c r="J720" s="382">
        <v>7</v>
      </c>
      <c r="L720" s="380">
        <v>45456</v>
      </c>
      <c r="M720">
        <v>86</v>
      </c>
      <c r="N720" s="382">
        <v>17</v>
      </c>
      <c r="O720" s="382"/>
      <c r="P720" s="382">
        <v>10</v>
      </c>
      <c r="Q720" s="382">
        <v>7</v>
      </c>
      <c r="R720" s="382">
        <v>17</v>
      </c>
      <c r="S720" s="382">
        <v>0</v>
      </c>
    </row>
    <row r="721" spans="1:19">
      <c r="A721" t="s">
        <v>49</v>
      </c>
      <c r="B721">
        <v>44</v>
      </c>
      <c r="C721" t="s">
        <v>49</v>
      </c>
      <c r="D721" s="58">
        <v>45444</v>
      </c>
      <c r="E721" s="382"/>
      <c r="F721" s="382">
        <v>14</v>
      </c>
      <c r="G721" s="382"/>
      <c r="H721" s="382">
        <v>10</v>
      </c>
      <c r="I721" s="382">
        <v>24</v>
      </c>
      <c r="J721" s="382">
        <v>14</v>
      </c>
      <c r="L721" s="380">
        <v>45482</v>
      </c>
      <c r="M721">
        <v>6</v>
      </c>
      <c r="N721" s="382">
        <v>24</v>
      </c>
      <c r="O721" s="382"/>
      <c r="P721" s="382">
        <v>10</v>
      </c>
      <c r="Q721" s="382">
        <v>14</v>
      </c>
      <c r="R721" s="382">
        <v>24</v>
      </c>
      <c r="S721" s="382">
        <v>0</v>
      </c>
    </row>
    <row r="722" spans="1:19">
      <c r="A722" t="s">
        <v>49</v>
      </c>
      <c r="B722">
        <v>44</v>
      </c>
      <c r="C722" t="s">
        <v>49</v>
      </c>
      <c r="D722" s="58">
        <v>45474</v>
      </c>
      <c r="E722" s="382"/>
      <c r="F722" s="382">
        <v>21</v>
      </c>
      <c r="G722" s="382">
        <v>5</v>
      </c>
      <c r="H722" s="382">
        <v>10</v>
      </c>
      <c r="I722" s="382">
        <v>36</v>
      </c>
      <c r="J722" s="382">
        <v>26</v>
      </c>
      <c r="L722" s="380">
        <v>45515</v>
      </c>
      <c r="M722">
        <v>53</v>
      </c>
      <c r="N722" s="382">
        <v>36</v>
      </c>
      <c r="O722" s="382">
        <v>5</v>
      </c>
      <c r="P722" s="382">
        <v>10</v>
      </c>
      <c r="Q722" s="382">
        <v>21</v>
      </c>
      <c r="R722" s="382">
        <v>36</v>
      </c>
      <c r="S722" s="382">
        <v>0</v>
      </c>
    </row>
    <row r="723" spans="1:19">
      <c r="A723" t="s">
        <v>49</v>
      </c>
      <c r="B723">
        <v>44</v>
      </c>
      <c r="C723" t="s">
        <v>49</v>
      </c>
      <c r="D723" s="58">
        <v>45505</v>
      </c>
      <c r="E723" s="382"/>
      <c r="F723" s="382">
        <v>21</v>
      </c>
      <c r="G723" s="382">
        <v>5</v>
      </c>
      <c r="H723" s="382">
        <v>10</v>
      </c>
      <c r="I723" s="382">
        <v>36</v>
      </c>
      <c r="J723" s="382">
        <v>26</v>
      </c>
      <c r="L723" s="380">
        <v>45551</v>
      </c>
      <c r="M723">
        <v>35</v>
      </c>
      <c r="N723" s="382">
        <v>36</v>
      </c>
      <c r="O723" s="382">
        <v>5</v>
      </c>
      <c r="P723" s="382">
        <v>10</v>
      </c>
      <c r="Q723" s="382">
        <v>21</v>
      </c>
      <c r="R723" s="382">
        <v>36</v>
      </c>
      <c r="S723" s="382">
        <v>0</v>
      </c>
    </row>
    <row r="724" spans="1:19">
      <c r="A724" t="s">
        <v>49</v>
      </c>
      <c r="B724">
        <v>44</v>
      </c>
      <c r="C724" t="s">
        <v>49</v>
      </c>
      <c r="D724" s="58">
        <v>45536</v>
      </c>
      <c r="E724" s="382"/>
      <c r="F724" s="382">
        <v>14</v>
      </c>
      <c r="G724" s="382">
        <v>5</v>
      </c>
      <c r="H724" s="382">
        <v>10</v>
      </c>
      <c r="I724" s="382">
        <v>29</v>
      </c>
      <c r="J724" s="382">
        <v>19</v>
      </c>
      <c r="L724" s="380"/>
      <c r="N724" s="382">
        <v>29</v>
      </c>
      <c r="O724" s="382">
        <v>5</v>
      </c>
      <c r="P724" s="382">
        <v>10</v>
      </c>
      <c r="Q724" s="382">
        <v>14</v>
      </c>
      <c r="R724" s="382">
        <v>29</v>
      </c>
      <c r="S724" s="382">
        <v>0</v>
      </c>
    </row>
    <row r="725" spans="1:19">
      <c r="A725" t="s">
        <v>49</v>
      </c>
      <c r="B725">
        <v>44</v>
      </c>
      <c r="C725" t="s">
        <v>49</v>
      </c>
      <c r="D725" s="58">
        <v>45566</v>
      </c>
      <c r="E725" s="382"/>
      <c r="F725" s="382"/>
      <c r="G725" s="382"/>
      <c r="H725" s="382"/>
      <c r="I725" s="382">
        <v>0</v>
      </c>
      <c r="J725" s="382">
        <v>0</v>
      </c>
      <c r="L725" s="380"/>
      <c r="N725" s="382"/>
      <c r="O725" s="382"/>
      <c r="P725" s="382"/>
      <c r="Q725" s="382">
        <v>0</v>
      </c>
      <c r="R725" s="382">
        <v>0</v>
      </c>
      <c r="S725" s="382">
        <v>0</v>
      </c>
    </row>
    <row r="726" spans="1:19">
      <c r="A726" t="s">
        <v>49</v>
      </c>
      <c r="B726">
        <v>44</v>
      </c>
      <c r="C726" t="s">
        <v>49</v>
      </c>
      <c r="D726" s="58">
        <v>45597</v>
      </c>
      <c r="E726" s="382"/>
      <c r="F726" s="382"/>
      <c r="G726" s="382"/>
      <c r="H726" s="382"/>
      <c r="I726" s="382">
        <v>0</v>
      </c>
      <c r="J726" s="382">
        <v>0</v>
      </c>
      <c r="L726" s="380"/>
      <c r="N726" s="382"/>
      <c r="O726" s="382"/>
      <c r="P726" s="382"/>
      <c r="Q726" s="382">
        <v>0</v>
      </c>
      <c r="R726" s="382">
        <v>0</v>
      </c>
      <c r="S726" s="382">
        <v>0</v>
      </c>
    </row>
    <row r="727" spans="1:19">
      <c r="A727" t="s">
        <v>49</v>
      </c>
      <c r="B727">
        <v>44</v>
      </c>
      <c r="C727" t="s">
        <v>49</v>
      </c>
      <c r="D727" s="58">
        <v>45627</v>
      </c>
      <c r="E727" s="382"/>
      <c r="F727" s="382"/>
      <c r="G727" s="382"/>
      <c r="H727" s="382"/>
      <c r="I727" s="382">
        <v>0</v>
      </c>
      <c r="J727" s="382">
        <v>0</v>
      </c>
      <c r="L727" s="380"/>
      <c r="N727" s="382"/>
      <c r="O727" s="382"/>
      <c r="P727" s="382"/>
      <c r="Q727" s="382">
        <v>0</v>
      </c>
      <c r="R727" s="382">
        <v>0</v>
      </c>
      <c r="S727" s="382">
        <v>0</v>
      </c>
    </row>
    <row r="728" spans="1:19">
      <c r="A728" t="s">
        <v>49</v>
      </c>
      <c r="B728">
        <v>44</v>
      </c>
      <c r="C728" t="s">
        <v>49</v>
      </c>
      <c r="D728" s="58">
        <v>45658</v>
      </c>
      <c r="E728" s="382"/>
      <c r="F728" s="382"/>
      <c r="G728" s="382"/>
      <c r="H728" s="382"/>
      <c r="I728" s="382">
        <v>0</v>
      </c>
      <c r="J728" s="382">
        <v>0</v>
      </c>
      <c r="L728" s="380"/>
      <c r="N728" s="382"/>
      <c r="O728" s="382"/>
      <c r="P728" s="382"/>
      <c r="Q728" s="382">
        <v>0</v>
      </c>
      <c r="R728" s="382">
        <v>0</v>
      </c>
      <c r="S728" s="382">
        <v>0</v>
      </c>
    </row>
    <row r="729" spans="1:19">
      <c r="A729" t="s">
        <v>49</v>
      </c>
      <c r="B729" t="s">
        <v>417</v>
      </c>
      <c r="D729" s="58"/>
      <c r="E729" s="382">
        <v>0</v>
      </c>
      <c r="F729" s="382">
        <v>119</v>
      </c>
      <c r="G729" s="382">
        <v>15</v>
      </c>
      <c r="H729" s="382">
        <v>70</v>
      </c>
      <c r="I729" s="382">
        <v>204</v>
      </c>
      <c r="J729" s="382">
        <v>134</v>
      </c>
      <c r="L729" s="380"/>
      <c r="N729" s="382">
        <v>204</v>
      </c>
      <c r="O729" s="382">
        <v>15</v>
      </c>
      <c r="P729" s="382">
        <v>70</v>
      </c>
      <c r="Q729" s="382">
        <v>119</v>
      </c>
      <c r="R729" s="382">
        <v>204</v>
      </c>
      <c r="S729" s="382">
        <v>0</v>
      </c>
    </row>
    <row r="730" spans="1:19">
      <c r="B730">
        <v>45</v>
      </c>
      <c r="C730" t="s">
        <v>50</v>
      </c>
      <c r="D730" s="58">
        <v>45261</v>
      </c>
      <c r="E730" s="382">
        <v>0</v>
      </c>
      <c r="F730" s="382"/>
      <c r="G730" s="382"/>
      <c r="H730" s="382"/>
      <c r="I730" s="382">
        <v>0</v>
      </c>
      <c r="J730" s="382">
        <v>0</v>
      </c>
      <c r="L730" s="380"/>
      <c r="N730" s="382"/>
      <c r="O730" s="382"/>
      <c r="P730" s="382"/>
      <c r="Q730" s="382">
        <v>0</v>
      </c>
      <c r="R730" s="382">
        <v>0</v>
      </c>
      <c r="S730" s="382">
        <v>0</v>
      </c>
    </row>
    <row r="731" spans="1:19">
      <c r="A731" t="s">
        <v>50</v>
      </c>
      <c r="B731">
        <v>45</v>
      </c>
      <c r="C731" t="s">
        <v>169</v>
      </c>
      <c r="D731" s="58">
        <v>45292</v>
      </c>
      <c r="E731" s="382"/>
      <c r="F731" s="382">
        <v>35</v>
      </c>
      <c r="G731" s="382"/>
      <c r="H731" s="382">
        <v>0</v>
      </c>
      <c r="I731" s="382">
        <v>35</v>
      </c>
      <c r="J731" s="382">
        <v>35</v>
      </c>
      <c r="K731" t="s">
        <v>557</v>
      </c>
      <c r="L731" s="380">
        <v>45392</v>
      </c>
      <c r="M731">
        <v>145</v>
      </c>
      <c r="N731" s="382">
        <v>35</v>
      </c>
      <c r="O731" s="382"/>
      <c r="P731" s="382"/>
      <c r="Q731" s="382">
        <v>35</v>
      </c>
      <c r="R731" s="382">
        <v>35</v>
      </c>
      <c r="S731" s="382">
        <v>0</v>
      </c>
    </row>
    <row r="732" spans="1:19">
      <c r="A732" t="s">
        <v>169</v>
      </c>
      <c r="B732">
        <v>45</v>
      </c>
      <c r="C732" t="s">
        <v>50</v>
      </c>
      <c r="D732" s="58">
        <v>45323</v>
      </c>
      <c r="E732" s="382"/>
      <c r="F732" s="382"/>
      <c r="G732" s="382"/>
      <c r="H732" s="382"/>
      <c r="I732" s="382">
        <v>0</v>
      </c>
      <c r="J732" s="382">
        <v>0</v>
      </c>
      <c r="L732" s="380"/>
      <c r="M732" s="385"/>
      <c r="N732" s="382"/>
      <c r="O732" s="382"/>
      <c r="P732" s="382"/>
      <c r="Q732" s="382">
        <v>0</v>
      </c>
      <c r="R732" s="382">
        <v>0</v>
      </c>
      <c r="S732" s="382">
        <v>0</v>
      </c>
    </row>
    <row r="733" spans="1:19">
      <c r="A733" t="s">
        <v>50</v>
      </c>
      <c r="B733">
        <v>45</v>
      </c>
      <c r="C733" t="s">
        <v>169</v>
      </c>
      <c r="D733" s="58">
        <v>45352</v>
      </c>
      <c r="E733" s="382"/>
      <c r="F733" s="382">
        <v>7</v>
      </c>
      <c r="G733" s="382"/>
      <c r="H733" s="382">
        <v>10</v>
      </c>
      <c r="I733" s="382">
        <v>17</v>
      </c>
      <c r="J733" s="382">
        <v>7</v>
      </c>
      <c r="K733" t="s">
        <v>557</v>
      </c>
      <c r="L733" s="380">
        <v>45392</v>
      </c>
      <c r="M733">
        <v>145</v>
      </c>
      <c r="N733" s="382">
        <v>17</v>
      </c>
      <c r="O733" s="382"/>
      <c r="P733" s="382">
        <v>10</v>
      </c>
      <c r="Q733" s="382">
        <v>7</v>
      </c>
      <c r="R733" s="382">
        <v>17</v>
      </c>
      <c r="S733" s="382">
        <v>0</v>
      </c>
    </row>
    <row r="734" spans="1:19">
      <c r="A734" t="s">
        <v>169</v>
      </c>
      <c r="B734">
        <v>45</v>
      </c>
      <c r="C734" t="s">
        <v>50</v>
      </c>
      <c r="D734" s="58">
        <v>45383</v>
      </c>
      <c r="E734" s="382"/>
      <c r="F734" s="382">
        <v>28</v>
      </c>
      <c r="G734" s="382"/>
      <c r="H734" s="382">
        <v>10</v>
      </c>
      <c r="I734" s="382">
        <v>38</v>
      </c>
      <c r="J734" s="382">
        <v>28</v>
      </c>
      <c r="L734" s="380">
        <v>45429</v>
      </c>
      <c r="M734" s="383">
        <v>104</v>
      </c>
      <c r="N734" s="382">
        <v>38</v>
      </c>
      <c r="O734" s="382"/>
      <c r="P734" s="382">
        <v>10</v>
      </c>
      <c r="Q734" s="382">
        <v>28</v>
      </c>
      <c r="R734" s="382">
        <v>38</v>
      </c>
      <c r="S734" s="382">
        <v>0</v>
      </c>
    </row>
    <row r="735" spans="1:19">
      <c r="A735" t="s">
        <v>50</v>
      </c>
      <c r="B735">
        <v>45</v>
      </c>
      <c r="C735" t="s">
        <v>169</v>
      </c>
      <c r="D735" s="58">
        <v>45413</v>
      </c>
      <c r="E735" s="382"/>
      <c r="F735" s="382">
        <v>35</v>
      </c>
      <c r="G735" s="382"/>
      <c r="H735" s="382">
        <v>10</v>
      </c>
      <c r="I735" s="382">
        <v>45</v>
      </c>
      <c r="J735" s="382">
        <v>35</v>
      </c>
      <c r="L735" s="380">
        <v>45456</v>
      </c>
      <c r="M735">
        <v>87</v>
      </c>
      <c r="N735" s="382">
        <v>45</v>
      </c>
      <c r="O735" s="382"/>
      <c r="P735" s="382">
        <v>10</v>
      </c>
      <c r="Q735" s="382">
        <v>35</v>
      </c>
      <c r="R735" s="382">
        <v>45</v>
      </c>
      <c r="S735" s="382">
        <v>0</v>
      </c>
    </row>
    <row r="736" spans="1:19">
      <c r="A736" t="s">
        <v>169</v>
      </c>
      <c r="B736">
        <v>45</v>
      </c>
      <c r="C736" t="s">
        <v>50</v>
      </c>
      <c r="D736" s="58">
        <v>45444</v>
      </c>
      <c r="E736" s="382"/>
      <c r="F736" s="382">
        <v>84</v>
      </c>
      <c r="G736" s="382"/>
      <c r="H736" s="382">
        <v>10</v>
      </c>
      <c r="I736" s="382">
        <v>94</v>
      </c>
      <c r="J736" s="382">
        <v>84</v>
      </c>
      <c r="L736" s="380">
        <v>45485</v>
      </c>
      <c r="M736">
        <v>53</v>
      </c>
      <c r="N736" s="382">
        <v>94</v>
      </c>
      <c r="O736" s="382"/>
      <c r="P736" s="382">
        <v>10</v>
      </c>
      <c r="Q736" s="382">
        <v>84</v>
      </c>
      <c r="R736" s="382">
        <v>94</v>
      </c>
      <c r="S736" s="382">
        <v>0</v>
      </c>
    </row>
    <row r="737" spans="1:19">
      <c r="A737" t="s">
        <v>50</v>
      </c>
      <c r="B737">
        <v>45</v>
      </c>
      <c r="C737" t="s">
        <v>169</v>
      </c>
      <c r="D737" s="58">
        <v>45474</v>
      </c>
      <c r="E737" s="382"/>
      <c r="F737" s="382">
        <v>28</v>
      </c>
      <c r="G737" s="382">
        <v>5</v>
      </c>
      <c r="H737" s="382">
        <v>10</v>
      </c>
      <c r="I737" s="382">
        <v>43</v>
      </c>
      <c r="J737" s="382">
        <v>33</v>
      </c>
      <c r="L737" s="380"/>
      <c r="N737" s="382">
        <v>43</v>
      </c>
      <c r="O737" s="382">
        <v>5</v>
      </c>
      <c r="P737" s="382">
        <v>10</v>
      </c>
      <c r="Q737" s="382">
        <v>28</v>
      </c>
      <c r="R737" s="382">
        <v>43</v>
      </c>
      <c r="S737" s="382">
        <v>0</v>
      </c>
    </row>
    <row r="738" spans="1:19">
      <c r="A738" t="s">
        <v>169</v>
      </c>
      <c r="B738">
        <v>45</v>
      </c>
      <c r="C738" t="s">
        <v>50</v>
      </c>
      <c r="D738" s="58">
        <v>45505</v>
      </c>
      <c r="E738" s="382"/>
      <c r="F738" s="382">
        <v>56</v>
      </c>
      <c r="G738" s="382">
        <v>5</v>
      </c>
      <c r="H738" s="382">
        <v>10</v>
      </c>
      <c r="I738" s="382">
        <v>71</v>
      </c>
      <c r="J738" s="382">
        <v>61</v>
      </c>
      <c r="L738" s="380"/>
      <c r="N738" s="382">
        <v>71</v>
      </c>
      <c r="O738" s="382">
        <v>5</v>
      </c>
      <c r="P738" s="382">
        <v>10</v>
      </c>
      <c r="Q738" s="382">
        <v>56</v>
      </c>
      <c r="R738" s="382">
        <v>71</v>
      </c>
      <c r="S738" s="382">
        <v>0</v>
      </c>
    </row>
    <row r="739" spans="1:19">
      <c r="A739" t="s">
        <v>50</v>
      </c>
      <c r="B739">
        <v>45</v>
      </c>
      <c r="C739" t="s">
        <v>169</v>
      </c>
      <c r="D739" s="58">
        <v>45536</v>
      </c>
      <c r="E739" s="382"/>
      <c r="F739" s="382">
        <v>56</v>
      </c>
      <c r="G739" s="382">
        <v>5</v>
      </c>
      <c r="H739" s="382">
        <v>10</v>
      </c>
      <c r="I739" s="382">
        <v>71</v>
      </c>
      <c r="J739" s="382">
        <v>61</v>
      </c>
      <c r="L739" s="380"/>
      <c r="N739" s="382">
        <v>71</v>
      </c>
      <c r="O739" s="382">
        <v>5</v>
      </c>
      <c r="P739" s="382">
        <v>10</v>
      </c>
      <c r="Q739" s="382">
        <v>56</v>
      </c>
      <c r="R739" s="382">
        <v>71</v>
      </c>
      <c r="S739" s="382">
        <v>0</v>
      </c>
    </row>
    <row r="740" spans="1:19">
      <c r="A740" t="s">
        <v>169</v>
      </c>
      <c r="B740">
        <v>45</v>
      </c>
      <c r="C740" t="s">
        <v>50</v>
      </c>
      <c r="D740" s="58">
        <v>45566</v>
      </c>
      <c r="E740" s="382"/>
      <c r="F740" s="382"/>
      <c r="G740" s="382"/>
      <c r="H740" s="382"/>
      <c r="I740" s="382">
        <v>0</v>
      </c>
      <c r="J740" s="382">
        <v>0</v>
      </c>
      <c r="L740" s="380"/>
      <c r="N740" s="382"/>
      <c r="O740" s="382"/>
      <c r="P740" s="382"/>
      <c r="Q740" s="382">
        <v>0</v>
      </c>
      <c r="R740" s="382">
        <v>0</v>
      </c>
      <c r="S740" s="382">
        <v>0</v>
      </c>
    </row>
    <row r="741" spans="1:19">
      <c r="A741" t="s">
        <v>50</v>
      </c>
      <c r="B741">
        <v>45</v>
      </c>
      <c r="C741" t="s">
        <v>169</v>
      </c>
      <c r="D741" s="58">
        <v>45597</v>
      </c>
      <c r="E741" s="382"/>
      <c r="F741" s="382"/>
      <c r="G741" s="382"/>
      <c r="H741" s="382"/>
      <c r="I741" s="382">
        <v>0</v>
      </c>
      <c r="J741" s="382">
        <v>0</v>
      </c>
      <c r="L741" s="380" t="s">
        <v>571</v>
      </c>
      <c r="N741" s="382">
        <v>500</v>
      </c>
      <c r="O741" s="382"/>
      <c r="P741" s="382"/>
      <c r="Q741" s="382">
        <v>500</v>
      </c>
      <c r="R741" s="382">
        <v>500</v>
      </c>
      <c r="S741" s="382">
        <v>-500</v>
      </c>
    </row>
    <row r="742" spans="1:19">
      <c r="A742" t="s">
        <v>169</v>
      </c>
      <c r="B742">
        <v>45</v>
      </c>
      <c r="C742" t="s">
        <v>50</v>
      </c>
      <c r="D742" s="58">
        <v>45627</v>
      </c>
      <c r="E742" s="382"/>
      <c r="F742" s="382"/>
      <c r="G742" s="382"/>
      <c r="H742" s="382"/>
      <c r="I742" s="382">
        <v>0</v>
      </c>
      <c r="J742" s="382">
        <v>0</v>
      </c>
      <c r="L742" s="380"/>
      <c r="N742" s="382"/>
      <c r="O742" s="382"/>
      <c r="P742" s="382"/>
      <c r="Q742" s="382">
        <v>0</v>
      </c>
      <c r="R742" s="382">
        <v>0</v>
      </c>
      <c r="S742" s="382">
        <v>0</v>
      </c>
    </row>
    <row r="743" spans="1:19">
      <c r="A743" t="s">
        <v>50</v>
      </c>
      <c r="B743">
        <v>45</v>
      </c>
      <c r="C743" t="s">
        <v>169</v>
      </c>
      <c r="D743" s="58">
        <v>45658</v>
      </c>
      <c r="E743" s="382"/>
      <c r="F743" s="382"/>
      <c r="G743" s="382"/>
      <c r="H743" s="382"/>
      <c r="I743" s="382">
        <v>0</v>
      </c>
      <c r="J743" s="382">
        <v>0</v>
      </c>
      <c r="L743" s="380"/>
      <c r="N743" s="382"/>
      <c r="O743" s="382"/>
      <c r="P743" s="382"/>
      <c r="Q743" s="382">
        <v>0</v>
      </c>
      <c r="R743" s="382">
        <v>0</v>
      </c>
      <c r="S743" s="382">
        <v>0</v>
      </c>
    </row>
    <row r="744" spans="1:19">
      <c r="A744" t="s">
        <v>50</v>
      </c>
      <c r="B744">
        <v>45</v>
      </c>
      <c r="E744" s="382"/>
      <c r="F744" s="382"/>
      <c r="G744" s="382"/>
      <c r="H744" s="382"/>
      <c r="I744" s="382">
        <v>0</v>
      </c>
      <c r="J744" s="382">
        <v>0</v>
      </c>
      <c r="L744" s="380"/>
      <c r="N744" s="382"/>
      <c r="O744" s="382"/>
      <c r="P744" s="382"/>
      <c r="Q744" s="382">
        <v>0</v>
      </c>
      <c r="R744" s="382">
        <v>0</v>
      </c>
      <c r="S744" s="382">
        <v>0</v>
      </c>
    </row>
    <row r="745" spans="1:19">
      <c r="A745" t="s">
        <v>50</v>
      </c>
      <c r="B745" t="s">
        <v>418</v>
      </c>
      <c r="E745" s="382">
        <v>0</v>
      </c>
      <c r="F745" s="382">
        <v>329</v>
      </c>
      <c r="G745" s="382">
        <v>15</v>
      </c>
      <c r="H745" s="382">
        <v>70</v>
      </c>
      <c r="I745" s="382">
        <v>414</v>
      </c>
      <c r="J745" s="382">
        <v>344</v>
      </c>
      <c r="L745" s="380"/>
      <c r="N745" s="382">
        <v>914</v>
      </c>
      <c r="O745" s="382">
        <v>15</v>
      </c>
      <c r="P745" s="382">
        <v>70</v>
      </c>
      <c r="Q745" s="382">
        <v>829</v>
      </c>
      <c r="R745" s="382">
        <v>914</v>
      </c>
      <c r="S745" s="382">
        <v>-500</v>
      </c>
    </row>
    <row r="746" spans="1:19">
      <c r="B746">
        <v>46</v>
      </c>
      <c r="C746" t="s">
        <v>278</v>
      </c>
      <c r="D746" s="58">
        <v>45261</v>
      </c>
      <c r="E746" s="382">
        <v>582</v>
      </c>
      <c r="F746" s="382"/>
      <c r="G746" s="382"/>
      <c r="H746" s="382"/>
      <c r="I746" s="382">
        <v>582</v>
      </c>
      <c r="J746" s="382">
        <v>582</v>
      </c>
      <c r="K746" s="387" t="s">
        <v>383</v>
      </c>
      <c r="L746" s="380"/>
      <c r="M746">
        <v>44</v>
      </c>
      <c r="N746" s="382">
        <v>582</v>
      </c>
      <c r="O746" s="382"/>
      <c r="P746" s="382"/>
      <c r="Q746" s="382">
        <v>582</v>
      </c>
      <c r="R746" s="382">
        <v>582</v>
      </c>
      <c r="S746" s="382">
        <v>0</v>
      </c>
    </row>
    <row r="747" spans="1:19">
      <c r="A747" t="s">
        <v>278</v>
      </c>
      <c r="B747">
        <v>46</v>
      </c>
      <c r="C747" t="s">
        <v>419</v>
      </c>
      <c r="D747" s="58">
        <v>45292</v>
      </c>
      <c r="E747" s="382"/>
      <c r="F747" s="382">
        <v>35</v>
      </c>
      <c r="G747" s="382"/>
      <c r="H747" s="382">
        <v>0</v>
      </c>
      <c r="I747" s="382">
        <v>35</v>
      </c>
      <c r="J747" s="382">
        <v>35</v>
      </c>
      <c r="K747" t="s">
        <v>557</v>
      </c>
      <c r="L747" s="380">
        <v>45391</v>
      </c>
      <c r="M747">
        <v>106</v>
      </c>
      <c r="N747" s="382">
        <v>35</v>
      </c>
      <c r="O747" s="382"/>
      <c r="P747" s="382"/>
      <c r="Q747" s="382">
        <v>35</v>
      </c>
      <c r="R747" s="382">
        <v>35</v>
      </c>
      <c r="S747" s="382">
        <v>0</v>
      </c>
    </row>
    <row r="748" spans="1:19">
      <c r="A748" t="s">
        <v>419</v>
      </c>
      <c r="B748">
        <v>46</v>
      </c>
      <c r="C748" t="s">
        <v>419</v>
      </c>
      <c r="D748" s="58">
        <v>45323</v>
      </c>
      <c r="E748" s="382"/>
      <c r="F748" s="382"/>
      <c r="G748" s="382"/>
      <c r="H748" s="382"/>
      <c r="I748" s="382">
        <v>0</v>
      </c>
      <c r="J748" s="382">
        <v>0</v>
      </c>
      <c r="L748" s="380"/>
      <c r="M748" s="385"/>
      <c r="N748" s="382"/>
      <c r="O748" s="382"/>
      <c r="P748" s="382"/>
      <c r="Q748" s="382">
        <v>0</v>
      </c>
      <c r="R748" s="382">
        <v>0</v>
      </c>
      <c r="S748" s="382">
        <v>0</v>
      </c>
    </row>
    <row r="749" spans="1:19">
      <c r="A749" t="s">
        <v>419</v>
      </c>
      <c r="B749">
        <v>46</v>
      </c>
      <c r="C749" t="s">
        <v>419</v>
      </c>
      <c r="D749" s="58">
        <v>45352</v>
      </c>
      <c r="E749" s="382"/>
      <c r="F749" s="382">
        <v>7</v>
      </c>
      <c r="G749" s="382"/>
      <c r="H749" s="382">
        <v>10</v>
      </c>
      <c r="I749" s="382">
        <v>17</v>
      </c>
      <c r="J749" s="382">
        <v>7</v>
      </c>
      <c r="K749" t="s">
        <v>557</v>
      </c>
      <c r="L749" s="380">
        <v>45391</v>
      </c>
      <c r="M749">
        <v>106</v>
      </c>
      <c r="N749" s="382">
        <v>17</v>
      </c>
      <c r="O749" s="382"/>
      <c r="P749" s="382">
        <v>10</v>
      </c>
      <c r="Q749" s="382">
        <v>7</v>
      </c>
      <c r="R749" s="382">
        <v>17</v>
      </c>
      <c r="S749" s="382">
        <v>0</v>
      </c>
    </row>
    <row r="750" spans="1:19">
      <c r="A750" t="s">
        <v>419</v>
      </c>
      <c r="B750">
        <v>46</v>
      </c>
      <c r="C750" t="s">
        <v>419</v>
      </c>
      <c r="D750" s="58">
        <v>45383</v>
      </c>
      <c r="E750" s="382"/>
      <c r="F750" s="382">
        <v>35</v>
      </c>
      <c r="G750" s="382"/>
      <c r="H750" s="382">
        <v>10</v>
      </c>
      <c r="I750" s="382">
        <v>45</v>
      </c>
      <c r="J750" s="382">
        <v>35</v>
      </c>
      <c r="L750" s="380">
        <v>45420</v>
      </c>
      <c r="M750" s="383">
        <v>43</v>
      </c>
      <c r="N750" s="382">
        <v>45</v>
      </c>
      <c r="O750" s="382"/>
      <c r="P750" s="382">
        <v>10</v>
      </c>
      <c r="Q750" s="382">
        <v>35</v>
      </c>
      <c r="R750" s="382">
        <v>45</v>
      </c>
      <c r="S750" s="382">
        <v>0</v>
      </c>
    </row>
    <row r="751" spans="1:19">
      <c r="A751" t="s">
        <v>419</v>
      </c>
      <c r="B751">
        <v>46</v>
      </c>
      <c r="C751" t="s">
        <v>419</v>
      </c>
      <c r="D751" s="58">
        <v>45413</v>
      </c>
      <c r="E751" s="382"/>
      <c r="F751" s="382">
        <v>77</v>
      </c>
      <c r="G751" s="382"/>
      <c r="H751" s="382">
        <v>10</v>
      </c>
      <c r="I751" s="382">
        <v>87</v>
      </c>
      <c r="J751" s="382">
        <v>77</v>
      </c>
      <c r="L751" s="380">
        <v>45453</v>
      </c>
      <c r="M751">
        <v>72</v>
      </c>
      <c r="N751" s="382">
        <v>87</v>
      </c>
      <c r="O751" s="382"/>
      <c r="P751" s="382">
        <v>10</v>
      </c>
      <c r="Q751" s="382">
        <v>77</v>
      </c>
      <c r="R751" s="382">
        <v>87</v>
      </c>
      <c r="S751" s="382">
        <v>0</v>
      </c>
    </row>
    <row r="752" spans="1:19">
      <c r="A752" t="s">
        <v>419</v>
      </c>
      <c r="B752">
        <v>46</v>
      </c>
      <c r="C752" t="s">
        <v>419</v>
      </c>
      <c r="D752" s="58">
        <v>45444</v>
      </c>
      <c r="E752" s="382"/>
      <c r="F752" s="382">
        <v>84</v>
      </c>
      <c r="G752" s="382"/>
      <c r="H752" s="382">
        <v>10</v>
      </c>
      <c r="I752" s="382">
        <v>94</v>
      </c>
      <c r="J752" s="382">
        <v>84</v>
      </c>
      <c r="L752" s="380">
        <v>45492</v>
      </c>
      <c r="M752">
        <v>93</v>
      </c>
      <c r="N752" s="382">
        <v>94</v>
      </c>
      <c r="O752" s="382"/>
      <c r="P752" s="382">
        <v>10</v>
      </c>
      <c r="Q752" s="382">
        <v>84</v>
      </c>
      <c r="R752" s="382">
        <v>94</v>
      </c>
      <c r="S752" s="382">
        <v>0</v>
      </c>
    </row>
    <row r="753" spans="1:19">
      <c r="A753" t="s">
        <v>419</v>
      </c>
      <c r="B753">
        <v>46</v>
      </c>
      <c r="C753" t="s">
        <v>419</v>
      </c>
      <c r="D753" s="58">
        <v>45474</v>
      </c>
      <c r="E753" s="382"/>
      <c r="F753" s="382">
        <v>91</v>
      </c>
      <c r="G753" s="382">
        <v>5</v>
      </c>
      <c r="H753" s="382">
        <v>10</v>
      </c>
      <c r="I753" s="382">
        <v>106</v>
      </c>
      <c r="J753" s="382">
        <v>96</v>
      </c>
      <c r="L753" s="380"/>
      <c r="N753" s="382"/>
      <c r="O753" s="382"/>
      <c r="P753" s="382"/>
      <c r="Q753" s="382">
        <v>0</v>
      </c>
      <c r="R753" s="382">
        <v>0</v>
      </c>
      <c r="S753" s="382">
        <v>106</v>
      </c>
    </row>
    <row r="754" spans="1:19">
      <c r="A754" t="s">
        <v>419</v>
      </c>
      <c r="B754">
        <v>46</v>
      </c>
      <c r="C754" t="s">
        <v>419</v>
      </c>
      <c r="D754" s="58">
        <v>45505</v>
      </c>
      <c r="E754" s="382"/>
      <c r="F754" s="382">
        <v>91</v>
      </c>
      <c r="G754" s="382">
        <v>5</v>
      </c>
      <c r="H754" s="382">
        <v>10</v>
      </c>
      <c r="I754" s="382">
        <v>106</v>
      </c>
      <c r="J754" s="382">
        <v>96</v>
      </c>
      <c r="L754" s="380">
        <v>45551</v>
      </c>
      <c r="M754">
        <v>31</v>
      </c>
      <c r="N754" s="382">
        <v>106</v>
      </c>
      <c r="O754" s="382">
        <v>5</v>
      </c>
      <c r="P754" s="382">
        <v>10</v>
      </c>
      <c r="Q754" s="382">
        <v>91</v>
      </c>
      <c r="R754" s="382">
        <v>106</v>
      </c>
      <c r="S754" s="382">
        <v>0</v>
      </c>
    </row>
    <row r="755" spans="1:19">
      <c r="A755" t="s">
        <v>419</v>
      </c>
      <c r="B755">
        <v>46</v>
      </c>
      <c r="C755" t="s">
        <v>419</v>
      </c>
      <c r="D755" s="58">
        <v>45536</v>
      </c>
      <c r="E755" s="382"/>
      <c r="F755" s="382">
        <v>70</v>
      </c>
      <c r="G755" s="382">
        <v>5</v>
      </c>
      <c r="H755" s="382">
        <v>10</v>
      </c>
      <c r="I755" s="382">
        <v>85</v>
      </c>
      <c r="J755" s="382">
        <v>75</v>
      </c>
      <c r="L755" s="380"/>
      <c r="N755" s="382">
        <v>85</v>
      </c>
      <c r="O755" s="382">
        <v>5</v>
      </c>
      <c r="P755" s="382">
        <v>10</v>
      </c>
      <c r="Q755" s="382">
        <v>70</v>
      </c>
      <c r="R755" s="382">
        <v>85</v>
      </c>
      <c r="S755" s="382">
        <v>0</v>
      </c>
    </row>
    <row r="756" spans="1:19">
      <c r="A756" t="s">
        <v>419</v>
      </c>
      <c r="B756">
        <v>46</v>
      </c>
      <c r="C756" t="s">
        <v>419</v>
      </c>
      <c r="D756" s="58">
        <v>45566</v>
      </c>
      <c r="E756" s="382"/>
      <c r="F756" s="382"/>
      <c r="G756" s="382"/>
      <c r="H756" s="382"/>
      <c r="I756" s="382">
        <v>0</v>
      </c>
      <c r="J756" s="382">
        <v>0</v>
      </c>
      <c r="L756" s="380"/>
      <c r="N756" s="382"/>
      <c r="O756" s="382"/>
      <c r="P756" s="382"/>
      <c r="Q756" s="382">
        <v>0</v>
      </c>
      <c r="R756" s="382">
        <v>0</v>
      </c>
      <c r="S756" s="382">
        <v>0</v>
      </c>
    </row>
    <row r="757" spans="1:19">
      <c r="A757" t="s">
        <v>419</v>
      </c>
      <c r="B757">
        <v>46</v>
      </c>
      <c r="C757" t="s">
        <v>419</v>
      </c>
      <c r="D757" s="58">
        <v>45597</v>
      </c>
      <c r="E757" s="382"/>
      <c r="F757" s="382"/>
      <c r="G757" s="382"/>
      <c r="H757" s="382"/>
      <c r="I757" s="382">
        <v>0</v>
      </c>
      <c r="J757" s="382">
        <v>0</v>
      </c>
      <c r="L757" s="380"/>
      <c r="N757" s="382"/>
      <c r="O757" s="382"/>
      <c r="P757" s="382"/>
      <c r="Q757" s="382">
        <v>0</v>
      </c>
      <c r="R757" s="382">
        <v>0</v>
      </c>
      <c r="S757" s="382">
        <v>0</v>
      </c>
    </row>
    <row r="758" spans="1:19">
      <c r="A758" t="s">
        <v>419</v>
      </c>
      <c r="B758">
        <v>46</v>
      </c>
      <c r="C758" t="s">
        <v>419</v>
      </c>
      <c r="D758" s="58">
        <v>45627</v>
      </c>
      <c r="E758" s="382"/>
      <c r="F758" s="382"/>
      <c r="G758" s="382"/>
      <c r="H758" s="382"/>
      <c r="I758" s="382">
        <v>0</v>
      </c>
      <c r="J758" s="382">
        <v>0</v>
      </c>
      <c r="L758" s="380"/>
      <c r="N758" s="382"/>
      <c r="O758" s="382"/>
      <c r="P758" s="382"/>
      <c r="Q758" s="382">
        <v>0</v>
      </c>
      <c r="R758" s="382">
        <v>0</v>
      </c>
      <c r="S758" s="382">
        <v>0</v>
      </c>
    </row>
    <row r="759" spans="1:19">
      <c r="A759" t="s">
        <v>419</v>
      </c>
      <c r="B759">
        <v>46</v>
      </c>
      <c r="C759" t="s">
        <v>419</v>
      </c>
      <c r="D759" s="58">
        <v>45658</v>
      </c>
      <c r="E759" s="382"/>
      <c r="F759" s="382"/>
      <c r="G759" s="382"/>
      <c r="H759" s="382"/>
      <c r="I759" s="382">
        <v>0</v>
      </c>
      <c r="J759" s="382">
        <v>0</v>
      </c>
      <c r="L759" s="380"/>
      <c r="N759" s="382"/>
      <c r="O759" s="382"/>
      <c r="P759" s="382"/>
      <c r="Q759" s="382">
        <v>0</v>
      </c>
      <c r="R759" s="382">
        <v>0</v>
      </c>
      <c r="S759" s="382">
        <v>0</v>
      </c>
    </row>
    <row r="760" spans="1:19">
      <c r="A760" t="s">
        <v>419</v>
      </c>
      <c r="B760">
        <v>46</v>
      </c>
      <c r="C760" t="s">
        <v>419</v>
      </c>
      <c r="D760" s="58">
        <v>45689</v>
      </c>
      <c r="E760" s="382"/>
      <c r="F760" s="382"/>
      <c r="G760" s="382"/>
      <c r="H760" s="382"/>
      <c r="I760" s="382">
        <v>0</v>
      </c>
      <c r="J760" s="382">
        <v>0</v>
      </c>
      <c r="L760" s="380"/>
      <c r="N760" s="382"/>
      <c r="O760" s="382"/>
      <c r="P760" s="382"/>
      <c r="Q760" s="382">
        <v>0</v>
      </c>
      <c r="R760" s="382">
        <v>0</v>
      </c>
      <c r="S760" s="382">
        <v>0</v>
      </c>
    </row>
    <row r="761" spans="1:19">
      <c r="A761" t="s">
        <v>419</v>
      </c>
      <c r="B761">
        <v>46</v>
      </c>
      <c r="E761" s="382"/>
      <c r="F761" s="382"/>
      <c r="G761" s="382"/>
      <c r="H761" s="382"/>
      <c r="I761" s="382">
        <v>0</v>
      </c>
      <c r="J761" s="382">
        <v>0</v>
      </c>
      <c r="L761" s="380"/>
      <c r="N761" s="382"/>
      <c r="O761" s="382"/>
      <c r="P761" s="382"/>
      <c r="Q761" s="382">
        <v>0</v>
      </c>
      <c r="R761" s="382">
        <v>0</v>
      </c>
      <c r="S761" s="382">
        <v>0</v>
      </c>
    </row>
    <row r="762" spans="1:19">
      <c r="A762" t="s">
        <v>419</v>
      </c>
      <c r="B762" t="s">
        <v>420</v>
      </c>
      <c r="E762" s="382">
        <v>582</v>
      </c>
      <c r="F762" s="382">
        <v>490</v>
      </c>
      <c r="G762" s="382">
        <v>15</v>
      </c>
      <c r="H762" s="382">
        <v>70</v>
      </c>
      <c r="I762" s="382">
        <v>1157</v>
      </c>
      <c r="J762" s="382">
        <v>1087</v>
      </c>
      <c r="L762" s="380"/>
      <c r="N762" s="382">
        <v>1051</v>
      </c>
      <c r="O762" s="382">
        <v>10</v>
      </c>
      <c r="P762" s="382">
        <v>60</v>
      </c>
      <c r="Q762" s="382">
        <v>981</v>
      </c>
      <c r="R762" s="382">
        <v>1051</v>
      </c>
      <c r="S762" s="382">
        <v>106</v>
      </c>
    </row>
    <row r="763" spans="1:19">
      <c r="B763">
        <v>47</v>
      </c>
      <c r="C763" t="s">
        <v>125</v>
      </c>
      <c r="D763" s="58">
        <v>45261</v>
      </c>
      <c r="E763" s="382">
        <v>1148</v>
      </c>
      <c r="F763" s="382"/>
      <c r="G763" s="382"/>
      <c r="H763" s="382"/>
      <c r="I763" s="382">
        <v>1148</v>
      </c>
      <c r="J763" s="382">
        <v>1148</v>
      </c>
      <c r="K763" s="387" t="s">
        <v>383</v>
      </c>
      <c r="L763" s="380"/>
      <c r="M763">
        <v>36</v>
      </c>
      <c r="N763" s="382">
        <v>1148</v>
      </c>
      <c r="O763" s="382"/>
      <c r="P763" s="382"/>
      <c r="Q763" s="382">
        <v>1148</v>
      </c>
      <c r="R763" s="382">
        <v>1148</v>
      </c>
      <c r="S763" s="382">
        <v>0</v>
      </c>
    </row>
    <row r="764" spans="1:19">
      <c r="A764" t="s">
        <v>125</v>
      </c>
      <c r="B764">
        <v>47</v>
      </c>
      <c r="C764" t="s">
        <v>125</v>
      </c>
      <c r="D764" s="58">
        <v>45292</v>
      </c>
      <c r="E764" s="382"/>
      <c r="F764" s="382">
        <v>14</v>
      </c>
      <c r="G764" s="382"/>
      <c r="H764" s="382">
        <v>0</v>
      </c>
      <c r="I764" s="382">
        <v>14</v>
      </c>
      <c r="J764" s="382">
        <v>14</v>
      </c>
      <c r="K764" s="387" t="s">
        <v>383</v>
      </c>
      <c r="L764" s="380"/>
      <c r="M764">
        <v>48</v>
      </c>
      <c r="N764" s="382">
        <v>14</v>
      </c>
      <c r="O764" s="382"/>
      <c r="P764" s="382"/>
      <c r="Q764" s="382">
        <v>14</v>
      </c>
      <c r="R764" s="382">
        <v>14</v>
      </c>
      <c r="S764" s="382">
        <v>0</v>
      </c>
    </row>
    <row r="765" spans="1:19">
      <c r="A765" t="s">
        <v>125</v>
      </c>
      <c r="B765">
        <v>47</v>
      </c>
      <c r="C765" t="s">
        <v>125</v>
      </c>
      <c r="D765" s="58">
        <v>45323</v>
      </c>
      <c r="E765" s="382"/>
      <c r="F765" s="382"/>
      <c r="G765" s="382"/>
      <c r="H765" s="382"/>
      <c r="I765" s="382">
        <v>0</v>
      </c>
      <c r="J765" s="382">
        <v>0</v>
      </c>
      <c r="K765" s="387"/>
      <c r="L765" s="380"/>
      <c r="M765" s="385"/>
      <c r="N765" s="382"/>
      <c r="O765" s="382"/>
      <c r="P765" s="382"/>
      <c r="Q765" s="382">
        <v>0</v>
      </c>
      <c r="R765" s="382">
        <v>0</v>
      </c>
      <c r="S765" s="382">
        <v>0</v>
      </c>
    </row>
    <row r="766" spans="1:19">
      <c r="A766" t="s">
        <v>125</v>
      </c>
      <c r="B766">
        <v>47</v>
      </c>
      <c r="C766" t="s">
        <v>125</v>
      </c>
      <c r="D766" s="58">
        <v>45352</v>
      </c>
      <c r="E766" s="382"/>
      <c r="F766" s="382">
        <v>21</v>
      </c>
      <c r="G766" s="382"/>
      <c r="H766" s="382">
        <v>10</v>
      </c>
      <c r="I766" s="382">
        <v>31</v>
      </c>
      <c r="J766" s="382">
        <v>21</v>
      </c>
      <c r="K766" s="387" t="s">
        <v>383</v>
      </c>
      <c r="L766" s="380"/>
      <c r="M766">
        <v>48</v>
      </c>
      <c r="N766" s="382">
        <v>31</v>
      </c>
      <c r="O766" s="382"/>
      <c r="P766" s="382">
        <v>10</v>
      </c>
      <c r="Q766" s="382">
        <v>21</v>
      </c>
      <c r="R766" s="382">
        <v>31</v>
      </c>
      <c r="S766" s="382">
        <v>0</v>
      </c>
    </row>
    <row r="767" spans="1:19">
      <c r="A767" t="s">
        <v>125</v>
      </c>
      <c r="B767">
        <v>47</v>
      </c>
      <c r="C767" t="s">
        <v>125</v>
      </c>
      <c r="D767" s="58">
        <v>45383</v>
      </c>
      <c r="E767" s="382"/>
      <c r="F767" s="382">
        <v>56</v>
      </c>
      <c r="G767" s="382"/>
      <c r="H767" s="382">
        <v>10</v>
      </c>
      <c r="I767" s="382">
        <v>66</v>
      </c>
      <c r="J767" s="382">
        <v>56</v>
      </c>
      <c r="L767" s="380">
        <v>45457</v>
      </c>
      <c r="M767">
        <v>88</v>
      </c>
      <c r="N767" s="382">
        <v>66</v>
      </c>
      <c r="O767" s="382"/>
      <c r="P767" s="382">
        <v>10</v>
      </c>
      <c r="Q767" s="382">
        <v>56</v>
      </c>
      <c r="R767" s="382">
        <v>66</v>
      </c>
      <c r="S767" s="382">
        <v>0</v>
      </c>
    </row>
    <row r="768" spans="1:19">
      <c r="A768" t="s">
        <v>125</v>
      </c>
      <c r="B768">
        <v>47</v>
      </c>
      <c r="C768" t="s">
        <v>125</v>
      </c>
      <c r="D768" s="58">
        <v>45413</v>
      </c>
      <c r="E768" s="382"/>
      <c r="F768" s="382">
        <v>56</v>
      </c>
      <c r="G768" s="382"/>
      <c r="H768" s="382">
        <v>10</v>
      </c>
      <c r="I768" s="382">
        <v>66</v>
      </c>
      <c r="J768" s="382">
        <v>56</v>
      </c>
      <c r="L768" s="380">
        <v>45457</v>
      </c>
      <c r="M768">
        <v>88</v>
      </c>
      <c r="N768" s="382">
        <v>76</v>
      </c>
      <c r="O768" s="382"/>
      <c r="P768" s="382">
        <v>10</v>
      </c>
      <c r="Q768" s="382">
        <v>66</v>
      </c>
      <c r="R768" s="382">
        <v>76</v>
      </c>
      <c r="S768" s="382">
        <v>-10</v>
      </c>
    </row>
    <row r="769" spans="1:19">
      <c r="A769" t="s">
        <v>125</v>
      </c>
      <c r="B769">
        <v>47</v>
      </c>
      <c r="C769" t="s">
        <v>125</v>
      </c>
      <c r="D769" s="58">
        <v>45444</v>
      </c>
      <c r="E769" s="382"/>
      <c r="F769" s="382">
        <v>77</v>
      </c>
      <c r="G769" s="382"/>
      <c r="H769" s="382">
        <v>10</v>
      </c>
      <c r="I769" s="382">
        <v>87</v>
      </c>
      <c r="J769" s="382">
        <v>77</v>
      </c>
      <c r="L769" s="380">
        <v>45488</v>
      </c>
      <c r="M769">
        <v>75</v>
      </c>
      <c r="N769" s="382">
        <v>87</v>
      </c>
      <c r="O769" s="382"/>
      <c r="P769" s="382">
        <v>10</v>
      </c>
      <c r="Q769" s="382">
        <v>77</v>
      </c>
      <c r="R769" s="382">
        <v>87</v>
      </c>
      <c r="S769" s="382">
        <v>0</v>
      </c>
    </row>
    <row r="770" spans="1:19">
      <c r="A770" t="s">
        <v>125</v>
      </c>
      <c r="B770">
        <v>47</v>
      </c>
      <c r="C770" t="s">
        <v>125</v>
      </c>
      <c r="D770" s="58">
        <v>45474</v>
      </c>
      <c r="E770" s="382"/>
      <c r="F770" s="382">
        <v>77</v>
      </c>
      <c r="G770" s="382">
        <v>5</v>
      </c>
      <c r="H770" s="382">
        <v>10</v>
      </c>
      <c r="I770" s="382">
        <v>92</v>
      </c>
      <c r="J770" s="382">
        <v>82</v>
      </c>
      <c r="L770" s="380">
        <v>45596</v>
      </c>
      <c r="M770">
        <v>115</v>
      </c>
      <c r="N770" s="382">
        <v>92</v>
      </c>
      <c r="O770" s="382"/>
      <c r="P770" s="382"/>
      <c r="Q770" s="382">
        <v>92</v>
      </c>
      <c r="R770" s="382">
        <v>92</v>
      </c>
      <c r="S770" s="382">
        <v>0</v>
      </c>
    </row>
    <row r="771" spans="1:19">
      <c r="A771" t="s">
        <v>125</v>
      </c>
      <c r="B771">
        <v>47</v>
      </c>
      <c r="C771" t="s">
        <v>125</v>
      </c>
      <c r="D771" s="58">
        <v>45505</v>
      </c>
      <c r="E771" s="382"/>
      <c r="F771" s="382">
        <v>70</v>
      </c>
      <c r="G771" s="382">
        <v>5</v>
      </c>
      <c r="H771" s="382">
        <v>10</v>
      </c>
      <c r="I771" s="382">
        <v>85</v>
      </c>
      <c r="J771" s="382">
        <v>75</v>
      </c>
      <c r="L771" s="380">
        <v>45596</v>
      </c>
      <c r="M771">
        <v>115</v>
      </c>
      <c r="N771" s="382">
        <v>85</v>
      </c>
      <c r="O771" s="382">
        <v>10</v>
      </c>
      <c r="P771" s="382">
        <v>20</v>
      </c>
      <c r="Q771" s="382">
        <v>55</v>
      </c>
      <c r="R771" s="382">
        <v>85</v>
      </c>
      <c r="S771" s="382">
        <v>0</v>
      </c>
    </row>
    <row r="772" spans="1:19">
      <c r="A772" t="s">
        <v>125</v>
      </c>
      <c r="B772">
        <v>47</v>
      </c>
      <c r="C772" t="s">
        <v>125</v>
      </c>
      <c r="D772" s="58">
        <v>45536</v>
      </c>
      <c r="E772" s="382"/>
      <c r="F772" s="382">
        <v>70</v>
      </c>
      <c r="G772" s="382">
        <v>5</v>
      </c>
      <c r="H772" s="382">
        <v>10</v>
      </c>
      <c r="I772" s="382">
        <v>85</v>
      </c>
      <c r="J772" s="382">
        <v>75</v>
      </c>
      <c r="L772" s="380">
        <v>45596</v>
      </c>
      <c r="M772">
        <v>115</v>
      </c>
      <c r="N772" s="382">
        <v>85</v>
      </c>
      <c r="O772" s="382"/>
      <c r="P772" s="382"/>
      <c r="Q772" s="382">
        <v>85</v>
      </c>
      <c r="R772" s="382">
        <v>85</v>
      </c>
      <c r="S772" s="382">
        <v>0</v>
      </c>
    </row>
    <row r="773" spans="1:19">
      <c r="A773" t="s">
        <v>125</v>
      </c>
      <c r="B773">
        <v>47</v>
      </c>
      <c r="C773" t="s">
        <v>125</v>
      </c>
      <c r="D773" s="58">
        <v>45566</v>
      </c>
      <c r="E773" s="382"/>
      <c r="F773" s="382">
        <v>28</v>
      </c>
      <c r="G773" s="382">
        <v>5</v>
      </c>
      <c r="H773" s="382">
        <v>10</v>
      </c>
      <c r="I773" s="382">
        <v>43</v>
      </c>
      <c r="J773" s="382">
        <v>33</v>
      </c>
      <c r="L773" s="380"/>
      <c r="N773" s="382"/>
      <c r="O773" s="382"/>
      <c r="P773" s="382">
        <v>10</v>
      </c>
      <c r="Q773" s="382">
        <v>-10</v>
      </c>
      <c r="R773" s="382">
        <v>0</v>
      </c>
      <c r="S773" s="382">
        <v>43</v>
      </c>
    </row>
    <row r="774" spans="1:19">
      <c r="A774" t="s">
        <v>125</v>
      </c>
      <c r="B774">
        <v>47</v>
      </c>
      <c r="C774" t="s">
        <v>125</v>
      </c>
      <c r="D774" s="58">
        <v>45597</v>
      </c>
      <c r="E774" s="382"/>
      <c r="F774" s="382"/>
      <c r="G774" s="382"/>
      <c r="H774" s="382"/>
      <c r="I774" s="382">
        <v>0</v>
      </c>
      <c r="J774" s="382">
        <v>0</v>
      </c>
      <c r="L774" s="380"/>
      <c r="N774" s="382"/>
      <c r="O774" s="382"/>
      <c r="P774" s="382"/>
      <c r="Q774" s="382">
        <v>0</v>
      </c>
      <c r="R774" s="382">
        <v>0</v>
      </c>
      <c r="S774" s="382">
        <v>0</v>
      </c>
    </row>
    <row r="775" spans="1:19">
      <c r="A775" t="s">
        <v>125</v>
      </c>
      <c r="B775">
        <v>47</v>
      </c>
      <c r="C775" t="s">
        <v>125</v>
      </c>
      <c r="D775" s="58">
        <v>45627</v>
      </c>
      <c r="E775" s="382"/>
      <c r="F775" s="382"/>
      <c r="G775" s="382"/>
      <c r="H775" s="382"/>
      <c r="I775" s="382">
        <v>0</v>
      </c>
      <c r="J775" s="382">
        <v>0</v>
      </c>
      <c r="L775" s="380"/>
      <c r="N775" s="382"/>
      <c r="O775" s="382"/>
      <c r="P775" s="382"/>
      <c r="Q775" s="382">
        <v>0</v>
      </c>
      <c r="R775" s="382">
        <v>0</v>
      </c>
      <c r="S775" s="382">
        <v>0</v>
      </c>
    </row>
    <row r="776" spans="1:19">
      <c r="A776" t="s">
        <v>125</v>
      </c>
      <c r="B776">
        <v>47</v>
      </c>
      <c r="C776" t="s">
        <v>125</v>
      </c>
      <c r="D776" s="58">
        <v>45658</v>
      </c>
      <c r="E776" s="382"/>
      <c r="F776" s="382"/>
      <c r="G776" s="382"/>
      <c r="H776" s="382"/>
      <c r="I776" s="382">
        <v>0</v>
      </c>
      <c r="J776" s="382">
        <v>0</v>
      </c>
      <c r="L776" s="380"/>
      <c r="N776" s="382"/>
      <c r="O776" s="382"/>
      <c r="P776" s="382"/>
      <c r="Q776" s="382">
        <v>0</v>
      </c>
      <c r="R776" s="382">
        <v>0</v>
      </c>
      <c r="S776" s="382">
        <v>0</v>
      </c>
    </row>
    <row r="777" spans="1:19">
      <c r="A777" t="s">
        <v>125</v>
      </c>
      <c r="B777">
        <v>47</v>
      </c>
      <c r="E777" s="382"/>
      <c r="F777" s="382"/>
      <c r="G777" s="382"/>
      <c r="H777" s="382"/>
      <c r="I777" s="382">
        <v>0</v>
      </c>
      <c r="J777" s="382">
        <v>0</v>
      </c>
      <c r="L777" s="380"/>
      <c r="N777" s="382"/>
      <c r="O777" s="382"/>
      <c r="P777" s="382"/>
      <c r="Q777" s="382">
        <v>0</v>
      </c>
      <c r="R777" s="382">
        <v>0</v>
      </c>
      <c r="S777" s="382">
        <v>0</v>
      </c>
    </row>
    <row r="778" spans="1:19">
      <c r="A778" t="s">
        <v>125</v>
      </c>
      <c r="B778" t="s">
        <v>421</v>
      </c>
      <c r="E778" s="382">
        <v>1148</v>
      </c>
      <c r="F778" s="382">
        <v>469</v>
      </c>
      <c r="G778" s="382">
        <v>20</v>
      </c>
      <c r="H778" s="382">
        <v>80</v>
      </c>
      <c r="I778" s="382">
        <v>1717</v>
      </c>
      <c r="J778" s="382">
        <v>1637</v>
      </c>
      <c r="L778" s="380"/>
      <c r="N778" s="382">
        <v>1684</v>
      </c>
      <c r="O778" s="382">
        <v>10</v>
      </c>
      <c r="P778" s="382">
        <v>70</v>
      </c>
      <c r="Q778" s="382">
        <v>1604</v>
      </c>
      <c r="R778" s="382">
        <v>1684</v>
      </c>
      <c r="S778" s="382">
        <v>33</v>
      </c>
    </row>
    <row r="779" spans="1:19">
      <c r="B779">
        <v>48</v>
      </c>
      <c r="C779" t="s">
        <v>51</v>
      </c>
      <c r="D779" s="58">
        <v>45261</v>
      </c>
      <c r="E779" s="382">
        <v>0</v>
      </c>
      <c r="F779" s="382">
        <v>0</v>
      </c>
      <c r="G779" s="382"/>
      <c r="H779" s="382"/>
      <c r="I779" s="382">
        <v>0</v>
      </c>
      <c r="J779" s="382">
        <v>0</v>
      </c>
      <c r="L779" s="380"/>
      <c r="N779" s="382"/>
      <c r="O779" s="382"/>
      <c r="P779" s="382"/>
      <c r="Q779" s="382">
        <v>0</v>
      </c>
      <c r="R779" s="382">
        <v>0</v>
      </c>
      <c r="S779" s="382">
        <v>0</v>
      </c>
    </row>
    <row r="780" spans="1:19">
      <c r="A780" t="s">
        <v>51</v>
      </c>
      <c r="B780">
        <v>48</v>
      </c>
      <c r="C780" t="s">
        <v>51</v>
      </c>
      <c r="D780" s="58">
        <v>45292</v>
      </c>
      <c r="E780" s="382"/>
      <c r="F780" s="382">
        <v>14</v>
      </c>
      <c r="G780" s="382"/>
      <c r="H780" s="382">
        <v>0</v>
      </c>
      <c r="I780" s="382">
        <v>14</v>
      </c>
      <c r="J780" s="382">
        <v>14</v>
      </c>
      <c r="K780" t="s">
        <v>557</v>
      </c>
      <c r="L780" s="380">
        <v>45393</v>
      </c>
      <c r="M780">
        <v>151</v>
      </c>
      <c r="N780" s="382">
        <v>14</v>
      </c>
      <c r="O780" s="382"/>
      <c r="P780" s="382">
        <v>0</v>
      </c>
      <c r="Q780" s="382">
        <v>14</v>
      </c>
      <c r="R780" s="382">
        <v>14</v>
      </c>
      <c r="S780" s="382">
        <v>0</v>
      </c>
    </row>
    <row r="781" spans="1:19">
      <c r="A781" t="s">
        <v>51</v>
      </c>
      <c r="B781">
        <v>48</v>
      </c>
      <c r="C781" t="s">
        <v>51</v>
      </c>
      <c r="D781" s="58">
        <v>45323</v>
      </c>
      <c r="E781" s="382"/>
      <c r="F781" s="382"/>
      <c r="G781" s="382"/>
      <c r="H781" s="382"/>
      <c r="I781" s="382">
        <v>0</v>
      </c>
      <c r="J781" s="382">
        <v>0</v>
      </c>
      <c r="L781" s="380"/>
      <c r="M781" s="385"/>
      <c r="N781" s="382"/>
      <c r="O781" s="382"/>
      <c r="P781" s="382"/>
      <c r="Q781" s="382">
        <v>0</v>
      </c>
      <c r="R781" s="382">
        <v>0</v>
      </c>
      <c r="S781" s="382">
        <v>0</v>
      </c>
    </row>
    <row r="782" spans="1:19">
      <c r="A782" t="s">
        <v>51</v>
      </c>
      <c r="B782">
        <v>48</v>
      </c>
      <c r="C782" t="s">
        <v>51</v>
      </c>
      <c r="D782" s="58">
        <v>45352</v>
      </c>
      <c r="E782" s="382"/>
      <c r="F782" s="382">
        <v>0</v>
      </c>
      <c r="G782" s="382"/>
      <c r="H782" s="382">
        <v>10</v>
      </c>
      <c r="I782" s="382">
        <v>10</v>
      </c>
      <c r="J782" s="382">
        <v>0</v>
      </c>
      <c r="K782" t="s">
        <v>557</v>
      </c>
      <c r="L782" s="380">
        <v>45393</v>
      </c>
      <c r="M782">
        <v>151</v>
      </c>
      <c r="N782" s="382">
        <v>10</v>
      </c>
      <c r="O782" s="382"/>
      <c r="P782" s="382">
        <v>10</v>
      </c>
      <c r="Q782" s="382">
        <v>0</v>
      </c>
      <c r="R782" s="382">
        <v>10</v>
      </c>
      <c r="S782" s="382">
        <v>0</v>
      </c>
    </row>
    <row r="783" spans="1:19">
      <c r="A783" t="s">
        <v>51</v>
      </c>
      <c r="B783">
        <v>48</v>
      </c>
      <c r="C783" t="s">
        <v>51</v>
      </c>
      <c r="D783" s="58">
        <v>45383</v>
      </c>
      <c r="E783" s="382"/>
      <c r="F783" s="382">
        <v>42</v>
      </c>
      <c r="G783" s="382"/>
      <c r="H783" s="382">
        <v>10</v>
      </c>
      <c r="I783" s="382">
        <v>52</v>
      </c>
      <c r="J783" s="382">
        <v>42</v>
      </c>
      <c r="L783" s="380">
        <v>45422</v>
      </c>
      <c r="M783" s="383">
        <v>60</v>
      </c>
      <c r="N783" s="382">
        <v>52</v>
      </c>
      <c r="O783" s="382"/>
      <c r="P783" s="382">
        <v>10</v>
      </c>
      <c r="Q783" s="382">
        <v>42</v>
      </c>
      <c r="R783" s="382">
        <v>52</v>
      </c>
      <c r="S783" s="382">
        <v>0</v>
      </c>
    </row>
    <row r="784" spans="1:19">
      <c r="A784" t="s">
        <v>51</v>
      </c>
      <c r="B784">
        <v>48</v>
      </c>
      <c r="C784" t="s">
        <v>51</v>
      </c>
      <c r="D784" s="58">
        <v>45413</v>
      </c>
      <c r="E784" s="382"/>
      <c r="F784" s="382">
        <v>28</v>
      </c>
      <c r="G784" s="382"/>
      <c r="H784" s="382">
        <v>10</v>
      </c>
      <c r="I784" s="382">
        <v>38</v>
      </c>
      <c r="J784" s="382">
        <v>28</v>
      </c>
      <c r="L784" s="380">
        <v>45453</v>
      </c>
      <c r="M784">
        <v>68</v>
      </c>
      <c r="N784" s="382">
        <v>38</v>
      </c>
      <c r="O784" s="382"/>
      <c r="P784" s="382">
        <v>10</v>
      </c>
      <c r="Q784" s="382">
        <v>28</v>
      </c>
      <c r="R784" s="382">
        <v>38</v>
      </c>
      <c r="S784" s="382">
        <v>0</v>
      </c>
    </row>
    <row r="785" spans="1:19">
      <c r="A785" t="s">
        <v>51</v>
      </c>
      <c r="B785">
        <v>48</v>
      </c>
      <c r="C785" t="s">
        <v>51</v>
      </c>
      <c r="D785" s="58">
        <v>45444</v>
      </c>
      <c r="E785" s="382"/>
      <c r="F785" s="382">
        <v>56</v>
      </c>
      <c r="G785" s="382"/>
      <c r="H785" s="382">
        <v>10</v>
      </c>
      <c r="I785" s="382">
        <v>66</v>
      </c>
      <c r="J785" s="382">
        <v>56</v>
      </c>
      <c r="L785" s="380">
        <v>45485</v>
      </c>
      <c r="M785">
        <v>50</v>
      </c>
      <c r="N785" s="382">
        <v>66</v>
      </c>
      <c r="O785" s="382"/>
      <c r="P785" s="382">
        <v>10</v>
      </c>
      <c r="Q785" s="382">
        <v>56</v>
      </c>
      <c r="R785" s="382">
        <v>66</v>
      </c>
      <c r="S785" s="382">
        <v>0</v>
      </c>
    </row>
    <row r="786" spans="1:19">
      <c r="A786" t="s">
        <v>51</v>
      </c>
      <c r="B786">
        <v>48</v>
      </c>
      <c r="C786" t="s">
        <v>51</v>
      </c>
      <c r="D786" s="58">
        <v>45474</v>
      </c>
      <c r="E786" s="382"/>
      <c r="F786" s="382">
        <v>42</v>
      </c>
      <c r="G786" s="382">
        <v>5</v>
      </c>
      <c r="H786" s="382">
        <v>10</v>
      </c>
      <c r="I786" s="382">
        <v>57</v>
      </c>
      <c r="J786" s="382">
        <v>47</v>
      </c>
      <c r="L786" s="380">
        <v>45514</v>
      </c>
      <c r="M786">
        <v>45</v>
      </c>
      <c r="N786" s="382">
        <v>57</v>
      </c>
      <c r="O786" s="382">
        <v>5</v>
      </c>
      <c r="P786" s="382">
        <v>10</v>
      </c>
      <c r="Q786" s="382">
        <v>42</v>
      </c>
      <c r="R786" s="382">
        <v>57</v>
      </c>
      <c r="S786" s="382">
        <v>0</v>
      </c>
    </row>
    <row r="787" spans="1:19">
      <c r="A787" t="s">
        <v>51</v>
      </c>
      <c r="B787">
        <v>48</v>
      </c>
      <c r="C787" t="s">
        <v>51</v>
      </c>
      <c r="D787" s="58">
        <v>45505</v>
      </c>
      <c r="E787" s="382"/>
      <c r="F787" s="382">
        <v>14</v>
      </c>
      <c r="G787" s="382">
        <v>5</v>
      </c>
      <c r="H787" s="382">
        <v>10</v>
      </c>
      <c r="I787" s="382">
        <v>29</v>
      </c>
      <c r="J787" s="382">
        <v>19</v>
      </c>
      <c r="L787" s="380">
        <v>45555</v>
      </c>
      <c r="M787">
        <v>54</v>
      </c>
      <c r="N787" s="382">
        <v>29</v>
      </c>
      <c r="O787" s="382">
        <v>5</v>
      </c>
      <c r="P787" s="382">
        <v>10</v>
      </c>
      <c r="Q787" s="382">
        <v>14</v>
      </c>
      <c r="R787" s="382">
        <v>29</v>
      </c>
      <c r="S787" s="382">
        <v>0</v>
      </c>
    </row>
    <row r="788" spans="1:19">
      <c r="A788" t="s">
        <v>51</v>
      </c>
      <c r="B788">
        <v>48</v>
      </c>
      <c r="C788" t="s">
        <v>51</v>
      </c>
      <c r="D788" s="58">
        <v>45536</v>
      </c>
      <c r="E788" s="382"/>
      <c r="F788" s="382">
        <v>42</v>
      </c>
      <c r="G788" s="382">
        <v>5</v>
      </c>
      <c r="H788" s="382">
        <v>10</v>
      </c>
      <c r="I788" s="382">
        <v>57</v>
      </c>
      <c r="J788" s="382">
        <v>47</v>
      </c>
      <c r="L788" s="380"/>
      <c r="N788" s="382">
        <v>57</v>
      </c>
      <c r="O788" s="382">
        <v>5</v>
      </c>
      <c r="P788" s="382">
        <v>10</v>
      </c>
      <c r="Q788" s="382">
        <v>42</v>
      </c>
      <c r="R788" s="382">
        <v>57</v>
      </c>
      <c r="S788" s="382">
        <v>0</v>
      </c>
    </row>
    <row r="789" spans="1:19">
      <c r="A789" t="s">
        <v>51</v>
      </c>
      <c r="B789">
        <v>48</v>
      </c>
      <c r="C789" t="s">
        <v>51</v>
      </c>
      <c r="D789" s="58">
        <v>45566</v>
      </c>
      <c r="E789" s="382"/>
      <c r="F789" s="382">
        <v>18</v>
      </c>
      <c r="G789" s="382">
        <v>5</v>
      </c>
      <c r="H789" s="382">
        <v>10</v>
      </c>
      <c r="I789" s="382">
        <v>33</v>
      </c>
      <c r="J789" s="382">
        <v>23</v>
      </c>
      <c r="L789" s="380" t="s">
        <v>568</v>
      </c>
      <c r="M789">
        <v>35</v>
      </c>
      <c r="N789" s="382">
        <v>43</v>
      </c>
      <c r="O789" s="382">
        <v>5</v>
      </c>
      <c r="P789" s="382">
        <v>10</v>
      </c>
      <c r="Q789" s="382">
        <v>28</v>
      </c>
      <c r="R789" s="382">
        <v>43</v>
      </c>
      <c r="S789" s="382">
        <v>-10</v>
      </c>
    </row>
    <row r="790" spans="1:19">
      <c r="A790" t="s">
        <v>51</v>
      </c>
      <c r="B790">
        <v>48</v>
      </c>
      <c r="C790" t="s">
        <v>51</v>
      </c>
      <c r="D790" s="58">
        <v>45597</v>
      </c>
      <c r="E790" s="382"/>
      <c r="F790" s="382"/>
      <c r="G790" s="382"/>
      <c r="H790" s="382"/>
      <c r="I790" s="382">
        <v>0</v>
      </c>
      <c r="J790" s="382">
        <v>0</v>
      </c>
      <c r="L790" s="380"/>
      <c r="N790" s="382"/>
      <c r="O790" s="382"/>
      <c r="P790" s="382"/>
      <c r="Q790" s="382">
        <v>0</v>
      </c>
      <c r="R790" s="382">
        <v>0</v>
      </c>
      <c r="S790" s="382">
        <v>0</v>
      </c>
    </row>
    <row r="791" spans="1:19">
      <c r="A791" t="s">
        <v>51</v>
      </c>
      <c r="B791">
        <v>48</v>
      </c>
      <c r="C791" t="s">
        <v>51</v>
      </c>
      <c r="D791" s="58">
        <v>45627</v>
      </c>
      <c r="E791" s="382"/>
      <c r="F791" s="382"/>
      <c r="G791" s="382"/>
      <c r="H791" s="382"/>
      <c r="I791" s="382">
        <v>0</v>
      </c>
      <c r="J791" s="382">
        <v>0</v>
      </c>
      <c r="L791" s="380"/>
      <c r="N791" s="382"/>
      <c r="O791" s="382"/>
      <c r="P791" s="382"/>
      <c r="Q791" s="382">
        <v>0</v>
      </c>
      <c r="R791" s="382">
        <v>0</v>
      </c>
      <c r="S791" s="382">
        <v>0</v>
      </c>
    </row>
    <row r="792" spans="1:19">
      <c r="A792" t="s">
        <v>51</v>
      </c>
      <c r="B792">
        <v>48</v>
      </c>
      <c r="C792" t="s">
        <v>51</v>
      </c>
      <c r="D792" s="58">
        <v>45658</v>
      </c>
      <c r="E792" s="382"/>
      <c r="F792" s="382"/>
      <c r="G792" s="382"/>
      <c r="H792" s="382"/>
      <c r="I792" s="382">
        <v>0</v>
      </c>
      <c r="J792" s="382">
        <v>0</v>
      </c>
      <c r="L792" s="380"/>
      <c r="N792" s="382"/>
      <c r="O792" s="382"/>
      <c r="P792" s="382"/>
      <c r="Q792" s="382">
        <v>0</v>
      </c>
      <c r="R792" s="382">
        <v>0</v>
      </c>
      <c r="S792" s="382">
        <v>0</v>
      </c>
    </row>
    <row r="793" spans="1:19">
      <c r="A793" t="s">
        <v>51</v>
      </c>
      <c r="B793">
        <v>48</v>
      </c>
      <c r="E793" s="382"/>
      <c r="F793" s="382"/>
      <c r="G793" s="382"/>
      <c r="H793" s="382"/>
      <c r="I793" s="382">
        <v>0</v>
      </c>
      <c r="J793" s="382">
        <v>0</v>
      </c>
      <c r="L793" s="380"/>
      <c r="N793" s="382"/>
      <c r="O793" s="382"/>
      <c r="P793" s="382"/>
      <c r="Q793" s="382">
        <v>0</v>
      </c>
      <c r="R793" s="382">
        <v>0</v>
      </c>
      <c r="S793" s="382">
        <v>0</v>
      </c>
    </row>
    <row r="794" spans="1:19">
      <c r="A794" t="s">
        <v>51</v>
      </c>
      <c r="B794" t="s">
        <v>422</v>
      </c>
      <c r="E794" s="382">
        <v>0</v>
      </c>
      <c r="F794" s="382">
        <v>256</v>
      </c>
      <c r="G794" s="382">
        <v>20</v>
      </c>
      <c r="H794" s="382">
        <v>80</v>
      </c>
      <c r="I794" s="382">
        <v>356</v>
      </c>
      <c r="J794" s="382">
        <v>276</v>
      </c>
      <c r="L794" s="380"/>
      <c r="N794" s="382">
        <v>366</v>
      </c>
      <c r="O794" s="382">
        <v>20</v>
      </c>
      <c r="P794" s="382">
        <v>80</v>
      </c>
      <c r="Q794" s="382">
        <v>266</v>
      </c>
      <c r="R794" s="382">
        <v>366</v>
      </c>
      <c r="S794" s="382">
        <v>-10</v>
      </c>
    </row>
    <row r="795" spans="1:19">
      <c r="B795">
        <v>49</v>
      </c>
      <c r="C795" t="s">
        <v>52</v>
      </c>
      <c r="D795" s="58">
        <v>45261</v>
      </c>
      <c r="E795" s="382">
        <v>0</v>
      </c>
      <c r="F795" s="382"/>
      <c r="G795" s="382"/>
      <c r="H795" s="382"/>
      <c r="I795" s="382">
        <v>0</v>
      </c>
      <c r="J795" s="382">
        <v>0</v>
      </c>
      <c r="L795" s="380"/>
      <c r="N795" s="382"/>
      <c r="O795" s="382"/>
      <c r="P795" s="382"/>
      <c r="Q795" s="382">
        <v>0</v>
      </c>
      <c r="R795" s="382">
        <v>0</v>
      </c>
      <c r="S795" s="382">
        <v>0</v>
      </c>
    </row>
    <row r="796" spans="1:19">
      <c r="A796" t="s">
        <v>52</v>
      </c>
      <c r="B796">
        <v>49</v>
      </c>
      <c r="C796" t="s">
        <v>52</v>
      </c>
      <c r="D796" s="58">
        <v>45292</v>
      </c>
      <c r="E796" s="382"/>
      <c r="F796" s="382">
        <v>7</v>
      </c>
      <c r="G796" s="382"/>
      <c r="H796" s="382">
        <v>0</v>
      </c>
      <c r="I796" s="382">
        <v>7</v>
      </c>
      <c r="J796" s="382">
        <v>7</v>
      </c>
      <c r="K796" t="s">
        <v>557</v>
      </c>
      <c r="L796" s="380">
        <v>45392</v>
      </c>
      <c r="M796">
        <v>134</v>
      </c>
      <c r="N796" s="382">
        <v>7</v>
      </c>
      <c r="O796" s="382"/>
      <c r="P796" s="382"/>
      <c r="Q796" s="382">
        <v>7</v>
      </c>
      <c r="R796" s="382">
        <v>7</v>
      </c>
      <c r="S796" s="382">
        <v>0</v>
      </c>
    </row>
    <row r="797" spans="1:19">
      <c r="A797" t="s">
        <v>52</v>
      </c>
      <c r="B797">
        <v>49</v>
      </c>
      <c r="C797" t="s">
        <v>52</v>
      </c>
      <c r="D797" s="58">
        <v>45323</v>
      </c>
      <c r="E797" s="382"/>
      <c r="F797" s="382"/>
      <c r="G797" s="382"/>
      <c r="H797" s="382"/>
      <c r="I797" s="382">
        <v>0</v>
      </c>
      <c r="J797" s="382">
        <v>0</v>
      </c>
      <c r="L797" s="380"/>
      <c r="M797" s="385"/>
      <c r="N797" s="382"/>
      <c r="O797" s="382"/>
      <c r="P797" s="382"/>
      <c r="Q797" s="382">
        <v>0</v>
      </c>
      <c r="R797" s="382">
        <v>0</v>
      </c>
      <c r="S797" s="382">
        <v>0</v>
      </c>
    </row>
    <row r="798" spans="1:19">
      <c r="A798" t="s">
        <v>52</v>
      </c>
      <c r="B798">
        <v>49</v>
      </c>
      <c r="C798" t="s">
        <v>52</v>
      </c>
      <c r="D798" s="58">
        <v>45352</v>
      </c>
      <c r="E798" s="382"/>
      <c r="F798" s="382">
        <v>14</v>
      </c>
      <c r="G798" s="382"/>
      <c r="H798" s="382">
        <v>10</v>
      </c>
      <c r="I798" s="382">
        <v>24</v>
      </c>
      <c r="J798" s="382">
        <v>14</v>
      </c>
      <c r="K798" t="s">
        <v>557</v>
      </c>
      <c r="L798" s="380">
        <v>45392</v>
      </c>
      <c r="M798">
        <v>134</v>
      </c>
      <c r="N798" s="382">
        <v>24</v>
      </c>
      <c r="O798" s="382"/>
      <c r="P798" s="382">
        <v>10</v>
      </c>
      <c r="Q798" s="382">
        <v>14</v>
      </c>
      <c r="R798" s="382">
        <v>24</v>
      </c>
      <c r="S798" s="382">
        <v>0</v>
      </c>
    </row>
    <row r="799" spans="1:19">
      <c r="A799" t="s">
        <v>52</v>
      </c>
      <c r="B799">
        <v>49</v>
      </c>
      <c r="C799" t="s">
        <v>52</v>
      </c>
      <c r="D799" s="58">
        <v>45383</v>
      </c>
      <c r="E799" s="382"/>
      <c r="F799" s="382">
        <v>35</v>
      </c>
      <c r="G799" s="382"/>
      <c r="H799" s="382">
        <v>10</v>
      </c>
      <c r="I799" s="382">
        <v>45</v>
      </c>
      <c r="J799" s="382">
        <v>35</v>
      </c>
      <c r="L799" s="380">
        <v>45436</v>
      </c>
      <c r="M799" s="383">
        <v>115</v>
      </c>
      <c r="N799" s="382">
        <v>45</v>
      </c>
      <c r="O799" s="382"/>
      <c r="P799" s="382">
        <v>10</v>
      </c>
      <c r="Q799" s="382">
        <v>35</v>
      </c>
      <c r="R799" s="382">
        <v>45</v>
      </c>
      <c r="S799" s="382">
        <v>0</v>
      </c>
    </row>
    <row r="800" spans="1:19">
      <c r="A800" t="s">
        <v>52</v>
      </c>
      <c r="B800">
        <v>49</v>
      </c>
      <c r="C800" t="s">
        <v>52</v>
      </c>
      <c r="D800" s="58">
        <v>45413</v>
      </c>
      <c r="E800" s="382"/>
      <c r="F800" s="382">
        <v>42</v>
      </c>
      <c r="G800" s="382"/>
      <c r="H800" s="382">
        <v>10</v>
      </c>
      <c r="I800" s="382">
        <v>52</v>
      </c>
      <c r="J800" s="382">
        <v>42</v>
      </c>
      <c r="L800" s="380">
        <v>45461</v>
      </c>
      <c r="M800">
        <v>98</v>
      </c>
      <c r="N800" s="382">
        <v>52</v>
      </c>
      <c r="O800" s="382"/>
      <c r="P800" s="382">
        <v>10</v>
      </c>
      <c r="Q800" s="382">
        <v>42</v>
      </c>
      <c r="R800" s="382">
        <v>52</v>
      </c>
      <c r="S800" s="382">
        <v>0</v>
      </c>
    </row>
    <row r="801" spans="1:19">
      <c r="A801" t="s">
        <v>52</v>
      </c>
      <c r="B801">
        <v>49</v>
      </c>
      <c r="C801" t="s">
        <v>52</v>
      </c>
      <c r="D801" s="58">
        <v>45444</v>
      </c>
      <c r="E801" s="382"/>
      <c r="F801" s="382">
        <v>28</v>
      </c>
      <c r="G801" s="382"/>
      <c r="H801" s="382">
        <v>10</v>
      </c>
      <c r="I801" s="382">
        <v>38</v>
      </c>
      <c r="J801" s="382">
        <v>28</v>
      </c>
      <c r="L801" s="380">
        <v>45492</v>
      </c>
      <c r="M801">
        <v>92</v>
      </c>
      <c r="N801" s="382">
        <v>38</v>
      </c>
      <c r="O801" s="382"/>
      <c r="P801" s="382">
        <v>10</v>
      </c>
      <c r="Q801" s="382">
        <v>28</v>
      </c>
      <c r="R801" s="382">
        <v>38</v>
      </c>
      <c r="S801" s="382">
        <v>0</v>
      </c>
    </row>
    <row r="802" spans="1:19">
      <c r="A802" t="s">
        <v>52</v>
      </c>
      <c r="B802">
        <v>49</v>
      </c>
      <c r="C802" t="s">
        <v>52</v>
      </c>
      <c r="D802" s="58">
        <v>45474</v>
      </c>
      <c r="E802" s="382"/>
      <c r="F802" s="382">
        <v>35</v>
      </c>
      <c r="G802" s="382">
        <v>5</v>
      </c>
      <c r="H802" s="382">
        <v>10</v>
      </c>
      <c r="I802" s="382">
        <v>50</v>
      </c>
      <c r="J802" s="382">
        <v>40</v>
      </c>
      <c r="L802" s="380">
        <v>45535</v>
      </c>
      <c r="M802">
        <v>110</v>
      </c>
      <c r="N802" s="382">
        <v>50</v>
      </c>
      <c r="O802" s="382">
        <v>5</v>
      </c>
      <c r="P802" s="382">
        <v>10</v>
      </c>
      <c r="Q802" s="382">
        <v>35</v>
      </c>
      <c r="R802" s="382">
        <v>50</v>
      </c>
      <c r="S802" s="382">
        <v>0</v>
      </c>
    </row>
    <row r="803" spans="1:19">
      <c r="A803" t="s">
        <v>52</v>
      </c>
      <c r="B803">
        <v>49</v>
      </c>
      <c r="C803" t="s">
        <v>52</v>
      </c>
      <c r="D803" s="58">
        <v>45505</v>
      </c>
      <c r="E803" s="382"/>
      <c r="F803" s="382">
        <v>28</v>
      </c>
      <c r="G803" s="382">
        <v>5</v>
      </c>
      <c r="H803" s="382">
        <v>10</v>
      </c>
      <c r="I803" s="382">
        <v>43</v>
      </c>
      <c r="J803" s="382">
        <v>33</v>
      </c>
      <c r="L803" s="380">
        <v>45564</v>
      </c>
      <c r="M803">
        <v>85</v>
      </c>
      <c r="N803" s="382">
        <v>43</v>
      </c>
      <c r="O803" s="382">
        <v>5</v>
      </c>
      <c r="P803" s="382">
        <v>10</v>
      </c>
      <c r="Q803" s="382">
        <v>28</v>
      </c>
      <c r="R803" s="382">
        <v>43</v>
      </c>
      <c r="S803" s="382">
        <v>0</v>
      </c>
    </row>
    <row r="804" spans="1:19">
      <c r="A804" t="s">
        <v>52</v>
      </c>
      <c r="B804">
        <v>49</v>
      </c>
      <c r="C804" t="s">
        <v>52</v>
      </c>
      <c r="D804" s="58">
        <v>45536</v>
      </c>
      <c r="E804" s="382"/>
      <c r="F804" s="382">
        <v>49</v>
      </c>
      <c r="G804" s="382">
        <v>5</v>
      </c>
      <c r="H804" s="382">
        <v>10</v>
      </c>
      <c r="I804" s="382">
        <v>64</v>
      </c>
      <c r="J804" s="382">
        <v>54</v>
      </c>
      <c r="L804" s="380"/>
      <c r="N804" s="382">
        <v>64</v>
      </c>
      <c r="O804" s="382">
        <v>5</v>
      </c>
      <c r="P804" s="382">
        <v>10</v>
      </c>
      <c r="Q804" s="382">
        <v>49</v>
      </c>
      <c r="R804" s="382">
        <v>64</v>
      </c>
      <c r="S804" s="382">
        <v>0</v>
      </c>
    </row>
    <row r="805" spans="1:19">
      <c r="A805" t="s">
        <v>52</v>
      </c>
      <c r="B805">
        <v>49</v>
      </c>
      <c r="C805" t="s">
        <v>52</v>
      </c>
      <c r="D805" s="58">
        <v>45566</v>
      </c>
      <c r="E805" s="382"/>
      <c r="F805" s="382"/>
      <c r="G805" s="382"/>
      <c r="H805" s="382"/>
      <c r="I805" s="382">
        <v>0</v>
      </c>
      <c r="J805" s="382">
        <v>0</v>
      </c>
      <c r="L805" s="380"/>
      <c r="N805" s="382"/>
      <c r="O805" s="382"/>
      <c r="P805" s="382"/>
      <c r="Q805" s="382">
        <v>0</v>
      </c>
      <c r="R805" s="382">
        <v>0</v>
      </c>
      <c r="S805" s="382">
        <v>0</v>
      </c>
    </row>
    <row r="806" spans="1:19">
      <c r="A806" t="s">
        <v>52</v>
      </c>
      <c r="B806">
        <v>49</v>
      </c>
      <c r="C806" t="s">
        <v>52</v>
      </c>
      <c r="D806" s="58">
        <v>45597</v>
      </c>
      <c r="E806" s="382"/>
      <c r="F806" s="382"/>
      <c r="G806" s="382"/>
      <c r="H806" s="382"/>
      <c r="I806" s="382">
        <v>0</v>
      </c>
      <c r="J806" s="382">
        <v>0</v>
      </c>
      <c r="L806" s="380"/>
      <c r="N806" s="382"/>
      <c r="O806" s="382"/>
      <c r="P806" s="382"/>
      <c r="Q806" s="382">
        <v>0</v>
      </c>
      <c r="R806" s="382">
        <v>0</v>
      </c>
      <c r="S806" s="382">
        <v>0</v>
      </c>
    </row>
    <row r="807" spans="1:19">
      <c r="A807" t="s">
        <v>52</v>
      </c>
      <c r="B807">
        <v>49</v>
      </c>
      <c r="C807" t="s">
        <v>52</v>
      </c>
      <c r="D807" s="58">
        <v>45627</v>
      </c>
      <c r="E807" s="382"/>
      <c r="F807" s="382"/>
      <c r="G807" s="382"/>
      <c r="H807" s="382"/>
      <c r="I807" s="382">
        <v>0</v>
      </c>
      <c r="J807" s="382">
        <v>0</v>
      </c>
      <c r="L807" s="380"/>
      <c r="N807" s="382"/>
      <c r="O807" s="382"/>
      <c r="P807" s="382"/>
      <c r="Q807" s="382">
        <v>0</v>
      </c>
      <c r="R807" s="382">
        <v>0</v>
      </c>
      <c r="S807" s="382">
        <v>0</v>
      </c>
    </row>
    <row r="808" spans="1:19">
      <c r="A808" t="s">
        <v>52</v>
      </c>
      <c r="B808">
        <v>49</v>
      </c>
      <c r="C808" t="s">
        <v>52</v>
      </c>
      <c r="D808" s="58">
        <v>45658</v>
      </c>
      <c r="E808" s="382"/>
      <c r="F808" s="382"/>
      <c r="G808" s="382"/>
      <c r="H808" s="382"/>
      <c r="I808" s="382">
        <v>0</v>
      </c>
      <c r="J808" s="382">
        <v>0</v>
      </c>
      <c r="L808" s="380"/>
      <c r="N808" s="382"/>
      <c r="O808" s="382"/>
      <c r="P808" s="382"/>
      <c r="Q808" s="382">
        <v>0</v>
      </c>
      <c r="R808" s="382">
        <v>0</v>
      </c>
      <c r="S808" s="382">
        <v>0</v>
      </c>
    </row>
    <row r="809" spans="1:19">
      <c r="A809" t="s">
        <v>52</v>
      </c>
      <c r="B809">
        <v>49</v>
      </c>
      <c r="E809" s="382"/>
      <c r="F809" s="382"/>
      <c r="G809" s="382"/>
      <c r="H809" s="382"/>
      <c r="I809" s="382">
        <v>0</v>
      </c>
      <c r="J809" s="382">
        <v>0</v>
      </c>
      <c r="L809" s="380"/>
      <c r="N809" s="382"/>
      <c r="O809" s="382"/>
      <c r="P809" s="382"/>
      <c r="Q809" s="382">
        <v>0</v>
      </c>
      <c r="R809" s="382">
        <v>0</v>
      </c>
      <c r="S809" s="382">
        <v>0</v>
      </c>
    </row>
    <row r="810" spans="1:19">
      <c r="A810" t="s">
        <v>52</v>
      </c>
      <c r="B810" t="s">
        <v>423</v>
      </c>
      <c r="E810" s="382">
        <v>0</v>
      </c>
      <c r="F810" s="382">
        <v>238</v>
      </c>
      <c r="G810" s="382">
        <v>15</v>
      </c>
      <c r="H810" s="382">
        <v>70</v>
      </c>
      <c r="I810" s="382">
        <v>323</v>
      </c>
      <c r="J810" s="382">
        <v>253</v>
      </c>
      <c r="L810" s="380"/>
      <c r="N810" s="382">
        <v>323</v>
      </c>
      <c r="O810" s="382">
        <v>15</v>
      </c>
      <c r="P810" s="382">
        <v>70</v>
      </c>
      <c r="Q810" s="382">
        <v>238</v>
      </c>
      <c r="R810" s="382">
        <v>323</v>
      </c>
      <c r="S810" s="382">
        <v>0</v>
      </c>
    </row>
    <row r="811" spans="1:19">
      <c r="B811">
        <v>50</v>
      </c>
      <c r="C811" t="s">
        <v>53</v>
      </c>
      <c r="D811" s="58">
        <v>45261</v>
      </c>
      <c r="E811" s="382">
        <v>30</v>
      </c>
      <c r="F811" s="382"/>
      <c r="G811" s="382"/>
      <c r="H811" s="382"/>
      <c r="I811" s="382">
        <v>30</v>
      </c>
      <c r="J811" s="382">
        <v>30</v>
      </c>
      <c r="K811" s="387" t="s">
        <v>383</v>
      </c>
      <c r="L811" s="380"/>
      <c r="M811">
        <v>48</v>
      </c>
      <c r="N811" s="382">
        <v>30</v>
      </c>
      <c r="O811" s="382"/>
      <c r="P811" s="382"/>
      <c r="Q811" s="382">
        <v>30</v>
      </c>
      <c r="R811" s="382">
        <v>30</v>
      </c>
      <c r="S811" s="382">
        <v>0</v>
      </c>
    </row>
    <row r="812" spans="1:19">
      <c r="A812" t="s">
        <v>53</v>
      </c>
      <c r="B812">
        <v>50</v>
      </c>
      <c r="C812" t="s">
        <v>53</v>
      </c>
      <c r="D812" s="58">
        <v>45292</v>
      </c>
      <c r="E812" s="382"/>
      <c r="F812" s="382">
        <v>14</v>
      </c>
      <c r="G812" s="382"/>
      <c r="H812" s="382">
        <v>0</v>
      </c>
      <c r="I812" s="382">
        <v>14</v>
      </c>
      <c r="J812" s="382">
        <v>14</v>
      </c>
      <c r="K812" t="s">
        <v>557</v>
      </c>
      <c r="L812" s="380">
        <v>45405</v>
      </c>
      <c r="M812">
        <v>189</v>
      </c>
      <c r="N812" s="382">
        <v>14</v>
      </c>
      <c r="O812" s="382"/>
      <c r="P812" s="382"/>
      <c r="Q812" s="382">
        <v>14</v>
      </c>
      <c r="R812" s="382">
        <v>14</v>
      </c>
      <c r="S812" s="382">
        <v>0</v>
      </c>
    </row>
    <row r="813" spans="1:19">
      <c r="A813" t="s">
        <v>53</v>
      </c>
      <c r="B813">
        <v>50</v>
      </c>
      <c r="C813" t="s">
        <v>53</v>
      </c>
      <c r="D813" s="58">
        <v>45323</v>
      </c>
      <c r="E813" s="382"/>
      <c r="F813" s="382"/>
      <c r="G813" s="382"/>
      <c r="H813" s="382"/>
      <c r="I813" s="382">
        <v>0</v>
      </c>
      <c r="J813" s="382">
        <v>0</v>
      </c>
      <c r="L813" s="380"/>
      <c r="M813" s="385"/>
      <c r="N813" s="382"/>
      <c r="O813" s="382"/>
      <c r="P813" s="382"/>
      <c r="Q813" s="382">
        <v>0</v>
      </c>
      <c r="R813" s="382">
        <v>0</v>
      </c>
      <c r="S813" s="382">
        <v>0</v>
      </c>
    </row>
    <row r="814" spans="1:19">
      <c r="A814" t="s">
        <v>53</v>
      </c>
      <c r="B814">
        <v>50</v>
      </c>
      <c r="C814" t="s">
        <v>53</v>
      </c>
      <c r="D814" s="58">
        <v>45352</v>
      </c>
      <c r="E814" s="382"/>
      <c r="F814" s="382">
        <v>7</v>
      </c>
      <c r="G814" s="382"/>
      <c r="H814" s="382">
        <v>10</v>
      </c>
      <c r="I814" s="382">
        <v>17</v>
      </c>
      <c r="J814" s="382">
        <v>7</v>
      </c>
      <c r="K814" t="s">
        <v>557</v>
      </c>
      <c r="L814" s="380">
        <v>45405</v>
      </c>
      <c r="M814">
        <v>189</v>
      </c>
      <c r="N814" s="382">
        <v>17</v>
      </c>
      <c r="O814" s="382"/>
      <c r="P814" s="382">
        <v>10</v>
      </c>
      <c r="Q814" s="382">
        <v>7</v>
      </c>
      <c r="R814" s="382">
        <v>17</v>
      </c>
      <c r="S814" s="382">
        <v>0</v>
      </c>
    </row>
    <row r="815" spans="1:19">
      <c r="A815" t="s">
        <v>53</v>
      </c>
      <c r="B815">
        <v>50</v>
      </c>
      <c r="C815" t="s">
        <v>53</v>
      </c>
      <c r="D815" s="58">
        <v>45383</v>
      </c>
      <c r="E815" s="382"/>
      <c r="F815" s="382">
        <v>35</v>
      </c>
      <c r="G815" s="382"/>
      <c r="H815" s="382">
        <v>10</v>
      </c>
      <c r="I815" s="382">
        <v>45</v>
      </c>
      <c r="J815" s="382">
        <v>35</v>
      </c>
      <c r="L815" s="380">
        <v>45419</v>
      </c>
      <c r="M815" s="383">
        <v>8</v>
      </c>
      <c r="N815" s="382">
        <v>45</v>
      </c>
      <c r="O815" s="382"/>
      <c r="P815" s="382">
        <v>10</v>
      </c>
      <c r="Q815" s="382">
        <v>35</v>
      </c>
      <c r="R815" s="382">
        <v>45</v>
      </c>
      <c r="S815" s="382">
        <v>0</v>
      </c>
    </row>
    <row r="816" spans="1:19">
      <c r="A816" t="s">
        <v>53</v>
      </c>
      <c r="B816">
        <v>50</v>
      </c>
      <c r="C816" t="s">
        <v>53</v>
      </c>
      <c r="D816" s="58">
        <v>45413</v>
      </c>
      <c r="E816" s="382"/>
      <c r="F816" s="382">
        <v>28</v>
      </c>
      <c r="G816" s="382"/>
      <c r="H816" s="382">
        <v>10</v>
      </c>
      <c r="I816" s="382">
        <v>38</v>
      </c>
      <c r="J816" s="382">
        <v>28</v>
      </c>
      <c r="L816" s="380">
        <v>45465</v>
      </c>
      <c r="M816">
        <v>113</v>
      </c>
      <c r="N816" s="382">
        <v>38</v>
      </c>
      <c r="O816" s="382"/>
      <c r="P816" s="382">
        <v>10</v>
      </c>
      <c r="Q816" s="382">
        <v>28</v>
      </c>
      <c r="R816" s="382">
        <v>38</v>
      </c>
      <c r="S816" s="382">
        <v>0</v>
      </c>
    </row>
    <row r="817" spans="1:19">
      <c r="A817" t="s">
        <v>53</v>
      </c>
      <c r="B817">
        <v>50</v>
      </c>
      <c r="C817" t="s">
        <v>53</v>
      </c>
      <c r="D817" s="58">
        <v>45444</v>
      </c>
      <c r="E817" s="382"/>
      <c r="F817" s="382">
        <v>28</v>
      </c>
      <c r="G817" s="382"/>
      <c r="H817" s="382">
        <v>10</v>
      </c>
      <c r="I817" s="382">
        <v>38</v>
      </c>
      <c r="J817" s="382">
        <v>28</v>
      </c>
      <c r="L817" s="380">
        <v>45534</v>
      </c>
      <c r="M817">
        <v>101</v>
      </c>
      <c r="N817" s="382">
        <v>38</v>
      </c>
      <c r="O817" s="382"/>
      <c r="P817" s="382">
        <v>10</v>
      </c>
      <c r="Q817" s="382">
        <v>28</v>
      </c>
      <c r="R817" s="382">
        <v>38</v>
      </c>
      <c r="S817" s="382">
        <v>0</v>
      </c>
    </row>
    <row r="818" spans="1:19">
      <c r="A818" t="s">
        <v>53</v>
      </c>
      <c r="B818">
        <v>50</v>
      </c>
      <c r="C818" t="s">
        <v>53</v>
      </c>
      <c r="D818" s="58">
        <v>45474</v>
      </c>
      <c r="E818" s="382"/>
      <c r="F818" s="382">
        <v>35</v>
      </c>
      <c r="G818" s="382">
        <v>5</v>
      </c>
      <c r="H818" s="382">
        <v>10</v>
      </c>
      <c r="I818" s="382">
        <v>50</v>
      </c>
      <c r="J818" s="382">
        <v>40</v>
      </c>
      <c r="L818" s="380">
        <v>45534</v>
      </c>
      <c r="M818">
        <v>101</v>
      </c>
      <c r="N818" s="382">
        <v>35</v>
      </c>
      <c r="O818" s="382">
        <v>5</v>
      </c>
      <c r="P818" s="382">
        <v>10</v>
      </c>
      <c r="Q818" s="382">
        <v>20</v>
      </c>
      <c r="R818" s="382">
        <v>35</v>
      </c>
      <c r="S818" s="382">
        <v>15</v>
      </c>
    </row>
    <row r="819" spans="1:19">
      <c r="A819" t="s">
        <v>53</v>
      </c>
      <c r="B819">
        <v>50</v>
      </c>
      <c r="C819" t="s">
        <v>53</v>
      </c>
      <c r="D819" s="58">
        <v>45505</v>
      </c>
      <c r="E819" s="382"/>
      <c r="F819" s="382">
        <v>35</v>
      </c>
      <c r="G819" s="382">
        <v>5</v>
      </c>
      <c r="H819" s="382">
        <v>10</v>
      </c>
      <c r="I819" s="382">
        <v>50</v>
      </c>
      <c r="J819" s="382">
        <v>40</v>
      </c>
      <c r="L819" s="380"/>
      <c r="N819" s="382">
        <v>65</v>
      </c>
      <c r="O819" s="382">
        <v>5</v>
      </c>
      <c r="P819" s="382">
        <v>10</v>
      </c>
      <c r="Q819" s="382">
        <v>50</v>
      </c>
      <c r="R819" s="382">
        <v>65</v>
      </c>
      <c r="S819" s="382">
        <v>-15</v>
      </c>
    </row>
    <row r="820" spans="1:19">
      <c r="A820" t="s">
        <v>53</v>
      </c>
      <c r="B820">
        <v>50</v>
      </c>
      <c r="C820" t="s">
        <v>53</v>
      </c>
      <c r="D820" s="58">
        <v>45536</v>
      </c>
      <c r="E820" s="382"/>
      <c r="F820" s="382">
        <v>56</v>
      </c>
      <c r="G820" s="382">
        <v>5</v>
      </c>
      <c r="H820" s="382">
        <v>10</v>
      </c>
      <c r="I820" s="382">
        <v>71</v>
      </c>
      <c r="J820" s="382">
        <v>61</v>
      </c>
      <c r="L820" s="380"/>
      <c r="N820" s="382"/>
      <c r="O820" s="382"/>
      <c r="P820" s="382"/>
      <c r="Q820" s="382">
        <v>0</v>
      </c>
      <c r="R820" s="382">
        <v>0</v>
      </c>
      <c r="S820" s="382">
        <v>71</v>
      </c>
    </row>
    <row r="821" spans="1:19">
      <c r="A821" t="s">
        <v>53</v>
      </c>
      <c r="B821">
        <v>50</v>
      </c>
      <c r="C821" t="s">
        <v>53</v>
      </c>
      <c r="D821" s="58">
        <v>45566</v>
      </c>
      <c r="E821" s="382"/>
      <c r="F821" s="382">
        <v>98</v>
      </c>
      <c r="G821" s="382">
        <v>5</v>
      </c>
      <c r="H821" s="382">
        <v>10</v>
      </c>
      <c r="I821" s="382">
        <v>113</v>
      </c>
      <c r="J821" s="382">
        <v>103</v>
      </c>
      <c r="L821" s="380"/>
      <c r="N821" s="382"/>
      <c r="O821" s="382"/>
      <c r="P821" s="382"/>
      <c r="Q821" s="382">
        <v>0</v>
      </c>
      <c r="R821" s="382">
        <v>0</v>
      </c>
      <c r="S821" s="382">
        <v>113</v>
      </c>
    </row>
    <row r="822" spans="1:19">
      <c r="A822" t="s">
        <v>53</v>
      </c>
      <c r="B822">
        <v>50</v>
      </c>
      <c r="C822" t="s">
        <v>53</v>
      </c>
      <c r="D822" s="58">
        <v>45597</v>
      </c>
      <c r="E822" s="382"/>
      <c r="F822" s="382"/>
      <c r="G822" s="382"/>
      <c r="H822" s="382"/>
      <c r="I822" s="382">
        <v>0</v>
      </c>
      <c r="J822" s="382">
        <v>0</v>
      </c>
      <c r="L822" s="380"/>
      <c r="N822" s="382"/>
      <c r="O822" s="382"/>
      <c r="P822" s="382"/>
      <c r="Q822" s="382">
        <v>0</v>
      </c>
      <c r="R822" s="382">
        <v>0</v>
      </c>
      <c r="S822" s="382">
        <v>0</v>
      </c>
    </row>
    <row r="823" spans="1:19">
      <c r="A823" t="s">
        <v>53</v>
      </c>
      <c r="B823">
        <v>50</v>
      </c>
      <c r="C823" t="s">
        <v>53</v>
      </c>
      <c r="D823" s="58">
        <v>45627</v>
      </c>
      <c r="E823" s="382"/>
      <c r="F823" s="382"/>
      <c r="G823" s="382"/>
      <c r="H823" s="382"/>
      <c r="I823" s="382">
        <v>0</v>
      </c>
      <c r="J823" s="382">
        <v>0</v>
      </c>
      <c r="L823" s="380"/>
      <c r="N823" s="382"/>
      <c r="O823" s="382"/>
      <c r="P823" s="382"/>
      <c r="Q823" s="382">
        <v>0</v>
      </c>
      <c r="R823" s="382">
        <v>0</v>
      </c>
      <c r="S823" s="382">
        <v>0</v>
      </c>
    </row>
    <row r="824" spans="1:19">
      <c r="A824" t="s">
        <v>53</v>
      </c>
      <c r="B824">
        <v>50</v>
      </c>
      <c r="C824" t="s">
        <v>53</v>
      </c>
      <c r="D824" s="58">
        <v>45658</v>
      </c>
      <c r="E824" s="382"/>
      <c r="F824" s="382"/>
      <c r="G824" s="382"/>
      <c r="H824" s="382"/>
      <c r="I824" s="382">
        <v>0</v>
      </c>
      <c r="J824" s="382">
        <v>0</v>
      </c>
      <c r="L824" s="380"/>
      <c r="N824" s="382"/>
      <c r="O824" s="382"/>
      <c r="P824" s="382"/>
      <c r="Q824" s="382">
        <v>0</v>
      </c>
      <c r="R824" s="382">
        <v>0</v>
      </c>
      <c r="S824" s="382">
        <v>0</v>
      </c>
    </row>
    <row r="825" spans="1:19">
      <c r="A825" t="s">
        <v>53</v>
      </c>
      <c r="B825">
        <v>50</v>
      </c>
      <c r="C825" t="s">
        <v>53</v>
      </c>
      <c r="D825" s="58">
        <v>45689</v>
      </c>
      <c r="E825" s="382"/>
      <c r="F825" s="382"/>
      <c r="G825" s="382"/>
      <c r="H825" s="382"/>
      <c r="I825" s="382">
        <v>0</v>
      </c>
      <c r="J825" s="382">
        <v>0</v>
      </c>
      <c r="L825" s="380"/>
      <c r="N825" s="382"/>
      <c r="O825" s="382"/>
      <c r="P825" s="382"/>
      <c r="Q825" s="382">
        <v>0</v>
      </c>
      <c r="R825" s="382">
        <v>0</v>
      </c>
      <c r="S825" s="382">
        <v>0</v>
      </c>
    </row>
    <row r="826" spans="1:19">
      <c r="A826" t="s">
        <v>53</v>
      </c>
      <c r="B826" t="s">
        <v>424</v>
      </c>
      <c r="D826" s="58"/>
      <c r="E826" s="382">
        <v>30</v>
      </c>
      <c r="F826" s="382">
        <v>336</v>
      </c>
      <c r="G826" s="382">
        <v>20</v>
      </c>
      <c r="H826" s="382">
        <v>80</v>
      </c>
      <c r="I826" s="382">
        <v>466</v>
      </c>
      <c r="J826" s="382">
        <v>386</v>
      </c>
      <c r="L826" s="380"/>
      <c r="N826" s="382">
        <v>282</v>
      </c>
      <c r="O826" s="382">
        <v>10</v>
      </c>
      <c r="P826" s="382">
        <v>60</v>
      </c>
      <c r="Q826" s="382">
        <v>212</v>
      </c>
      <c r="R826" s="382">
        <v>282</v>
      </c>
      <c r="S826" s="382">
        <v>184</v>
      </c>
    </row>
    <row r="827" spans="1:19">
      <c r="B827">
        <v>51</v>
      </c>
      <c r="C827" t="s">
        <v>54</v>
      </c>
      <c r="D827" s="58">
        <v>45292</v>
      </c>
      <c r="E827" s="382"/>
      <c r="F827" s="382"/>
      <c r="G827" s="382"/>
      <c r="H827" s="382">
        <v>0</v>
      </c>
      <c r="I827" s="382">
        <v>0</v>
      </c>
      <c r="J827" s="382">
        <v>0</v>
      </c>
      <c r="K827" t="s">
        <v>557</v>
      </c>
      <c r="L827" s="380"/>
      <c r="N827" s="382"/>
      <c r="O827" s="382"/>
      <c r="P827" s="382"/>
      <c r="Q827" s="382">
        <v>0</v>
      </c>
      <c r="R827" s="382">
        <v>0</v>
      </c>
      <c r="S827" s="382">
        <v>0</v>
      </c>
    </row>
    <row r="828" spans="1:19">
      <c r="A828" t="s">
        <v>54</v>
      </c>
      <c r="B828">
        <v>51</v>
      </c>
      <c r="C828" t="s">
        <v>54</v>
      </c>
      <c r="D828" s="58">
        <v>45323</v>
      </c>
      <c r="E828" s="382"/>
      <c r="F828" s="382"/>
      <c r="G828" s="382"/>
      <c r="H828" s="382"/>
      <c r="I828" s="382">
        <v>0</v>
      </c>
      <c r="J828" s="382">
        <v>0</v>
      </c>
      <c r="L828" s="380"/>
      <c r="N828" s="382"/>
      <c r="O828" s="382"/>
      <c r="P828" s="382"/>
      <c r="Q828" s="382">
        <v>0</v>
      </c>
      <c r="R828" s="382">
        <v>0</v>
      </c>
      <c r="S828" s="382">
        <v>0</v>
      </c>
    </row>
    <row r="829" spans="1:19">
      <c r="A829" t="s">
        <v>54</v>
      </c>
      <c r="B829">
        <v>51</v>
      </c>
      <c r="C829" t="s">
        <v>54</v>
      </c>
      <c r="D829" s="58">
        <v>45352</v>
      </c>
      <c r="E829" s="382"/>
      <c r="F829" s="382">
        <v>63</v>
      </c>
      <c r="G829" s="382"/>
      <c r="H829" s="382">
        <v>10</v>
      </c>
      <c r="I829" s="382">
        <v>73</v>
      </c>
      <c r="J829" s="382">
        <v>63</v>
      </c>
      <c r="L829" s="380">
        <v>45391</v>
      </c>
      <c r="M829">
        <v>108</v>
      </c>
      <c r="N829" s="382">
        <v>73</v>
      </c>
      <c r="O829" s="382"/>
      <c r="P829" s="382">
        <v>10</v>
      </c>
      <c r="Q829" s="382">
        <v>63</v>
      </c>
      <c r="R829" s="382">
        <v>73</v>
      </c>
      <c r="S829" s="382">
        <v>0</v>
      </c>
    </row>
    <row r="830" spans="1:19">
      <c r="A830" t="s">
        <v>54</v>
      </c>
      <c r="B830">
        <v>51</v>
      </c>
      <c r="C830" t="s">
        <v>54</v>
      </c>
      <c r="D830" s="58">
        <v>45383</v>
      </c>
      <c r="E830" s="382"/>
      <c r="F830" s="382">
        <v>175</v>
      </c>
      <c r="G830" s="382"/>
      <c r="H830" s="382">
        <v>10</v>
      </c>
      <c r="I830" s="382">
        <v>185</v>
      </c>
      <c r="J830" s="382">
        <v>175</v>
      </c>
      <c r="L830" s="380">
        <v>45422</v>
      </c>
      <c r="M830" s="383">
        <v>61</v>
      </c>
      <c r="N830" s="382">
        <v>185</v>
      </c>
      <c r="O830" s="382"/>
      <c r="P830" s="382">
        <v>10</v>
      </c>
      <c r="Q830" s="382">
        <v>175</v>
      </c>
      <c r="R830" s="382">
        <v>185</v>
      </c>
      <c r="S830" s="382">
        <v>0</v>
      </c>
    </row>
    <row r="831" spans="1:19">
      <c r="A831" t="s">
        <v>54</v>
      </c>
      <c r="B831">
        <v>51</v>
      </c>
      <c r="C831" t="s">
        <v>54</v>
      </c>
      <c r="D831" s="58">
        <v>45413</v>
      </c>
      <c r="E831" s="382"/>
      <c r="F831" s="382">
        <v>119</v>
      </c>
      <c r="G831" s="382"/>
      <c r="H831" s="382">
        <v>10</v>
      </c>
      <c r="I831" s="382">
        <v>129</v>
      </c>
      <c r="J831" s="382">
        <v>119</v>
      </c>
      <c r="L831" s="380">
        <v>45461</v>
      </c>
      <c r="M831">
        <v>95</v>
      </c>
      <c r="N831" s="382">
        <v>129</v>
      </c>
      <c r="O831" s="382"/>
      <c r="P831" s="382">
        <v>10</v>
      </c>
      <c r="Q831" s="382">
        <v>119</v>
      </c>
      <c r="R831" s="382">
        <v>129</v>
      </c>
      <c r="S831" s="382">
        <v>0</v>
      </c>
    </row>
    <row r="832" spans="1:19">
      <c r="A832" t="s">
        <v>54</v>
      </c>
      <c r="B832">
        <v>51</v>
      </c>
      <c r="C832" t="s">
        <v>54</v>
      </c>
      <c r="D832" s="58">
        <v>45444</v>
      </c>
      <c r="E832" s="382"/>
      <c r="F832" s="382">
        <v>91</v>
      </c>
      <c r="G832" s="382"/>
      <c r="H832" s="382">
        <v>10</v>
      </c>
      <c r="I832" s="382">
        <v>101</v>
      </c>
      <c r="J832" s="382">
        <v>91</v>
      </c>
      <c r="L832" s="380">
        <v>45488</v>
      </c>
      <c r="M832">
        <v>73</v>
      </c>
      <c r="N832" s="382">
        <v>101</v>
      </c>
      <c r="O832" s="382"/>
      <c r="P832" s="382">
        <v>10</v>
      </c>
      <c r="Q832" s="382">
        <v>91</v>
      </c>
      <c r="R832" s="382">
        <v>101</v>
      </c>
      <c r="S832" s="382">
        <v>0</v>
      </c>
    </row>
    <row r="833" spans="1:19">
      <c r="A833" t="s">
        <v>54</v>
      </c>
      <c r="B833">
        <v>51</v>
      </c>
      <c r="C833" t="s">
        <v>54</v>
      </c>
      <c r="D833" s="58">
        <v>45474</v>
      </c>
      <c r="E833" s="382"/>
      <c r="F833" s="382">
        <v>42</v>
      </c>
      <c r="G833" s="382">
        <v>5</v>
      </c>
      <c r="H833" s="382">
        <v>10</v>
      </c>
      <c r="I833" s="382">
        <v>57</v>
      </c>
      <c r="J833" s="382">
        <v>47</v>
      </c>
      <c r="L833" s="380">
        <v>45535</v>
      </c>
      <c r="M833">
        <v>114</v>
      </c>
      <c r="N833" s="382">
        <v>57</v>
      </c>
      <c r="O833" s="382">
        <v>5</v>
      </c>
      <c r="P833" s="382">
        <v>10</v>
      </c>
      <c r="Q833" s="382">
        <v>42</v>
      </c>
      <c r="R833" s="382">
        <v>57</v>
      </c>
      <c r="S833" s="382">
        <v>0</v>
      </c>
    </row>
    <row r="834" spans="1:19">
      <c r="A834" t="s">
        <v>54</v>
      </c>
      <c r="B834">
        <v>51</v>
      </c>
      <c r="C834" t="s">
        <v>54</v>
      </c>
      <c r="D834" s="58">
        <v>45505</v>
      </c>
      <c r="E834" s="382"/>
      <c r="F834" s="382">
        <v>28</v>
      </c>
      <c r="G834" s="382">
        <v>5</v>
      </c>
      <c r="H834" s="382">
        <v>10</v>
      </c>
      <c r="I834" s="382">
        <v>43</v>
      </c>
      <c r="J834" s="382">
        <v>33</v>
      </c>
      <c r="L834" s="380">
        <v>45551</v>
      </c>
      <c r="M834">
        <v>29</v>
      </c>
      <c r="N834" s="382">
        <v>43</v>
      </c>
      <c r="O834" s="382">
        <v>5</v>
      </c>
      <c r="P834" s="382">
        <v>10</v>
      </c>
      <c r="Q834" s="382">
        <v>28</v>
      </c>
      <c r="R834" s="382">
        <v>43</v>
      </c>
      <c r="S834" s="382">
        <v>0</v>
      </c>
    </row>
    <row r="835" spans="1:19">
      <c r="A835" t="s">
        <v>54</v>
      </c>
      <c r="B835">
        <v>51</v>
      </c>
      <c r="C835" t="s">
        <v>54</v>
      </c>
      <c r="D835" s="58">
        <v>45536</v>
      </c>
      <c r="E835" s="382"/>
      <c r="F835" s="382">
        <v>84</v>
      </c>
      <c r="G835" s="382">
        <v>5</v>
      </c>
      <c r="H835" s="382">
        <v>10</v>
      </c>
      <c r="I835" s="382">
        <v>99</v>
      </c>
      <c r="J835" s="382">
        <v>89</v>
      </c>
      <c r="L835" s="380"/>
      <c r="N835" s="382">
        <v>99</v>
      </c>
      <c r="O835" s="382">
        <v>5</v>
      </c>
      <c r="P835" s="382">
        <v>10</v>
      </c>
      <c r="Q835" s="382">
        <v>84</v>
      </c>
      <c r="R835" s="382">
        <v>99</v>
      </c>
      <c r="S835" s="382">
        <v>0</v>
      </c>
    </row>
    <row r="836" spans="1:19">
      <c r="A836" t="s">
        <v>54</v>
      </c>
      <c r="B836">
        <v>51</v>
      </c>
      <c r="C836" t="s">
        <v>54</v>
      </c>
      <c r="D836" s="58">
        <v>45566</v>
      </c>
      <c r="E836" s="382"/>
      <c r="F836" s="382">
        <v>49</v>
      </c>
      <c r="G836" s="382">
        <v>5</v>
      </c>
      <c r="H836" s="382">
        <v>10</v>
      </c>
      <c r="I836" s="382">
        <v>64</v>
      </c>
      <c r="J836" s="382">
        <v>54</v>
      </c>
      <c r="L836" s="380" t="s">
        <v>559</v>
      </c>
      <c r="M836">
        <v>27</v>
      </c>
      <c r="N836" s="382">
        <v>64</v>
      </c>
      <c r="O836" s="382">
        <v>5</v>
      </c>
      <c r="P836" s="382">
        <v>10</v>
      </c>
      <c r="Q836" s="382">
        <v>49</v>
      </c>
      <c r="R836" s="382">
        <v>64</v>
      </c>
      <c r="S836" s="382">
        <v>0</v>
      </c>
    </row>
    <row r="837" spans="1:19">
      <c r="A837" t="s">
        <v>54</v>
      </c>
      <c r="B837">
        <v>51</v>
      </c>
      <c r="C837" t="s">
        <v>54</v>
      </c>
      <c r="D837" s="58">
        <v>45597</v>
      </c>
      <c r="E837" s="382"/>
      <c r="F837" s="382"/>
      <c r="G837" s="382"/>
      <c r="H837" s="382"/>
      <c r="I837" s="382">
        <v>0</v>
      </c>
      <c r="J837" s="382">
        <v>0</v>
      </c>
      <c r="L837" s="380"/>
      <c r="N837" s="382"/>
      <c r="O837" s="382"/>
      <c r="P837" s="382"/>
      <c r="Q837" s="382">
        <v>0</v>
      </c>
      <c r="R837" s="382">
        <v>0</v>
      </c>
      <c r="S837" s="382">
        <v>0</v>
      </c>
    </row>
    <row r="838" spans="1:19">
      <c r="A838" t="s">
        <v>54</v>
      </c>
      <c r="B838">
        <v>51</v>
      </c>
      <c r="C838" t="s">
        <v>54</v>
      </c>
      <c r="D838" s="58">
        <v>45627</v>
      </c>
      <c r="E838" s="382"/>
      <c r="F838" s="382"/>
      <c r="G838" s="382"/>
      <c r="H838" s="382"/>
      <c r="I838" s="382">
        <v>0</v>
      </c>
      <c r="J838" s="382">
        <v>0</v>
      </c>
      <c r="L838" s="380"/>
      <c r="N838" s="382"/>
      <c r="O838" s="382"/>
      <c r="P838" s="382"/>
      <c r="Q838" s="382">
        <v>0</v>
      </c>
      <c r="R838" s="382">
        <v>0</v>
      </c>
      <c r="S838" s="382">
        <v>0</v>
      </c>
    </row>
    <row r="839" spans="1:19">
      <c r="A839" t="s">
        <v>54</v>
      </c>
      <c r="B839">
        <v>51</v>
      </c>
      <c r="C839" t="s">
        <v>54</v>
      </c>
      <c r="D839" s="58">
        <v>45658</v>
      </c>
      <c r="E839" s="382"/>
      <c r="F839" s="382"/>
      <c r="G839" s="382"/>
      <c r="H839" s="382"/>
      <c r="I839" s="382">
        <v>0</v>
      </c>
      <c r="J839" s="382">
        <v>0</v>
      </c>
      <c r="L839" s="380"/>
      <c r="N839" s="382"/>
      <c r="O839" s="382"/>
      <c r="P839" s="382"/>
      <c r="Q839" s="382">
        <v>0</v>
      </c>
      <c r="R839" s="382">
        <v>0</v>
      </c>
      <c r="S839" s="382">
        <v>0</v>
      </c>
    </row>
    <row r="840" spans="1:19">
      <c r="A840" t="s">
        <v>54</v>
      </c>
      <c r="B840">
        <v>51</v>
      </c>
      <c r="C840" t="s">
        <v>54</v>
      </c>
      <c r="D840" s="58">
        <v>45689</v>
      </c>
      <c r="E840" s="382"/>
      <c r="F840" s="382"/>
      <c r="G840" s="382"/>
      <c r="H840" s="382"/>
      <c r="I840" s="382">
        <v>0</v>
      </c>
      <c r="J840" s="382">
        <v>0</v>
      </c>
      <c r="L840" s="380"/>
      <c r="N840" s="382"/>
      <c r="O840" s="382"/>
      <c r="P840" s="382"/>
      <c r="Q840" s="382">
        <v>0</v>
      </c>
      <c r="R840" s="382">
        <v>0</v>
      </c>
      <c r="S840" s="382">
        <v>0</v>
      </c>
    </row>
    <row r="841" spans="1:19">
      <c r="A841" t="s">
        <v>54</v>
      </c>
      <c r="B841">
        <v>51</v>
      </c>
      <c r="C841" t="s">
        <v>54</v>
      </c>
      <c r="D841" s="58">
        <v>45717</v>
      </c>
      <c r="E841" s="382"/>
      <c r="F841" s="382"/>
      <c r="G841" s="382"/>
      <c r="H841" s="382"/>
      <c r="I841" s="382">
        <v>0</v>
      </c>
      <c r="J841" s="382">
        <v>0</v>
      </c>
      <c r="L841" s="380"/>
      <c r="N841" s="382"/>
      <c r="O841" s="382"/>
      <c r="P841" s="382"/>
      <c r="Q841" s="382">
        <v>0</v>
      </c>
      <c r="R841" s="382">
        <v>0</v>
      </c>
      <c r="S841" s="382">
        <v>0</v>
      </c>
    </row>
    <row r="842" spans="1:19">
      <c r="A842" t="s">
        <v>54</v>
      </c>
      <c r="B842" t="s">
        <v>425</v>
      </c>
      <c r="D842" s="58"/>
      <c r="E842" s="382">
        <v>0</v>
      </c>
      <c r="F842" s="382">
        <v>651</v>
      </c>
      <c r="G842" s="382">
        <v>20</v>
      </c>
      <c r="H842" s="382">
        <v>80</v>
      </c>
      <c r="I842" s="382">
        <v>751</v>
      </c>
      <c r="J842" s="382">
        <v>671</v>
      </c>
      <c r="L842" s="380"/>
      <c r="N842" s="382">
        <v>751</v>
      </c>
      <c r="O842" s="382">
        <v>20</v>
      </c>
      <c r="P842" s="382">
        <v>80</v>
      </c>
      <c r="Q842" s="382">
        <v>651</v>
      </c>
      <c r="R842" s="382">
        <v>751</v>
      </c>
      <c r="S842" s="382">
        <v>0</v>
      </c>
    </row>
    <row r="843" spans="1:19">
      <c r="B843">
        <v>52</v>
      </c>
      <c r="C843" t="s">
        <v>94</v>
      </c>
      <c r="D843" s="58">
        <v>45261</v>
      </c>
      <c r="E843" s="382">
        <v>0</v>
      </c>
      <c r="F843" s="382"/>
      <c r="G843" s="382"/>
      <c r="H843" s="382"/>
      <c r="I843" s="382">
        <v>0</v>
      </c>
      <c r="J843" s="382">
        <v>0</v>
      </c>
      <c r="K843" t="s">
        <v>557</v>
      </c>
      <c r="L843" s="380"/>
      <c r="N843" s="382"/>
      <c r="O843" s="382"/>
      <c r="P843" s="382"/>
      <c r="Q843" s="382">
        <v>0</v>
      </c>
      <c r="R843" s="382">
        <v>0</v>
      </c>
      <c r="S843" s="382">
        <v>0</v>
      </c>
    </row>
    <row r="844" spans="1:19">
      <c r="A844" t="s">
        <v>94</v>
      </c>
      <c r="B844">
        <v>52</v>
      </c>
      <c r="C844" t="s">
        <v>94</v>
      </c>
      <c r="D844" s="58">
        <v>45292</v>
      </c>
      <c r="E844" s="382"/>
      <c r="F844" s="382">
        <v>14</v>
      </c>
      <c r="G844" s="382"/>
      <c r="H844" s="382">
        <v>10</v>
      </c>
      <c r="I844" s="382">
        <v>24</v>
      </c>
      <c r="J844" s="382">
        <v>14</v>
      </c>
      <c r="K844" t="s">
        <v>557</v>
      </c>
      <c r="L844" s="380">
        <v>45391</v>
      </c>
      <c r="M844">
        <v>123</v>
      </c>
      <c r="N844" s="382">
        <v>24</v>
      </c>
      <c r="O844" s="382"/>
      <c r="P844" s="382">
        <v>10</v>
      </c>
      <c r="Q844" s="382">
        <v>14</v>
      </c>
      <c r="R844" s="382">
        <v>24</v>
      </c>
      <c r="S844" s="382">
        <v>0</v>
      </c>
    </row>
    <row r="845" spans="1:19">
      <c r="A845" t="s">
        <v>94</v>
      </c>
      <c r="B845">
        <v>52</v>
      </c>
      <c r="C845" t="s">
        <v>94</v>
      </c>
      <c r="D845" s="58">
        <v>45323</v>
      </c>
      <c r="E845" s="382"/>
      <c r="F845" s="382"/>
      <c r="G845" s="382"/>
      <c r="H845" s="382"/>
      <c r="I845" s="382">
        <v>0</v>
      </c>
      <c r="J845" s="382">
        <v>0</v>
      </c>
      <c r="L845" s="380"/>
      <c r="N845" s="382"/>
      <c r="O845" s="382"/>
      <c r="P845" s="382"/>
      <c r="Q845" s="382">
        <v>0</v>
      </c>
      <c r="R845" s="382">
        <v>0</v>
      </c>
      <c r="S845" s="382">
        <v>0</v>
      </c>
    </row>
    <row r="846" spans="1:19">
      <c r="A846" t="s">
        <v>94</v>
      </c>
      <c r="B846">
        <v>52</v>
      </c>
      <c r="C846" t="s">
        <v>94</v>
      </c>
      <c r="D846" s="58">
        <v>45352</v>
      </c>
      <c r="E846" s="382"/>
      <c r="F846" s="382">
        <v>21</v>
      </c>
      <c r="G846" s="382"/>
      <c r="H846" s="382">
        <v>0</v>
      </c>
      <c r="I846" s="382">
        <v>21</v>
      </c>
      <c r="J846" s="382">
        <v>21</v>
      </c>
      <c r="L846" s="380">
        <v>45391</v>
      </c>
      <c r="M846">
        <v>123</v>
      </c>
      <c r="N846" s="382">
        <v>21</v>
      </c>
      <c r="O846" s="382"/>
      <c r="P846" s="382"/>
      <c r="Q846" s="382">
        <v>21</v>
      </c>
      <c r="R846" s="382">
        <v>21</v>
      </c>
      <c r="S846" s="382">
        <v>0</v>
      </c>
    </row>
    <row r="847" spans="1:19">
      <c r="A847" t="s">
        <v>94</v>
      </c>
      <c r="B847">
        <v>52</v>
      </c>
      <c r="C847" t="s">
        <v>94</v>
      </c>
      <c r="D847" s="58">
        <v>45383</v>
      </c>
      <c r="E847" s="382"/>
      <c r="F847" s="382">
        <v>56</v>
      </c>
      <c r="G847" s="382"/>
      <c r="H847" s="382">
        <v>10</v>
      </c>
      <c r="I847" s="382">
        <v>66</v>
      </c>
      <c r="J847" s="382">
        <v>56</v>
      </c>
      <c r="L847" s="380">
        <v>45419</v>
      </c>
      <c r="M847" s="383">
        <v>1</v>
      </c>
      <c r="N847" s="382">
        <v>66</v>
      </c>
      <c r="O847" s="382"/>
      <c r="P847" s="382">
        <v>10</v>
      </c>
      <c r="Q847" s="382">
        <v>56</v>
      </c>
      <c r="R847" s="382">
        <v>66</v>
      </c>
      <c r="S847" s="382">
        <v>0</v>
      </c>
    </row>
    <row r="848" spans="1:19">
      <c r="A848" t="s">
        <v>94</v>
      </c>
      <c r="B848">
        <v>52</v>
      </c>
      <c r="C848" t="s">
        <v>94</v>
      </c>
      <c r="D848" s="58">
        <v>45413</v>
      </c>
      <c r="E848" s="382"/>
      <c r="F848" s="382">
        <v>56</v>
      </c>
      <c r="G848" s="382"/>
      <c r="H848" s="382">
        <v>10</v>
      </c>
      <c r="I848" s="382">
        <v>66</v>
      </c>
      <c r="J848" s="382">
        <v>56</v>
      </c>
      <c r="L848" s="380">
        <v>45449</v>
      </c>
      <c r="M848">
        <v>20</v>
      </c>
      <c r="N848" s="382">
        <v>66</v>
      </c>
      <c r="O848" s="382"/>
      <c r="P848" s="382">
        <v>10</v>
      </c>
      <c r="Q848" s="382">
        <v>56</v>
      </c>
      <c r="R848" s="382">
        <v>66</v>
      </c>
      <c r="S848" s="382">
        <v>0</v>
      </c>
    </row>
    <row r="849" spans="1:19">
      <c r="A849" t="s">
        <v>94</v>
      </c>
      <c r="B849">
        <v>52</v>
      </c>
      <c r="C849" t="s">
        <v>94</v>
      </c>
      <c r="D849" s="58">
        <v>45444</v>
      </c>
      <c r="E849" s="382"/>
      <c r="F849" s="382">
        <v>70</v>
      </c>
      <c r="G849" s="382"/>
      <c r="H849" s="382">
        <v>10</v>
      </c>
      <c r="I849" s="382">
        <v>80</v>
      </c>
      <c r="J849" s="382">
        <v>70</v>
      </c>
      <c r="L849" s="380">
        <v>45485</v>
      </c>
      <c r="M849">
        <v>54</v>
      </c>
      <c r="N849" s="382">
        <v>80</v>
      </c>
      <c r="O849" s="382"/>
      <c r="P849" s="382">
        <v>10</v>
      </c>
      <c r="Q849" s="382">
        <v>70</v>
      </c>
      <c r="R849" s="382">
        <v>80</v>
      </c>
      <c r="S849" s="382">
        <v>0</v>
      </c>
    </row>
    <row r="850" spans="1:19">
      <c r="A850" t="s">
        <v>94</v>
      </c>
      <c r="B850">
        <v>52</v>
      </c>
      <c r="C850" t="s">
        <v>94</v>
      </c>
      <c r="D850" s="58">
        <v>45474</v>
      </c>
      <c r="E850" s="382"/>
      <c r="F850" s="382">
        <v>70</v>
      </c>
      <c r="G850" s="382">
        <v>5</v>
      </c>
      <c r="H850" s="382">
        <v>10</v>
      </c>
      <c r="I850" s="382">
        <v>85</v>
      </c>
      <c r="J850" s="382">
        <v>75</v>
      </c>
      <c r="L850" s="380">
        <v>45521</v>
      </c>
      <c r="M850">
        <v>70</v>
      </c>
      <c r="N850" s="382">
        <v>85</v>
      </c>
      <c r="O850" s="382">
        <v>5</v>
      </c>
      <c r="P850" s="382">
        <v>10</v>
      </c>
      <c r="Q850" s="382">
        <v>70</v>
      </c>
      <c r="R850" s="382">
        <v>85</v>
      </c>
      <c r="S850" s="382">
        <v>0</v>
      </c>
    </row>
    <row r="851" spans="1:19">
      <c r="A851" t="s">
        <v>94</v>
      </c>
      <c r="B851">
        <v>52</v>
      </c>
      <c r="C851" t="s">
        <v>94</v>
      </c>
      <c r="D851" s="58">
        <v>45505</v>
      </c>
      <c r="E851" s="382"/>
      <c r="F851" s="382">
        <v>84</v>
      </c>
      <c r="G851" s="382">
        <v>5</v>
      </c>
      <c r="H851" s="382">
        <v>10</v>
      </c>
      <c r="I851" s="382">
        <v>99</v>
      </c>
      <c r="J851" s="382">
        <v>89</v>
      </c>
      <c r="L851" s="380">
        <v>45549</v>
      </c>
      <c r="M851">
        <v>3</v>
      </c>
      <c r="N851" s="382">
        <v>85</v>
      </c>
      <c r="O851" s="382">
        <v>5</v>
      </c>
      <c r="P851" s="382">
        <v>10</v>
      </c>
      <c r="Q851" s="382">
        <v>70</v>
      </c>
      <c r="R851" s="382">
        <v>85</v>
      </c>
      <c r="S851" s="382">
        <v>14</v>
      </c>
    </row>
    <row r="852" spans="1:19">
      <c r="A852" t="s">
        <v>94</v>
      </c>
      <c r="B852">
        <v>52</v>
      </c>
      <c r="C852" t="s">
        <v>94</v>
      </c>
      <c r="D852" s="58">
        <v>45536</v>
      </c>
      <c r="E852" s="382"/>
      <c r="F852" s="382">
        <v>77</v>
      </c>
      <c r="G852" s="382">
        <v>5</v>
      </c>
      <c r="H852" s="382">
        <v>10</v>
      </c>
      <c r="I852" s="382">
        <v>92</v>
      </c>
      <c r="J852" s="382">
        <v>82</v>
      </c>
      <c r="L852" s="380"/>
      <c r="N852" s="382">
        <v>92</v>
      </c>
      <c r="O852" s="382">
        <v>5</v>
      </c>
      <c r="P852" s="382">
        <v>10</v>
      </c>
      <c r="Q852" s="382">
        <v>77</v>
      </c>
      <c r="R852" s="382">
        <v>92</v>
      </c>
      <c r="S852" s="382">
        <v>0</v>
      </c>
    </row>
    <row r="853" spans="1:19">
      <c r="A853" t="s">
        <v>94</v>
      </c>
      <c r="B853">
        <v>52</v>
      </c>
      <c r="C853" t="s">
        <v>94</v>
      </c>
      <c r="D853" s="58">
        <v>45566</v>
      </c>
      <c r="E853" s="382"/>
      <c r="F853" s="382">
        <v>56</v>
      </c>
      <c r="G853" s="382">
        <v>5</v>
      </c>
      <c r="H853" s="382">
        <v>10</v>
      </c>
      <c r="I853" s="382">
        <v>71</v>
      </c>
      <c r="J853" s="382">
        <v>61</v>
      </c>
      <c r="L853" s="380" t="s">
        <v>564</v>
      </c>
      <c r="M853">
        <v>9</v>
      </c>
      <c r="N853" s="382">
        <v>71</v>
      </c>
      <c r="O853" s="382">
        <v>5</v>
      </c>
      <c r="P853" s="382">
        <v>10</v>
      </c>
      <c r="Q853" s="382">
        <v>56</v>
      </c>
      <c r="R853" s="382">
        <v>71</v>
      </c>
      <c r="S853" s="382">
        <v>0</v>
      </c>
    </row>
    <row r="854" spans="1:19">
      <c r="A854" t="s">
        <v>94</v>
      </c>
      <c r="B854">
        <v>52</v>
      </c>
      <c r="C854" t="s">
        <v>94</v>
      </c>
      <c r="D854" s="58">
        <v>45597</v>
      </c>
      <c r="E854" s="382"/>
      <c r="F854" s="382"/>
      <c r="G854" s="382"/>
      <c r="H854" s="382"/>
      <c r="I854" s="382">
        <v>0</v>
      </c>
      <c r="J854" s="382">
        <v>0</v>
      </c>
      <c r="L854" s="380"/>
      <c r="N854" s="382"/>
      <c r="O854" s="382"/>
      <c r="P854" s="382"/>
      <c r="Q854" s="382">
        <v>0</v>
      </c>
      <c r="R854" s="382">
        <v>0</v>
      </c>
      <c r="S854" s="382">
        <v>0</v>
      </c>
    </row>
    <row r="855" spans="1:19">
      <c r="A855" t="s">
        <v>94</v>
      </c>
      <c r="B855">
        <v>52</v>
      </c>
      <c r="C855" t="s">
        <v>94</v>
      </c>
      <c r="D855" s="58">
        <v>45627</v>
      </c>
      <c r="E855" s="382"/>
      <c r="F855" s="382"/>
      <c r="G855" s="382"/>
      <c r="H855" s="382"/>
      <c r="I855" s="382">
        <v>0</v>
      </c>
      <c r="J855" s="382">
        <v>0</v>
      </c>
      <c r="L855" s="380"/>
      <c r="N855" s="382"/>
      <c r="O855" s="382"/>
      <c r="P855" s="382"/>
      <c r="Q855" s="382">
        <v>0</v>
      </c>
      <c r="R855" s="382">
        <v>0</v>
      </c>
      <c r="S855" s="382">
        <v>0</v>
      </c>
    </row>
    <row r="856" spans="1:19">
      <c r="A856" t="s">
        <v>94</v>
      </c>
      <c r="B856">
        <v>52</v>
      </c>
      <c r="C856" t="s">
        <v>94</v>
      </c>
      <c r="D856" s="58">
        <v>45658</v>
      </c>
      <c r="E856" s="382"/>
      <c r="F856" s="382"/>
      <c r="G856" s="382"/>
      <c r="H856" s="382"/>
      <c r="I856" s="382">
        <v>0</v>
      </c>
      <c r="J856" s="382">
        <v>0</v>
      </c>
      <c r="L856" s="380"/>
      <c r="N856" s="382"/>
      <c r="O856" s="382"/>
      <c r="P856" s="382"/>
      <c r="Q856" s="382">
        <v>0</v>
      </c>
      <c r="R856" s="382">
        <v>0</v>
      </c>
      <c r="S856" s="382">
        <v>0</v>
      </c>
    </row>
    <row r="857" spans="1:19">
      <c r="A857" t="s">
        <v>94</v>
      </c>
      <c r="B857">
        <v>52</v>
      </c>
      <c r="C857" t="s">
        <v>94</v>
      </c>
      <c r="D857" s="58">
        <v>45689</v>
      </c>
      <c r="E857" s="382"/>
      <c r="F857" s="382"/>
      <c r="G857" s="382"/>
      <c r="H857" s="382"/>
      <c r="I857" s="382">
        <v>0</v>
      </c>
      <c r="J857" s="382">
        <v>0</v>
      </c>
      <c r="L857" s="380"/>
      <c r="N857" s="382"/>
      <c r="O857" s="382"/>
      <c r="P857" s="382"/>
      <c r="Q857" s="382">
        <v>0</v>
      </c>
      <c r="R857" s="382">
        <v>0</v>
      </c>
      <c r="S857" s="382">
        <v>0</v>
      </c>
    </row>
    <row r="858" spans="1:19">
      <c r="A858" t="s">
        <v>94</v>
      </c>
      <c r="B858">
        <v>52</v>
      </c>
      <c r="C858" t="s">
        <v>94</v>
      </c>
      <c r="D858" s="58">
        <v>45717</v>
      </c>
      <c r="E858" s="382"/>
      <c r="F858" s="382"/>
      <c r="G858" s="382"/>
      <c r="H858" s="382"/>
      <c r="I858" s="382">
        <v>0</v>
      </c>
      <c r="J858" s="382">
        <v>0</v>
      </c>
      <c r="L858" s="380"/>
      <c r="N858" s="382"/>
      <c r="O858" s="382"/>
      <c r="P858" s="382"/>
      <c r="Q858" s="382">
        <v>0</v>
      </c>
      <c r="R858" s="382">
        <v>0</v>
      </c>
      <c r="S858" s="382">
        <v>0</v>
      </c>
    </row>
    <row r="859" spans="1:19">
      <c r="A859" t="s">
        <v>94</v>
      </c>
      <c r="B859" t="s">
        <v>426</v>
      </c>
      <c r="D859" s="58"/>
      <c r="E859" s="382">
        <v>0</v>
      </c>
      <c r="F859" s="382">
        <v>504</v>
      </c>
      <c r="G859" s="382">
        <v>20</v>
      </c>
      <c r="H859" s="382">
        <v>80</v>
      </c>
      <c r="I859" s="382">
        <v>604</v>
      </c>
      <c r="J859" s="382">
        <v>524</v>
      </c>
      <c r="L859" s="380"/>
      <c r="N859" s="382">
        <v>590</v>
      </c>
      <c r="O859" s="382">
        <v>20</v>
      </c>
      <c r="P859" s="382">
        <v>80</v>
      </c>
      <c r="Q859" s="382">
        <v>490</v>
      </c>
      <c r="R859" s="382">
        <v>590</v>
      </c>
      <c r="S859" s="382">
        <v>14</v>
      </c>
    </row>
    <row r="860" spans="1:19">
      <c r="B860">
        <v>53</v>
      </c>
      <c r="C860" t="s">
        <v>95</v>
      </c>
      <c r="D860" s="58">
        <v>45261</v>
      </c>
      <c r="E860" s="382">
        <v>70</v>
      </c>
      <c r="F860" s="382">
        <v>0</v>
      </c>
      <c r="G860" s="382"/>
      <c r="H860" s="382"/>
      <c r="I860" s="382">
        <v>70</v>
      </c>
      <c r="J860" s="382">
        <v>70</v>
      </c>
      <c r="L860" s="380"/>
      <c r="N860" s="382"/>
      <c r="O860" s="382"/>
      <c r="P860" s="382"/>
      <c r="Q860" s="382">
        <v>0</v>
      </c>
      <c r="R860" s="382">
        <v>0</v>
      </c>
      <c r="S860" s="382">
        <v>70</v>
      </c>
    </row>
    <row r="861" spans="1:19">
      <c r="A861" t="s">
        <v>95</v>
      </c>
      <c r="B861">
        <v>53</v>
      </c>
      <c r="C861" t="s">
        <v>95</v>
      </c>
      <c r="D861" s="58">
        <v>45292</v>
      </c>
      <c r="E861" s="382"/>
      <c r="F861" s="382"/>
      <c r="G861" s="382"/>
      <c r="H861" s="382"/>
      <c r="I861" s="382">
        <v>0</v>
      </c>
      <c r="J861" s="382">
        <v>0</v>
      </c>
      <c r="L861" s="380"/>
      <c r="N861" s="382"/>
      <c r="O861" s="382"/>
      <c r="P861" s="382"/>
      <c r="Q861" s="382">
        <v>0</v>
      </c>
      <c r="R861" s="382">
        <v>0</v>
      </c>
      <c r="S861" s="382">
        <v>0</v>
      </c>
    </row>
    <row r="862" spans="1:19">
      <c r="A862" t="s">
        <v>95</v>
      </c>
      <c r="B862">
        <v>53</v>
      </c>
      <c r="C862" t="s">
        <v>95</v>
      </c>
      <c r="D862" s="58">
        <v>45323</v>
      </c>
      <c r="E862" s="382"/>
      <c r="F862" s="382"/>
      <c r="G862" s="382"/>
      <c r="H862" s="382"/>
      <c r="I862" s="382">
        <v>0</v>
      </c>
      <c r="J862" s="382">
        <v>0</v>
      </c>
      <c r="L862" s="380"/>
      <c r="N862" s="382"/>
      <c r="O862" s="382"/>
      <c r="P862" s="382"/>
      <c r="Q862" s="382">
        <v>0</v>
      </c>
      <c r="R862" s="382">
        <v>0</v>
      </c>
      <c r="S862" s="382">
        <v>0</v>
      </c>
    </row>
    <row r="863" spans="1:19">
      <c r="A863" t="s">
        <v>95</v>
      </c>
      <c r="B863">
        <v>53</v>
      </c>
      <c r="C863" t="s">
        <v>95</v>
      </c>
      <c r="D863" s="58">
        <v>45352</v>
      </c>
      <c r="E863" s="382"/>
      <c r="F863" s="382"/>
      <c r="G863" s="382"/>
      <c r="H863" s="382">
        <v>10</v>
      </c>
      <c r="I863" s="382">
        <v>10</v>
      </c>
      <c r="J863" s="382">
        <v>0</v>
      </c>
      <c r="L863" s="380"/>
      <c r="N863" s="382">
        <v>10</v>
      </c>
      <c r="O863" s="382"/>
      <c r="P863" s="382">
        <v>10</v>
      </c>
      <c r="Q863" s="382">
        <v>0</v>
      </c>
      <c r="R863" s="382">
        <v>10</v>
      </c>
      <c r="S863" s="382">
        <v>0</v>
      </c>
    </row>
    <row r="864" spans="1:19">
      <c r="A864" t="s">
        <v>95</v>
      </c>
      <c r="B864">
        <v>53</v>
      </c>
      <c r="C864" t="s">
        <v>95</v>
      </c>
      <c r="D864" s="58">
        <v>45383</v>
      </c>
      <c r="E864" s="382"/>
      <c r="F864" s="382"/>
      <c r="G864" s="382"/>
      <c r="H864" s="382">
        <v>10</v>
      </c>
      <c r="I864" s="382">
        <v>10</v>
      </c>
      <c r="J864" s="382">
        <v>0</v>
      </c>
      <c r="L864" s="380"/>
      <c r="N864" s="382">
        <v>10</v>
      </c>
      <c r="O864" s="382"/>
      <c r="P864" s="382">
        <v>10</v>
      </c>
      <c r="Q864" s="382">
        <v>0</v>
      </c>
      <c r="R864" s="382">
        <v>10</v>
      </c>
      <c r="S864" s="382">
        <v>0</v>
      </c>
    </row>
    <row r="865" spans="1:19">
      <c r="A865" t="s">
        <v>95</v>
      </c>
      <c r="B865">
        <v>53</v>
      </c>
      <c r="C865" t="s">
        <v>95</v>
      </c>
      <c r="D865" s="58">
        <v>45413</v>
      </c>
      <c r="E865" s="382"/>
      <c r="F865" s="382"/>
      <c r="G865" s="382"/>
      <c r="H865" s="382">
        <v>10</v>
      </c>
      <c r="I865" s="382">
        <v>10</v>
      </c>
      <c r="J865" s="382">
        <v>0</v>
      </c>
      <c r="L865" s="380"/>
      <c r="N865" s="382">
        <v>10</v>
      </c>
      <c r="O865" s="382"/>
      <c r="P865" s="382">
        <v>10</v>
      </c>
      <c r="Q865" s="382">
        <v>0</v>
      </c>
      <c r="R865" s="382">
        <v>10</v>
      </c>
      <c r="S865" s="382">
        <v>0</v>
      </c>
    </row>
    <row r="866" spans="1:19">
      <c r="A866" t="s">
        <v>95</v>
      </c>
      <c r="B866">
        <v>53</v>
      </c>
      <c r="C866" t="s">
        <v>95</v>
      </c>
      <c r="D866" s="58">
        <v>45444</v>
      </c>
      <c r="E866" s="382"/>
      <c r="F866" s="382">
        <v>77</v>
      </c>
      <c r="G866" s="382"/>
      <c r="H866" s="382">
        <v>10</v>
      </c>
      <c r="I866" s="382">
        <v>87</v>
      </c>
      <c r="J866" s="382">
        <v>77</v>
      </c>
      <c r="L866" s="380"/>
      <c r="N866" s="382">
        <v>87</v>
      </c>
      <c r="O866" s="382"/>
      <c r="P866" s="382">
        <v>10</v>
      </c>
      <c r="Q866" s="382">
        <v>77</v>
      </c>
      <c r="R866" s="382">
        <v>87</v>
      </c>
      <c r="S866" s="382">
        <v>0</v>
      </c>
    </row>
    <row r="867" spans="1:19">
      <c r="A867" t="s">
        <v>95</v>
      </c>
      <c r="B867">
        <v>53</v>
      </c>
      <c r="C867" t="s">
        <v>95</v>
      </c>
      <c r="D867" s="58">
        <v>45474</v>
      </c>
      <c r="E867" s="382"/>
      <c r="F867" s="382">
        <v>7</v>
      </c>
      <c r="G867" s="382">
        <v>5</v>
      </c>
      <c r="H867" s="382">
        <v>10</v>
      </c>
      <c r="I867" s="382">
        <v>22</v>
      </c>
      <c r="J867" s="382">
        <v>12</v>
      </c>
      <c r="L867" s="380"/>
      <c r="N867" s="382">
        <v>22</v>
      </c>
      <c r="O867" s="382">
        <v>5</v>
      </c>
      <c r="P867" s="382">
        <v>10</v>
      </c>
      <c r="Q867" s="382">
        <v>7</v>
      </c>
      <c r="R867" s="382">
        <v>22</v>
      </c>
      <c r="S867" s="382">
        <v>0</v>
      </c>
    </row>
    <row r="868" spans="1:19">
      <c r="A868" t="s">
        <v>95</v>
      </c>
      <c r="B868">
        <v>53</v>
      </c>
      <c r="C868" t="s">
        <v>95</v>
      </c>
      <c r="D868" s="58">
        <v>45505</v>
      </c>
      <c r="E868" s="382"/>
      <c r="F868" s="382">
        <v>7</v>
      </c>
      <c r="G868" s="382">
        <v>5</v>
      </c>
      <c r="H868" s="382">
        <v>10</v>
      </c>
      <c r="I868" s="382">
        <v>22</v>
      </c>
      <c r="J868" s="382">
        <v>12</v>
      </c>
      <c r="L868" s="380"/>
      <c r="N868" s="382">
        <v>22</v>
      </c>
      <c r="O868" s="382">
        <v>5</v>
      </c>
      <c r="P868" s="382">
        <v>10</v>
      </c>
      <c r="Q868" s="382">
        <v>7</v>
      </c>
      <c r="R868" s="382">
        <v>22</v>
      </c>
      <c r="S868" s="382">
        <v>0</v>
      </c>
    </row>
    <row r="869" spans="1:19">
      <c r="A869" t="s">
        <v>95</v>
      </c>
      <c r="B869">
        <v>53</v>
      </c>
      <c r="C869" t="s">
        <v>95</v>
      </c>
      <c r="D869" s="58">
        <v>45536</v>
      </c>
      <c r="E869" s="382"/>
      <c r="F869" s="382">
        <v>65</v>
      </c>
      <c r="G869" s="382">
        <v>5</v>
      </c>
      <c r="H869" s="382">
        <v>10</v>
      </c>
      <c r="I869" s="382">
        <v>80</v>
      </c>
      <c r="J869" s="382">
        <v>70</v>
      </c>
      <c r="L869" s="380"/>
      <c r="N869" s="382">
        <v>80</v>
      </c>
      <c r="O869" s="382">
        <v>5</v>
      </c>
      <c r="P869" s="382">
        <v>10</v>
      </c>
      <c r="Q869" s="382">
        <v>65</v>
      </c>
      <c r="R869" s="382">
        <v>80</v>
      </c>
      <c r="S869" s="382">
        <v>0</v>
      </c>
    </row>
    <row r="870" spans="1:19">
      <c r="A870" t="s">
        <v>95</v>
      </c>
      <c r="B870">
        <v>53</v>
      </c>
      <c r="C870" t="s">
        <v>95</v>
      </c>
      <c r="D870" s="58">
        <v>45566</v>
      </c>
      <c r="E870" s="382"/>
      <c r="F870" s="382"/>
      <c r="G870" s="382"/>
      <c r="H870" s="382"/>
      <c r="I870" s="382">
        <v>0</v>
      </c>
      <c r="J870" s="382">
        <v>0</v>
      </c>
      <c r="L870" s="380"/>
      <c r="N870" s="382"/>
      <c r="O870" s="382"/>
      <c r="P870" s="382"/>
      <c r="Q870" s="382">
        <v>0</v>
      </c>
      <c r="R870" s="382">
        <v>0</v>
      </c>
      <c r="S870" s="382">
        <v>0</v>
      </c>
    </row>
    <row r="871" spans="1:19">
      <c r="A871" t="s">
        <v>95</v>
      </c>
      <c r="B871">
        <v>53</v>
      </c>
      <c r="C871" t="s">
        <v>95</v>
      </c>
      <c r="D871" s="58">
        <v>45597</v>
      </c>
      <c r="E871" s="382"/>
      <c r="F871" s="382"/>
      <c r="G871" s="382"/>
      <c r="H871" s="382"/>
      <c r="I871" s="382">
        <v>0</v>
      </c>
      <c r="J871" s="382">
        <v>0</v>
      </c>
      <c r="L871" s="380"/>
      <c r="N871" s="382"/>
      <c r="O871" s="382"/>
      <c r="P871" s="382"/>
      <c r="Q871" s="382">
        <v>0</v>
      </c>
      <c r="R871" s="382">
        <v>0</v>
      </c>
      <c r="S871" s="382">
        <v>0</v>
      </c>
    </row>
    <row r="872" spans="1:19">
      <c r="A872" t="s">
        <v>95</v>
      </c>
      <c r="B872">
        <v>53</v>
      </c>
      <c r="C872" t="s">
        <v>95</v>
      </c>
      <c r="D872" s="58">
        <v>45627</v>
      </c>
      <c r="E872" s="382"/>
      <c r="F872" s="382"/>
      <c r="G872" s="382"/>
      <c r="H872" s="382"/>
      <c r="I872" s="382">
        <v>0</v>
      </c>
      <c r="J872" s="382">
        <v>0</v>
      </c>
      <c r="L872" s="380"/>
      <c r="N872" s="382"/>
      <c r="O872" s="382"/>
      <c r="P872" s="382"/>
      <c r="Q872" s="382">
        <v>0</v>
      </c>
      <c r="R872" s="382">
        <v>0</v>
      </c>
      <c r="S872" s="382">
        <v>0</v>
      </c>
    </row>
    <row r="873" spans="1:19">
      <c r="A873" t="s">
        <v>95</v>
      </c>
      <c r="B873">
        <v>53</v>
      </c>
      <c r="C873" t="s">
        <v>95</v>
      </c>
      <c r="D873" s="58">
        <v>45658</v>
      </c>
      <c r="E873" s="382"/>
      <c r="F873" s="382"/>
      <c r="G873" s="382"/>
      <c r="H873" s="382"/>
      <c r="I873" s="382">
        <v>0</v>
      </c>
      <c r="J873" s="382">
        <v>0</v>
      </c>
      <c r="L873" s="380"/>
      <c r="N873" s="382"/>
      <c r="O873" s="382"/>
      <c r="P873" s="382"/>
      <c r="Q873" s="382">
        <v>0</v>
      </c>
      <c r="R873" s="382">
        <v>0</v>
      </c>
      <c r="S873" s="382">
        <v>0</v>
      </c>
    </row>
    <row r="874" spans="1:19">
      <c r="A874" t="s">
        <v>95</v>
      </c>
      <c r="B874" t="s">
        <v>427</v>
      </c>
      <c r="D874" s="58"/>
      <c r="E874" s="382">
        <v>70</v>
      </c>
      <c r="F874" s="382">
        <v>156</v>
      </c>
      <c r="G874" s="382">
        <v>15</v>
      </c>
      <c r="H874" s="382">
        <v>70</v>
      </c>
      <c r="I874" s="382">
        <v>311</v>
      </c>
      <c r="J874" s="382">
        <v>241</v>
      </c>
      <c r="L874" s="380"/>
      <c r="N874" s="382">
        <v>241</v>
      </c>
      <c r="O874" s="382">
        <v>15</v>
      </c>
      <c r="P874" s="382">
        <v>70</v>
      </c>
      <c r="Q874" s="382">
        <v>156</v>
      </c>
      <c r="R874" s="382">
        <v>241</v>
      </c>
      <c r="S874" s="382">
        <v>70</v>
      </c>
    </row>
    <row r="875" spans="1:19">
      <c r="B875">
        <v>54</v>
      </c>
      <c r="C875" t="s">
        <v>96</v>
      </c>
      <c r="D875" s="58">
        <v>45261</v>
      </c>
      <c r="E875" s="382">
        <v>54</v>
      </c>
      <c r="F875" s="382">
        <v>0</v>
      </c>
      <c r="G875" s="382"/>
      <c r="H875" s="382"/>
      <c r="I875" s="382">
        <v>54</v>
      </c>
      <c r="J875" s="382">
        <v>54</v>
      </c>
      <c r="K875" t="s">
        <v>383</v>
      </c>
      <c r="L875" s="380"/>
      <c r="M875">
        <v>44</v>
      </c>
      <c r="N875" s="382">
        <v>54</v>
      </c>
      <c r="O875" s="382"/>
      <c r="P875" s="382"/>
      <c r="Q875" s="382">
        <v>54</v>
      </c>
      <c r="R875" s="382">
        <v>54</v>
      </c>
      <c r="S875" s="382">
        <v>0</v>
      </c>
    </row>
    <row r="876" spans="1:19">
      <c r="A876" t="s">
        <v>96</v>
      </c>
      <c r="B876">
        <v>54</v>
      </c>
      <c r="C876" t="s">
        <v>96</v>
      </c>
      <c r="D876" s="58">
        <v>45292</v>
      </c>
      <c r="E876" s="382"/>
      <c r="F876" s="382"/>
      <c r="G876" s="382"/>
      <c r="H876" s="382">
        <v>0</v>
      </c>
      <c r="I876" s="382">
        <v>0</v>
      </c>
      <c r="J876" s="382">
        <v>0</v>
      </c>
      <c r="K876" t="s">
        <v>557</v>
      </c>
      <c r="L876" s="380"/>
      <c r="N876" s="382"/>
      <c r="O876" s="382"/>
      <c r="P876" s="382">
        <v>0</v>
      </c>
      <c r="Q876" s="382">
        <v>0</v>
      </c>
      <c r="R876" s="382">
        <v>0</v>
      </c>
      <c r="S876" s="382">
        <v>0</v>
      </c>
    </row>
    <row r="877" spans="1:19">
      <c r="A877" t="s">
        <v>96</v>
      </c>
      <c r="B877">
        <v>54</v>
      </c>
      <c r="C877" t="s">
        <v>96</v>
      </c>
      <c r="D877" s="58">
        <v>45323</v>
      </c>
      <c r="E877" s="382"/>
      <c r="F877" s="382"/>
      <c r="G877" s="382"/>
      <c r="H877" s="382"/>
      <c r="I877" s="382">
        <v>0</v>
      </c>
      <c r="J877" s="382">
        <v>0</v>
      </c>
      <c r="L877" s="380"/>
      <c r="N877" s="382"/>
      <c r="O877" s="382"/>
      <c r="P877" s="382"/>
      <c r="Q877" s="382">
        <v>0</v>
      </c>
      <c r="R877" s="382">
        <v>0</v>
      </c>
      <c r="S877" s="382">
        <v>0</v>
      </c>
    </row>
    <row r="878" spans="1:19">
      <c r="A878" t="s">
        <v>96</v>
      </c>
      <c r="B878">
        <v>54</v>
      </c>
      <c r="C878" t="s">
        <v>96</v>
      </c>
      <c r="D878" s="58">
        <v>45352</v>
      </c>
      <c r="E878" s="382"/>
      <c r="F878" s="382">
        <v>0</v>
      </c>
      <c r="G878" s="382"/>
      <c r="H878" s="382">
        <v>10</v>
      </c>
      <c r="I878" s="382">
        <v>10</v>
      </c>
      <c r="J878" s="382">
        <v>0</v>
      </c>
      <c r="L878" s="380">
        <v>45392</v>
      </c>
      <c r="M878">
        <v>146</v>
      </c>
      <c r="N878" s="382">
        <v>10</v>
      </c>
      <c r="O878" s="382"/>
      <c r="P878" s="382">
        <v>10</v>
      </c>
      <c r="Q878" s="382">
        <v>0</v>
      </c>
      <c r="R878" s="382">
        <v>10</v>
      </c>
      <c r="S878" s="382">
        <v>0</v>
      </c>
    </row>
    <row r="879" spans="1:19">
      <c r="A879" t="s">
        <v>96</v>
      </c>
      <c r="B879">
        <v>54</v>
      </c>
      <c r="C879" t="s">
        <v>96</v>
      </c>
      <c r="D879" s="58">
        <v>45383</v>
      </c>
      <c r="E879" s="382"/>
      <c r="F879" s="382">
        <v>14</v>
      </c>
      <c r="G879" s="382"/>
      <c r="H879" s="382">
        <v>10</v>
      </c>
      <c r="I879" s="382">
        <v>24</v>
      </c>
      <c r="J879" s="382">
        <v>14</v>
      </c>
      <c r="L879" s="380">
        <v>45419</v>
      </c>
      <c r="M879" s="383">
        <v>35</v>
      </c>
      <c r="N879" s="382">
        <v>24</v>
      </c>
      <c r="O879" s="382"/>
      <c r="P879" s="382">
        <v>10</v>
      </c>
      <c r="Q879" s="382">
        <v>14</v>
      </c>
      <c r="R879" s="382">
        <v>24</v>
      </c>
      <c r="S879" s="382">
        <v>0</v>
      </c>
    </row>
    <row r="880" spans="1:19">
      <c r="A880" t="s">
        <v>96</v>
      </c>
      <c r="B880">
        <v>54</v>
      </c>
      <c r="C880" t="s">
        <v>96</v>
      </c>
      <c r="D880" s="58">
        <v>45413</v>
      </c>
      <c r="E880" s="382"/>
      <c r="F880" s="382">
        <v>0</v>
      </c>
      <c r="G880" s="382"/>
      <c r="H880" s="382">
        <v>10</v>
      </c>
      <c r="I880" s="382">
        <v>10</v>
      </c>
      <c r="J880" s="382">
        <v>0</v>
      </c>
      <c r="L880" s="380">
        <v>45451</v>
      </c>
      <c r="M880">
        <v>43</v>
      </c>
      <c r="N880" s="382">
        <v>10</v>
      </c>
      <c r="O880" s="382"/>
      <c r="P880" s="382">
        <v>10</v>
      </c>
      <c r="Q880" s="382">
        <v>0</v>
      </c>
      <c r="R880" s="382">
        <v>10</v>
      </c>
      <c r="S880" s="382">
        <v>0</v>
      </c>
    </row>
    <row r="881" spans="1:19">
      <c r="A881" t="s">
        <v>96</v>
      </c>
      <c r="B881">
        <v>54</v>
      </c>
      <c r="C881" t="s">
        <v>96</v>
      </c>
      <c r="D881" s="58">
        <v>45444</v>
      </c>
      <c r="E881" s="382"/>
      <c r="F881" s="382">
        <v>0</v>
      </c>
      <c r="G881" s="382"/>
      <c r="H881" s="382">
        <v>10</v>
      </c>
      <c r="I881" s="382">
        <v>10</v>
      </c>
      <c r="J881" s="382">
        <v>0</v>
      </c>
      <c r="L881" s="380">
        <v>45483</v>
      </c>
      <c r="M881">
        <v>34</v>
      </c>
      <c r="N881" s="382">
        <v>10</v>
      </c>
      <c r="O881" s="382"/>
      <c r="P881" s="382">
        <v>10</v>
      </c>
      <c r="Q881" s="382">
        <v>0</v>
      </c>
      <c r="R881" s="382">
        <v>10</v>
      </c>
      <c r="S881" s="382">
        <v>0</v>
      </c>
    </row>
    <row r="882" spans="1:19">
      <c r="A882" t="s">
        <v>96</v>
      </c>
      <c r="B882">
        <v>54</v>
      </c>
      <c r="C882" t="s">
        <v>96</v>
      </c>
      <c r="D882" s="58">
        <v>45474</v>
      </c>
      <c r="E882" s="382"/>
      <c r="F882" s="382">
        <v>0</v>
      </c>
      <c r="G882" s="382">
        <v>5</v>
      </c>
      <c r="H882" s="382">
        <v>10</v>
      </c>
      <c r="I882" s="382">
        <v>15</v>
      </c>
      <c r="J882" s="382">
        <v>5</v>
      </c>
      <c r="L882" s="380">
        <v>45549</v>
      </c>
      <c r="M882">
        <v>23</v>
      </c>
      <c r="N882" s="382">
        <v>15</v>
      </c>
      <c r="O882" s="382">
        <v>5</v>
      </c>
      <c r="P882" s="382">
        <v>10</v>
      </c>
      <c r="Q882" s="382">
        <v>0</v>
      </c>
      <c r="R882" s="382">
        <v>15</v>
      </c>
      <c r="S882" s="382">
        <v>0</v>
      </c>
    </row>
    <row r="883" spans="1:19">
      <c r="A883" t="s">
        <v>96</v>
      </c>
      <c r="B883">
        <v>54</v>
      </c>
      <c r="C883" t="s">
        <v>96</v>
      </c>
      <c r="D883" s="58">
        <v>45505</v>
      </c>
      <c r="E883" s="382"/>
      <c r="F883" s="382">
        <v>0</v>
      </c>
      <c r="G883" s="382">
        <v>5</v>
      </c>
      <c r="H883" s="382">
        <v>10</v>
      </c>
      <c r="I883" s="382">
        <v>15</v>
      </c>
      <c r="J883" s="382">
        <v>5</v>
      </c>
      <c r="L883" s="380">
        <v>45549</v>
      </c>
      <c r="M883">
        <v>23</v>
      </c>
      <c r="N883" s="382">
        <v>15</v>
      </c>
      <c r="O883" s="382">
        <v>5</v>
      </c>
      <c r="P883" s="382">
        <v>10</v>
      </c>
      <c r="Q883" s="382">
        <v>0</v>
      </c>
      <c r="R883" s="382">
        <v>15</v>
      </c>
      <c r="S883" s="382">
        <v>0</v>
      </c>
    </row>
    <row r="884" spans="1:19">
      <c r="A884" t="s">
        <v>96</v>
      </c>
      <c r="B884">
        <v>54</v>
      </c>
      <c r="C884" t="s">
        <v>96</v>
      </c>
      <c r="D884" s="58">
        <v>45536</v>
      </c>
      <c r="E884" s="382"/>
      <c r="F884" s="382">
        <v>7</v>
      </c>
      <c r="G884" s="382">
        <v>5</v>
      </c>
      <c r="H884" s="382">
        <v>10</v>
      </c>
      <c r="I884" s="382">
        <v>22</v>
      </c>
      <c r="J884" s="382">
        <v>12</v>
      </c>
      <c r="L884" s="380"/>
      <c r="N884" s="382">
        <v>22</v>
      </c>
      <c r="O884" s="382">
        <v>5</v>
      </c>
      <c r="P884" s="382">
        <v>10</v>
      </c>
      <c r="Q884" s="382">
        <v>7</v>
      </c>
      <c r="R884" s="382">
        <v>22</v>
      </c>
      <c r="S884" s="382">
        <v>0</v>
      </c>
    </row>
    <row r="885" spans="1:19">
      <c r="A885" t="s">
        <v>96</v>
      </c>
      <c r="B885">
        <v>54</v>
      </c>
      <c r="C885" t="s">
        <v>96</v>
      </c>
      <c r="D885" s="58">
        <v>45566</v>
      </c>
      <c r="E885" s="382"/>
      <c r="F885" s="382"/>
      <c r="G885" s="382"/>
      <c r="H885" s="382"/>
      <c r="I885" s="382">
        <v>0</v>
      </c>
      <c r="J885" s="382">
        <v>0</v>
      </c>
      <c r="L885" s="380"/>
      <c r="N885" s="382"/>
      <c r="O885" s="382"/>
      <c r="P885" s="382"/>
      <c r="Q885" s="382">
        <v>0</v>
      </c>
      <c r="R885" s="382">
        <v>0</v>
      </c>
      <c r="S885" s="382">
        <v>0</v>
      </c>
    </row>
    <row r="886" spans="1:19">
      <c r="A886" t="s">
        <v>96</v>
      </c>
      <c r="B886">
        <v>54</v>
      </c>
      <c r="C886" t="s">
        <v>96</v>
      </c>
      <c r="D886" s="58">
        <v>45597</v>
      </c>
      <c r="E886" s="382"/>
      <c r="F886" s="382"/>
      <c r="G886" s="382"/>
      <c r="H886" s="382"/>
      <c r="I886" s="382">
        <v>0</v>
      </c>
      <c r="J886" s="382">
        <v>0</v>
      </c>
      <c r="L886" s="380"/>
      <c r="N886" s="382"/>
      <c r="O886" s="382"/>
      <c r="P886" s="382"/>
      <c r="Q886" s="382">
        <v>0</v>
      </c>
      <c r="R886" s="382">
        <v>0</v>
      </c>
      <c r="S886" s="382">
        <v>0</v>
      </c>
    </row>
    <row r="887" spans="1:19">
      <c r="A887" t="s">
        <v>96</v>
      </c>
      <c r="B887">
        <v>54</v>
      </c>
      <c r="C887" t="s">
        <v>96</v>
      </c>
      <c r="D887" s="58">
        <v>45627</v>
      </c>
      <c r="E887" s="382"/>
      <c r="F887" s="382"/>
      <c r="G887" s="382"/>
      <c r="H887" s="382"/>
      <c r="I887" s="382">
        <v>0</v>
      </c>
      <c r="J887" s="382">
        <v>0</v>
      </c>
      <c r="L887" s="380"/>
      <c r="N887" s="382"/>
      <c r="O887" s="382"/>
      <c r="P887" s="382"/>
      <c r="Q887" s="382">
        <v>0</v>
      </c>
      <c r="R887" s="382">
        <v>0</v>
      </c>
      <c r="S887" s="382">
        <v>0</v>
      </c>
    </row>
    <row r="888" spans="1:19">
      <c r="A888" t="s">
        <v>96</v>
      </c>
      <c r="B888">
        <v>54</v>
      </c>
      <c r="C888" t="s">
        <v>96</v>
      </c>
      <c r="D888" s="58">
        <v>45658</v>
      </c>
      <c r="E888" s="382"/>
      <c r="F888" s="382"/>
      <c r="G888" s="382"/>
      <c r="H888" s="382"/>
      <c r="I888" s="382">
        <v>0</v>
      </c>
      <c r="J888" s="382">
        <v>0</v>
      </c>
      <c r="L888" s="380"/>
      <c r="N888" s="382"/>
      <c r="O888" s="382"/>
      <c r="P888" s="382"/>
      <c r="Q888" s="382">
        <v>0</v>
      </c>
      <c r="R888" s="382">
        <v>0</v>
      </c>
      <c r="S888" s="382">
        <v>0</v>
      </c>
    </row>
    <row r="889" spans="1:19">
      <c r="A889" t="s">
        <v>96</v>
      </c>
      <c r="B889">
        <v>54</v>
      </c>
      <c r="C889" t="s">
        <v>96</v>
      </c>
      <c r="D889" s="58">
        <v>45689</v>
      </c>
      <c r="E889" s="382"/>
      <c r="F889" s="382"/>
      <c r="G889" s="382"/>
      <c r="H889" s="382"/>
      <c r="I889" s="382">
        <v>0</v>
      </c>
      <c r="J889" s="382">
        <v>0</v>
      </c>
      <c r="L889" s="380"/>
      <c r="N889" s="382"/>
      <c r="O889" s="382"/>
      <c r="P889" s="382"/>
      <c r="Q889" s="382">
        <v>0</v>
      </c>
      <c r="R889" s="382">
        <v>0</v>
      </c>
      <c r="S889" s="382">
        <v>0</v>
      </c>
    </row>
    <row r="890" spans="1:19">
      <c r="A890" t="s">
        <v>96</v>
      </c>
      <c r="B890">
        <v>54</v>
      </c>
      <c r="C890" t="s">
        <v>96</v>
      </c>
      <c r="D890" s="58">
        <v>45717</v>
      </c>
      <c r="E890" s="382"/>
      <c r="F890" s="382"/>
      <c r="G890" s="382"/>
      <c r="H890" s="382"/>
      <c r="I890" s="382">
        <v>0</v>
      </c>
      <c r="J890" s="382">
        <v>0</v>
      </c>
      <c r="L890" s="380"/>
      <c r="N890" s="382"/>
      <c r="O890" s="382"/>
      <c r="P890" s="382"/>
      <c r="Q890" s="382">
        <v>0</v>
      </c>
      <c r="R890" s="382">
        <v>0</v>
      </c>
      <c r="S890" s="382">
        <v>0</v>
      </c>
    </row>
    <row r="891" spans="1:19">
      <c r="A891" t="s">
        <v>96</v>
      </c>
      <c r="B891" t="s">
        <v>428</v>
      </c>
      <c r="D891" s="58"/>
      <c r="E891" s="382">
        <v>54</v>
      </c>
      <c r="F891" s="382">
        <v>21</v>
      </c>
      <c r="G891" s="382">
        <v>15</v>
      </c>
      <c r="H891" s="382">
        <v>70</v>
      </c>
      <c r="I891" s="382">
        <v>160</v>
      </c>
      <c r="J891" s="382">
        <v>90</v>
      </c>
      <c r="L891" s="380"/>
      <c r="N891" s="382">
        <v>160</v>
      </c>
      <c r="O891" s="382">
        <v>15</v>
      </c>
      <c r="P891" s="382">
        <v>70</v>
      </c>
      <c r="Q891" s="382">
        <v>75</v>
      </c>
      <c r="R891" s="382">
        <v>160</v>
      </c>
      <c r="S891" s="382">
        <v>0</v>
      </c>
    </row>
    <row r="892" spans="1:19">
      <c r="B892">
        <v>55</v>
      </c>
      <c r="C892" t="s">
        <v>126</v>
      </c>
      <c r="D892" s="58">
        <v>45261</v>
      </c>
      <c r="E892" s="382">
        <v>672</v>
      </c>
      <c r="F892" s="382">
        <v>0</v>
      </c>
      <c r="G892" s="382"/>
      <c r="H892" s="382"/>
      <c r="I892" s="382">
        <v>672</v>
      </c>
      <c r="J892" s="382">
        <v>672</v>
      </c>
      <c r="K892" s="387" t="s">
        <v>383</v>
      </c>
      <c r="L892" s="380"/>
      <c r="M892">
        <v>2</v>
      </c>
      <c r="N892" s="382">
        <v>672</v>
      </c>
      <c r="O892" s="382"/>
      <c r="P892" s="382"/>
      <c r="Q892" s="382">
        <v>672</v>
      </c>
      <c r="R892" s="382">
        <v>672</v>
      </c>
      <c r="S892" s="382">
        <v>0</v>
      </c>
    </row>
    <row r="893" spans="1:19">
      <c r="A893" t="s">
        <v>126</v>
      </c>
      <c r="B893">
        <v>55</v>
      </c>
      <c r="C893" t="s">
        <v>126</v>
      </c>
      <c r="D893" s="58">
        <v>45292</v>
      </c>
      <c r="E893" s="382"/>
      <c r="F893" s="382">
        <v>0</v>
      </c>
      <c r="G893" s="382"/>
      <c r="H893" s="382"/>
      <c r="I893" s="382">
        <v>0</v>
      </c>
      <c r="J893" s="382">
        <v>0</v>
      </c>
      <c r="K893" s="387"/>
      <c r="L893" s="380"/>
      <c r="N893" s="382"/>
      <c r="O893" s="382"/>
      <c r="P893" s="382"/>
      <c r="Q893" s="382">
        <v>0</v>
      </c>
      <c r="R893" s="382">
        <v>0</v>
      </c>
      <c r="S893" s="382">
        <v>0</v>
      </c>
    </row>
    <row r="894" spans="1:19">
      <c r="A894" t="s">
        <v>126</v>
      </c>
      <c r="B894">
        <v>55</v>
      </c>
      <c r="C894" t="s">
        <v>126</v>
      </c>
      <c r="D894" s="58">
        <v>45323</v>
      </c>
      <c r="E894" s="382"/>
      <c r="F894" s="382"/>
      <c r="G894" s="382"/>
      <c r="H894" s="382"/>
      <c r="I894" s="382">
        <v>0</v>
      </c>
      <c r="J894" s="382">
        <v>0</v>
      </c>
      <c r="L894" s="380"/>
      <c r="N894" s="382"/>
      <c r="O894" s="382"/>
      <c r="P894" s="382"/>
      <c r="Q894" s="382">
        <v>0</v>
      </c>
      <c r="R894" s="382">
        <v>0</v>
      </c>
      <c r="S894" s="382">
        <v>0</v>
      </c>
    </row>
    <row r="895" spans="1:19">
      <c r="A895" t="s">
        <v>126</v>
      </c>
      <c r="B895">
        <v>55</v>
      </c>
      <c r="C895" t="s">
        <v>126</v>
      </c>
      <c r="D895" s="58">
        <v>45352</v>
      </c>
      <c r="E895" s="382"/>
      <c r="F895" s="382">
        <v>7</v>
      </c>
      <c r="G895" s="382"/>
      <c r="H895" s="382">
        <v>10</v>
      </c>
      <c r="I895" s="382">
        <v>17</v>
      </c>
      <c r="J895" s="382">
        <v>7</v>
      </c>
      <c r="K895" t="s">
        <v>557</v>
      </c>
      <c r="L895" s="380">
        <v>45390</v>
      </c>
      <c r="M895">
        <v>100</v>
      </c>
      <c r="N895" s="382">
        <v>17</v>
      </c>
      <c r="O895" s="382"/>
      <c r="P895" s="382">
        <v>10</v>
      </c>
      <c r="Q895" s="382">
        <v>7</v>
      </c>
      <c r="R895" s="382">
        <v>17</v>
      </c>
      <c r="S895" s="382">
        <v>0</v>
      </c>
    </row>
    <row r="896" spans="1:19">
      <c r="A896" t="s">
        <v>126</v>
      </c>
      <c r="B896">
        <v>55</v>
      </c>
      <c r="C896" t="s">
        <v>126</v>
      </c>
      <c r="D896" s="58">
        <v>45383</v>
      </c>
      <c r="E896" s="382"/>
      <c r="F896" s="382">
        <v>7</v>
      </c>
      <c r="G896" s="382"/>
      <c r="H896" s="382">
        <v>10</v>
      </c>
      <c r="I896" s="382">
        <v>17</v>
      </c>
      <c r="J896" s="382">
        <v>7</v>
      </c>
      <c r="L896" s="380">
        <v>45458</v>
      </c>
      <c r="M896">
        <v>91</v>
      </c>
      <c r="N896" s="382">
        <v>17</v>
      </c>
      <c r="O896" s="382"/>
      <c r="P896" s="382">
        <v>10</v>
      </c>
      <c r="Q896" s="382">
        <v>7</v>
      </c>
      <c r="R896" s="382">
        <v>17</v>
      </c>
      <c r="S896" s="382">
        <v>0</v>
      </c>
    </row>
    <row r="897" spans="1:19">
      <c r="A897" t="s">
        <v>126</v>
      </c>
      <c r="B897">
        <v>55</v>
      </c>
      <c r="C897" t="s">
        <v>126</v>
      </c>
      <c r="D897" s="58">
        <v>45413</v>
      </c>
      <c r="E897" s="382"/>
      <c r="F897" s="382">
        <v>21</v>
      </c>
      <c r="G897" s="382"/>
      <c r="H897" s="382">
        <v>10</v>
      </c>
      <c r="I897" s="382">
        <v>31</v>
      </c>
      <c r="J897" s="382">
        <v>21</v>
      </c>
      <c r="L897" s="380">
        <v>45458</v>
      </c>
      <c r="M897">
        <v>91</v>
      </c>
      <c r="N897" s="382">
        <v>31</v>
      </c>
      <c r="O897" s="382"/>
      <c r="P897" s="382">
        <v>10</v>
      </c>
      <c r="Q897" s="382">
        <v>21</v>
      </c>
      <c r="R897" s="382">
        <v>31</v>
      </c>
      <c r="S897" s="382">
        <v>0</v>
      </c>
    </row>
    <row r="898" spans="1:19">
      <c r="A898" t="s">
        <v>126</v>
      </c>
      <c r="B898">
        <v>55</v>
      </c>
      <c r="C898" t="s">
        <v>126</v>
      </c>
      <c r="D898" s="58">
        <v>45444</v>
      </c>
      <c r="E898" s="382"/>
      <c r="F898" s="382">
        <v>49</v>
      </c>
      <c r="G898" s="382"/>
      <c r="H898" s="382">
        <v>10</v>
      </c>
      <c r="I898" s="382">
        <v>59</v>
      </c>
      <c r="J898" s="382">
        <v>49</v>
      </c>
      <c r="L898" s="380">
        <v>45483</v>
      </c>
      <c r="M898">
        <v>20</v>
      </c>
      <c r="N898" s="382">
        <v>59</v>
      </c>
      <c r="O898" s="382"/>
      <c r="P898" s="382">
        <v>10</v>
      </c>
      <c r="Q898" s="382">
        <v>49</v>
      </c>
      <c r="R898" s="382">
        <v>59</v>
      </c>
      <c r="S898" s="382">
        <v>0</v>
      </c>
    </row>
    <row r="899" spans="1:19">
      <c r="A899" t="s">
        <v>126</v>
      </c>
      <c r="B899">
        <v>55</v>
      </c>
      <c r="C899" t="s">
        <v>126</v>
      </c>
      <c r="D899" s="58">
        <v>45474</v>
      </c>
      <c r="E899" s="382"/>
      <c r="F899" s="382">
        <v>56</v>
      </c>
      <c r="G899" s="382">
        <v>5</v>
      </c>
      <c r="H899" s="382">
        <v>10</v>
      </c>
      <c r="I899" s="382">
        <v>71</v>
      </c>
      <c r="J899" s="382">
        <v>61</v>
      </c>
      <c r="L899" s="380">
        <v>45513</v>
      </c>
      <c r="M899">
        <v>39</v>
      </c>
      <c r="N899" s="382">
        <v>71</v>
      </c>
      <c r="O899" s="382">
        <v>5</v>
      </c>
      <c r="P899" s="382">
        <v>10</v>
      </c>
      <c r="Q899" s="382">
        <v>56</v>
      </c>
      <c r="R899" s="382">
        <v>71</v>
      </c>
      <c r="S899" s="382">
        <v>0</v>
      </c>
    </row>
    <row r="900" spans="1:19">
      <c r="A900" t="s">
        <v>126</v>
      </c>
      <c r="B900">
        <v>55</v>
      </c>
      <c r="C900" t="s">
        <v>126</v>
      </c>
      <c r="D900" s="58">
        <v>45505</v>
      </c>
      <c r="E900" s="382"/>
      <c r="F900" s="382">
        <v>42</v>
      </c>
      <c r="G900" s="382">
        <v>5</v>
      </c>
      <c r="H900" s="382">
        <v>10</v>
      </c>
      <c r="I900" s="382">
        <v>57</v>
      </c>
      <c r="J900" s="382">
        <v>47</v>
      </c>
      <c r="L900" s="380"/>
      <c r="N900" s="382"/>
      <c r="O900" s="382"/>
      <c r="P900" s="382"/>
      <c r="Q900" s="382">
        <v>0</v>
      </c>
      <c r="R900" s="382">
        <v>0</v>
      </c>
      <c r="S900" s="382">
        <v>57</v>
      </c>
    </row>
    <row r="901" spans="1:19">
      <c r="A901" t="s">
        <v>126</v>
      </c>
      <c r="B901">
        <v>55</v>
      </c>
      <c r="C901" t="s">
        <v>126</v>
      </c>
      <c r="D901" s="58">
        <v>45536</v>
      </c>
      <c r="E901" s="382"/>
      <c r="F901" s="382">
        <v>70</v>
      </c>
      <c r="G901" s="382">
        <v>5</v>
      </c>
      <c r="H901" s="382">
        <v>10</v>
      </c>
      <c r="I901" s="382">
        <v>85</v>
      </c>
      <c r="J901" s="382">
        <v>75</v>
      </c>
      <c r="L901" s="380"/>
      <c r="N901" s="382">
        <v>142</v>
      </c>
      <c r="O901" s="382">
        <v>10</v>
      </c>
      <c r="P901" s="382">
        <v>20</v>
      </c>
      <c r="Q901" s="382">
        <v>112</v>
      </c>
      <c r="R901" s="382">
        <v>142</v>
      </c>
      <c r="S901" s="382">
        <v>-57</v>
      </c>
    </row>
    <row r="902" spans="1:19">
      <c r="A902" t="s">
        <v>126</v>
      </c>
      <c r="B902">
        <v>55</v>
      </c>
      <c r="C902" t="s">
        <v>126</v>
      </c>
      <c r="D902" s="58">
        <v>45566</v>
      </c>
      <c r="E902" s="382"/>
      <c r="F902" s="382"/>
      <c r="G902" s="382"/>
      <c r="H902" s="382"/>
      <c r="I902" s="382">
        <v>0</v>
      </c>
      <c r="J902" s="382">
        <v>0</v>
      </c>
      <c r="L902" s="380"/>
      <c r="N902" s="382"/>
      <c r="O902" s="382"/>
      <c r="P902" s="382"/>
      <c r="Q902" s="382">
        <v>0</v>
      </c>
      <c r="R902" s="382">
        <v>0</v>
      </c>
      <c r="S902" s="382">
        <v>0</v>
      </c>
    </row>
    <row r="903" spans="1:19">
      <c r="A903" t="s">
        <v>126</v>
      </c>
      <c r="B903">
        <v>55</v>
      </c>
      <c r="C903" t="s">
        <v>126</v>
      </c>
      <c r="D903" s="58">
        <v>45597</v>
      </c>
      <c r="E903" s="382"/>
      <c r="F903" s="382"/>
      <c r="G903" s="382"/>
      <c r="H903" s="382"/>
      <c r="I903" s="382">
        <v>0</v>
      </c>
      <c r="J903" s="382">
        <v>0</v>
      </c>
      <c r="L903" s="380"/>
      <c r="N903" s="382"/>
      <c r="O903" s="382"/>
      <c r="P903" s="382"/>
      <c r="Q903" s="382">
        <v>0</v>
      </c>
      <c r="R903" s="382">
        <v>0</v>
      </c>
      <c r="S903" s="382">
        <v>0</v>
      </c>
    </row>
    <row r="904" spans="1:19">
      <c r="A904" t="s">
        <v>126</v>
      </c>
      <c r="B904">
        <v>55</v>
      </c>
      <c r="C904" t="s">
        <v>126</v>
      </c>
      <c r="D904" s="58">
        <v>45627</v>
      </c>
      <c r="E904" s="382"/>
      <c r="F904" s="382"/>
      <c r="G904" s="382"/>
      <c r="H904" s="382"/>
      <c r="I904" s="382">
        <v>0</v>
      </c>
      <c r="J904" s="382">
        <v>0</v>
      </c>
      <c r="L904" s="380"/>
      <c r="N904" s="382"/>
      <c r="O904" s="382"/>
      <c r="P904" s="382"/>
      <c r="Q904" s="382">
        <v>0</v>
      </c>
      <c r="R904" s="382">
        <v>0</v>
      </c>
      <c r="S904" s="382">
        <v>0</v>
      </c>
    </row>
    <row r="905" spans="1:19">
      <c r="A905" t="s">
        <v>126</v>
      </c>
      <c r="B905">
        <v>55</v>
      </c>
      <c r="C905" t="s">
        <v>126</v>
      </c>
      <c r="D905" s="58">
        <v>45658</v>
      </c>
      <c r="E905" s="382"/>
      <c r="F905" s="382"/>
      <c r="G905" s="382"/>
      <c r="H905" s="382"/>
      <c r="I905" s="382">
        <v>0</v>
      </c>
      <c r="J905" s="382">
        <v>0</v>
      </c>
      <c r="L905" s="380"/>
      <c r="N905" s="382"/>
      <c r="O905" s="382"/>
      <c r="P905" s="382"/>
      <c r="Q905" s="382">
        <v>0</v>
      </c>
      <c r="R905" s="382">
        <v>0</v>
      </c>
      <c r="S905" s="382">
        <v>0</v>
      </c>
    </row>
    <row r="906" spans="1:19">
      <c r="A906" t="s">
        <v>126</v>
      </c>
      <c r="B906">
        <v>55</v>
      </c>
      <c r="C906" t="s">
        <v>126</v>
      </c>
      <c r="D906" s="58">
        <v>45689</v>
      </c>
      <c r="E906" s="382"/>
      <c r="F906" s="382"/>
      <c r="G906" s="382"/>
      <c r="H906" s="382"/>
      <c r="I906" s="382">
        <v>0</v>
      </c>
      <c r="J906" s="382">
        <v>0</v>
      </c>
      <c r="L906" s="380"/>
      <c r="N906" s="382"/>
      <c r="O906" s="382"/>
      <c r="P906" s="382"/>
      <c r="Q906" s="382">
        <v>0</v>
      </c>
      <c r="R906" s="382">
        <v>0</v>
      </c>
      <c r="S906" s="382">
        <v>0</v>
      </c>
    </row>
    <row r="907" spans="1:19">
      <c r="A907" t="s">
        <v>126</v>
      </c>
      <c r="B907" t="s">
        <v>429</v>
      </c>
      <c r="D907" s="58"/>
      <c r="E907" s="382">
        <v>672</v>
      </c>
      <c r="F907" s="382">
        <v>252</v>
      </c>
      <c r="G907" s="382">
        <v>15</v>
      </c>
      <c r="H907" s="382">
        <v>70</v>
      </c>
      <c r="I907" s="382">
        <v>1009</v>
      </c>
      <c r="J907" s="382">
        <v>939</v>
      </c>
      <c r="L907" s="380"/>
      <c r="N907" s="382">
        <v>1009</v>
      </c>
      <c r="O907" s="382">
        <v>15</v>
      </c>
      <c r="P907" s="382">
        <v>70</v>
      </c>
      <c r="Q907" s="382">
        <v>924</v>
      </c>
      <c r="R907" s="382">
        <v>1009</v>
      </c>
      <c r="S907" s="382">
        <v>0</v>
      </c>
    </row>
    <row r="908" spans="1:19">
      <c r="B908">
        <v>56</v>
      </c>
      <c r="C908" t="s">
        <v>55</v>
      </c>
      <c r="D908" s="58">
        <v>45261</v>
      </c>
      <c r="E908" s="382">
        <v>0</v>
      </c>
      <c r="F908" s="382"/>
      <c r="G908" s="382"/>
      <c r="H908" s="382"/>
      <c r="I908" s="382">
        <v>0</v>
      </c>
      <c r="J908" s="382">
        <v>0</v>
      </c>
      <c r="L908" s="380"/>
      <c r="N908" s="382"/>
      <c r="O908" s="382"/>
      <c r="P908" s="382"/>
      <c r="Q908" s="382">
        <v>0</v>
      </c>
      <c r="R908" s="382">
        <v>0</v>
      </c>
      <c r="S908" s="382">
        <v>0</v>
      </c>
    </row>
    <row r="909" spans="1:19">
      <c r="A909" t="s">
        <v>55</v>
      </c>
      <c r="B909">
        <v>56</v>
      </c>
      <c r="C909" t="s">
        <v>55</v>
      </c>
      <c r="D909" s="58">
        <v>45292</v>
      </c>
      <c r="E909" s="382"/>
      <c r="F909" s="382">
        <v>28</v>
      </c>
      <c r="G909" s="382"/>
      <c r="H909" s="382">
        <v>10</v>
      </c>
      <c r="I909" s="382">
        <v>38</v>
      </c>
      <c r="J909" s="382">
        <v>28</v>
      </c>
      <c r="K909" t="s">
        <v>557</v>
      </c>
      <c r="L909" s="380">
        <v>45390</v>
      </c>
      <c r="M909">
        <v>95</v>
      </c>
      <c r="N909" s="382">
        <v>38</v>
      </c>
      <c r="O909" s="382"/>
      <c r="P909" s="382">
        <v>10</v>
      </c>
      <c r="Q909" s="382">
        <v>28</v>
      </c>
      <c r="R909" s="382">
        <v>38</v>
      </c>
      <c r="S909" s="382">
        <v>0</v>
      </c>
    </row>
    <row r="910" spans="1:19">
      <c r="A910" t="s">
        <v>55</v>
      </c>
      <c r="B910">
        <v>56</v>
      </c>
      <c r="C910" t="s">
        <v>55</v>
      </c>
      <c r="D910" s="58">
        <v>45323</v>
      </c>
      <c r="E910" s="382"/>
      <c r="F910" s="382"/>
      <c r="G910" s="382"/>
      <c r="H910" s="382"/>
      <c r="I910" s="382">
        <v>0</v>
      </c>
      <c r="J910" s="382">
        <v>0</v>
      </c>
      <c r="L910" s="380"/>
      <c r="N910" s="382"/>
      <c r="O910" s="382"/>
      <c r="P910" s="382"/>
      <c r="Q910" s="382">
        <v>0</v>
      </c>
      <c r="R910" s="382">
        <v>0</v>
      </c>
      <c r="S910" s="382">
        <v>0</v>
      </c>
    </row>
    <row r="911" spans="1:19">
      <c r="A911" t="s">
        <v>55</v>
      </c>
      <c r="B911">
        <v>56</v>
      </c>
      <c r="C911" t="s">
        <v>55</v>
      </c>
      <c r="D911" s="58">
        <v>45352</v>
      </c>
      <c r="E911" s="382"/>
      <c r="F911" s="382">
        <v>14</v>
      </c>
      <c r="G911" s="382"/>
      <c r="H911" s="382">
        <v>0</v>
      </c>
      <c r="I911" s="382">
        <v>14</v>
      </c>
      <c r="J911" s="382">
        <v>14</v>
      </c>
      <c r="K911" t="s">
        <v>557</v>
      </c>
      <c r="L911" s="380">
        <v>45390</v>
      </c>
      <c r="M911">
        <v>95</v>
      </c>
      <c r="N911" s="382">
        <v>14</v>
      </c>
      <c r="O911" s="382"/>
      <c r="P911" s="382"/>
      <c r="Q911" s="382">
        <v>14</v>
      </c>
      <c r="R911" s="382">
        <v>14</v>
      </c>
      <c r="S911" s="382">
        <v>0</v>
      </c>
    </row>
    <row r="912" spans="1:19">
      <c r="A912" t="s">
        <v>55</v>
      </c>
      <c r="B912">
        <v>56</v>
      </c>
      <c r="C912" t="s">
        <v>55</v>
      </c>
      <c r="D912" s="58">
        <v>45383</v>
      </c>
      <c r="E912" s="382"/>
      <c r="F912" s="382">
        <v>105</v>
      </c>
      <c r="G912" s="382"/>
      <c r="H912" s="382">
        <v>10</v>
      </c>
      <c r="I912" s="382">
        <v>115</v>
      </c>
      <c r="J912" s="382">
        <v>105</v>
      </c>
      <c r="L912" s="380">
        <v>45419</v>
      </c>
      <c r="M912" s="383">
        <v>25</v>
      </c>
      <c r="N912" s="382">
        <v>115</v>
      </c>
      <c r="O912" s="382"/>
      <c r="P912" s="382">
        <v>10</v>
      </c>
      <c r="Q912" s="382">
        <v>105</v>
      </c>
      <c r="R912" s="382">
        <v>115</v>
      </c>
      <c r="S912" s="382">
        <v>0</v>
      </c>
    </row>
    <row r="913" spans="1:19">
      <c r="A913" t="s">
        <v>55</v>
      </c>
      <c r="B913">
        <v>56</v>
      </c>
      <c r="C913" t="s">
        <v>55</v>
      </c>
      <c r="D913" s="58">
        <v>45413</v>
      </c>
      <c r="E913" s="382"/>
      <c r="F913" s="382">
        <v>49</v>
      </c>
      <c r="G913" s="382"/>
      <c r="H913" s="382">
        <v>10</v>
      </c>
      <c r="I913" s="382">
        <v>59</v>
      </c>
      <c r="J913" s="382">
        <v>49</v>
      </c>
      <c r="L913" s="380">
        <v>45452</v>
      </c>
      <c r="M913">
        <v>56</v>
      </c>
      <c r="N913" s="382">
        <v>59</v>
      </c>
      <c r="O913" s="382"/>
      <c r="P913" s="382">
        <v>10</v>
      </c>
      <c r="Q913" s="382">
        <v>49</v>
      </c>
      <c r="R913" s="382">
        <v>59</v>
      </c>
      <c r="S913" s="382">
        <v>0</v>
      </c>
    </row>
    <row r="914" spans="1:19">
      <c r="A914" t="s">
        <v>55</v>
      </c>
      <c r="B914">
        <v>56</v>
      </c>
      <c r="C914" t="s">
        <v>55</v>
      </c>
      <c r="D914" s="58">
        <v>45444</v>
      </c>
      <c r="E914" s="382"/>
      <c r="F914" s="382">
        <v>56</v>
      </c>
      <c r="G914" s="382"/>
      <c r="H914" s="382">
        <v>10</v>
      </c>
      <c r="I914" s="382">
        <v>66</v>
      </c>
      <c r="J914" s="382">
        <v>56</v>
      </c>
      <c r="L914" s="380">
        <v>45486</v>
      </c>
      <c r="M914">
        <v>62</v>
      </c>
      <c r="N914" s="382">
        <v>66</v>
      </c>
      <c r="O914" s="382"/>
      <c r="P914" s="382">
        <v>10</v>
      </c>
      <c r="Q914" s="382">
        <v>56</v>
      </c>
      <c r="R914" s="382">
        <v>66</v>
      </c>
      <c r="S914" s="382">
        <v>0</v>
      </c>
    </row>
    <row r="915" spans="1:19">
      <c r="A915" t="s">
        <v>55</v>
      </c>
      <c r="B915">
        <v>56</v>
      </c>
      <c r="C915" t="s">
        <v>55</v>
      </c>
      <c r="D915" s="58">
        <v>45474</v>
      </c>
      <c r="E915" s="382"/>
      <c r="F915" s="382">
        <v>49</v>
      </c>
      <c r="G915" s="382">
        <v>5</v>
      </c>
      <c r="H915" s="382">
        <v>10</v>
      </c>
      <c r="I915" s="382">
        <v>64</v>
      </c>
      <c r="J915" s="382">
        <v>54</v>
      </c>
      <c r="L915" s="380">
        <v>45511</v>
      </c>
      <c r="M915">
        <v>34</v>
      </c>
      <c r="N915" s="382">
        <v>64</v>
      </c>
      <c r="O915" s="382">
        <v>5</v>
      </c>
      <c r="P915" s="382">
        <v>10</v>
      </c>
      <c r="Q915" s="382">
        <v>49</v>
      </c>
      <c r="R915" s="382">
        <v>64</v>
      </c>
      <c r="S915" s="382">
        <v>0</v>
      </c>
    </row>
    <row r="916" spans="1:19">
      <c r="A916" t="s">
        <v>55</v>
      </c>
      <c r="B916">
        <v>56</v>
      </c>
      <c r="C916" t="s">
        <v>55</v>
      </c>
      <c r="D916" s="58">
        <v>45505</v>
      </c>
      <c r="E916" s="382"/>
      <c r="F916" s="382">
        <v>56</v>
      </c>
      <c r="G916" s="382">
        <v>5</v>
      </c>
      <c r="H916" s="382">
        <v>10</v>
      </c>
      <c r="I916" s="382">
        <v>71</v>
      </c>
      <c r="J916" s="382">
        <v>61</v>
      </c>
      <c r="L916" s="380"/>
      <c r="N916" s="382"/>
      <c r="O916" s="382"/>
      <c r="P916" s="382"/>
      <c r="Q916" s="382">
        <v>0</v>
      </c>
      <c r="R916" s="382">
        <v>0</v>
      </c>
      <c r="S916" s="382">
        <v>71</v>
      </c>
    </row>
    <row r="917" spans="1:19">
      <c r="A917" t="s">
        <v>55</v>
      </c>
      <c r="B917">
        <v>56</v>
      </c>
      <c r="C917" t="s">
        <v>55</v>
      </c>
      <c r="D917" s="58">
        <v>45536</v>
      </c>
      <c r="E917" s="382"/>
      <c r="F917" s="382">
        <v>42</v>
      </c>
      <c r="G917" s="382">
        <v>5</v>
      </c>
      <c r="H917" s="382">
        <v>10</v>
      </c>
      <c r="I917" s="382">
        <v>57</v>
      </c>
      <c r="J917" s="382">
        <v>47</v>
      </c>
      <c r="L917" s="380"/>
      <c r="N917" s="382">
        <v>128</v>
      </c>
      <c r="O917" s="382">
        <v>10</v>
      </c>
      <c r="P917" s="382">
        <v>20</v>
      </c>
      <c r="Q917" s="382">
        <v>98</v>
      </c>
      <c r="R917" s="382">
        <v>128</v>
      </c>
      <c r="S917" s="382">
        <v>-71</v>
      </c>
    </row>
    <row r="918" spans="1:19">
      <c r="A918" t="s">
        <v>55</v>
      </c>
      <c r="B918">
        <v>56</v>
      </c>
      <c r="C918" t="s">
        <v>55</v>
      </c>
      <c r="D918" s="58">
        <v>45566</v>
      </c>
      <c r="E918" s="382"/>
      <c r="F918" s="382">
        <v>28</v>
      </c>
      <c r="G918" s="382">
        <v>5</v>
      </c>
      <c r="H918" s="382">
        <v>10</v>
      </c>
      <c r="I918" s="382">
        <v>43</v>
      </c>
      <c r="J918" s="382">
        <v>33</v>
      </c>
      <c r="L918" s="380" t="s">
        <v>567</v>
      </c>
      <c r="M918">
        <v>20</v>
      </c>
      <c r="N918" s="382">
        <v>43</v>
      </c>
      <c r="O918" s="382">
        <v>5</v>
      </c>
      <c r="P918" s="382">
        <v>10</v>
      </c>
      <c r="Q918" s="382">
        <v>28</v>
      </c>
      <c r="R918" s="382">
        <v>43</v>
      </c>
      <c r="S918" s="382">
        <v>0</v>
      </c>
    </row>
    <row r="919" spans="1:19">
      <c r="A919" t="s">
        <v>55</v>
      </c>
      <c r="B919">
        <v>56</v>
      </c>
      <c r="C919" t="s">
        <v>55</v>
      </c>
      <c r="D919" s="58">
        <v>45597</v>
      </c>
      <c r="E919" s="382"/>
      <c r="F919" s="382"/>
      <c r="G919" s="382"/>
      <c r="H919" s="382"/>
      <c r="I919" s="382">
        <v>0</v>
      </c>
      <c r="J919" s="382">
        <v>0</v>
      </c>
      <c r="L919" s="380"/>
      <c r="N919" s="382"/>
      <c r="O919" s="382"/>
      <c r="P919" s="382"/>
      <c r="Q919" s="382">
        <v>0</v>
      </c>
      <c r="R919" s="382">
        <v>0</v>
      </c>
      <c r="S919" s="382">
        <v>0</v>
      </c>
    </row>
    <row r="920" spans="1:19">
      <c r="A920" t="s">
        <v>55</v>
      </c>
      <c r="B920">
        <v>56</v>
      </c>
      <c r="C920" t="s">
        <v>55</v>
      </c>
      <c r="D920" s="58">
        <v>45627</v>
      </c>
      <c r="E920" s="382"/>
      <c r="F920" s="382"/>
      <c r="G920" s="382"/>
      <c r="H920" s="382"/>
      <c r="I920" s="382">
        <v>0</v>
      </c>
      <c r="J920" s="382">
        <v>0</v>
      </c>
      <c r="L920" s="380"/>
      <c r="N920" s="382"/>
      <c r="O920" s="382"/>
      <c r="P920" s="382"/>
      <c r="Q920" s="382">
        <v>0</v>
      </c>
      <c r="R920" s="382">
        <v>0</v>
      </c>
      <c r="S920" s="382">
        <v>0</v>
      </c>
    </row>
    <row r="921" spans="1:19">
      <c r="A921" t="s">
        <v>55</v>
      </c>
      <c r="B921">
        <v>56</v>
      </c>
      <c r="C921" t="s">
        <v>55</v>
      </c>
      <c r="D921" s="58">
        <v>45658</v>
      </c>
      <c r="E921" s="382"/>
      <c r="F921" s="382"/>
      <c r="G921" s="382"/>
      <c r="H921" s="382"/>
      <c r="I921" s="382">
        <v>0</v>
      </c>
      <c r="J921" s="382">
        <v>0</v>
      </c>
      <c r="L921" s="380"/>
      <c r="N921" s="382"/>
      <c r="O921" s="382"/>
      <c r="P921" s="382"/>
      <c r="Q921" s="382">
        <v>0</v>
      </c>
      <c r="R921" s="382">
        <v>0</v>
      </c>
      <c r="S921" s="382">
        <v>0</v>
      </c>
    </row>
    <row r="922" spans="1:19">
      <c r="A922" t="s">
        <v>55</v>
      </c>
      <c r="B922">
        <v>56</v>
      </c>
      <c r="C922" t="s">
        <v>55</v>
      </c>
      <c r="D922" s="58">
        <v>45689</v>
      </c>
      <c r="E922" s="382"/>
      <c r="F922" s="382"/>
      <c r="G922" s="382"/>
      <c r="H922" s="382"/>
      <c r="I922" s="382">
        <v>0</v>
      </c>
      <c r="J922" s="382">
        <v>0</v>
      </c>
      <c r="L922" s="380"/>
      <c r="N922" s="382"/>
      <c r="O922" s="382"/>
      <c r="P922" s="382"/>
      <c r="Q922" s="382">
        <v>0</v>
      </c>
      <c r="R922" s="382">
        <v>0</v>
      </c>
      <c r="S922" s="382">
        <v>0</v>
      </c>
    </row>
    <row r="923" spans="1:19">
      <c r="A923" t="s">
        <v>55</v>
      </c>
      <c r="B923">
        <v>56</v>
      </c>
      <c r="C923" t="s">
        <v>55</v>
      </c>
      <c r="D923" s="58">
        <v>45717</v>
      </c>
      <c r="E923" s="382"/>
      <c r="F923" s="382"/>
      <c r="G923" s="382"/>
      <c r="H923" s="382"/>
      <c r="I923" s="382">
        <v>0</v>
      </c>
      <c r="J923" s="382">
        <v>0</v>
      </c>
      <c r="L923" s="380"/>
      <c r="N923" s="382"/>
      <c r="O923" s="382"/>
      <c r="P923" s="382"/>
      <c r="Q923" s="382">
        <v>0</v>
      </c>
      <c r="R923" s="382">
        <v>0</v>
      </c>
      <c r="S923" s="382">
        <v>0</v>
      </c>
    </row>
    <row r="924" spans="1:19">
      <c r="A924" t="s">
        <v>55</v>
      </c>
      <c r="B924" t="s">
        <v>430</v>
      </c>
      <c r="D924" s="58"/>
      <c r="E924" s="382">
        <v>0</v>
      </c>
      <c r="F924" s="382">
        <v>427</v>
      </c>
      <c r="G924" s="382">
        <v>20</v>
      </c>
      <c r="H924" s="382">
        <v>80</v>
      </c>
      <c r="I924" s="382">
        <v>527</v>
      </c>
      <c r="J924" s="382">
        <v>447</v>
      </c>
      <c r="L924" s="380"/>
      <c r="N924" s="382">
        <v>527</v>
      </c>
      <c r="O924" s="382">
        <v>20</v>
      </c>
      <c r="P924" s="382">
        <v>80</v>
      </c>
      <c r="Q924" s="382">
        <v>427</v>
      </c>
      <c r="R924" s="382">
        <v>527</v>
      </c>
      <c r="S924" s="382">
        <v>0</v>
      </c>
    </row>
    <row r="925" spans="1:19">
      <c r="B925">
        <v>57</v>
      </c>
      <c r="C925" t="s">
        <v>56</v>
      </c>
      <c r="D925" s="58">
        <v>45261</v>
      </c>
      <c r="E925" s="382">
        <v>0</v>
      </c>
      <c r="F925" s="382">
        <v>0</v>
      </c>
      <c r="G925" s="382"/>
      <c r="H925" s="382"/>
      <c r="I925" s="382">
        <v>0</v>
      </c>
      <c r="J925" s="382">
        <v>0</v>
      </c>
      <c r="L925" s="380"/>
      <c r="N925" s="382"/>
      <c r="O925" s="382"/>
      <c r="P925" s="382"/>
      <c r="Q925" s="382">
        <v>0</v>
      </c>
      <c r="R925" s="382">
        <v>0</v>
      </c>
      <c r="S925" s="382">
        <v>0</v>
      </c>
    </row>
    <row r="926" spans="1:19">
      <c r="A926" t="s">
        <v>56</v>
      </c>
      <c r="B926">
        <v>57</v>
      </c>
      <c r="C926" t="s">
        <v>56</v>
      </c>
      <c r="D926" s="58">
        <v>45292</v>
      </c>
      <c r="E926" s="382"/>
      <c r="F926" s="382">
        <v>31</v>
      </c>
      <c r="G926" s="382"/>
      <c r="H926" s="382">
        <v>0</v>
      </c>
      <c r="I926" s="382">
        <v>31</v>
      </c>
      <c r="J926" s="382">
        <v>31</v>
      </c>
      <c r="L926" s="380">
        <v>45423</v>
      </c>
      <c r="M926" s="383">
        <v>74</v>
      </c>
      <c r="N926" s="382">
        <v>31</v>
      </c>
      <c r="O926" s="382"/>
      <c r="P926" s="382">
        <v>0</v>
      </c>
      <c r="Q926" s="382">
        <v>31</v>
      </c>
      <c r="R926" s="382">
        <v>31</v>
      </c>
      <c r="S926" s="382">
        <v>0</v>
      </c>
    </row>
    <row r="927" spans="1:19">
      <c r="A927" t="s">
        <v>56</v>
      </c>
      <c r="B927">
        <v>57</v>
      </c>
      <c r="C927" t="s">
        <v>56</v>
      </c>
      <c r="D927" s="58">
        <v>45323</v>
      </c>
      <c r="E927" s="382"/>
      <c r="F927" s="382"/>
      <c r="G927" s="382"/>
      <c r="H927" s="382"/>
      <c r="I927" s="382">
        <v>0</v>
      </c>
      <c r="J927" s="382">
        <v>0</v>
      </c>
      <c r="L927" s="380"/>
      <c r="N927" s="382"/>
      <c r="O927" s="382"/>
      <c r="P927" s="382"/>
      <c r="Q927" s="382">
        <v>0</v>
      </c>
      <c r="R927" s="382">
        <v>0</v>
      </c>
      <c r="S927" s="382">
        <v>0</v>
      </c>
    </row>
    <row r="928" spans="1:19">
      <c r="A928" t="s">
        <v>56</v>
      </c>
      <c r="B928">
        <v>57</v>
      </c>
      <c r="C928" t="s">
        <v>56</v>
      </c>
      <c r="D928" s="58">
        <v>45352</v>
      </c>
      <c r="E928" s="382"/>
      <c r="F928" s="382">
        <v>7</v>
      </c>
      <c r="G928" s="382"/>
      <c r="H928" s="382">
        <v>10</v>
      </c>
      <c r="I928" s="382">
        <v>17</v>
      </c>
      <c r="J928" s="382">
        <v>7</v>
      </c>
      <c r="K928" t="s">
        <v>557</v>
      </c>
      <c r="L928" s="380">
        <v>45390</v>
      </c>
      <c r="M928">
        <v>77</v>
      </c>
      <c r="N928" s="382">
        <v>17</v>
      </c>
      <c r="O928" s="382"/>
      <c r="P928" s="382">
        <v>10</v>
      </c>
      <c r="Q928" s="382">
        <v>7</v>
      </c>
      <c r="R928" s="382">
        <v>17</v>
      </c>
      <c r="S928" s="382">
        <v>0</v>
      </c>
    </row>
    <row r="929" spans="1:19">
      <c r="A929" t="s">
        <v>56</v>
      </c>
      <c r="B929">
        <v>57</v>
      </c>
      <c r="C929" t="s">
        <v>56</v>
      </c>
      <c r="D929" s="58">
        <v>45383</v>
      </c>
      <c r="E929" s="382"/>
      <c r="F929" s="382">
        <v>21</v>
      </c>
      <c r="G929" s="382"/>
      <c r="H929" s="382">
        <v>10</v>
      </c>
      <c r="I929" s="382">
        <v>31</v>
      </c>
      <c r="J929" s="382">
        <v>21</v>
      </c>
      <c r="L929" s="380"/>
      <c r="M929" s="383"/>
      <c r="N929" s="382">
        <v>31</v>
      </c>
      <c r="O929" s="382"/>
      <c r="P929" s="382">
        <v>10</v>
      </c>
      <c r="Q929" s="382">
        <v>21</v>
      </c>
      <c r="R929" s="382">
        <v>31</v>
      </c>
      <c r="S929" s="382">
        <v>0</v>
      </c>
    </row>
    <row r="930" spans="1:19">
      <c r="A930" t="s">
        <v>56</v>
      </c>
      <c r="B930">
        <v>57</v>
      </c>
      <c r="C930" t="s">
        <v>56</v>
      </c>
      <c r="D930" s="58">
        <v>45413</v>
      </c>
      <c r="E930" s="382"/>
      <c r="F930" s="382">
        <v>7</v>
      </c>
      <c r="G930" s="382"/>
      <c r="H930" s="382">
        <v>10</v>
      </c>
      <c r="I930" s="382">
        <v>17</v>
      </c>
      <c r="J930" s="382">
        <v>7</v>
      </c>
      <c r="L930" s="380">
        <v>45458</v>
      </c>
      <c r="M930">
        <v>93</v>
      </c>
      <c r="N930" s="382">
        <v>17</v>
      </c>
      <c r="O930" s="382"/>
      <c r="P930" s="382">
        <v>10</v>
      </c>
      <c r="Q930" s="382">
        <v>7</v>
      </c>
      <c r="R930" s="382">
        <v>17</v>
      </c>
      <c r="S930" s="382">
        <v>0</v>
      </c>
    </row>
    <row r="931" spans="1:19">
      <c r="A931" t="s">
        <v>56</v>
      </c>
      <c r="B931">
        <v>57</v>
      </c>
      <c r="C931" t="s">
        <v>56</v>
      </c>
      <c r="D931" s="58">
        <v>45444</v>
      </c>
      <c r="E931" s="382"/>
      <c r="F931" s="382">
        <v>14</v>
      </c>
      <c r="G931" s="382"/>
      <c r="H931" s="382">
        <v>10</v>
      </c>
      <c r="I931" s="382">
        <v>24</v>
      </c>
      <c r="J931" s="382">
        <v>14</v>
      </c>
      <c r="L931" s="380"/>
      <c r="N931" s="382">
        <v>24</v>
      </c>
      <c r="O931" s="382"/>
      <c r="P931" s="382"/>
      <c r="Q931" s="382">
        <v>24</v>
      </c>
      <c r="R931" s="382">
        <v>24</v>
      </c>
      <c r="S931" s="382">
        <v>0</v>
      </c>
    </row>
    <row r="932" spans="1:19">
      <c r="A932" t="s">
        <v>56</v>
      </c>
      <c r="B932">
        <v>57</v>
      </c>
      <c r="C932" t="s">
        <v>56</v>
      </c>
      <c r="D932" s="58">
        <v>45474</v>
      </c>
      <c r="E932" s="382"/>
      <c r="F932" s="382">
        <v>14</v>
      </c>
      <c r="G932" s="382">
        <v>5</v>
      </c>
      <c r="H932" s="382">
        <v>10</v>
      </c>
      <c r="I932" s="382">
        <v>29</v>
      </c>
      <c r="J932" s="382">
        <v>19</v>
      </c>
      <c r="L932" s="380">
        <v>45549</v>
      </c>
      <c r="M932">
        <v>6</v>
      </c>
      <c r="N932" s="382">
        <v>29</v>
      </c>
      <c r="O932" s="382">
        <v>5</v>
      </c>
      <c r="P932" s="382">
        <v>10</v>
      </c>
      <c r="Q932" s="382">
        <v>14</v>
      </c>
      <c r="R932" s="382">
        <v>29</v>
      </c>
      <c r="S932" s="382">
        <v>0</v>
      </c>
    </row>
    <row r="933" spans="1:19">
      <c r="A933" t="s">
        <v>56</v>
      </c>
      <c r="B933">
        <v>57</v>
      </c>
      <c r="C933" t="s">
        <v>56</v>
      </c>
      <c r="D933" s="58">
        <v>45505</v>
      </c>
      <c r="E933" s="382"/>
      <c r="F933" s="382">
        <v>42</v>
      </c>
      <c r="G933" s="382">
        <v>5</v>
      </c>
      <c r="H933" s="382">
        <v>10</v>
      </c>
      <c r="I933" s="382">
        <v>57</v>
      </c>
      <c r="J933" s="382">
        <v>47</v>
      </c>
      <c r="L933" s="380"/>
      <c r="N933" s="382">
        <v>57</v>
      </c>
      <c r="O933" s="382">
        <v>5</v>
      </c>
      <c r="P933" s="382">
        <v>10</v>
      </c>
      <c r="Q933" s="382">
        <v>42</v>
      </c>
      <c r="R933" s="382">
        <v>57</v>
      </c>
      <c r="S933" s="382">
        <v>0</v>
      </c>
    </row>
    <row r="934" spans="1:19">
      <c r="A934" t="s">
        <v>56</v>
      </c>
      <c r="B934">
        <v>57</v>
      </c>
      <c r="C934" t="s">
        <v>56</v>
      </c>
      <c r="D934" s="58">
        <v>45536</v>
      </c>
      <c r="E934" s="382"/>
      <c r="F934" s="382">
        <v>14</v>
      </c>
      <c r="G934" s="382">
        <v>5</v>
      </c>
      <c r="H934" s="382">
        <v>10</v>
      </c>
      <c r="I934" s="382">
        <v>29</v>
      </c>
      <c r="J934" s="382">
        <v>19</v>
      </c>
      <c r="L934" s="380"/>
      <c r="N934" s="382">
        <v>29</v>
      </c>
      <c r="O934" s="382">
        <v>5</v>
      </c>
      <c r="P934" s="382">
        <v>10</v>
      </c>
      <c r="Q934" s="382">
        <v>14</v>
      </c>
      <c r="R934" s="382">
        <v>29</v>
      </c>
      <c r="S934" s="382">
        <v>0</v>
      </c>
    </row>
    <row r="935" spans="1:19">
      <c r="A935" t="s">
        <v>56</v>
      </c>
      <c r="B935">
        <v>57</v>
      </c>
      <c r="C935" t="s">
        <v>56</v>
      </c>
      <c r="D935" s="58">
        <v>45566</v>
      </c>
      <c r="E935" s="382"/>
      <c r="F935" s="382"/>
      <c r="G935" s="382"/>
      <c r="H935" s="382"/>
      <c r="I935" s="382">
        <v>0</v>
      </c>
      <c r="J935" s="382">
        <v>0</v>
      </c>
      <c r="L935" s="380"/>
      <c r="N935" s="382"/>
      <c r="O935" s="382"/>
      <c r="P935" s="382"/>
      <c r="Q935" s="382">
        <v>0</v>
      </c>
      <c r="R935" s="382">
        <v>0</v>
      </c>
      <c r="S935" s="382">
        <v>0</v>
      </c>
    </row>
    <row r="936" spans="1:19">
      <c r="A936" t="s">
        <v>56</v>
      </c>
      <c r="B936">
        <v>57</v>
      </c>
      <c r="C936" t="s">
        <v>56</v>
      </c>
      <c r="D936" s="58">
        <v>45597</v>
      </c>
      <c r="E936" s="382"/>
      <c r="F936" s="382"/>
      <c r="G936" s="382"/>
      <c r="H936" s="382"/>
      <c r="I936" s="382">
        <v>0</v>
      </c>
      <c r="J936" s="382">
        <v>0</v>
      </c>
      <c r="L936" s="380"/>
      <c r="N936" s="382"/>
      <c r="O936" s="382"/>
      <c r="P936" s="382"/>
      <c r="Q936" s="382">
        <v>0</v>
      </c>
      <c r="R936" s="382">
        <v>0</v>
      </c>
      <c r="S936" s="382">
        <v>0</v>
      </c>
    </row>
    <row r="937" spans="1:19">
      <c r="A937" t="s">
        <v>56</v>
      </c>
      <c r="B937">
        <v>57</v>
      </c>
      <c r="C937" t="s">
        <v>56</v>
      </c>
      <c r="D937" s="58">
        <v>45627</v>
      </c>
      <c r="E937" s="382"/>
      <c r="F937" s="382"/>
      <c r="G937" s="382"/>
      <c r="H937" s="382"/>
      <c r="I937" s="382">
        <v>0</v>
      </c>
      <c r="J937" s="382">
        <v>0</v>
      </c>
      <c r="L937" s="380"/>
      <c r="N937" s="382"/>
      <c r="O937" s="382"/>
      <c r="P937" s="382"/>
      <c r="Q937" s="382">
        <v>0</v>
      </c>
      <c r="R937" s="382">
        <v>0</v>
      </c>
      <c r="S937" s="382">
        <v>0</v>
      </c>
    </row>
    <row r="938" spans="1:19">
      <c r="A938" t="s">
        <v>56</v>
      </c>
      <c r="B938">
        <v>57</v>
      </c>
      <c r="C938" t="s">
        <v>56</v>
      </c>
      <c r="D938" s="58">
        <v>45658</v>
      </c>
      <c r="E938" s="382"/>
      <c r="F938" s="382"/>
      <c r="G938" s="382"/>
      <c r="H938" s="382"/>
      <c r="I938" s="382">
        <v>0</v>
      </c>
      <c r="J938" s="382">
        <v>0</v>
      </c>
      <c r="L938" s="380"/>
      <c r="N938" s="382"/>
      <c r="O938" s="382"/>
      <c r="P938" s="382"/>
      <c r="Q938" s="382">
        <v>0</v>
      </c>
      <c r="R938" s="382">
        <v>0</v>
      </c>
      <c r="S938" s="382">
        <v>0</v>
      </c>
    </row>
    <row r="939" spans="1:19">
      <c r="A939" t="s">
        <v>56</v>
      </c>
      <c r="B939">
        <v>57</v>
      </c>
      <c r="C939" t="s">
        <v>56</v>
      </c>
      <c r="D939" s="58">
        <v>45689</v>
      </c>
      <c r="E939" s="382"/>
      <c r="F939" s="382"/>
      <c r="G939" s="382"/>
      <c r="H939" s="382"/>
      <c r="I939" s="382">
        <v>0</v>
      </c>
      <c r="J939" s="382">
        <v>0</v>
      </c>
      <c r="L939" s="380"/>
      <c r="N939" s="382"/>
      <c r="O939" s="382"/>
      <c r="P939" s="382"/>
      <c r="Q939" s="382">
        <v>0</v>
      </c>
      <c r="R939" s="382">
        <v>0</v>
      </c>
      <c r="S939" s="382">
        <v>0</v>
      </c>
    </row>
    <row r="940" spans="1:19">
      <c r="A940" t="s">
        <v>56</v>
      </c>
      <c r="B940" t="s">
        <v>431</v>
      </c>
      <c r="D940" s="58"/>
      <c r="E940" s="382">
        <v>0</v>
      </c>
      <c r="F940" s="382">
        <v>150</v>
      </c>
      <c r="G940" s="382">
        <v>15</v>
      </c>
      <c r="H940" s="382">
        <v>70</v>
      </c>
      <c r="I940" s="382">
        <v>235</v>
      </c>
      <c r="J940" s="382">
        <v>165</v>
      </c>
      <c r="L940" s="380"/>
      <c r="N940" s="382">
        <v>235</v>
      </c>
      <c r="O940" s="382">
        <v>15</v>
      </c>
      <c r="P940" s="382">
        <v>60</v>
      </c>
      <c r="Q940" s="382">
        <v>160</v>
      </c>
      <c r="R940" s="382">
        <v>235</v>
      </c>
      <c r="S940" s="382">
        <v>0</v>
      </c>
    </row>
    <row r="941" spans="1:19">
      <c r="B941">
        <v>58</v>
      </c>
      <c r="C941" t="s">
        <v>57</v>
      </c>
      <c r="D941" s="58">
        <v>45261</v>
      </c>
      <c r="E941" s="382">
        <v>0</v>
      </c>
      <c r="F941" s="382"/>
      <c r="G941" s="382"/>
      <c r="H941" s="382"/>
      <c r="I941" s="382">
        <v>0</v>
      </c>
      <c r="J941" s="382">
        <v>0</v>
      </c>
      <c r="L941" s="380"/>
      <c r="N941" s="382"/>
      <c r="O941" s="382"/>
      <c r="P941" s="382"/>
      <c r="Q941" s="382">
        <v>0</v>
      </c>
      <c r="R941" s="382">
        <v>0</v>
      </c>
      <c r="S941" s="382">
        <v>0</v>
      </c>
    </row>
    <row r="942" spans="1:19">
      <c r="A942" t="s">
        <v>57</v>
      </c>
      <c r="B942">
        <v>58</v>
      </c>
      <c r="C942" t="s">
        <v>57</v>
      </c>
      <c r="D942" s="58">
        <v>45292</v>
      </c>
      <c r="E942" s="382"/>
      <c r="F942" s="382">
        <v>14</v>
      </c>
      <c r="G942" s="382"/>
      <c r="H942" s="382"/>
      <c r="I942" s="382">
        <v>14</v>
      </c>
      <c r="J942" s="382">
        <v>14</v>
      </c>
      <c r="K942" t="s">
        <v>557</v>
      </c>
      <c r="L942" s="380">
        <v>45390</v>
      </c>
      <c r="M942">
        <v>70</v>
      </c>
      <c r="N942" s="382">
        <v>14</v>
      </c>
      <c r="O942" s="382"/>
      <c r="P942" s="382"/>
      <c r="Q942" s="382">
        <v>14</v>
      </c>
      <c r="R942" s="382">
        <v>14</v>
      </c>
      <c r="S942" s="382">
        <v>0</v>
      </c>
    </row>
    <row r="943" spans="1:19">
      <c r="A943" t="s">
        <v>57</v>
      </c>
      <c r="B943">
        <v>58</v>
      </c>
      <c r="C943" t="s">
        <v>57</v>
      </c>
      <c r="D943" s="58">
        <v>45323</v>
      </c>
      <c r="E943" s="382"/>
      <c r="F943" s="382"/>
      <c r="G943" s="382"/>
      <c r="H943" s="382"/>
      <c r="I943" s="382">
        <v>0</v>
      </c>
      <c r="J943" s="382">
        <v>0</v>
      </c>
      <c r="L943" s="380"/>
      <c r="N943" s="382"/>
      <c r="O943" s="382"/>
      <c r="P943" s="382"/>
      <c r="Q943" s="382">
        <v>0</v>
      </c>
      <c r="R943" s="382">
        <v>0</v>
      </c>
      <c r="S943" s="382">
        <v>0</v>
      </c>
    </row>
    <row r="944" spans="1:19">
      <c r="A944" t="s">
        <v>57</v>
      </c>
      <c r="B944">
        <v>58</v>
      </c>
      <c r="C944" t="s">
        <v>57</v>
      </c>
      <c r="D944" s="58">
        <v>45352</v>
      </c>
      <c r="E944" s="382"/>
      <c r="F944" s="382">
        <v>14</v>
      </c>
      <c r="G944" s="382"/>
      <c r="H944" s="382">
        <v>10</v>
      </c>
      <c r="I944" s="382">
        <v>24</v>
      </c>
      <c r="J944" s="382">
        <v>14</v>
      </c>
      <c r="K944" t="s">
        <v>557</v>
      </c>
      <c r="L944" s="380">
        <v>45390</v>
      </c>
      <c r="M944">
        <v>70</v>
      </c>
      <c r="N944" s="382">
        <v>24</v>
      </c>
      <c r="O944" s="382"/>
      <c r="P944" s="382">
        <v>10</v>
      </c>
      <c r="Q944" s="382">
        <v>14</v>
      </c>
      <c r="R944" s="382">
        <v>24</v>
      </c>
      <c r="S944" s="382">
        <v>0</v>
      </c>
    </row>
    <row r="945" spans="1:19">
      <c r="A945" t="s">
        <v>57</v>
      </c>
      <c r="B945">
        <v>58</v>
      </c>
      <c r="C945" t="s">
        <v>57</v>
      </c>
      <c r="D945" s="58">
        <v>45383</v>
      </c>
      <c r="E945" s="382"/>
      <c r="F945" s="382">
        <v>35</v>
      </c>
      <c r="G945" s="382"/>
      <c r="H945" s="382">
        <v>10</v>
      </c>
      <c r="I945" s="382">
        <v>45</v>
      </c>
      <c r="J945" s="382">
        <v>35</v>
      </c>
      <c r="L945" s="380">
        <v>45423</v>
      </c>
      <c r="M945" s="383">
        <v>70</v>
      </c>
      <c r="N945" s="382">
        <v>45</v>
      </c>
      <c r="O945" s="382"/>
      <c r="P945" s="382">
        <v>10</v>
      </c>
      <c r="Q945" s="382">
        <v>35</v>
      </c>
      <c r="R945" s="382">
        <v>45</v>
      </c>
      <c r="S945" s="382">
        <v>0</v>
      </c>
    </row>
    <row r="946" spans="1:19">
      <c r="A946" t="s">
        <v>57</v>
      </c>
      <c r="B946">
        <v>58</v>
      </c>
      <c r="C946" t="s">
        <v>57</v>
      </c>
      <c r="D946" s="58">
        <v>45413</v>
      </c>
      <c r="E946" s="382"/>
      <c r="F946" s="382">
        <v>35</v>
      </c>
      <c r="G946" s="382"/>
      <c r="H946" s="382">
        <v>10</v>
      </c>
      <c r="I946" s="382">
        <v>45</v>
      </c>
      <c r="J946" s="382">
        <v>35</v>
      </c>
      <c r="L946" s="380">
        <v>45455</v>
      </c>
      <c r="M946">
        <v>84</v>
      </c>
      <c r="N946" s="382">
        <v>45</v>
      </c>
      <c r="O946" s="382"/>
      <c r="P946" s="382">
        <v>10</v>
      </c>
      <c r="Q946" s="382">
        <v>35</v>
      </c>
      <c r="R946" s="382">
        <v>45</v>
      </c>
      <c r="S946" s="382">
        <v>0</v>
      </c>
    </row>
    <row r="947" spans="1:19">
      <c r="A947" t="s">
        <v>57</v>
      </c>
      <c r="B947">
        <v>58</v>
      </c>
      <c r="C947" t="s">
        <v>57</v>
      </c>
      <c r="D947" s="58">
        <v>45444</v>
      </c>
      <c r="E947" s="382"/>
      <c r="F947" s="382">
        <v>28</v>
      </c>
      <c r="G947" s="382"/>
      <c r="H947" s="382">
        <v>10</v>
      </c>
      <c r="I947" s="382">
        <v>38</v>
      </c>
      <c r="J947" s="382">
        <v>28</v>
      </c>
      <c r="L947" s="380">
        <v>45482</v>
      </c>
      <c r="M947">
        <v>4</v>
      </c>
      <c r="N947" s="382">
        <v>38</v>
      </c>
      <c r="O947" s="382"/>
      <c r="P947" s="382">
        <v>10</v>
      </c>
      <c r="Q947" s="382">
        <v>28</v>
      </c>
      <c r="R947" s="382">
        <v>38</v>
      </c>
      <c r="S947" s="382">
        <v>0</v>
      </c>
    </row>
    <row r="948" spans="1:19">
      <c r="A948" t="s">
        <v>57</v>
      </c>
      <c r="B948">
        <v>58</v>
      </c>
      <c r="C948" t="s">
        <v>57</v>
      </c>
      <c r="D948" s="58">
        <v>45474</v>
      </c>
      <c r="E948" s="382"/>
      <c r="F948" s="382">
        <v>28</v>
      </c>
      <c r="G948" s="382">
        <v>5</v>
      </c>
      <c r="H948" s="382">
        <v>10</v>
      </c>
      <c r="I948" s="382">
        <v>43</v>
      </c>
      <c r="J948" s="382">
        <v>33</v>
      </c>
      <c r="L948" s="380"/>
      <c r="N948" s="382">
        <v>43</v>
      </c>
      <c r="O948" s="382">
        <v>5</v>
      </c>
      <c r="P948" s="382">
        <v>10</v>
      </c>
      <c r="Q948" s="382">
        <v>28</v>
      </c>
      <c r="R948" s="382">
        <v>43</v>
      </c>
      <c r="S948" s="382">
        <v>0</v>
      </c>
    </row>
    <row r="949" spans="1:19">
      <c r="A949" t="s">
        <v>57</v>
      </c>
      <c r="B949">
        <v>58</v>
      </c>
      <c r="C949" t="s">
        <v>57</v>
      </c>
      <c r="D949" s="58">
        <v>45505</v>
      </c>
      <c r="E949" s="382"/>
      <c r="F949" s="382">
        <v>42</v>
      </c>
      <c r="G949" s="382">
        <v>5</v>
      </c>
      <c r="H949" s="382">
        <v>10</v>
      </c>
      <c r="I949" s="382">
        <v>57</v>
      </c>
      <c r="J949" s="382">
        <v>47</v>
      </c>
      <c r="L949" s="380"/>
      <c r="N949" s="382"/>
      <c r="O949" s="382">
        <v>5</v>
      </c>
      <c r="P949" s="382">
        <v>10</v>
      </c>
      <c r="Q949" s="382">
        <v>-15</v>
      </c>
      <c r="R949" s="382">
        <v>0</v>
      </c>
      <c r="S949" s="382">
        <v>57</v>
      </c>
    </row>
    <row r="950" spans="1:19">
      <c r="A950" t="s">
        <v>57</v>
      </c>
      <c r="B950">
        <v>58</v>
      </c>
      <c r="C950" t="s">
        <v>57</v>
      </c>
      <c r="D950" s="58">
        <v>45536</v>
      </c>
      <c r="E950" s="382"/>
      <c r="F950" s="382">
        <v>49</v>
      </c>
      <c r="G950" s="382">
        <v>5</v>
      </c>
      <c r="H950" s="382">
        <v>10</v>
      </c>
      <c r="I950" s="382">
        <v>64</v>
      </c>
      <c r="J950" s="382">
        <v>54</v>
      </c>
      <c r="L950" s="380"/>
      <c r="N950" s="382">
        <v>121</v>
      </c>
      <c r="O950" s="382">
        <v>5</v>
      </c>
      <c r="P950" s="382">
        <v>10</v>
      </c>
      <c r="Q950" s="382">
        <v>106</v>
      </c>
      <c r="R950" s="382">
        <v>121</v>
      </c>
      <c r="S950" s="382">
        <v>-57</v>
      </c>
    </row>
    <row r="951" spans="1:19">
      <c r="A951" t="s">
        <v>57</v>
      </c>
      <c r="B951">
        <v>58</v>
      </c>
      <c r="C951" t="s">
        <v>57</v>
      </c>
      <c r="D951" s="58">
        <v>45566</v>
      </c>
      <c r="E951" s="382"/>
      <c r="F951" s="382"/>
      <c r="G951" s="382"/>
      <c r="H951" s="382"/>
      <c r="I951" s="382">
        <v>0</v>
      </c>
      <c r="J951" s="382">
        <v>0</v>
      </c>
      <c r="L951" s="380"/>
      <c r="N951" s="382"/>
      <c r="O951" s="382"/>
      <c r="P951" s="382"/>
      <c r="Q951" s="382">
        <v>0</v>
      </c>
      <c r="R951" s="382">
        <v>0</v>
      </c>
      <c r="S951" s="382">
        <v>0</v>
      </c>
    </row>
    <row r="952" spans="1:19">
      <c r="A952" t="s">
        <v>57</v>
      </c>
      <c r="B952">
        <v>58</v>
      </c>
      <c r="C952" t="s">
        <v>57</v>
      </c>
      <c r="D952" s="58">
        <v>45597</v>
      </c>
      <c r="E952" s="382"/>
      <c r="F952" s="382"/>
      <c r="G952" s="382"/>
      <c r="H952" s="382"/>
      <c r="I952" s="382">
        <v>0</v>
      </c>
      <c r="J952" s="382">
        <v>0</v>
      </c>
      <c r="L952" s="380"/>
      <c r="N952" s="382"/>
      <c r="O952" s="382"/>
      <c r="P952" s="382"/>
      <c r="Q952" s="382">
        <v>0</v>
      </c>
      <c r="R952" s="382">
        <v>0</v>
      </c>
      <c r="S952" s="382">
        <v>0</v>
      </c>
    </row>
    <row r="953" spans="1:19">
      <c r="A953" t="s">
        <v>57</v>
      </c>
      <c r="B953">
        <v>58</v>
      </c>
      <c r="C953" t="s">
        <v>57</v>
      </c>
      <c r="D953" s="58">
        <v>45627</v>
      </c>
      <c r="E953" s="382"/>
      <c r="F953" s="382"/>
      <c r="G953" s="382"/>
      <c r="H953" s="382"/>
      <c r="I953" s="382">
        <v>0</v>
      </c>
      <c r="J953" s="382">
        <v>0</v>
      </c>
      <c r="L953" s="380"/>
      <c r="N953" s="382"/>
      <c r="O953" s="382"/>
      <c r="P953" s="382"/>
      <c r="Q953" s="382">
        <v>0</v>
      </c>
      <c r="R953" s="382">
        <v>0</v>
      </c>
      <c r="S953" s="382">
        <v>0</v>
      </c>
    </row>
    <row r="954" spans="1:19">
      <c r="A954" t="s">
        <v>57</v>
      </c>
      <c r="B954">
        <v>58</v>
      </c>
      <c r="C954" t="s">
        <v>57</v>
      </c>
      <c r="D954" s="58">
        <v>45658</v>
      </c>
      <c r="E954" s="382"/>
      <c r="F954" s="382"/>
      <c r="G954" s="382"/>
      <c r="H954" s="382"/>
      <c r="I954" s="382">
        <v>0</v>
      </c>
      <c r="J954" s="382">
        <v>0</v>
      </c>
      <c r="L954" s="380"/>
      <c r="N954" s="382"/>
      <c r="O954" s="382"/>
      <c r="P954" s="382"/>
      <c r="Q954" s="382">
        <v>0</v>
      </c>
      <c r="R954" s="382">
        <v>0</v>
      </c>
      <c r="S954" s="382">
        <v>0</v>
      </c>
    </row>
    <row r="955" spans="1:19">
      <c r="A955" t="s">
        <v>57</v>
      </c>
      <c r="B955">
        <v>58</v>
      </c>
      <c r="C955" t="s">
        <v>57</v>
      </c>
      <c r="D955" s="58">
        <v>45689</v>
      </c>
      <c r="E955" s="382"/>
      <c r="F955" s="382"/>
      <c r="G955" s="382"/>
      <c r="H955" s="382"/>
      <c r="I955" s="382">
        <v>0</v>
      </c>
      <c r="J955" s="382">
        <v>0</v>
      </c>
      <c r="L955" s="380"/>
      <c r="N955" s="382"/>
      <c r="O955" s="382"/>
      <c r="P955" s="382"/>
      <c r="Q955" s="382">
        <v>0</v>
      </c>
      <c r="R955" s="382">
        <v>0</v>
      </c>
      <c r="S955" s="382">
        <v>0</v>
      </c>
    </row>
    <row r="956" spans="1:19">
      <c r="A956" t="s">
        <v>57</v>
      </c>
      <c r="B956">
        <v>58</v>
      </c>
      <c r="C956" t="s">
        <v>57</v>
      </c>
      <c r="D956" s="58">
        <v>45717</v>
      </c>
      <c r="E956" s="382"/>
      <c r="F956" s="382"/>
      <c r="G956" s="382"/>
      <c r="H956" s="382"/>
      <c r="I956" s="382">
        <v>0</v>
      </c>
      <c r="J956" s="382">
        <v>0</v>
      </c>
      <c r="L956" s="380"/>
      <c r="N956" s="382"/>
      <c r="O956" s="382"/>
      <c r="P956" s="382"/>
      <c r="Q956" s="382">
        <v>0</v>
      </c>
      <c r="R956" s="382">
        <v>0</v>
      </c>
      <c r="S956" s="382">
        <v>0</v>
      </c>
    </row>
    <row r="957" spans="1:19">
      <c r="A957" t="s">
        <v>57</v>
      </c>
      <c r="B957" t="s">
        <v>432</v>
      </c>
      <c r="D957" s="58"/>
      <c r="E957" s="382">
        <v>0</v>
      </c>
      <c r="F957" s="382">
        <v>245</v>
      </c>
      <c r="G957" s="382">
        <v>15</v>
      </c>
      <c r="H957" s="382">
        <v>70</v>
      </c>
      <c r="I957" s="382">
        <v>330</v>
      </c>
      <c r="J957" s="382">
        <v>260</v>
      </c>
      <c r="L957" s="380"/>
      <c r="N957" s="382">
        <v>330</v>
      </c>
      <c r="O957" s="382">
        <v>15</v>
      </c>
      <c r="P957" s="382">
        <v>70</v>
      </c>
      <c r="Q957" s="382">
        <v>245</v>
      </c>
      <c r="R957" s="382">
        <v>330</v>
      </c>
      <c r="S957" s="382">
        <v>0</v>
      </c>
    </row>
    <row r="958" spans="1:19">
      <c r="B958">
        <v>59</v>
      </c>
      <c r="C958" t="s">
        <v>108</v>
      </c>
      <c r="D958" s="58">
        <v>45261</v>
      </c>
      <c r="E958" s="382">
        <v>12</v>
      </c>
      <c r="F958" s="382">
        <v>0</v>
      </c>
      <c r="G958" s="382"/>
      <c r="H958" s="382"/>
      <c r="I958" s="382">
        <v>12</v>
      </c>
      <c r="J958" s="382">
        <v>12</v>
      </c>
      <c r="K958" t="s">
        <v>557</v>
      </c>
      <c r="L958" s="380">
        <v>45391</v>
      </c>
      <c r="M958">
        <v>131</v>
      </c>
      <c r="N958" s="382">
        <v>12</v>
      </c>
      <c r="O958" s="382"/>
      <c r="P958" s="382"/>
      <c r="Q958" s="382">
        <v>12</v>
      </c>
      <c r="R958" s="382">
        <v>12</v>
      </c>
      <c r="S958" s="382">
        <v>0</v>
      </c>
    </row>
    <row r="959" spans="1:19">
      <c r="A959" t="s">
        <v>108</v>
      </c>
      <c r="B959">
        <v>59</v>
      </c>
      <c r="C959" t="s">
        <v>108</v>
      </c>
      <c r="D959" s="58">
        <v>45292</v>
      </c>
      <c r="E959" s="382"/>
      <c r="F959" s="382"/>
      <c r="G959" s="382"/>
      <c r="H959" s="382">
        <v>10</v>
      </c>
      <c r="I959" s="382">
        <v>10</v>
      </c>
      <c r="J959" s="382">
        <v>0</v>
      </c>
      <c r="K959" t="s">
        <v>557</v>
      </c>
      <c r="L959" s="380">
        <v>45391</v>
      </c>
      <c r="M959">
        <v>131</v>
      </c>
      <c r="N959" s="382">
        <v>10</v>
      </c>
      <c r="O959" s="382"/>
      <c r="P959" s="382">
        <v>10</v>
      </c>
      <c r="Q959" s="382">
        <v>0</v>
      </c>
      <c r="R959" s="382">
        <v>10</v>
      </c>
      <c r="S959" s="382">
        <v>0</v>
      </c>
    </row>
    <row r="960" spans="1:19">
      <c r="A960" t="s">
        <v>108</v>
      </c>
      <c r="B960">
        <v>59</v>
      </c>
      <c r="C960" t="s">
        <v>108</v>
      </c>
      <c r="D960" s="58">
        <v>45323</v>
      </c>
      <c r="E960" s="382"/>
      <c r="F960" s="382"/>
      <c r="G960" s="382"/>
      <c r="H960" s="382"/>
      <c r="I960" s="382">
        <v>0</v>
      </c>
      <c r="J960" s="382">
        <v>0</v>
      </c>
      <c r="L960" s="380"/>
      <c r="N960" s="382"/>
      <c r="O960" s="382"/>
      <c r="P960" s="382"/>
      <c r="Q960" s="382">
        <v>0</v>
      </c>
      <c r="R960" s="382">
        <v>0</v>
      </c>
      <c r="S960" s="382">
        <v>0</v>
      </c>
    </row>
    <row r="961" spans="1:19">
      <c r="A961" t="s">
        <v>108</v>
      </c>
      <c r="B961">
        <v>59</v>
      </c>
      <c r="C961" t="s">
        <v>108</v>
      </c>
      <c r="D961" s="58">
        <v>45352</v>
      </c>
      <c r="E961" s="382"/>
      <c r="F961" s="382"/>
      <c r="G961" s="382"/>
      <c r="H961" s="382"/>
      <c r="I961" s="382">
        <v>0</v>
      </c>
      <c r="J961" s="382">
        <v>0</v>
      </c>
      <c r="L961" s="380"/>
      <c r="M961" s="383"/>
      <c r="N961" s="382"/>
      <c r="O961" s="382"/>
      <c r="P961" s="382"/>
      <c r="Q961" s="382">
        <v>0</v>
      </c>
      <c r="R961" s="382">
        <v>0</v>
      </c>
      <c r="S961" s="382">
        <v>0</v>
      </c>
    </row>
    <row r="962" spans="1:19">
      <c r="A962" t="s">
        <v>108</v>
      </c>
      <c r="B962">
        <v>59</v>
      </c>
      <c r="C962" t="s">
        <v>108</v>
      </c>
      <c r="D962" s="58">
        <v>45383</v>
      </c>
      <c r="E962" s="382"/>
      <c r="F962" s="382"/>
      <c r="G962" s="382"/>
      <c r="H962" s="382">
        <v>10</v>
      </c>
      <c r="I962" s="382">
        <v>10</v>
      </c>
      <c r="J962" s="382">
        <v>0</v>
      </c>
      <c r="L962" s="380">
        <v>45428</v>
      </c>
      <c r="M962" s="383">
        <v>103</v>
      </c>
      <c r="N962" s="382">
        <v>10</v>
      </c>
      <c r="O962" s="382"/>
      <c r="P962" s="382">
        <v>10</v>
      </c>
      <c r="Q962" s="382">
        <v>0</v>
      </c>
      <c r="R962" s="382">
        <v>10</v>
      </c>
      <c r="S962" s="382">
        <v>0</v>
      </c>
    </row>
    <row r="963" spans="1:19">
      <c r="A963" t="s">
        <v>108</v>
      </c>
      <c r="B963">
        <v>59</v>
      </c>
      <c r="C963" t="s">
        <v>108</v>
      </c>
      <c r="D963" s="58">
        <v>45413</v>
      </c>
      <c r="E963" s="382"/>
      <c r="F963" s="382"/>
      <c r="G963" s="382"/>
      <c r="H963" s="382">
        <v>10</v>
      </c>
      <c r="I963" s="382">
        <v>10</v>
      </c>
      <c r="J963" s="382">
        <v>0</v>
      </c>
      <c r="L963" s="380"/>
      <c r="N963" s="382"/>
      <c r="O963" s="382"/>
      <c r="P963" s="382">
        <v>0</v>
      </c>
      <c r="Q963" s="382">
        <v>0</v>
      </c>
      <c r="R963" s="382">
        <v>0</v>
      </c>
      <c r="S963" s="382">
        <v>10</v>
      </c>
    </row>
    <row r="964" spans="1:19">
      <c r="A964" t="s">
        <v>108</v>
      </c>
      <c r="B964">
        <v>59</v>
      </c>
      <c r="C964" t="s">
        <v>108</v>
      </c>
      <c r="D964" s="58">
        <v>45444</v>
      </c>
      <c r="E964" s="382"/>
      <c r="F964" s="382">
        <v>0</v>
      </c>
      <c r="G964" s="382"/>
      <c r="H964" s="382">
        <v>10</v>
      </c>
      <c r="I964" s="382">
        <v>10</v>
      </c>
      <c r="J964" s="382">
        <v>0</v>
      </c>
      <c r="L964" s="380"/>
      <c r="N964" s="382"/>
      <c r="O964" s="382"/>
      <c r="P964" s="382"/>
      <c r="Q964" s="382">
        <v>0</v>
      </c>
      <c r="R964" s="382">
        <v>0</v>
      </c>
      <c r="S964" s="382">
        <v>10</v>
      </c>
    </row>
    <row r="965" spans="1:19">
      <c r="A965" t="s">
        <v>108</v>
      </c>
      <c r="B965">
        <v>59</v>
      </c>
      <c r="C965" t="s">
        <v>108</v>
      </c>
      <c r="D965" s="58">
        <v>45474</v>
      </c>
      <c r="E965" s="382"/>
      <c r="F965" s="382">
        <v>0</v>
      </c>
      <c r="G965" s="382">
        <v>5</v>
      </c>
      <c r="H965" s="382">
        <v>10</v>
      </c>
      <c r="I965" s="382">
        <v>15</v>
      </c>
      <c r="J965" s="382">
        <v>5</v>
      </c>
      <c r="L965" s="380"/>
      <c r="N965" s="382"/>
      <c r="O965" s="382"/>
      <c r="P965" s="382"/>
      <c r="Q965" s="382">
        <v>0</v>
      </c>
      <c r="R965" s="382">
        <v>0</v>
      </c>
      <c r="S965" s="382">
        <v>15</v>
      </c>
    </row>
    <row r="966" spans="1:19">
      <c r="A966" t="s">
        <v>108</v>
      </c>
      <c r="B966">
        <v>59</v>
      </c>
      <c r="C966" t="s">
        <v>108</v>
      </c>
      <c r="D966" s="58">
        <v>45505</v>
      </c>
      <c r="E966" s="382"/>
      <c r="F966" s="382">
        <v>0</v>
      </c>
      <c r="G966" s="382">
        <v>5</v>
      </c>
      <c r="H966" s="382">
        <v>10</v>
      </c>
      <c r="I966" s="382">
        <v>15</v>
      </c>
      <c r="J966" s="382">
        <v>5</v>
      </c>
      <c r="L966" s="380"/>
      <c r="N966" s="382"/>
      <c r="O966" s="382"/>
      <c r="P966" s="382"/>
      <c r="Q966" s="382">
        <v>0</v>
      </c>
      <c r="R966" s="382">
        <v>0</v>
      </c>
      <c r="S966" s="382">
        <v>15</v>
      </c>
    </row>
    <row r="967" spans="1:19">
      <c r="A967" t="s">
        <v>108</v>
      </c>
      <c r="B967">
        <v>59</v>
      </c>
      <c r="C967" t="s">
        <v>108</v>
      </c>
      <c r="D967" s="58">
        <v>45536</v>
      </c>
      <c r="E967" s="382"/>
      <c r="F967" s="382">
        <v>10</v>
      </c>
      <c r="G967" s="382">
        <v>5</v>
      </c>
      <c r="H967" s="382">
        <v>10</v>
      </c>
      <c r="I967" s="382">
        <v>25</v>
      </c>
      <c r="J967" s="382">
        <v>15</v>
      </c>
      <c r="L967" s="380"/>
      <c r="N967" s="382">
        <v>75</v>
      </c>
      <c r="O967" s="382">
        <v>15</v>
      </c>
      <c r="P967" s="382">
        <v>50</v>
      </c>
      <c r="Q967" s="382">
        <v>10</v>
      </c>
      <c r="R967" s="382">
        <v>75</v>
      </c>
      <c r="S967" s="382">
        <v>-50</v>
      </c>
    </row>
    <row r="968" spans="1:19">
      <c r="A968" t="s">
        <v>108</v>
      </c>
      <c r="B968">
        <v>59</v>
      </c>
      <c r="C968" t="s">
        <v>108</v>
      </c>
      <c r="D968" s="58">
        <v>45566</v>
      </c>
      <c r="E968" s="382"/>
      <c r="F968" s="382">
        <v>7</v>
      </c>
      <c r="G968" s="382">
        <v>5</v>
      </c>
      <c r="H968" s="382">
        <v>10</v>
      </c>
      <c r="I968" s="382">
        <v>22</v>
      </c>
      <c r="J968" s="382">
        <v>12</v>
      </c>
      <c r="L968" s="380" t="s">
        <v>564</v>
      </c>
      <c r="M968">
        <v>16</v>
      </c>
      <c r="N968" s="382">
        <v>22</v>
      </c>
      <c r="O968" s="382">
        <v>5</v>
      </c>
      <c r="P968" s="382">
        <v>10</v>
      </c>
      <c r="Q968" s="382">
        <v>7</v>
      </c>
      <c r="R968" s="382">
        <v>22</v>
      </c>
      <c r="S968" s="382">
        <v>0</v>
      </c>
    </row>
    <row r="969" spans="1:19">
      <c r="A969" t="s">
        <v>108</v>
      </c>
      <c r="B969">
        <v>59</v>
      </c>
      <c r="C969" t="s">
        <v>108</v>
      </c>
      <c r="D969" s="58">
        <v>45597</v>
      </c>
      <c r="E969" s="382"/>
      <c r="F969" s="382"/>
      <c r="G969" s="382"/>
      <c r="H969" s="382"/>
      <c r="I969" s="382">
        <v>0</v>
      </c>
      <c r="J969" s="382">
        <v>0</v>
      </c>
      <c r="L969" s="380"/>
      <c r="N969" s="382"/>
      <c r="O969" s="382"/>
      <c r="P969" s="382"/>
      <c r="Q969" s="382">
        <v>0</v>
      </c>
      <c r="R969" s="382">
        <v>0</v>
      </c>
      <c r="S969" s="382">
        <v>0</v>
      </c>
    </row>
    <row r="970" spans="1:19">
      <c r="A970" t="s">
        <v>108</v>
      </c>
      <c r="B970">
        <v>59</v>
      </c>
      <c r="C970" t="s">
        <v>108</v>
      </c>
      <c r="D970" s="58">
        <v>45627</v>
      </c>
      <c r="E970" s="382"/>
      <c r="F970" s="382"/>
      <c r="G970" s="382"/>
      <c r="H970" s="382"/>
      <c r="I970" s="382">
        <v>0</v>
      </c>
      <c r="J970" s="382">
        <v>0</v>
      </c>
      <c r="L970" s="380"/>
      <c r="N970" s="382"/>
      <c r="O970" s="382"/>
      <c r="P970" s="382"/>
      <c r="Q970" s="382">
        <v>0</v>
      </c>
      <c r="R970" s="382">
        <v>0</v>
      </c>
      <c r="S970" s="382">
        <v>0</v>
      </c>
    </row>
    <row r="971" spans="1:19">
      <c r="A971" t="s">
        <v>108</v>
      </c>
      <c r="B971">
        <v>59</v>
      </c>
      <c r="C971" t="s">
        <v>108</v>
      </c>
      <c r="D971" s="58">
        <v>45658</v>
      </c>
      <c r="E971" s="382"/>
      <c r="F971" s="382"/>
      <c r="G971" s="382"/>
      <c r="H971" s="382"/>
      <c r="I971" s="382">
        <v>0</v>
      </c>
      <c r="J971" s="382">
        <v>0</v>
      </c>
      <c r="L971" s="380"/>
      <c r="N971" s="382"/>
      <c r="O971" s="382"/>
      <c r="P971" s="382"/>
      <c r="Q971" s="382">
        <v>0</v>
      </c>
      <c r="R971" s="382">
        <v>0</v>
      </c>
      <c r="S971" s="382">
        <v>0</v>
      </c>
    </row>
    <row r="972" spans="1:19">
      <c r="A972" t="s">
        <v>108</v>
      </c>
      <c r="B972">
        <v>59</v>
      </c>
      <c r="C972" t="s">
        <v>108</v>
      </c>
      <c r="D972" s="58">
        <v>45689</v>
      </c>
      <c r="E972" s="382"/>
      <c r="F972" s="382"/>
      <c r="G972" s="382"/>
      <c r="H972" s="382"/>
      <c r="I972" s="382">
        <v>0</v>
      </c>
      <c r="J972" s="382">
        <v>0</v>
      </c>
      <c r="L972" s="380"/>
      <c r="N972" s="382"/>
      <c r="O972" s="382"/>
      <c r="P972" s="382"/>
      <c r="Q972" s="382">
        <v>0</v>
      </c>
      <c r="R972" s="382">
        <v>0</v>
      </c>
      <c r="S972" s="382">
        <v>0</v>
      </c>
    </row>
    <row r="973" spans="1:19">
      <c r="A973" t="s">
        <v>108</v>
      </c>
      <c r="B973" t="s">
        <v>433</v>
      </c>
      <c r="D973" s="58"/>
      <c r="E973" s="382">
        <v>12</v>
      </c>
      <c r="F973" s="382">
        <v>17</v>
      </c>
      <c r="G973" s="382">
        <v>20</v>
      </c>
      <c r="H973" s="382">
        <v>80</v>
      </c>
      <c r="I973" s="382">
        <v>129</v>
      </c>
      <c r="J973" s="382">
        <v>49</v>
      </c>
      <c r="L973" s="380"/>
      <c r="N973" s="382">
        <v>129</v>
      </c>
      <c r="O973" s="382">
        <v>20</v>
      </c>
      <c r="P973" s="382">
        <v>80</v>
      </c>
      <c r="Q973" s="382">
        <v>29</v>
      </c>
      <c r="R973" s="382">
        <v>129</v>
      </c>
      <c r="S973" s="382">
        <v>0</v>
      </c>
    </row>
    <row r="974" spans="1:19">
      <c r="B974">
        <v>60</v>
      </c>
      <c r="C974" t="s">
        <v>127</v>
      </c>
      <c r="D974" s="58">
        <v>45261</v>
      </c>
      <c r="E974" s="382">
        <v>792</v>
      </c>
      <c r="F974" s="382">
        <v>0</v>
      </c>
      <c r="G974" s="382"/>
      <c r="H974" s="382"/>
      <c r="I974" s="382">
        <v>792</v>
      </c>
      <c r="J974" s="382">
        <v>792</v>
      </c>
      <c r="L974" s="380"/>
      <c r="N974" s="382"/>
      <c r="O974" s="382"/>
      <c r="P974" s="382"/>
      <c r="Q974" s="382">
        <v>0</v>
      </c>
      <c r="R974" s="382">
        <v>0</v>
      </c>
      <c r="S974" s="382">
        <v>792</v>
      </c>
    </row>
    <row r="975" spans="1:19">
      <c r="A975" t="s">
        <v>127</v>
      </c>
      <c r="B975">
        <v>60</v>
      </c>
      <c r="C975" t="s">
        <v>127</v>
      </c>
      <c r="D975" s="58">
        <v>45292</v>
      </c>
      <c r="E975" s="382"/>
      <c r="F975" s="382"/>
      <c r="G975" s="382"/>
      <c r="H975" s="382"/>
      <c r="I975" s="382">
        <v>0</v>
      </c>
      <c r="J975" s="382">
        <v>0</v>
      </c>
      <c r="K975" s="387" t="s">
        <v>383</v>
      </c>
      <c r="L975" s="380"/>
      <c r="M975">
        <v>24</v>
      </c>
      <c r="N975" s="382">
        <v>600</v>
      </c>
      <c r="O975" s="382"/>
      <c r="P975" s="382"/>
      <c r="Q975" s="382">
        <v>600</v>
      </c>
      <c r="R975" s="382">
        <v>600</v>
      </c>
      <c r="S975" s="382">
        <v>-600</v>
      </c>
    </row>
    <row r="976" spans="1:19">
      <c r="A976" t="s">
        <v>127</v>
      </c>
      <c r="B976">
        <v>60</v>
      </c>
      <c r="C976" t="s">
        <v>127</v>
      </c>
      <c r="D976" s="58">
        <v>45323</v>
      </c>
      <c r="E976" s="382"/>
      <c r="F976" s="382"/>
      <c r="G976" s="382"/>
      <c r="H976" s="382"/>
      <c r="I976" s="382">
        <v>0</v>
      </c>
      <c r="J976" s="382">
        <v>0</v>
      </c>
      <c r="K976" t="s">
        <v>557</v>
      </c>
      <c r="L976" s="380">
        <v>45390</v>
      </c>
      <c r="M976">
        <v>79</v>
      </c>
      <c r="N976" s="382">
        <v>192</v>
      </c>
      <c r="O976" s="382"/>
      <c r="P976" s="382"/>
      <c r="Q976" s="382">
        <v>192</v>
      </c>
      <c r="R976" s="382">
        <v>192</v>
      </c>
      <c r="S976" s="382">
        <v>-192</v>
      </c>
    </row>
    <row r="977" spans="1:19">
      <c r="A977" t="s">
        <v>127</v>
      </c>
      <c r="B977">
        <v>60</v>
      </c>
      <c r="C977" t="s">
        <v>127</v>
      </c>
      <c r="D977" s="58">
        <v>45352</v>
      </c>
      <c r="E977" s="382"/>
      <c r="F977" s="382"/>
      <c r="G977" s="382"/>
      <c r="H977" s="382">
        <v>10</v>
      </c>
      <c r="I977" s="382">
        <v>10</v>
      </c>
      <c r="J977" s="382">
        <v>0</v>
      </c>
      <c r="K977" t="s">
        <v>557</v>
      </c>
      <c r="L977" s="380">
        <v>45390</v>
      </c>
      <c r="M977">
        <v>79</v>
      </c>
      <c r="N977" s="382">
        <v>10</v>
      </c>
      <c r="O977" s="382"/>
      <c r="P977" s="382">
        <v>10</v>
      </c>
      <c r="Q977" s="382">
        <v>0</v>
      </c>
      <c r="R977" s="382">
        <v>10</v>
      </c>
      <c r="S977" s="382">
        <v>0</v>
      </c>
    </row>
    <row r="978" spans="1:19">
      <c r="A978" t="s">
        <v>127</v>
      </c>
      <c r="B978">
        <v>60</v>
      </c>
      <c r="C978" t="s">
        <v>127</v>
      </c>
      <c r="D978" s="58">
        <v>45383</v>
      </c>
      <c r="E978" s="382"/>
      <c r="F978" s="382"/>
      <c r="G978" s="382"/>
      <c r="H978" s="382">
        <v>10</v>
      </c>
      <c r="I978" s="382">
        <v>10</v>
      </c>
      <c r="J978" s="382">
        <v>0</v>
      </c>
      <c r="L978" s="380">
        <v>45423</v>
      </c>
      <c r="M978">
        <v>79</v>
      </c>
      <c r="N978" s="382">
        <v>10</v>
      </c>
      <c r="O978" s="382"/>
      <c r="P978" s="382">
        <v>10</v>
      </c>
      <c r="Q978" s="382">
        <v>0</v>
      </c>
      <c r="R978" s="382">
        <v>10</v>
      </c>
      <c r="S978" s="382">
        <v>0</v>
      </c>
    </row>
    <row r="979" spans="1:19">
      <c r="A979" t="s">
        <v>127</v>
      </c>
      <c r="B979">
        <v>60</v>
      </c>
      <c r="C979" t="s">
        <v>127</v>
      </c>
      <c r="D979" s="58">
        <v>45413</v>
      </c>
      <c r="E979" s="382"/>
      <c r="F979" s="382">
        <v>14</v>
      </c>
      <c r="G979" s="382"/>
      <c r="H979" s="382">
        <v>10</v>
      </c>
      <c r="I979" s="382">
        <v>24</v>
      </c>
      <c r="J979" s="382">
        <v>14</v>
      </c>
      <c r="L979" s="380">
        <v>45447</v>
      </c>
      <c r="M979">
        <v>9</v>
      </c>
      <c r="N979" s="382">
        <v>24</v>
      </c>
      <c r="O979" s="382"/>
      <c r="P979" s="382">
        <v>10</v>
      </c>
      <c r="Q979" s="382">
        <v>14</v>
      </c>
      <c r="R979" s="382">
        <v>24</v>
      </c>
      <c r="S979" s="382">
        <v>0</v>
      </c>
    </row>
    <row r="980" spans="1:19">
      <c r="A980" t="s">
        <v>127</v>
      </c>
      <c r="B980">
        <v>60</v>
      </c>
      <c r="C980" t="s">
        <v>127</v>
      </c>
      <c r="D980" s="58">
        <v>45444</v>
      </c>
      <c r="E980" s="382"/>
      <c r="F980" s="382">
        <v>7</v>
      </c>
      <c r="G980" s="382"/>
      <c r="H980" s="382">
        <v>10</v>
      </c>
      <c r="I980" s="382">
        <v>17</v>
      </c>
      <c r="J980" s="382">
        <v>7</v>
      </c>
      <c r="L980" s="380">
        <v>45483</v>
      </c>
      <c r="M980">
        <v>11</v>
      </c>
      <c r="N980" s="382">
        <v>17</v>
      </c>
      <c r="O980" s="382"/>
      <c r="P980" s="382">
        <v>10</v>
      </c>
      <c r="Q980" s="382">
        <v>7</v>
      </c>
      <c r="R980" s="382">
        <v>17</v>
      </c>
      <c r="S980" s="382">
        <v>0</v>
      </c>
    </row>
    <row r="981" spans="1:19">
      <c r="A981" t="s">
        <v>127</v>
      </c>
      <c r="B981">
        <v>60</v>
      </c>
      <c r="C981" t="s">
        <v>127</v>
      </c>
      <c r="D981" s="58">
        <v>45444</v>
      </c>
      <c r="E981" s="382"/>
      <c r="F981" s="382">
        <v>7</v>
      </c>
      <c r="G981" s="382">
        <v>5</v>
      </c>
      <c r="H981" s="382">
        <v>10</v>
      </c>
      <c r="I981" s="382">
        <v>22</v>
      </c>
      <c r="J981" s="382">
        <v>12</v>
      </c>
      <c r="L981" s="380">
        <v>45521</v>
      </c>
      <c r="M981">
        <v>69</v>
      </c>
      <c r="N981" s="382">
        <v>22</v>
      </c>
      <c r="O981" s="382">
        <v>5</v>
      </c>
      <c r="P981" s="382">
        <v>10</v>
      </c>
      <c r="Q981" s="382">
        <v>7</v>
      </c>
      <c r="R981" s="382">
        <v>22</v>
      </c>
      <c r="S981" s="382">
        <v>0</v>
      </c>
    </row>
    <row r="982" spans="1:19">
      <c r="A982" t="s">
        <v>127</v>
      </c>
      <c r="B982">
        <v>60</v>
      </c>
      <c r="C982" t="s">
        <v>127</v>
      </c>
      <c r="D982" s="58">
        <v>45474</v>
      </c>
      <c r="E982" s="382"/>
      <c r="F982" s="382">
        <v>7</v>
      </c>
      <c r="G982" s="382">
        <v>5</v>
      </c>
      <c r="H982" s="382">
        <v>10</v>
      </c>
      <c r="I982" s="382">
        <v>22</v>
      </c>
      <c r="J982" s="382">
        <v>12</v>
      </c>
      <c r="L982" s="380"/>
      <c r="N982" s="382"/>
      <c r="O982" s="382"/>
      <c r="P982" s="382"/>
      <c r="Q982" s="382">
        <v>0</v>
      </c>
      <c r="R982" s="382">
        <v>0</v>
      </c>
      <c r="S982" s="382">
        <v>22</v>
      </c>
    </row>
    <row r="983" spans="1:19">
      <c r="A983" t="s">
        <v>127</v>
      </c>
      <c r="B983">
        <v>60</v>
      </c>
      <c r="C983" t="s">
        <v>127</v>
      </c>
      <c r="D983" s="58">
        <v>45505</v>
      </c>
      <c r="E983" s="382"/>
      <c r="F983" s="382">
        <v>7</v>
      </c>
      <c r="G983" s="382">
        <v>5</v>
      </c>
      <c r="H983" s="382">
        <v>10</v>
      </c>
      <c r="I983" s="382">
        <v>22</v>
      </c>
      <c r="J983" s="382">
        <v>12</v>
      </c>
      <c r="L983" s="380">
        <v>45596</v>
      </c>
      <c r="M983">
        <v>106</v>
      </c>
      <c r="N983" s="382">
        <v>22</v>
      </c>
      <c r="O983" s="382"/>
      <c r="P983" s="382"/>
      <c r="Q983" s="382">
        <v>22</v>
      </c>
      <c r="R983" s="382">
        <v>22</v>
      </c>
      <c r="S983" s="382">
        <v>0</v>
      </c>
    </row>
    <row r="984" spans="1:19">
      <c r="A984" t="s">
        <v>127</v>
      </c>
      <c r="B984">
        <v>60</v>
      </c>
      <c r="C984" t="s">
        <v>127</v>
      </c>
      <c r="D984" s="58">
        <v>45536</v>
      </c>
      <c r="E984" s="382"/>
      <c r="F984" s="382">
        <v>21</v>
      </c>
      <c r="G984" s="382">
        <v>5</v>
      </c>
      <c r="H984" s="382">
        <v>10</v>
      </c>
      <c r="I984" s="382">
        <v>36</v>
      </c>
      <c r="J984" s="382">
        <v>26</v>
      </c>
      <c r="L984" s="380">
        <v>45596</v>
      </c>
      <c r="M984">
        <v>106</v>
      </c>
      <c r="N984" s="382">
        <v>36</v>
      </c>
      <c r="O984" s="382">
        <v>5</v>
      </c>
      <c r="P984" s="382">
        <v>10</v>
      </c>
      <c r="Q984" s="382">
        <v>21</v>
      </c>
      <c r="R984" s="382">
        <v>36</v>
      </c>
      <c r="S984" s="382">
        <v>0</v>
      </c>
    </row>
    <row r="985" spans="1:19">
      <c r="A985" t="s">
        <v>127</v>
      </c>
      <c r="B985">
        <v>60</v>
      </c>
      <c r="C985" t="s">
        <v>127</v>
      </c>
      <c r="D985" s="58">
        <v>45566</v>
      </c>
      <c r="E985" s="382"/>
      <c r="F985" s="382"/>
      <c r="G985" s="382"/>
      <c r="H985" s="382"/>
      <c r="I985" s="382">
        <v>0</v>
      </c>
      <c r="J985" s="382">
        <v>0</v>
      </c>
      <c r="L985" s="380"/>
      <c r="N985" s="382"/>
      <c r="O985" s="382"/>
      <c r="P985" s="382"/>
      <c r="Q985" s="382">
        <v>0</v>
      </c>
      <c r="R985" s="382">
        <v>0</v>
      </c>
      <c r="S985" s="382">
        <v>0</v>
      </c>
    </row>
    <row r="986" spans="1:19">
      <c r="A986" t="s">
        <v>127</v>
      </c>
      <c r="B986">
        <v>60</v>
      </c>
      <c r="C986" t="s">
        <v>127</v>
      </c>
      <c r="D986" s="58">
        <v>45597</v>
      </c>
      <c r="E986" s="382"/>
      <c r="F986" s="382"/>
      <c r="G986" s="382"/>
      <c r="H986" s="382"/>
      <c r="I986" s="382">
        <v>0</v>
      </c>
      <c r="J986" s="382">
        <v>0</v>
      </c>
      <c r="L986" s="380"/>
      <c r="N986" s="382"/>
      <c r="O986" s="382"/>
      <c r="P986" s="382"/>
      <c r="Q986" s="382">
        <v>0</v>
      </c>
      <c r="R986" s="382">
        <v>0</v>
      </c>
      <c r="S986" s="382">
        <v>0</v>
      </c>
    </row>
    <row r="987" spans="1:19">
      <c r="A987" t="s">
        <v>127</v>
      </c>
      <c r="B987">
        <v>60</v>
      </c>
      <c r="C987" t="s">
        <v>127</v>
      </c>
      <c r="D987" s="58">
        <v>45627</v>
      </c>
      <c r="E987" s="382"/>
      <c r="F987" s="382"/>
      <c r="G987" s="382"/>
      <c r="H987" s="382"/>
      <c r="I987" s="382">
        <v>0</v>
      </c>
      <c r="J987" s="382">
        <v>0</v>
      </c>
      <c r="L987" s="380"/>
      <c r="N987" s="382"/>
      <c r="O987" s="382"/>
      <c r="P987" s="382"/>
      <c r="Q987" s="382">
        <v>0</v>
      </c>
      <c r="R987" s="382">
        <v>0</v>
      </c>
      <c r="S987" s="382">
        <v>0</v>
      </c>
    </row>
    <row r="988" spans="1:19">
      <c r="A988" t="s">
        <v>127</v>
      </c>
      <c r="B988">
        <v>60</v>
      </c>
      <c r="C988" t="s">
        <v>127</v>
      </c>
      <c r="D988" s="58">
        <v>45658</v>
      </c>
      <c r="E988" s="382"/>
      <c r="F988" s="382"/>
      <c r="G988" s="382"/>
      <c r="H988" s="382"/>
      <c r="I988" s="382">
        <v>0</v>
      </c>
      <c r="J988" s="382">
        <v>0</v>
      </c>
      <c r="L988" s="380"/>
      <c r="N988" s="382"/>
      <c r="O988" s="382"/>
      <c r="P988" s="382"/>
      <c r="Q988" s="382">
        <v>0</v>
      </c>
      <c r="R988" s="382">
        <v>0</v>
      </c>
      <c r="S988" s="382">
        <v>0</v>
      </c>
    </row>
    <row r="989" spans="1:19">
      <c r="A989" t="s">
        <v>127</v>
      </c>
      <c r="B989">
        <v>60</v>
      </c>
      <c r="C989" t="s">
        <v>127</v>
      </c>
      <c r="D989" s="58">
        <v>45689</v>
      </c>
      <c r="E989" s="382"/>
      <c r="F989" s="382"/>
      <c r="G989" s="382"/>
      <c r="H989" s="382"/>
      <c r="I989" s="382">
        <v>0</v>
      </c>
      <c r="J989" s="382">
        <v>0</v>
      </c>
      <c r="L989" s="380"/>
      <c r="N989" s="382"/>
      <c r="O989" s="382"/>
      <c r="P989" s="382"/>
      <c r="Q989" s="382">
        <v>0</v>
      </c>
      <c r="R989" s="382">
        <v>0</v>
      </c>
      <c r="S989" s="382">
        <v>0</v>
      </c>
    </row>
    <row r="990" spans="1:19">
      <c r="A990" t="s">
        <v>127</v>
      </c>
      <c r="B990">
        <v>60</v>
      </c>
      <c r="C990" t="s">
        <v>127</v>
      </c>
      <c r="D990" s="58">
        <v>45717</v>
      </c>
      <c r="E990" s="382"/>
      <c r="F990" s="382"/>
      <c r="G990" s="382"/>
      <c r="H990" s="382"/>
      <c r="I990" s="382">
        <v>0</v>
      </c>
      <c r="J990" s="382">
        <v>0</v>
      </c>
      <c r="L990" s="380"/>
      <c r="N990" s="382"/>
      <c r="O990" s="382"/>
      <c r="P990" s="382"/>
      <c r="Q990" s="382">
        <v>0</v>
      </c>
      <c r="R990" s="382">
        <v>0</v>
      </c>
      <c r="S990" s="382">
        <v>0</v>
      </c>
    </row>
    <row r="991" spans="1:19">
      <c r="A991" t="s">
        <v>127</v>
      </c>
      <c r="B991" t="s">
        <v>434</v>
      </c>
      <c r="D991" s="58"/>
      <c r="E991" s="382">
        <v>792</v>
      </c>
      <c r="F991" s="382">
        <v>63</v>
      </c>
      <c r="G991" s="382">
        <v>20</v>
      </c>
      <c r="H991" s="382">
        <v>80</v>
      </c>
      <c r="I991" s="382">
        <v>955</v>
      </c>
      <c r="J991" s="382">
        <v>875</v>
      </c>
      <c r="L991" s="380"/>
      <c r="N991" s="382">
        <v>933</v>
      </c>
      <c r="O991" s="382">
        <v>10</v>
      </c>
      <c r="P991" s="382">
        <v>60</v>
      </c>
      <c r="Q991" s="382">
        <v>863</v>
      </c>
      <c r="R991" s="382">
        <v>933</v>
      </c>
      <c r="S991" s="382">
        <v>22</v>
      </c>
    </row>
    <row r="992" spans="1:19">
      <c r="B992">
        <v>61</v>
      </c>
      <c r="C992" t="s">
        <v>106</v>
      </c>
      <c r="D992" s="58">
        <v>45261</v>
      </c>
      <c r="E992" s="382">
        <v>0</v>
      </c>
      <c r="F992" s="382"/>
      <c r="G992" s="382"/>
      <c r="H992" s="382"/>
      <c r="I992" s="382">
        <v>0</v>
      </c>
      <c r="J992" s="382">
        <v>0</v>
      </c>
      <c r="L992" s="380"/>
      <c r="N992" s="382"/>
      <c r="O992" s="382"/>
      <c r="P992" s="382"/>
      <c r="Q992" s="382">
        <v>0</v>
      </c>
      <c r="R992" s="382">
        <v>0</v>
      </c>
      <c r="S992" s="382">
        <v>0</v>
      </c>
    </row>
    <row r="993" spans="1:19">
      <c r="A993" t="s">
        <v>106</v>
      </c>
      <c r="B993">
        <v>61</v>
      </c>
      <c r="C993" t="s">
        <v>106</v>
      </c>
      <c r="D993" s="58">
        <v>45292</v>
      </c>
      <c r="E993" s="382"/>
      <c r="F993" s="382">
        <v>21</v>
      </c>
      <c r="G993" s="382"/>
      <c r="H993" s="382"/>
      <c r="I993" s="382">
        <v>21</v>
      </c>
      <c r="J993" s="382">
        <v>21</v>
      </c>
      <c r="K993" t="s">
        <v>557</v>
      </c>
      <c r="L993" s="380">
        <v>45392</v>
      </c>
      <c r="M993">
        <v>147</v>
      </c>
      <c r="N993" s="382">
        <v>21</v>
      </c>
      <c r="O993" s="382"/>
      <c r="P993" s="382">
        <v>0</v>
      </c>
      <c r="Q993" s="382">
        <v>21</v>
      </c>
      <c r="R993" s="382">
        <v>21</v>
      </c>
      <c r="S993" s="382">
        <v>0</v>
      </c>
    </row>
    <row r="994" spans="1:19">
      <c r="A994" t="s">
        <v>106</v>
      </c>
      <c r="B994">
        <v>61</v>
      </c>
      <c r="C994" t="s">
        <v>106</v>
      </c>
      <c r="D994" s="58">
        <v>45323</v>
      </c>
      <c r="E994" s="382"/>
      <c r="F994" s="382"/>
      <c r="G994" s="382"/>
      <c r="H994" s="382"/>
      <c r="I994" s="382">
        <v>0</v>
      </c>
      <c r="J994" s="382">
        <v>0</v>
      </c>
      <c r="L994" s="380"/>
      <c r="N994" s="382"/>
      <c r="O994" s="382"/>
      <c r="P994" s="382"/>
      <c r="Q994" s="382">
        <v>0</v>
      </c>
      <c r="R994" s="382">
        <v>0</v>
      </c>
      <c r="S994" s="382">
        <v>0</v>
      </c>
    </row>
    <row r="995" spans="1:19">
      <c r="A995" t="s">
        <v>106</v>
      </c>
      <c r="B995">
        <v>61</v>
      </c>
      <c r="C995" t="s">
        <v>106</v>
      </c>
      <c r="D995" s="58">
        <v>45352</v>
      </c>
      <c r="E995" s="382"/>
      <c r="F995" s="382">
        <v>7</v>
      </c>
      <c r="G995" s="382"/>
      <c r="H995" s="382">
        <v>10</v>
      </c>
      <c r="I995" s="382">
        <v>17</v>
      </c>
      <c r="J995" s="382">
        <v>7</v>
      </c>
      <c r="K995" t="s">
        <v>557</v>
      </c>
      <c r="L995" s="380">
        <v>45392</v>
      </c>
      <c r="M995">
        <v>147</v>
      </c>
      <c r="N995" s="382">
        <v>17</v>
      </c>
      <c r="O995" s="382"/>
      <c r="P995" s="382">
        <v>10</v>
      </c>
      <c r="Q995" s="382">
        <v>7</v>
      </c>
      <c r="R995" s="382">
        <v>17</v>
      </c>
      <c r="S995" s="382">
        <v>0</v>
      </c>
    </row>
    <row r="996" spans="1:19">
      <c r="A996" t="s">
        <v>106</v>
      </c>
      <c r="B996">
        <v>61</v>
      </c>
      <c r="C996" t="s">
        <v>106</v>
      </c>
      <c r="D996" s="58">
        <v>45383</v>
      </c>
      <c r="E996" s="382"/>
      <c r="F996" s="382">
        <v>0</v>
      </c>
      <c r="G996" s="382"/>
      <c r="H996" s="382">
        <v>10</v>
      </c>
      <c r="I996" s="382">
        <v>10</v>
      </c>
      <c r="J996" s="382">
        <v>0</v>
      </c>
      <c r="L996" s="380">
        <v>45419</v>
      </c>
      <c r="M996" s="383">
        <v>9</v>
      </c>
      <c r="N996" s="382">
        <v>10</v>
      </c>
      <c r="O996" s="382"/>
      <c r="P996" s="382">
        <v>10</v>
      </c>
      <c r="Q996" s="382">
        <v>0</v>
      </c>
      <c r="R996" s="382">
        <v>10</v>
      </c>
      <c r="S996" s="382">
        <v>0</v>
      </c>
    </row>
    <row r="997" spans="1:19">
      <c r="A997" t="s">
        <v>106</v>
      </c>
      <c r="B997">
        <v>61</v>
      </c>
      <c r="C997" t="s">
        <v>106</v>
      </c>
      <c r="D997" s="58">
        <v>45413</v>
      </c>
      <c r="E997" s="382"/>
      <c r="F997" s="382">
        <v>14</v>
      </c>
      <c r="G997" s="382"/>
      <c r="H997" s="382">
        <v>10</v>
      </c>
      <c r="I997" s="382">
        <v>24</v>
      </c>
      <c r="J997" s="382">
        <v>14</v>
      </c>
      <c r="L997" s="380">
        <v>45450</v>
      </c>
      <c r="M997">
        <v>32</v>
      </c>
      <c r="N997" s="382">
        <v>24</v>
      </c>
      <c r="O997" s="382"/>
      <c r="P997" s="382">
        <v>10</v>
      </c>
      <c r="Q997" s="382">
        <v>14</v>
      </c>
      <c r="R997" s="382">
        <v>24</v>
      </c>
      <c r="S997" s="382">
        <v>0</v>
      </c>
    </row>
    <row r="998" spans="1:19">
      <c r="A998" t="s">
        <v>106</v>
      </c>
      <c r="B998">
        <v>61</v>
      </c>
      <c r="C998" t="s">
        <v>106</v>
      </c>
      <c r="D998" s="58">
        <v>45444</v>
      </c>
      <c r="E998" s="382"/>
      <c r="F998" s="382">
        <v>7</v>
      </c>
      <c r="G998" s="382"/>
      <c r="H998" s="382">
        <v>10</v>
      </c>
      <c r="I998" s="382">
        <v>17</v>
      </c>
      <c r="J998" s="382">
        <v>7</v>
      </c>
      <c r="L998" s="380">
        <v>45483</v>
      </c>
      <c r="M998">
        <v>15</v>
      </c>
      <c r="N998" s="382">
        <v>17</v>
      </c>
      <c r="O998" s="382"/>
      <c r="P998" s="382">
        <v>10</v>
      </c>
      <c r="Q998" s="382">
        <v>7</v>
      </c>
      <c r="R998" s="382">
        <v>17</v>
      </c>
      <c r="S998" s="382">
        <v>0</v>
      </c>
    </row>
    <row r="999" spans="1:19">
      <c r="A999" t="s">
        <v>106</v>
      </c>
      <c r="B999">
        <v>61</v>
      </c>
      <c r="C999" t="s">
        <v>106</v>
      </c>
      <c r="D999" s="58">
        <v>45474</v>
      </c>
      <c r="E999" s="382"/>
      <c r="F999" s="382">
        <v>28</v>
      </c>
      <c r="G999" s="382">
        <v>5</v>
      </c>
      <c r="H999" s="382">
        <v>10</v>
      </c>
      <c r="I999" s="382">
        <v>43</v>
      </c>
      <c r="J999" s="382">
        <v>33</v>
      </c>
      <c r="L999" s="380">
        <v>45511</v>
      </c>
      <c r="M999">
        <v>35</v>
      </c>
      <c r="N999" s="382">
        <v>43</v>
      </c>
      <c r="O999" s="382">
        <v>5</v>
      </c>
      <c r="P999" s="382">
        <v>10</v>
      </c>
      <c r="Q999" s="382">
        <v>28</v>
      </c>
      <c r="R999" s="382">
        <v>43</v>
      </c>
      <c r="S999" s="382">
        <v>0</v>
      </c>
    </row>
    <row r="1000" spans="1:19">
      <c r="A1000" t="s">
        <v>106</v>
      </c>
      <c r="B1000">
        <v>61</v>
      </c>
      <c r="C1000" t="s">
        <v>106</v>
      </c>
      <c r="D1000" s="58">
        <v>45505</v>
      </c>
      <c r="E1000" s="382"/>
      <c r="F1000" s="382">
        <v>91</v>
      </c>
      <c r="G1000" s="382">
        <v>5</v>
      </c>
      <c r="H1000" s="382">
        <v>10</v>
      </c>
      <c r="I1000" s="382">
        <v>106</v>
      </c>
      <c r="J1000" s="382">
        <v>96</v>
      </c>
      <c r="L1000" s="380"/>
      <c r="N1000" s="382">
        <v>106</v>
      </c>
      <c r="O1000" s="382">
        <v>5</v>
      </c>
      <c r="P1000" s="382">
        <v>10</v>
      </c>
      <c r="Q1000" s="382">
        <v>91</v>
      </c>
      <c r="R1000" s="382">
        <v>106</v>
      </c>
      <c r="S1000" s="382">
        <v>0</v>
      </c>
    </row>
    <row r="1001" spans="1:19">
      <c r="A1001" t="s">
        <v>106</v>
      </c>
      <c r="D1001" s="58"/>
      <c r="E1001" s="382"/>
      <c r="F1001" s="382"/>
      <c r="G1001" s="382"/>
      <c r="H1001" s="382"/>
      <c r="I1001" s="382"/>
      <c r="J1001" s="382"/>
      <c r="L1001" s="380">
        <v>45549</v>
      </c>
      <c r="M1001">
        <v>21</v>
      </c>
      <c r="N1001" s="382">
        <v>43</v>
      </c>
      <c r="O1001" s="382">
        <v>5</v>
      </c>
      <c r="P1001" s="382">
        <v>10</v>
      </c>
      <c r="Q1001" s="382">
        <v>28</v>
      </c>
      <c r="R1001" s="382">
        <v>43</v>
      </c>
      <c r="S1001" s="382">
        <v>-43</v>
      </c>
    </row>
    <row r="1002" spans="1:19">
      <c r="A1002" t="s">
        <v>106</v>
      </c>
      <c r="B1002">
        <v>61</v>
      </c>
      <c r="C1002" t="s">
        <v>106</v>
      </c>
      <c r="D1002" s="58">
        <v>45536</v>
      </c>
      <c r="E1002" s="382"/>
      <c r="F1002" s="382">
        <v>154</v>
      </c>
      <c r="G1002" s="382">
        <v>5</v>
      </c>
      <c r="H1002" s="382">
        <v>10</v>
      </c>
      <c r="I1002" s="382">
        <v>169</v>
      </c>
      <c r="J1002" s="382">
        <v>159</v>
      </c>
      <c r="L1002" s="380"/>
      <c r="N1002" s="382">
        <v>169</v>
      </c>
      <c r="O1002" s="382">
        <v>5</v>
      </c>
      <c r="P1002" s="382">
        <v>10</v>
      </c>
      <c r="Q1002" s="382">
        <v>154</v>
      </c>
      <c r="R1002" s="382">
        <v>169</v>
      </c>
      <c r="S1002" s="382">
        <v>0</v>
      </c>
    </row>
    <row r="1003" spans="1:19">
      <c r="A1003" t="s">
        <v>106</v>
      </c>
      <c r="B1003">
        <v>61</v>
      </c>
      <c r="C1003" t="s">
        <v>106</v>
      </c>
      <c r="D1003" s="58">
        <v>45566</v>
      </c>
      <c r="E1003" s="382"/>
      <c r="F1003" s="382"/>
      <c r="G1003" s="382"/>
      <c r="H1003" s="382"/>
      <c r="I1003" s="382">
        <v>0</v>
      </c>
      <c r="J1003" s="382">
        <v>0</v>
      </c>
      <c r="L1003" s="380"/>
      <c r="N1003" s="382"/>
      <c r="O1003" s="382"/>
      <c r="P1003" s="382"/>
      <c r="Q1003" s="382">
        <v>0</v>
      </c>
      <c r="R1003" s="382">
        <v>0</v>
      </c>
      <c r="S1003" s="382">
        <v>0</v>
      </c>
    </row>
    <row r="1004" spans="1:19">
      <c r="A1004" t="s">
        <v>106</v>
      </c>
      <c r="B1004">
        <v>61</v>
      </c>
      <c r="C1004" t="s">
        <v>106</v>
      </c>
      <c r="D1004" s="58">
        <v>45597</v>
      </c>
      <c r="E1004" s="382"/>
      <c r="F1004" s="382"/>
      <c r="G1004" s="382"/>
      <c r="H1004" s="382"/>
      <c r="I1004" s="382">
        <v>0</v>
      </c>
      <c r="J1004" s="382">
        <v>0</v>
      </c>
      <c r="L1004" s="380"/>
      <c r="N1004" s="382"/>
      <c r="O1004" s="382"/>
      <c r="P1004" s="382"/>
      <c r="Q1004" s="382">
        <v>0</v>
      </c>
      <c r="R1004" s="382">
        <v>0</v>
      </c>
      <c r="S1004" s="382">
        <v>0</v>
      </c>
    </row>
    <row r="1005" spans="1:19">
      <c r="A1005" t="s">
        <v>106</v>
      </c>
      <c r="B1005">
        <v>61</v>
      </c>
      <c r="C1005" t="s">
        <v>106</v>
      </c>
      <c r="D1005" s="58">
        <v>45627</v>
      </c>
      <c r="E1005" s="382"/>
      <c r="F1005" s="382"/>
      <c r="G1005" s="382"/>
      <c r="H1005" s="382"/>
      <c r="I1005" s="382">
        <v>0</v>
      </c>
      <c r="J1005" s="382">
        <v>0</v>
      </c>
      <c r="L1005" s="380"/>
      <c r="N1005" s="382"/>
      <c r="O1005" s="382"/>
      <c r="P1005" s="382"/>
      <c r="Q1005" s="382">
        <v>0</v>
      </c>
      <c r="R1005" s="382">
        <v>0</v>
      </c>
      <c r="S1005" s="382">
        <v>0</v>
      </c>
    </row>
    <row r="1006" spans="1:19">
      <c r="A1006" t="s">
        <v>106</v>
      </c>
      <c r="B1006">
        <v>61</v>
      </c>
      <c r="C1006" t="s">
        <v>106</v>
      </c>
      <c r="D1006" s="58">
        <v>45658</v>
      </c>
      <c r="E1006" s="382"/>
      <c r="F1006" s="382"/>
      <c r="G1006" s="382"/>
      <c r="H1006" s="382"/>
      <c r="I1006" s="382">
        <v>0</v>
      </c>
      <c r="J1006" s="382">
        <v>0</v>
      </c>
      <c r="L1006" s="380"/>
      <c r="N1006" s="382"/>
      <c r="O1006" s="382"/>
      <c r="P1006" s="382"/>
      <c r="Q1006" s="382">
        <v>0</v>
      </c>
      <c r="R1006" s="382">
        <v>0</v>
      </c>
      <c r="S1006" s="382">
        <v>0</v>
      </c>
    </row>
    <row r="1007" spans="1:19">
      <c r="A1007" t="s">
        <v>106</v>
      </c>
      <c r="B1007">
        <v>61</v>
      </c>
      <c r="C1007" t="s">
        <v>106</v>
      </c>
      <c r="D1007" s="58">
        <v>45689</v>
      </c>
      <c r="E1007" s="382"/>
      <c r="F1007" s="382"/>
      <c r="G1007" s="382"/>
      <c r="H1007" s="382"/>
      <c r="I1007" s="382">
        <v>0</v>
      </c>
      <c r="J1007" s="382">
        <v>0</v>
      </c>
      <c r="L1007" s="380"/>
      <c r="N1007" s="382"/>
      <c r="O1007" s="382"/>
      <c r="P1007" s="382"/>
      <c r="Q1007" s="382">
        <v>0</v>
      </c>
      <c r="R1007" s="382">
        <v>0</v>
      </c>
      <c r="S1007" s="382">
        <v>0</v>
      </c>
    </row>
    <row r="1008" spans="1:19">
      <c r="A1008" t="s">
        <v>106</v>
      </c>
      <c r="B1008" t="s">
        <v>435</v>
      </c>
      <c r="D1008" s="58"/>
      <c r="E1008" s="382">
        <v>0</v>
      </c>
      <c r="F1008" s="382">
        <v>322</v>
      </c>
      <c r="G1008" s="382">
        <v>15</v>
      </c>
      <c r="H1008" s="382">
        <v>70</v>
      </c>
      <c r="I1008" s="382">
        <v>407</v>
      </c>
      <c r="J1008" s="382">
        <v>337</v>
      </c>
      <c r="K1008" s="382">
        <v>0</v>
      </c>
      <c r="L1008" s="382">
        <v>318196</v>
      </c>
      <c r="M1008" s="382">
        <v>406</v>
      </c>
      <c r="N1008" s="382">
        <v>450</v>
      </c>
      <c r="O1008" s="382">
        <v>20</v>
      </c>
      <c r="P1008" s="382">
        <v>80</v>
      </c>
      <c r="Q1008" s="382">
        <v>350</v>
      </c>
      <c r="R1008" s="382">
        <v>450</v>
      </c>
      <c r="S1008" s="382">
        <v>-43</v>
      </c>
    </row>
    <row r="1009" spans="1:19">
      <c r="B1009">
        <v>62</v>
      </c>
      <c r="C1009" t="s">
        <v>58</v>
      </c>
      <c r="D1009" s="58">
        <v>45261</v>
      </c>
      <c r="E1009" s="382">
        <v>360</v>
      </c>
      <c r="F1009" s="382"/>
      <c r="G1009" s="382"/>
      <c r="H1009" s="382"/>
      <c r="I1009" s="382">
        <v>360</v>
      </c>
      <c r="J1009" s="382">
        <v>360</v>
      </c>
      <c r="K1009" s="387" t="s">
        <v>383</v>
      </c>
      <c r="L1009" s="380"/>
      <c r="M1009">
        <v>9</v>
      </c>
      <c r="N1009" s="382">
        <v>360</v>
      </c>
      <c r="O1009" s="382"/>
      <c r="P1009" s="382"/>
      <c r="Q1009" s="382">
        <v>360</v>
      </c>
      <c r="R1009" s="382">
        <v>360</v>
      </c>
      <c r="S1009" s="382">
        <v>0</v>
      </c>
    </row>
    <row r="1010" spans="1:19">
      <c r="A1010" t="s">
        <v>58</v>
      </c>
      <c r="B1010">
        <v>62</v>
      </c>
      <c r="C1010" t="s">
        <v>58</v>
      </c>
      <c r="D1010" s="58">
        <v>45292</v>
      </c>
      <c r="E1010" s="382"/>
      <c r="F1010" s="382">
        <v>14</v>
      </c>
      <c r="G1010" s="382"/>
      <c r="H1010" s="382">
        <v>0</v>
      </c>
      <c r="I1010" s="382">
        <v>14</v>
      </c>
      <c r="J1010" s="382">
        <v>14</v>
      </c>
      <c r="K1010" t="s">
        <v>557</v>
      </c>
      <c r="L1010" s="380">
        <v>45392</v>
      </c>
      <c r="M1010">
        <v>139</v>
      </c>
      <c r="N1010" s="382">
        <v>14</v>
      </c>
      <c r="O1010" s="382"/>
      <c r="P1010" s="382"/>
      <c r="Q1010" s="382">
        <v>14</v>
      </c>
      <c r="R1010" s="382">
        <v>14</v>
      </c>
      <c r="S1010" s="382">
        <v>0</v>
      </c>
    </row>
    <row r="1011" spans="1:19">
      <c r="A1011" t="s">
        <v>58</v>
      </c>
      <c r="B1011">
        <v>62</v>
      </c>
      <c r="C1011" t="s">
        <v>58</v>
      </c>
      <c r="D1011" s="58">
        <v>45323</v>
      </c>
      <c r="E1011" s="382"/>
      <c r="F1011" s="382"/>
      <c r="G1011" s="382"/>
      <c r="H1011" s="382"/>
      <c r="I1011" s="382">
        <v>0</v>
      </c>
      <c r="J1011" s="382">
        <v>0</v>
      </c>
      <c r="L1011" s="380"/>
      <c r="N1011" s="382"/>
      <c r="O1011" s="382"/>
      <c r="P1011" s="382"/>
      <c r="Q1011" s="382">
        <v>0</v>
      </c>
      <c r="R1011" s="382">
        <v>0</v>
      </c>
      <c r="S1011" s="382">
        <v>0</v>
      </c>
    </row>
    <row r="1012" spans="1:19">
      <c r="A1012" t="s">
        <v>58</v>
      </c>
      <c r="B1012">
        <v>62</v>
      </c>
      <c r="C1012" t="s">
        <v>58</v>
      </c>
      <c r="D1012" s="58">
        <v>45352</v>
      </c>
      <c r="E1012" s="382"/>
      <c r="F1012" s="382">
        <v>14</v>
      </c>
      <c r="G1012" s="382"/>
      <c r="H1012" s="382">
        <v>10</v>
      </c>
      <c r="I1012" s="382">
        <v>24</v>
      </c>
      <c r="J1012" s="382">
        <v>14</v>
      </c>
      <c r="K1012" t="s">
        <v>557</v>
      </c>
      <c r="L1012" s="380">
        <v>45392</v>
      </c>
      <c r="M1012">
        <v>139</v>
      </c>
      <c r="N1012" s="382">
        <v>24</v>
      </c>
      <c r="O1012" s="382"/>
      <c r="P1012" s="382">
        <v>10</v>
      </c>
      <c r="Q1012" s="382">
        <v>14</v>
      </c>
      <c r="R1012" s="382">
        <v>24</v>
      </c>
      <c r="S1012" s="382">
        <v>0</v>
      </c>
    </row>
    <row r="1013" spans="1:19">
      <c r="A1013" t="s">
        <v>58</v>
      </c>
      <c r="B1013">
        <v>62</v>
      </c>
      <c r="C1013" t="s">
        <v>58</v>
      </c>
      <c r="D1013" s="58">
        <v>45383</v>
      </c>
      <c r="E1013" s="382"/>
      <c r="F1013" s="382">
        <v>105</v>
      </c>
      <c r="G1013" s="382"/>
      <c r="H1013" s="382">
        <v>10</v>
      </c>
      <c r="I1013" s="382">
        <v>115</v>
      </c>
      <c r="J1013" s="382">
        <v>105</v>
      </c>
      <c r="L1013" s="380">
        <v>45427</v>
      </c>
      <c r="M1013" s="383">
        <v>100</v>
      </c>
      <c r="N1013" s="382">
        <v>115</v>
      </c>
      <c r="O1013" s="382"/>
      <c r="P1013" s="382">
        <v>10</v>
      </c>
      <c r="Q1013" s="382">
        <v>105</v>
      </c>
      <c r="R1013" s="382">
        <v>115</v>
      </c>
      <c r="S1013" s="382">
        <v>0</v>
      </c>
    </row>
    <row r="1014" spans="1:19">
      <c r="A1014" t="s">
        <v>58</v>
      </c>
      <c r="B1014">
        <v>62</v>
      </c>
      <c r="C1014" t="s">
        <v>58</v>
      </c>
      <c r="D1014" s="58">
        <v>45413</v>
      </c>
      <c r="E1014" s="382"/>
      <c r="F1014" s="382">
        <v>140</v>
      </c>
      <c r="G1014" s="382"/>
      <c r="H1014" s="382">
        <v>10</v>
      </c>
      <c r="I1014" s="382">
        <v>150</v>
      </c>
      <c r="J1014" s="382">
        <v>140</v>
      </c>
      <c r="L1014" s="380">
        <v>45465</v>
      </c>
      <c r="M1014">
        <v>114</v>
      </c>
      <c r="N1014" s="382">
        <v>150</v>
      </c>
      <c r="O1014" s="382"/>
      <c r="P1014" s="382">
        <v>10</v>
      </c>
      <c r="Q1014" s="382">
        <v>140</v>
      </c>
      <c r="R1014" s="382">
        <v>150</v>
      </c>
      <c r="S1014" s="382">
        <v>0</v>
      </c>
    </row>
    <row r="1015" spans="1:19">
      <c r="A1015" t="s">
        <v>58</v>
      </c>
      <c r="B1015">
        <v>62</v>
      </c>
      <c r="C1015" t="s">
        <v>58</v>
      </c>
      <c r="D1015" s="58">
        <v>45444</v>
      </c>
      <c r="E1015" s="382"/>
      <c r="F1015" s="382">
        <v>175</v>
      </c>
      <c r="G1015" s="382"/>
      <c r="H1015" s="382">
        <v>10</v>
      </c>
      <c r="I1015" s="382">
        <v>185</v>
      </c>
      <c r="J1015" s="382">
        <v>175</v>
      </c>
      <c r="L1015" s="380">
        <v>45486</v>
      </c>
      <c r="M1015">
        <v>65</v>
      </c>
      <c r="N1015" s="382">
        <v>185</v>
      </c>
      <c r="O1015" s="382"/>
      <c r="P1015" s="382">
        <v>10</v>
      </c>
      <c r="Q1015" s="382">
        <v>175</v>
      </c>
      <c r="R1015" s="382">
        <v>185</v>
      </c>
      <c r="S1015" s="382">
        <v>0</v>
      </c>
    </row>
    <row r="1016" spans="1:19">
      <c r="A1016" t="s">
        <v>58</v>
      </c>
      <c r="B1016">
        <v>62</v>
      </c>
      <c r="C1016" t="s">
        <v>58</v>
      </c>
      <c r="D1016" s="58">
        <v>45474</v>
      </c>
      <c r="E1016" s="382"/>
      <c r="F1016" s="382">
        <v>161</v>
      </c>
      <c r="G1016" s="382">
        <v>5</v>
      </c>
      <c r="H1016" s="382">
        <v>10</v>
      </c>
      <c r="I1016" s="382">
        <v>176</v>
      </c>
      <c r="J1016" s="382">
        <v>166</v>
      </c>
      <c r="L1016" s="380"/>
      <c r="N1016" s="382">
        <v>176</v>
      </c>
      <c r="O1016" s="382">
        <v>5</v>
      </c>
      <c r="P1016" s="382">
        <v>10</v>
      </c>
      <c r="Q1016" s="382">
        <v>161</v>
      </c>
      <c r="R1016" s="382">
        <v>176</v>
      </c>
      <c r="S1016" s="382">
        <v>0</v>
      </c>
    </row>
    <row r="1017" spans="1:19">
      <c r="A1017" t="s">
        <v>58</v>
      </c>
      <c r="B1017">
        <v>62</v>
      </c>
      <c r="C1017" t="s">
        <v>58</v>
      </c>
      <c r="D1017" s="58">
        <v>45505</v>
      </c>
      <c r="E1017" s="382"/>
      <c r="F1017" s="382">
        <v>322</v>
      </c>
      <c r="G1017" s="382">
        <v>5</v>
      </c>
      <c r="H1017" s="382">
        <v>10</v>
      </c>
      <c r="I1017" s="382">
        <v>337</v>
      </c>
      <c r="J1017" s="382">
        <v>327</v>
      </c>
      <c r="L1017" s="380" t="s">
        <v>566</v>
      </c>
      <c r="M1017">
        <v>65</v>
      </c>
      <c r="N1017" s="382">
        <v>337</v>
      </c>
      <c r="O1017" s="382">
        <v>5</v>
      </c>
      <c r="P1017" s="382">
        <v>10</v>
      </c>
      <c r="Q1017" s="382">
        <v>322</v>
      </c>
      <c r="R1017" s="382">
        <v>337</v>
      </c>
      <c r="S1017" s="382">
        <v>0</v>
      </c>
    </row>
    <row r="1018" spans="1:19">
      <c r="A1018" t="s">
        <v>58</v>
      </c>
      <c r="B1018">
        <v>62</v>
      </c>
      <c r="C1018" t="s">
        <v>58</v>
      </c>
      <c r="D1018" s="58">
        <v>45536</v>
      </c>
      <c r="E1018" s="382"/>
      <c r="F1018" s="382">
        <v>140</v>
      </c>
      <c r="G1018" s="382">
        <v>5</v>
      </c>
      <c r="H1018" s="382">
        <v>10</v>
      </c>
      <c r="I1018" s="382">
        <v>155</v>
      </c>
      <c r="J1018" s="382">
        <v>145</v>
      </c>
      <c r="L1018" s="380"/>
      <c r="N1018" s="382">
        <v>155</v>
      </c>
      <c r="O1018" s="382">
        <v>5</v>
      </c>
      <c r="P1018" s="382">
        <v>10</v>
      </c>
      <c r="Q1018" s="382">
        <v>140</v>
      </c>
      <c r="R1018" s="382">
        <v>155</v>
      </c>
      <c r="S1018" s="382">
        <v>0</v>
      </c>
    </row>
    <row r="1019" spans="1:19">
      <c r="A1019" t="s">
        <v>58</v>
      </c>
      <c r="B1019">
        <v>62</v>
      </c>
      <c r="C1019" t="s">
        <v>58</v>
      </c>
      <c r="D1019" s="58">
        <v>45566</v>
      </c>
      <c r="E1019" s="382"/>
      <c r="F1019" s="382"/>
      <c r="G1019" s="382"/>
      <c r="H1019" s="382"/>
      <c r="I1019" s="382">
        <v>0</v>
      </c>
      <c r="J1019" s="382">
        <v>0</v>
      </c>
      <c r="L1019" s="380"/>
      <c r="N1019" s="382"/>
      <c r="O1019" s="382"/>
      <c r="P1019" s="382"/>
      <c r="Q1019" s="382">
        <v>0</v>
      </c>
      <c r="R1019" s="382">
        <v>0</v>
      </c>
      <c r="S1019" s="382">
        <v>0</v>
      </c>
    </row>
    <row r="1020" spans="1:19">
      <c r="A1020" t="s">
        <v>58</v>
      </c>
      <c r="B1020">
        <v>62</v>
      </c>
      <c r="C1020" t="s">
        <v>58</v>
      </c>
      <c r="D1020" s="58">
        <v>45597</v>
      </c>
      <c r="E1020" s="382"/>
      <c r="F1020" s="382"/>
      <c r="G1020" s="382"/>
      <c r="H1020" s="382"/>
      <c r="I1020" s="382">
        <v>0</v>
      </c>
      <c r="J1020" s="382">
        <v>0</v>
      </c>
      <c r="L1020" s="380"/>
      <c r="N1020" s="382"/>
      <c r="O1020" s="382"/>
      <c r="P1020" s="382"/>
      <c r="Q1020" s="382">
        <v>0</v>
      </c>
      <c r="R1020" s="382">
        <v>0</v>
      </c>
      <c r="S1020" s="382">
        <v>0</v>
      </c>
    </row>
    <row r="1021" spans="1:19">
      <c r="A1021" t="s">
        <v>58</v>
      </c>
      <c r="B1021">
        <v>62</v>
      </c>
      <c r="C1021" t="s">
        <v>58</v>
      </c>
      <c r="D1021" s="58">
        <v>45627</v>
      </c>
      <c r="E1021" s="382"/>
      <c r="F1021" s="382"/>
      <c r="G1021" s="382"/>
      <c r="H1021" s="382"/>
      <c r="I1021" s="382">
        <v>0</v>
      </c>
      <c r="J1021" s="382">
        <v>0</v>
      </c>
      <c r="L1021" s="380"/>
      <c r="N1021" s="382"/>
      <c r="O1021" s="382"/>
      <c r="P1021" s="382"/>
      <c r="Q1021" s="382">
        <v>0</v>
      </c>
      <c r="R1021" s="382">
        <v>0</v>
      </c>
      <c r="S1021" s="382">
        <v>0</v>
      </c>
    </row>
    <row r="1022" spans="1:19">
      <c r="A1022" t="s">
        <v>58</v>
      </c>
      <c r="B1022">
        <v>62</v>
      </c>
      <c r="C1022" t="s">
        <v>58</v>
      </c>
      <c r="D1022" s="58">
        <v>45658</v>
      </c>
      <c r="E1022" s="382"/>
      <c r="F1022" s="382"/>
      <c r="G1022" s="382"/>
      <c r="H1022" s="382"/>
      <c r="I1022" s="382">
        <v>0</v>
      </c>
      <c r="J1022" s="382">
        <v>0</v>
      </c>
      <c r="L1022" s="380"/>
      <c r="N1022" s="382"/>
      <c r="O1022" s="382"/>
      <c r="P1022" s="382"/>
      <c r="Q1022" s="382">
        <v>0</v>
      </c>
      <c r="R1022" s="382">
        <v>0</v>
      </c>
      <c r="S1022" s="382">
        <v>0</v>
      </c>
    </row>
    <row r="1023" spans="1:19">
      <c r="A1023" t="s">
        <v>58</v>
      </c>
      <c r="B1023">
        <v>62</v>
      </c>
      <c r="C1023" t="s">
        <v>58</v>
      </c>
      <c r="D1023" s="58">
        <v>45689</v>
      </c>
      <c r="E1023" s="382"/>
      <c r="F1023" s="382"/>
      <c r="G1023" s="382"/>
      <c r="H1023" s="382"/>
      <c r="I1023" s="382">
        <v>0</v>
      </c>
      <c r="J1023" s="382">
        <v>0</v>
      </c>
      <c r="L1023" s="380"/>
      <c r="N1023" s="382"/>
      <c r="O1023" s="382"/>
      <c r="P1023" s="382"/>
      <c r="Q1023" s="382">
        <v>0</v>
      </c>
      <c r="R1023" s="382">
        <v>0</v>
      </c>
      <c r="S1023" s="382">
        <v>0</v>
      </c>
    </row>
    <row r="1024" spans="1:19">
      <c r="A1024" t="s">
        <v>58</v>
      </c>
      <c r="B1024">
        <v>62</v>
      </c>
      <c r="C1024" t="s">
        <v>58</v>
      </c>
      <c r="D1024" s="58">
        <v>45717</v>
      </c>
      <c r="E1024" s="382"/>
      <c r="F1024" s="382"/>
      <c r="G1024" s="382"/>
      <c r="H1024" s="382"/>
      <c r="I1024" s="382">
        <v>0</v>
      </c>
      <c r="J1024" s="382">
        <v>0</v>
      </c>
      <c r="L1024" s="380"/>
      <c r="N1024" s="382"/>
      <c r="O1024" s="382"/>
      <c r="P1024" s="382"/>
      <c r="Q1024" s="382">
        <v>0</v>
      </c>
      <c r="R1024" s="382">
        <v>0</v>
      </c>
      <c r="S1024" s="382">
        <v>0</v>
      </c>
    </row>
    <row r="1025" spans="1:19">
      <c r="A1025" t="s">
        <v>58</v>
      </c>
      <c r="B1025" t="s">
        <v>436</v>
      </c>
      <c r="D1025" s="58"/>
      <c r="E1025" s="382">
        <v>360</v>
      </c>
      <c r="F1025" s="382">
        <v>1071</v>
      </c>
      <c r="G1025" s="382">
        <v>15</v>
      </c>
      <c r="H1025" s="382">
        <v>70</v>
      </c>
      <c r="I1025" s="382">
        <v>1516</v>
      </c>
      <c r="J1025" s="382">
        <v>1446</v>
      </c>
      <c r="L1025" s="380"/>
      <c r="N1025" s="382">
        <v>1516</v>
      </c>
      <c r="O1025" s="382">
        <v>15</v>
      </c>
      <c r="P1025" s="382">
        <v>70</v>
      </c>
      <c r="Q1025" s="382">
        <v>1431</v>
      </c>
      <c r="R1025" s="382">
        <v>1516</v>
      </c>
      <c r="S1025" s="382">
        <v>0</v>
      </c>
    </row>
    <row r="1026" spans="1:19">
      <c r="B1026">
        <v>63</v>
      </c>
      <c r="C1026" t="s">
        <v>97</v>
      </c>
      <c r="D1026" s="58">
        <v>45261</v>
      </c>
      <c r="E1026" s="382">
        <v>300</v>
      </c>
      <c r="F1026" s="382"/>
      <c r="G1026" s="382"/>
      <c r="H1026" s="382"/>
      <c r="I1026" s="382">
        <v>300</v>
      </c>
      <c r="J1026" s="382">
        <v>300</v>
      </c>
      <c r="K1026" s="387" t="s">
        <v>383</v>
      </c>
      <c r="L1026" s="380"/>
      <c r="M1026">
        <v>25</v>
      </c>
      <c r="N1026" s="382">
        <v>300</v>
      </c>
      <c r="O1026" s="382"/>
      <c r="P1026" s="382"/>
      <c r="Q1026" s="382">
        <v>300</v>
      </c>
      <c r="R1026" s="382">
        <v>300</v>
      </c>
      <c r="S1026" s="382">
        <v>0</v>
      </c>
    </row>
    <row r="1027" spans="1:19">
      <c r="A1027" t="s">
        <v>97</v>
      </c>
      <c r="B1027">
        <v>63</v>
      </c>
      <c r="C1027" t="s">
        <v>97</v>
      </c>
      <c r="D1027" s="58">
        <v>45292</v>
      </c>
      <c r="E1027" s="382"/>
      <c r="F1027" s="382">
        <v>14</v>
      </c>
      <c r="G1027" s="382"/>
      <c r="H1027" s="382">
        <v>0</v>
      </c>
      <c r="I1027" s="382">
        <v>14</v>
      </c>
      <c r="J1027" s="382">
        <v>14</v>
      </c>
      <c r="K1027" t="s">
        <v>557</v>
      </c>
      <c r="L1027" s="380">
        <v>45410</v>
      </c>
      <c r="M1027">
        <v>190</v>
      </c>
      <c r="N1027" s="382">
        <v>14</v>
      </c>
      <c r="O1027" s="382"/>
      <c r="P1027" s="382"/>
      <c r="Q1027" s="382">
        <v>14</v>
      </c>
      <c r="R1027" s="382">
        <v>14</v>
      </c>
      <c r="S1027" s="382">
        <v>0</v>
      </c>
    </row>
    <row r="1028" spans="1:19">
      <c r="A1028" t="s">
        <v>97</v>
      </c>
      <c r="B1028">
        <v>63</v>
      </c>
      <c r="C1028" t="s">
        <v>97</v>
      </c>
      <c r="D1028" s="58">
        <v>45323</v>
      </c>
      <c r="E1028" s="382"/>
      <c r="F1028" s="382"/>
      <c r="G1028" s="382"/>
      <c r="H1028" s="382"/>
      <c r="I1028" s="382">
        <v>0</v>
      </c>
      <c r="J1028" s="382">
        <v>0</v>
      </c>
      <c r="L1028" s="380"/>
      <c r="N1028" s="382"/>
      <c r="O1028" s="382"/>
      <c r="P1028" s="382"/>
      <c r="Q1028" s="382">
        <v>0</v>
      </c>
      <c r="R1028" s="382">
        <v>0</v>
      </c>
      <c r="S1028" s="382">
        <v>0</v>
      </c>
    </row>
    <row r="1029" spans="1:19">
      <c r="A1029" t="s">
        <v>97</v>
      </c>
      <c r="B1029">
        <v>63</v>
      </c>
      <c r="C1029" t="s">
        <v>97</v>
      </c>
      <c r="D1029" s="58">
        <v>45352</v>
      </c>
      <c r="E1029" s="382"/>
      <c r="F1029" s="382">
        <v>21</v>
      </c>
      <c r="G1029" s="382"/>
      <c r="H1029" s="382">
        <v>10</v>
      </c>
      <c r="I1029" s="382">
        <v>31</v>
      </c>
      <c r="J1029" s="382">
        <v>21</v>
      </c>
      <c r="K1029" t="s">
        <v>557</v>
      </c>
      <c r="L1029" s="380">
        <v>45410</v>
      </c>
      <c r="M1029">
        <v>190</v>
      </c>
      <c r="N1029" s="382">
        <v>31</v>
      </c>
      <c r="O1029" s="382"/>
      <c r="P1029" s="382">
        <v>10</v>
      </c>
      <c r="Q1029" s="382">
        <v>21</v>
      </c>
      <c r="R1029" s="382">
        <v>31</v>
      </c>
      <c r="S1029" s="382">
        <v>0</v>
      </c>
    </row>
    <row r="1030" spans="1:19">
      <c r="A1030" t="s">
        <v>97</v>
      </c>
      <c r="B1030">
        <v>63</v>
      </c>
      <c r="C1030" t="s">
        <v>97</v>
      </c>
      <c r="D1030" s="58">
        <v>45383</v>
      </c>
      <c r="E1030" s="382"/>
      <c r="F1030" s="382">
        <v>0</v>
      </c>
      <c r="G1030" s="382"/>
      <c r="H1030" s="382">
        <v>10</v>
      </c>
      <c r="I1030" s="382">
        <v>10</v>
      </c>
      <c r="J1030" s="382">
        <v>0</v>
      </c>
      <c r="L1030" s="380">
        <v>45419</v>
      </c>
      <c r="M1030" s="383">
        <v>16</v>
      </c>
      <c r="N1030" s="382">
        <v>10</v>
      </c>
      <c r="O1030" s="382"/>
      <c r="P1030" s="382">
        <v>10</v>
      </c>
      <c r="Q1030" s="382">
        <v>0</v>
      </c>
      <c r="R1030" s="382">
        <v>10</v>
      </c>
      <c r="S1030" s="382">
        <v>0</v>
      </c>
    </row>
    <row r="1031" spans="1:19">
      <c r="A1031" t="s">
        <v>97</v>
      </c>
      <c r="B1031">
        <v>63</v>
      </c>
      <c r="C1031" t="s">
        <v>97</v>
      </c>
      <c r="D1031" s="58">
        <v>45413</v>
      </c>
      <c r="E1031" s="382"/>
      <c r="F1031" s="382">
        <v>84</v>
      </c>
      <c r="G1031" s="382"/>
      <c r="H1031" s="382">
        <v>10</v>
      </c>
      <c r="I1031" s="382">
        <v>94</v>
      </c>
      <c r="J1031" s="382">
        <v>84</v>
      </c>
      <c r="L1031" s="380">
        <v>45503</v>
      </c>
      <c r="M1031">
        <v>123</v>
      </c>
      <c r="N1031" s="382">
        <v>94</v>
      </c>
      <c r="O1031" s="382"/>
      <c r="P1031" s="382">
        <v>10</v>
      </c>
      <c r="Q1031" s="382">
        <v>84</v>
      </c>
      <c r="R1031" s="382">
        <v>94</v>
      </c>
      <c r="S1031" s="382">
        <v>0</v>
      </c>
    </row>
    <row r="1032" spans="1:19">
      <c r="A1032" t="s">
        <v>97</v>
      </c>
      <c r="B1032">
        <v>63</v>
      </c>
      <c r="C1032" t="s">
        <v>97</v>
      </c>
      <c r="D1032" s="58">
        <v>45444</v>
      </c>
      <c r="E1032" s="382"/>
      <c r="F1032" s="382">
        <v>0</v>
      </c>
      <c r="G1032" s="382"/>
      <c r="H1032" s="382">
        <v>10</v>
      </c>
      <c r="I1032" s="382">
        <v>10</v>
      </c>
      <c r="J1032" s="382">
        <v>0</v>
      </c>
      <c r="L1032" s="380">
        <v>45503</v>
      </c>
      <c r="M1032">
        <v>123</v>
      </c>
      <c r="N1032" s="382">
        <v>10</v>
      </c>
      <c r="O1032" s="382"/>
      <c r="P1032" s="382">
        <v>10</v>
      </c>
      <c r="Q1032" s="382">
        <v>0</v>
      </c>
      <c r="R1032" s="382">
        <v>10</v>
      </c>
      <c r="S1032" s="382">
        <v>0</v>
      </c>
    </row>
    <row r="1033" spans="1:19">
      <c r="A1033" t="s">
        <v>97</v>
      </c>
      <c r="B1033">
        <v>63</v>
      </c>
      <c r="C1033" t="s">
        <v>97</v>
      </c>
      <c r="D1033" s="58">
        <v>45474</v>
      </c>
      <c r="E1033" s="382"/>
      <c r="F1033" s="382">
        <v>7</v>
      </c>
      <c r="G1033" s="382">
        <v>5</v>
      </c>
      <c r="H1033" s="382">
        <v>10</v>
      </c>
      <c r="I1033" s="382">
        <v>22</v>
      </c>
      <c r="J1033" s="382">
        <v>12</v>
      </c>
      <c r="L1033" s="380">
        <v>45565</v>
      </c>
      <c r="M1033">
        <v>92</v>
      </c>
      <c r="N1033" s="382">
        <v>22</v>
      </c>
      <c r="O1033" s="382">
        <v>5</v>
      </c>
      <c r="P1033" s="382">
        <v>10</v>
      </c>
      <c r="Q1033" s="382">
        <v>7</v>
      </c>
      <c r="R1033" s="382">
        <v>22</v>
      </c>
      <c r="S1033" s="382">
        <v>0</v>
      </c>
    </row>
    <row r="1034" spans="1:19">
      <c r="A1034" t="s">
        <v>97</v>
      </c>
      <c r="B1034">
        <v>63</v>
      </c>
      <c r="C1034" t="s">
        <v>97</v>
      </c>
      <c r="D1034" s="58">
        <v>45505</v>
      </c>
      <c r="E1034" s="382"/>
      <c r="F1034" s="382">
        <v>0</v>
      </c>
      <c r="G1034" s="382">
        <v>5</v>
      </c>
      <c r="H1034" s="382">
        <v>10</v>
      </c>
      <c r="I1034" s="382">
        <v>15</v>
      </c>
      <c r="J1034" s="382">
        <v>5</v>
      </c>
      <c r="L1034" s="380">
        <v>45565</v>
      </c>
      <c r="M1034">
        <v>92</v>
      </c>
      <c r="N1034" s="382">
        <v>15</v>
      </c>
      <c r="O1034" s="382">
        <v>5</v>
      </c>
      <c r="P1034" s="382">
        <v>10</v>
      </c>
      <c r="Q1034" s="382">
        <v>0</v>
      </c>
      <c r="R1034" s="382">
        <v>15</v>
      </c>
      <c r="S1034" s="382">
        <v>0</v>
      </c>
    </row>
    <row r="1035" spans="1:19">
      <c r="A1035" t="s">
        <v>97</v>
      </c>
      <c r="B1035">
        <v>63</v>
      </c>
      <c r="C1035" t="s">
        <v>97</v>
      </c>
      <c r="D1035" s="58">
        <v>45536</v>
      </c>
      <c r="E1035" s="382"/>
      <c r="F1035" s="382">
        <v>7</v>
      </c>
      <c r="G1035" s="382">
        <v>5</v>
      </c>
      <c r="H1035" s="382">
        <v>10</v>
      </c>
      <c r="I1035" s="382">
        <v>22</v>
      </c>
      <c r="J1035" s="382">
        <v>12</v>
      </c>
      <c r="L1035" s="380"/>
      <c r="N1035" s="382">
        <v>22</v>
      </c>
      <c r="O1035" s="382">
        <v>5</v>
      </c>
      <c r="P1035" s="382">
        <v>10</v>
      </c>
      <c r="Q1035" s="382">
        <v>7</v>
      </c>
      <c r="R1035" s="382">
        <v>22</v>
      </c>
      <c r="S1035" s="382">
        <v>0</v>
      </c>
    </row>
    <row r="1036" spans="1:19">
      <c r="A1036" t="s">
        <v>97</v>
      </c>
      <c r="B1036">
        <v>63</v>
      </c>
      <c r="C1036" t="s">
        <v>97</v>
      </c>
      <c r="D1036" s="58">
        <v>45566</v>
      </c>
      <c r="E1036" s="382"/>
      <c r="F1036" s="382"/>
      <c r="G1036" s="382"/>
      <c r="H1036" s="382"/>
      <c r="I1036" s="382">
        <v>0</v>
      </c>
      <c r="J1036" s="382">
        <v>0</v>
      </c>
      <c r="L1036" s="380"/>
      <c r="N1036" s="382"/>
      <c r="O1036" s="382"/>
      <c r="P1036" s="382"/>
      <c r="Q1036" s="382">
        <v>0</v>
      </c>
      <c r="R1036" s="382">
        <v>0</v>
      </c>
      <c r="S1036" s="382">
        <v>0</v>
      </c>
    </row>
    <row r="1037" spans="1:19">
      <c r="A1037" t="s">
        <v>97</v>
      </c>
      <c r="B1037">
        <v>63</v>
      </c>
      <c r="C1037" t="s">
        <v>97</v>
      </c>
      <c r="D1037" s="58">
        <v>45597</v>
      </c>
      <c r="E1037" s="382"/>
      <c r="F1037" s="382"/>
      <c r="G1037" s="382"/>
      <c r="H1037" s="382"/>
      <c r="I1037" s="382">
        <v>0</v>
      </c>
      <c r="J1037" s="382">
        <v>0</v>
      </c>
      <c r="L1037" s="380"/>
      <c r="N1037" s="382"/>
      <c r="O1037" s="382"/>
      <c r="P1037" s="382"/>
      <c r="Q1037" s="382">
        <v>0</v>
      </c>
      <c r="R1037" s="382">
        <v>0</v>
      </c>
      <c r="S1037" s="382">
        <v>0</v>
      </c>
    </row>
    <row r="1038" spans="1:19">
      <c r="A1038" t="s">
        <v>97</v>
      </c>
      <c r="B1038">
        <v>63</v>
      </c>
      <c r="C1038" t="s">
        <v>97</v>
      </c>
      <c r="D1038" s="58">
        <v>45627</v>
      </c>
      <c r="E1038" s="382"/>
      <c r="F1038" s="382"/>
      <c r="G1038" s="382"/>
      <c r="H1038" s="382"/>
      <c r="I1038" s="382">
        <v>0</v>
      </c>
      <c r="J1038" s="382">
        <v>0</v>
      </c>
      <c r="L1038" s="380"/>
      <c r="N1038" s="382"/>
      <c r="O1038" s="382"/>
      <c r="P1038" s="382"/>
      <c r="Q1038" s="382">
        <v>0</v>
      </c>
      <c r="R1038" s="382">
        <v>0</v>
      </c>
      <c r="S1038" s="382">
        <v>0</v>
      </c>
    </row>
    <row r="1039" spans="1:19">
      <c r="A1039" t="s">
        <v>97</v>
      </c>
      <c r="B1039">
        <v>63</v>
      </c>
      <c r="C1039" t="s">
        <v>97</v>
      </c>
      <c r="D1039" s="58">
        <v>45658</v>
      </c>
      <c r="E1039" s="382"/>
      <c r="F1039" s="382"/>
      <c r="G1039" s="382"/>
      <c r="H1039" s="382"/>
      <c r="I1039" s="382">
        <v>0</v>
      </c>
      <c r="J1039" s="382">
        <v>0</v>
      </c>
      <c r="L1039" s="380"/>
      <c r="N1039" s="382"/>
      <c r="O1039" s="382"/>
      <c r="P1039" s="382"/>
      <c r="Q1039" s="382">
        <v>0</v>
      </c>
      <c r="R1039" s="382">
        <v>0</v>
      </c>
      <c r="S1039" s="382">
        <v>0</v>
      </c>
    </row>
    <row r="1040" spans="1:19">
      <c r="A1040" t="s">
        <v>97</v>
      </c>
      <c r="B1040">
        <v>63</v>
      </c>
      <c r="C1040" t="s">
        <v>97</v>
      </c>
      <c r="D1040" s="58">
        <v>45689</v>
      </c>
      <c r="E1040" s="382"/>
      <c r="F1040" s="382"/>
      <c r="G1040" s="382"/>
      <c r="H1040" s="382"/>
      <c r="I1040" s="382">
        <v>0</v>
      </c>
      <c r="J1040" s="382">
        <v>0</v>
      </c>
      <c r="L1040" s="380"/>
      <c r="N1040" s="382"/>
      <c r="O1040" s="382"/>
      <c r="P1040" s="382"/>
      <c r="Q1040" s="382">
        <v>0</v>
      </c>
      <c r="R1040" s="382">
        <v>0</v>
      </c>
      <c r="S1040" s="382">
        <v>0</v>
      </c>
    </row>
    <row r="1041" spans="1:19">
      <c r="A1041" t="s">
        <v>97</v>
      </c>
      <c r="B1041">
        <v>63</v>
      </c>
      <c r="C1041" t="s">
        <v>97</v>
      </c>
      <c r="D1041" s="58">
        <v>45717</v>
      </c>
      <c r="E1041" s="382"/>
      <c r="F1041" s="382"/>
      <c r="G1041" s="382"/>
      <c r="H1041" s="382"/>
      <c r="I1041" s="382">
        <v>0</v>
      </c>
      <c r="J1041" s="382">
        <v>0</v>
      </c>
      <c r="L1041" s="380"/>
      <c r="N1041" s="382"/>
      <c r="O1041" s="382"/>
      <c r="P1041" s="382"/>
      <c r="Q1041" s="382">
        <v>0</v>
      </c>
      <c r="R1041" s="382">
        <v>0</v>
      </c>
      <c r="S1041" s="382">
        <v>0</v>
      </c>
    </row>
    <row r="1042" spans="1:19">
      <c r="A1042" t="s">
        <v>97</v>
      </c>
      <c r="B1042" t="s">
        <v>437</v>
      </c>
      <c r="D1042" s="58"/>
      <c r="E1042" s="382">
        <v>300</v>
      </c>
      <c r="F1042" s="382">
        <v>133</v>
      </c>
      <c r="G1042" s="382">
        <v>15</v>
      </c>
      <c r="H1042" s="382">
        <v>70</v>
      </c>
      <c r="I1042" s="382">
        <v>518</v>
      </c>
      <c r="J1042" s="382">
        <v>448</v>
      </c>
      <c r="L1042" s="380"/>
      <c r="N1042" s="382">
        <v>518</v>
      </c>
      <c r="O1042" s="382">
        <v>15</v>
      </c>
      <c r="P1042" s="382">
        <v>70</v>
      </c>
      <c r="Q1042" s="382">
        <v>433</v>
      </c>
      <c r="R1042" s="382">
        <v>518</v>
      </c>
      <c r="S1042" s="382">
        <v>0</v>
      </c>
    </row>
    <row r="1043" spans="1:19">
      <c r="B1043">
        <v>64</v>
      </c>
      <c r="C1043" t="s">
        <v>259</v>
      </c>
      <c r="D1043" s="58">
        <v>45261</v>
      </c>
      <c r="E1043" s="382">
        <v>0</v>
      </c>
      <c r="F1043" s="382">
        <v>7</v>
      </c>
      <c r="G1043" s="382"/>
      <c r="H1043" s="382">
        <v>0</v>
      </c>
      <c r="I1043" s="382">
        <v>7</v>
      </c>
      <c r="J1043" s="382">
        <v>7</v>
      </c>
      <c r="L1043" s="380">
        <v>45424</v>
      </c>
      <c r="M1043" s="383">
        <v>85</v>
      </c>
      <c r="N1043" s="382">
        <v>7</v>
      </c>
      <c r="O1043" s="382"/>
      <c r="P1043" s="382">
        <v>0</v>
      </c>
      <c r="Q1043" s="382">
        <v>7</v>
      </c>
      <c r="R1043" s="382">
        <v>7</v>
      </c>
      <c r="S1043" s="382">
        <v>0</v>
      </c>
    </row>
    <row r="1044" spans="1:19">
      <c r="A1044" t="s">
        <v>259</v>
      </c>
      <c r="B1044">
        <v>64</v>
      </c>
      <c r="C1044" t="s">
        <v>259</v>
      </c>
      <c r="D1044" s="58">
        <v>45292</v>
      </c>
      <c r="E1044" s="382"/>
      <c r="F1044" s="382">
        <v>7</v>
      </c>
      <c r="G1044" s="382"/>
      <c r="H1044" s="382">
        <v>0</v>
      </c>
      <c r="I1044" s="382">
        <v>7</v>
      </c>
      <c r="J1044" s="382">
        <v>7</v>
      </c>
      <c r="L1044" s="380">
        <v>45424</v>
      </c>
      <c r="M1044" s="383">
        <v>85</v>
      </c>
      <c r="N1044" s="382">
        <v>7</v>
      </c>
      <c r="O1044" s="382"/>
      <c r="P1044" s="382">
        <v>0</v>
      </c>
      <c r="Q1044" s="382">
        <v>7</v>
      </c>
      <c r="R1044" s="382">
        <v>7</v>
      </c>
      <c r="S1044" s="382">
        <v>0</v>
      </c>
    </row>
    <row r="1045" spans="1:19">
      <c r="A1045" t="s">
        <v>259</v>
      </c>
      <c r="B1045">
        <v>64</v>
      </c>
      <c r="C1045" t="s">
        <v>259</v>
      </c>
      <c r="D1045" s="58">
        <v>45323</v>
      </c>
      <c r="E1045" s="382"/>
      <c r="F1045" s="382">
        <v>0</v>
      </c>
      <c r="G1045" s="382"/>
      <c r="H1045" s="382">
        <v>0</v>
      </c>
      <c r="I1045" s="382">
        <v>0</v>
      </c>
      <c r="J1045" s="382">
        <v>0</v>
      </c>
      <c r="L1045" s="380"/>
      <c r="N1045" s="382"/>
      <c r="O1045" s="382"/>
      <c r="P1045" s="382"/>
      <c r="Q1045" s="382">
        <v>0</v>
      </c>
      <c r="R1045" s="382">
        <v>0</v>
      </c>
      <c r="S1045" s="382">
        <v>0</v>
      </c>
    </row>
    <row r="1046" spans="1:19">
      <c r="A1046" t="s">
        <v>259</v>
      </c>
      <c r="B1046">
        <v>64</v>
      </c>
      <c r="C1046" t="s">
        <v>259</v>
      </c>
      <c r="D1046" s="58">
        <v>45352</v>
      </c>
      <c r="E1046" s="382"/>
      <c r="F1046" s="382">
        <v>73</v>
      </c>
      <c r="G1046" s="382"/>
      <c r="H1046" s="382">
        <v>10</v>
      </c>
      <c r="I1046" s="382">
        <v>83</v>
      </c>
      <c r="J1046" s="382">
        <v>73</v>
      </c>
      <c r="L1046" s="380">
        <v>45424</v>
      </c>
      <c r="M1046" s="383">
        <v>85</v>
      </c>
      <c r="N1046" s="382">
        <v>83</v>
      </c>
      <c r="O1046" s="382"/>
      <c r="P1046" s="382">
        <v>10</v>
      </c>
      <c r="Q1046" s="382">
        <v>73</v>
      </c>
      <c r="R1046" s="382">
        <v>83</v>
      </c>
      <c r="S1046" s="382">
        <v>0</v>
      </c>
    </row>
    <row r="1047" spans="1:19">
      <c r="A1047" t="s">
        <v>259</v>
      </c>
      <c r="B1047">
        <v>64</v>
      </c>
      <c r="C1047" t="s">
        <v>259</v>
      </c>
      <c r="D1047" s="58">
        <v>45383</v>
      </c>
      <c r="E1047" s="382"/>
      <c r="F1047" s="382">
        <v>21</v>
      </c>
      <c r="G1047" s="382"/>
      <c r="H1047" s="382">
        <v>10</v>
      </c>
      <c r="I1047" s="382">
        <v>31</v>
      </c>
      <c r="J1047" s="382">
        <v>21</v>
      </c>
      <c r="L1047" s="380">
        <v>45428</v>
      </c>
      <c r="M1047" s="383">
        <v>102</v>
      </c>
      <c r="N1047" s="382">
        <v>31</v>
      </c>
      <c r="O1047" s="382"/>
      <c r="P1047" s="382">
        <v>10</v>
      </c>
      <c r="Q1047" s="382">
        <v>21</v>
      </c>
      <c r="R1047" s="382">
        <v>31</v>
      </c>
      <c r="S1047" s="382">
        <v>0</v>
      </c>
    </row>
    <row r="1048" spans="1:19">
      <c r="A1048" t="s">
        <v>259</v>
      </c>
      <c r="B1048">
        <v>64</v>
      </c>
      <c r="C1048" t="s">
        <v>219</v>
      </c>
      <c r="D1048" s="58">
        <v>45413</v>
      </c>
      <c r="E1048" s="382"/>
      <c r="F1048" s="382">
        <v>21</v>
      </c>
      <c r="G1048" s="382"/>
      <c r="H1048" s="382">
        <v>10</v>
      </c>
      <c r="I1048" s="382">
        <v>31</v>
      </c>
      <c r="J1048" s="382">
        <v>21</v>
      </c>
      <c r="L1048" s="380">
        <v>45450</v>
      </c>
      <c r="M1048">
        <v>34</v>
      </c>
      <c r="N1048" s="382">
        <v>31</v>
      </c>
      <c r="O1048" s="382"/>
      <c r="P1048" s="382">
        <v>10</v>
      </c>
      <c r="Q1048" s="382">
        <v>21</v>
      </c>
      <c r="R1048" s="382">
        <v>31</v>
      </c>
      <c r="S1048" s="382">
        <v>0</v>
      </c>
    </row>
    <row r="1049" spans="1:19">
      <c r="A1049" t="s">
        <v>219</v>
      </c>
      <c r="B1049">
        <v>64</v>
      </c>
      <c r="C1049" t="s">
        <v>259</v>
      </c>
      <c r="D1049" s="58">
        <v>45444</v>
      </c>
      <c r="E1049" s="382"/>
      <c r="F1049" s="382">
        <v>35</v>
      </c>
      <c r="G1049" s="382"/>
      <c r="H1049" s="382">
        <v>10</v>
      </c>
      <c r="I1049" s="382">
        <v>45</v>
      </c>
      <c r="J1049" s="382">
        <v>35</v>
      </c>
      <c r="L1049" s="380">
        <v>45510</v>
      </c>
      <c r="M1049">
        <v>21</v>
      </c>
      <c r="N1049" s="382">
        <v>45</v>
      </c>
      <c r="O1049" s="382"/>
      <c r="P1049" s="382">
        <v>10</v>
      </c>
      <c r="Q1049" s="382">
        <v>35</v>
      </c>
      <c r="R1049" s="382">
        <v>45</v>
      </c>
      <c r="S1049" s="382">
        <v>0</v>
      </c>
    </row>
    <row r="1050" spans="1:19">
      <c r="A1050" t="s">
        <v>259</v>
      </c>
      <c r="B1050">
        <v>64</v>
      </c>
      <c r="C1050" t="s">
        <v>259</v>
      </c>
      <c r="D1050" s="58">
        <v>45474</v>
      </c>
      <c r="E1050" s="382"/>
      <c r="F1050" s="382">
        <v>28</v>
      </c>
      <c r="G1050" s="382">
        <v>5</v>
      </c>
      <c r="H1050" s="382">
        <v>10</v>
      </c>
      <c r="I1050" s="382">
        <v>43</v>
      </c>
      <c r="J1050" s="382">
        <v>33</v>
      </c>
      <c r="L1050" s="380">
        <v>45510</v>
      </c>
      <c r="M1050">
        <v>21</v>
      </c>
      <c r="N1050" s="382">
        <v>43</v>
      </c>
      <c r="O1050" s="382">
        <v>5</v>
      </c>
      <c r="P1050" s="382">
        <v>10</v>
      </c>
      <c r="Q1050" s="382">
        <v>28</v>
      </c>
      <c r="R1050" s="382">
        <v>43</v>
      </c>
      <c r="S1050" s="382">
        <v>0</v>
      </c>
    </row>
    <row r="1051" spans="1:19">
      <c r="A1051" t="s">
        <v>259</v>
      </c>
      <c r="B1051">
        <v>64</v>
      </c>
      <c r="C1051" t="s">
        <v>259</v>
      </c>
      <c r="D1051" s="58">
        <v>45505</v>
      </c>
      <c r="E1051" s="382"/>
      <c r="F1051" s="382">
        <v>28</v>
      </c>
      <c r="G1051" s="382">
        <v>5</v>
      </c>
      <c r="H1051" s="382">
        <v>10</v>
      </c>
      <c r="I1051" s="382">
        <v>43</v>
      </c>
      <c r="J1051" s="382">
        <v>33</v>
      </c>
      <c r="L1051" s="380"/>
      <c r="N1051" s="382"/>
      <c r="O1051" s="382"/>
      <c r="P1051" s="382"/>
      <c r="Q1051" s="382">
        <v>0</v>
      </c>
      <c r="R1051" s="382">
        <v>0</v>
      </c>
      <c r="S1051" s="382">
        <v>43</v>
      </c>
    </row>
    <row r="1052" spans="1:19">
      <c r="A1052" t="s">
        <v>259</v>
      </c>
      <c r="B1052">
        <v>64</v>
      </c>
      <c r="C1052" t="s">
        <v>259</v>
      </c>
      <c r="D1052" s="58">
        <v>45536</v>
      </c>
      <c r="E1052" s="382"/>
      <c r="F1052" s="382"/>
      <c r="G1052" s="382">
        <v>5</v>
      </c>
      <c r="H1052" s="382">
        <v>10</v>
      </c>
      <c r="I1052" s="382">
        <v>15</v>
      </c>
      <c r="J1052" s="382">
        <v>5</v>
      </c>
      <c r="L1052" s="380"/>
      <c r="N1052" s="382"/>
      <c r="O1052" s="382"/>
      <c r="P1052" s="382"/>
      <c r="Q1052" s="382">
        <v>0</v>
      </c>
      <c r="R1052" s="382">
        <v>0</v>
      </c>
      <c r="S1052" s="382">
        <v>15</v>
      </c>
    </row>
    <row r="1053" spans="1:19">
      <c r="A1053" t="s">
        <v>259</v>
      </c>
      <c r="B1053">
        <v>64</v>
      </c>
      <c r="C1053" t="s">
        <v>259</v>
      </c>
      <c r="D1053" s="58">
        <v>45566</v>
      </c>
      <c r="E1053" s="382"/>
      <c r="F1053" s="382"/>
      <c r="G1053" s="382">
        <v>5</v>
      </c>
      <c r="H1053" s="382">
        <v>10</v>
      </c>
      <c r="I1053" s="382">
        <v>15</v>
      </c>
      <c r="J1053" s="382">
        <v>5</v>
      </c>
      <c r="L1053" s="380" t="s">
        <v>572</v>
      </c>
      <c r="M1053">
        <v>3</v>
      </c>
      <c r="N1053" s="382">
        <v>129</v>
      </c>
      <c r="O1053" s="382"/>
      <c r="P1053" s="382"/>
      <c r="Q1053" s="382">
        <v>129</v>
      </c>
      <c r="R1053" s="382">
        <v>129</v>
      </c>
      <c r="S1053" s="382">
        <v>-114</v>
      </c>
    </row>
    <row r="1054" spans="1:19">
      <c r="A1054" t="s">
        <v>259</v>
      </c>
      <c r="B1054">
        <v>64</v>
      </c>
      <c r="C1054" t="s">
        <v>259</v>
      </c>
      <c r="D1054" s="58">
        <v>45597</v>
      </c>
      <c r="E1054" s="382"/>
      <c r="F1054" s="382"/>
      <c r="G1054" s="382"/>
      <c r="H1054" s="382"/>
      <c r="I1054" s="382">
        <v>0</v>
      </c>
      <c r="J1054" s="382">
        <v>0</v>
      </c>
      <c r="L1054" s="380"/>
      <c r="N1054" s="382"/>
      <c r="O1054" s="382"/>
      <c r="P1054" s="382"/>
      <c r="Q1054" s="382">
        <v>0</v>
      </c>
      <c r="R1054" s="382">
        <v>0</v>
      </c>
      <c r="S1054" s="382">
        <v>0</v>
      </c>
    </row>
    <row r="1055" spans="1:19">
      <c r="A1055" t="s">
        <v>259</v>
      </c>
      <c r="B1055">
        <v>64</v>
      </c>
      <c r="C1055" t="s">
        <v>259</v>
      </c>
      <c r="D1055" s="58">
        <v>45627</v>
      </c>
      <c r="E1055" s="382"/>
      <c r="F1055" s="382"/>
      <c r="G1055" s="382"/>
      <c r="H1055" s="382"/>
      <c r="I1055" s="382">
        <v>0</v>
      </c>
      <c r="J1055" s="382">
        <v>0</v>
      </c>
      <c r="L1055" s="380"/>
      <c r="N1055" s="382"/>
      <c r="O1055" s="382"/>
      <c r="P1055" s="382"/>
      <c r="Q1055" s="382">
        <v>0</v>
      </c>
      <c r="R1055" s="382">
        <v>0</v>
      </c>
      <c r="S1055" s="382">
        <v>0</v>
      </c>
    </row>
    <row r="1056" spans="1:19">
      <c r="A1056" t="s">
        <v>259</v>
      </c>
      <c r="B1056">
        <v>64</v>
      </c>
      <c r="C1056" t="s">
        <v>259</v>
      </c>
      <c r="D1056" s="58">
        <v>45658</v>
      </c>
      <c r="E1056" s="382"/>
      <c r="F1056" s="382"/>
      <c r="G1056" s="382"/>
      <c r="H1056" s="382"/>
      <c r="I1056" s="382">
        <v>0</v>
      </c>
      <c r="J1056" s="382">
        <v>0</v>
      </c>
      <c r="L1056" s="380"/>
      <c r="N1056" s="382"/>
      <c r="O1056" s="382"/>
      <c r="P1056" s="382"/>
      <c r="Q1056" s="382">
        <v>0</v>
      </c>
      <c r="R1056" s="382">
        <v>0</v>
      </c>
      <c r="S1056" s="382">
        <v>0</v>
      </c>
    </row>
    <row r="1057" spans="1:19">
      <c r="A1057" t="s">
        <v>259</v>
      </c>
      <c r="B1057">
        <v>64</v>
      </c>
      <c r="C1057" t="s">
        <v>259</v>
      </c>
      <c r="D1057" s="58">
        <v>45689</v>
      </c>
      <c r="E1057" s="382"/>
      <c r="F1057" s="382"/>
      <c r="G1057" s="382"/>
      <c r="H1057" s="382"/>
      <c r="I1057" s="382">
        <v>0</v>
      </c>
      <c r="J1057" s="382">
        <v>0</v>
      </c>
      <c r="L1057" s="380"/>
      <c r="N1057" s="382"/>
      <c r="O1057" s="382"/>
      <c r="P1057" s="382"/>
      <c r="Q1057" s="382">
        <v>0</v>
      </c>
      <c r="R1057" s="382">
        <v>0</v>
      </c>
      <c r="S1057" s="382">
        <v>0</v>
      </c>
    </row>
    <row r="1058" spans="1:19">
      <c r="A1058" t="s">
        <v>259</v>
      </c>
      <c r="B1058" t="s">
        <v>438</v>
      </c>
      <c r="D1058" s="58"/>
      <c r="E1058" s="382">
        <v>0</v>
      </c>
      <c r="F1058" s="382">
        <v>220</v>
      </c>
      <c r="G1058" s="382">
        <v>20</v>
      </c>
      <c r="H1058" s="382">
        <v>80</v>
      </c>
      <c r="I1058" s="382">
        <v>320</v>
      </c>
      <c r="J1058" s="382">
        <v>240</v>
      </c>
      <c r="L1058" s="380"/>
      <c r="N1058" s="382">
        <v>376</v>
      </c>
      <c r="O1058" s="382">
        <v>5</v>
      </c>
      <c r="P1058" s="382">
        <v>50</v>
      </c>
      <c r="Q1058" s="382">
        <v>321</v>
      </c>
      <c r="R1058" s="382">
        <v>376</v>
      </c>
      <c r="S1058" s="382">
        <v>-56</v>
      </c>
    </row>
    <row r="1059" spans="1:19">
      <c r="B1059">
        <v>65</v>
      </c>
      <c r="C1059" t="s">
        <v>249</v>
      </c>
      <c r="D1059" s="58">
        <v>45261</v>
      </c>
      <c r="E1059" s="382">
        <v>0</v>
      </c>
      <c r="F1059" s="382"/>
      <c r="G1059" s="382"/>
      <c r="H1059" s="382"/>
      <c r="I1059" s="382">
        <v>0</v>
      </c>
      <c r="J1059" s="382">
        <v>0</v>
      </c>
      <c r="L1059" s="380"/>
      <c r="N1059" s="382"/>
      <c r="O1059" s="382"/>
      <c r="P1059" s="382"/>
      <c r="Q1059" s="382">
        <v>0</v>
      </c>
      <c r="R1059" s="382">
        <v>0</v>
      </c>
      <c r="S1059" s="382">
        <v>0</v>
      </c>
    </row>
    <row r="1060" spans="1:19">
      <c r="A1060" t="s">
        <v>249</v>
      </c>
      <c r="B1060">
        <v>65</v>
      </c>
      <c r="C1060" t="s">
        <v>249</v>
      </c>
      <c r="D1060" s="58">
        <v>45292</v>
      </c>
      <c r="E1060" s="382"/>
      <c r="F1060" s="382">
        <v>21</v>
      </c>
      <c r="G1060" s="382"/>
      <c r="H1060" s="382">
        <v>0</v>
      </c>
      <c r="I1060" s="382">
        <v>21</v>
      </c>
      <c r="J1060" s="382">
        <v>21</v>
      </c>
      <c r="K1060" t="s">
        <v>557</v>
      </c>
      <c r="L1060" s="380">
        <v>45392</v>
      </c>
      <c r="M1060">
        <v>152</v>
      </c>
      <c r="N1060" s="382">
        <v>21</v>
      </c>
      <c r="O1060" s="382"/>
      <c r="P1060" s="382"/>
      <c r="Q1060" s="382">
        <v>21</v>
      </c>
      <c r="R1060" s="382">
        <v>21</v>
      </c>
      <c r="S1060" s="382">
        <v>0</v>
      </c>
    </row>
    <row r="1061" spans="1:19">
      <c r="A1061" t="s">
        <v>249</v>
      </c>
      <c r="B1061">
        <v>65</v>
      </c>
      <c r="C1061" t="s">
        <v>249</v>
      </c>
      <c r="D1061" s="58">
        <v>45323</v>
      </c>
      <c r="E1061" s="382"/>
      <c r="F1061" s="382"/>
      <c r="G1061" s="382"/>
      <c r="H1061" s="382"/>
      <c r="I1061" s="382">
        <v>0</v>
      </c>
      <c r="J1061" s="382">
        <v>0</v>
      </c>
      <c r="L1061" s="380"/>
      <c r="N1061" s="382"/>
      <c r="O1061" s="382"/>
      <c r="P1061" s="382"/>
      <c r="Q1061" s="382">
        <v>0</v>
      </c>
      <c r="R1061" s="382">
        <v>0</v>
      </c>
      <c r="S1061" s="382">
        <v>0</v>
      </c>
    </row>
    <row r="1062" spans="1:19">
      <c r="A1062" t="s">
        <v>249</v>
      </c>
      <c r="B1062">
        <v>65</v>
      </c>
      <c r="C1062" t="s">
        <v>249</v>
      </c>
      <c r="D1062" s="58">
        <v>45352</v>
      </c>
      <c r="E1062" s="382"/>
      <c r="F1062" s="382">
        <v>14</v>
      </c>
      <c r="G1062" s="382"/>
      <c r="H1062" s="382">
        <v>10</v>
      </c>
      <c r="I1062" s="382">
        <v>24</v>
      </c>
      <c r="J1062" s="382">
        <v>14</v>
      </c>
      <c r="K1062" t="s">
        <v>557</v>
      </c>
      <c r="L1062" s="380">
        <v>45392</v>
      </c>
      <c r="M1062">
        <v>152</v>
      </c>
      <c r="N1062" s="382">
        <v>24</v>
      </c>
      <c r="O1062" s="382"/>
      <c r="P1062" s="382">
        <v>10</v>
      </c>
      <c r="Q1062" s="382">
        <v>14</v>
      </c>
      <c r="R1062" s="382">
        <v>24</v>
      </c>
      <c r="S1062" s="382">
        <v>0</v>
      </c>
    </row>
    <row r="1063" spans="1:19">
      <c r="A1063" t="s">
        <v>249</v>
      </c>
      <c r="B1063">
        <v>65</v>
      </c>
      <c r="C1063" t="s">
        <v>249</v>
      </c>
      <c r="D1063" s="58">
        <v>45383</v>
      </c>
      <c r="E1063" s="382"/>
      <c r="F1063" s="382">
        <v>35</v>
      </c>
      <c r="G1063" s="382"/>
      <c r="H1063" s="382">
        <v>10</v>
      </c>
      <c r="I1063" s="382">
        <v>45</v>
      </c>
      <c r="J1063" s="382">
        <v>35</v>
      </c>
      <c r="L1063" s="380">
        <v>45422</v>
      </c>
      <c r="M1063" s="383">
        <v>59</v>
      </c>
      <c r="N1063" s="382">
        <v>45</v>
      </c>
      <c r="O1063" s="382"/>
      <c r="P1063" s="382">
        <v>10</v>
      </c>
      <c r="Q1063" s="382">
        <v>35</v>
      </c>
      <c r="R1063" s="382">
        <v>45</v>
      </c>
      <c r="S1063" s="382">
        <v>0</v>
      </c>
    </row>
    <row r="1064" spans="1:19">
      <c r="A1064" t="s">
        <v>249</v>
      </c>
      <c r="B1064">
        <v>65</v>
      </c>
      <c r="C1064" t="s">
        <v>249</v>
      </c>
      <c r="D1064" s="58">
        <v>45413</v>
      </c>
      <c r="E1064" s="382"/>
      <c r="F1064" s="382">
        <v>42</v>
      </c>
      <c r="G1064" s="382"/>
      <c r="H1064" s="382">
        <v>10</v>
      </c>
      <c r="I1064" s="382">
        <v>52</v>
      </c>
      <c r="J1064" s="382">
        <v>42</v>
      </c>
      <c r="L1064" s="380">
        <v>45453</v>
      </c>
      <c r="M1064">
        <v>69</v>
      </c>
      <c r="N1064" s="382">
        <v>52</v>
      </c>
      <c r="O1064" s="382"/>
      <c r="P1064" s="382">
        <v>10</v>
      </c>
      <c r="Q1064" s="382">
        <v>42</v>
      </c>
      <c r="R1064" s="382">
        <v>52</v>
      </c>
      <c r="S1064" s="382">
        <v>0</v>
      </c>
    </row>
    <row r="1065" spans="1:19">
      <c r="A1065" t="s">
        <v>249</v>
      </c>
      <c r="B1065">
        <v>65</v>
      </c>
      <c r="C1065" t="s">
        <v>249</v>
      </c>
      <c r="D1065" s="58">
        <v>45444</v>
      </c>
      <c r="E1065" s="382"/>
      <c r="F1065" s="382">
        <v>42</v>
      </c>
      <c r="G1065" s="382"/>
      <c r="H1065" s="382">
        <v>10</v>
      </c>
      <c r="I1065" s="382">
        <v>52</v>
      </c>
      <c r="J1065" s="382">
        <v>42</v>
      </c>
      <c r="L1065" s="380">
        <v>45486</v>
      </c>
      <c r="M1065">
        <v>60</v>
      </c>
      <c r="N1065" s="382">
        <v>52</v>
      </c>
      <c r="O1065" s="382"/>
      <c r="P1065" s="382">
        <v>10</v>
      </c>
      <c r="Q1065" s="382">
        <v>42</v>
      </c>
      <c r="R1065" s="382">
        <v>52</v>
      </c>
      <c r="S1065" s="382">
        <v>0</v>
      </c>
    </row>
    <row r="1066" spans="1:19">
      <c r="A1066" t="s">
        <v>249</v>
      </c>
      <c r="B1066">
        <v>65</v>
      </c>
      <c r="C1066" t="s">
        <v>249</v>
      </c>
      <c r="D1066" s="58">
        <v>45474</v>
      </c>
      <c r="E1066" s="382"/>
      <c r="F1066" s="382">
        <v>56</v>
      </c>
      <c r="G1066" s="382">
        <v>5</v>
      </c>
      <c r="H1066" s="382">
        <v>10</v>
      </c>
      <c r="I1066" s="382">
        <v>71</v>
      </c>
      <c r="J1066" s="382">
        <v>61</v>
      </c>
      <c r="L1066" s="380">
        <v>45514</v>
      </c>
      <c r="M1066">
        <v>44</v>
      </c>
      <c r="N1066" s="382">
        <v>71</v>
      </c>
      <c r="O1066" s="382">
        <v>5</v>
      </c>
      <c r="P1066" s="382">
        <v>10</v>
      </c>
      <c r="Q1066" s="382">
        <v>56</v>
      </c>
      <c r="R1066" s="382">
        <v>71</v>
      </c>
      <c r="S1066" s="382">
        <v>0</v>
      </c>
    </row>
    <row r="1067" spans="1:19">
      <c r="A1067" t="s">
        <v>249</v>
      </c>
      <c r="B1067">
        <v>65</v>
      </c>
      <c r="C1067" t="s">
        <v>249</v>
      </c>
      <c r="D1067" s="58">
        <v>45505</v>
      </c>
      <c r="E1067" s="382"/>
      <c r="F1067" s="382">
        <v>70</v>
      </c>
      <c r="G1067" s="382">
        <v>5</v>
      </c>
      <c r="H1067" s="382">
        <v>10</v>
      </c>
      <c r="I1067" s="382">
        <v>85</v>
      </c>
      <c r="J1067" s="382">
        <v>75</v>
      </c>
      <c r="L1067" s="380">
        <v>45555</v>
      </c>
      <c r="M1067">
        <v>55</v>
      </c>
      <c r="N1067" s="382">
        <v>85</v>
      </c>
      <c r="O1067" s="382">
        <v>5</v>
      </c>
      <c r="P1067" s="382">
        <v>10</v>
      </c>
      <c r="Q1067" s="382">
        <v>70</v>
      </c>
      <c r="R1067" s="382">
        <v>85</v>
      </c>
      <c r="S1067" s="382">
        <v>0</v>
      </c>
    </row>
    <row r="1068" spans="1:19">
      <c r="A1068" t="s">
        <v>249</v>
      </c>
      <c r="B1068">
        <v>65</v>
      </c>
      <c r="C1068" t="s">
        <v>249</v>
      </c>
      <c r="D1068" s="58">
        <v>45536</v>
      </c>
      <c r="E1068" s="382"/>
      <c r="F1068" s="382">
        <v>35</v>
      </c>
      <c r="G1068" s="382">
        <v>5</v>
      </c>
      <c r="H1068" s="382">
        <v>10</v>
      </c>
      <c r="I1068" s="382">
        <v>50</v>
      </c>
      <c r="J1068" s="382">
        <v>40</v>
      </c>
      <c r="L1068" s="380"/>
      <c r="N1068" s="382">
        <v>50</v>
      </c>
      <c r="O1068" s="382">
        <v>5</v>
      </c>
      <c r="P1068" s="382">
        <v>10</v>
      </c>
      <c r="Q1068" s="382">
        <v>35</v>
      </c>
      <c r="R1068" s="382">
        <v>50</v>
      </c>
      <c r="S1068" s="382">
        <v>0</v>
      </c>
    </row>
    <row r="1069" spans="1:19">
      <c r="A1069" t="s">
        <v>249</v>
      </c>
      <c r="B1069">
        <v>65</v>
      </c>
      <c r="C1069" t="s">
        <v>249</v>
      </c>
      <c r="D1069" s="58">
        <v>45566</v>
      </c>
      <c r="E1069" s="382"/>
      <c r="F1069" s="382">
        <v>49</v>
      </c>
      <c r="G1069" s="382">
        <v>5</v>
      </c>
      <c r="H1069" s="382">
        <v>10</v>
      </c>
      <c r="I1069" s="382">
        <v>64</v>
      </c>
      <c r="J1069" s="382">
        <v>54</v>
      </c>
      <c r="L1069" s="380" t="s">
        <v>568</v>
      </c>
      <c r="M1069">
        <v>40</v>
      </c>
      <c r="N1069" s="382">
        <v>64</v>
      </c>
      <c r="O1069" s="382">
        <v>5</v>
      </c>
      <c r="P1069" s="382">
        <v>10</v>
      </c>
      <c r="Q1069" s="382">
        <v>49</v>
      </c>
      <c r="R1069" s="382">
        <v>64</v>
      </c>
      <c r="S1069" s="382">
        <v>0</v>
      </c>
    </row>
    <row r="1070" spans="1:19">
      <c r="A1070" t="s">
        <v>249</v>
      </c>
      <c r="B1070">
        <v>65</v>
      </c>
      <c r="C1070" t="s">
        <v>249</v>
      </c>
      <c r="D1070" s="58">
        <v>45597</v>
      </c>
      <c r="E1070" s="382"/>
      <c r="F1070" s="382"/>
      <c r="G1070" s="382"/>
      <c r="H1070" s="382"/>
      <c r="I1070" s="382">
        <v>0</v>
      </c>
      <c r="J1070" s="382">
        <v>0</v>
      </c>
      <c r="L1070" s="380"/>
      <c r="N1070" s="382"/>
      <c r="O1070" s="382"/>
      <c r="P1070" s="382"/>
      <c r="Q1070" s="382">
        <v>0</v>
      </c>
      <c r="R1070" s="382">
        <v>0</v>
      </c>
      <c r="S1070" s="382">
        <v>0</v>
      </c>
    </row>
    <row r="1071" spans="1:19">
      <c r="A1071" t="s">
        <v>249</v>
      </c>
      <c r="B1071">
        <v>65</v>
      </c>
      <c r="C1071" t="s">
        <v>249</v>
      </c>
      <c r="D1071" s="58">
        <v>45627</v>
      </c>
      <c r="E1071" s="382"/>
      <c r="F1071" s="382"/>
      <c r="G1071" s="382"/>
      <c r="H1071" s="382"/>
      <c r="I1071" s="382">
        <v>0</v>
      </c>
      <c r="J1071" s="382">
        <v>0</v>
      </c>
      <c r="L1071" s="380"/>
      <c r="N1071" s="382"/>
      <c r="O1071" s="382"/>
      <c r="P1071" s="382"/>
      <c r="Q1071" s="382">
        <v>0</v>
      </c>
      <c r="R1071" s="382">
        <v>0</v>
      </c>
      <c r="S1071" s="382">
        <v>0</v>
      </c>
    </row>
    <row r="1072" spans="1:19">
      <c r="A1072" t="s">
        <v>249</v>
      </c>
      <c r="B1072">
        <v>65</v>
      </c>
      <c r="C1072" t="s">
        <v>249</v>
      </c>
      <c r="D1072" s="58">
        <v>45658</v>
      </c>
      <c r="E1072" s="382"/>
      <c r="F1072" s="382"/>
      <c r="G1072" s="382"/>
      <c r="H1072" s="382"/>
      <c r="I1072" s="382">
        <v>0</v>
      </c>
      <c r="J1072" s="382">
        <v>0</v>
      </c>
      <c r="L1072" s="380"/>
      <c r="N1072" s="382"/>
      <c r="O1072" s="382"/>
      <c r="P1072" s="382"/>
      <c r="Q1072" s="382">
        <v>0</v>
      </c>
      <c r="R1072" s="382">
        <v>0</v>
      </c>
      <c r="S1072" s="382">
        <v>0</v>
      </c>
    </row>
    <row r="1073" spans="1:19">
      <c r="A1073" t="s">
        <v>249</v>
      </c>
      <c r="B1073">
        <v>65</v>
      </c>
      <c r="C1073" t="s">
        <v>249</v>
      </c>
      <c r="D1073" s="58">
        <v>45689</v>
      </c>
      <c r="E1073" s="382"/>
      <c r="F1073" s="382"/>
      <c r="G1073" s="382"/>
      <c r="H1073" s="382"/>
      <c r="I1073" s="382">
        <v>0</v>
      </c>
      <c r="J1073" s="382">
        <v>0</v>
      </c>
      <c r="L1073" s="380"/>
      <c r="N1073" s="382"/>
      <c r="O1073" s="382"/>
      <c r="P1073" s="382"/>
      <c r="Q1073" s="382">
        <v>0</v>
      </c>
      <c r="R1073" s="382">
        <v>0</v>
      </c>
      <c r="S1073" s="382">
        <v>0</v>
      </c>
    </row>
    <row r="1074" spans="1:19">
      <c r="A1074" t="s">
        <v>249</v>
      </c>
      <c r="B1074" t="s">
        <v>439</v>
      </c>
      <c r="D1074" s="58"/>
      <c r="E1074" s="382">
        <v>0</v>
      </c>
      <c r="F1074" s="382">
        <v>364</v>
      </c>
      <c r="G1074" s="382">
        <v>20</v>
      </c>
      <c r="H1074" s="382">
        <v>80</v>
      </c>
      <c r="I1074" s="382">
        <v>464</v>
      </c>
      <c r="J1074" s="382">
        <v>384</v>
      </c>
      <c r="L1074" s="380"/>
      <c r="N1074" s="382">
        <v>464</v>
      </c>
      <c r="O1074" s="382">
        <v>20</v>
      </c>
      <c r="P1074" s="382">
        <v>80</v>
      </c>
      <c r="Q1074" s="382">
        <v>364</v>
      </c>
      <c r="R1074" s="382">
        <v>464</v>
      </c>
      <c r="S1074" s="382">
        <v>0</v>
      </c>
    </row>
    <row r="1075" spans="1:19">
      <c r="B1075">
        <v>66</v>
      </c>
      <c r="C1075" t="s">
        <v>59</v>
      </c>
      <c r="D1075" s="58">
        <v>45261</v>
      </c>
      <c r="E1075" s="382">
        <v>0</v>
      </c>
      <c r="F1075" s="382"/>
      <c r="G1075" s="382"/>
      <c r="H1075" s="382"/>
      <c r="I1075" s="382">
        <v>0</v>
      </c>
      <c r="J1075" s="382">
        <v>0</v>
      </c>
      <c r="L1075" s="380"/>
      <c r="N1075" s="382"/>
      <c r="O1075" s="382"/>
      <c r="P1075" s="382"/>
      <c r="Q1075" s="382">
        <v>0</v>
      </c>
      <c r="R1075" s="382">
        <v>0</v>
      </c>
      <c r="S1075" s="382">
        <v>0</v>
      </c>
    </row>
    <row r="1076" spans="1:19">
      <c r="A1076" t="s">
        <v>59</v>
      </c>
      <c r="B1076">
        <v>66</v>
      </c>
      <c r="C1076" t="s">
        <v>258</v>
      </c>
      <c r="D1076" s="58">
        <v>45292</v>
      </c>
      <c r="E1076" s="382"/>
      <c r="F1076" s="382">
        <v>7</v>
      </c>
      <c r="G1076" s="382"/>
      <c r="H1076" s="382">
        <v>0</v>
      </c>
      <c r="I1076" s="382">
        <v>7</v>
      </c>
      <c r="J1076" s="382">
        <v>7</v>
      </c>
      <c r="K1076" t="s">
        <v>557</v>
      </c>
      <c r="L1076" s="380">
        <v>45390</v>
      </c>
      <c r="M1076">
        <v>72</v>
      </c>
      <c r="N1076" s="382">
        <v>7</v>
      </c>
      <c r="O1076" s="382"/>
      <c r="P1076" s="382"/>
      <c r="Q1076" s="382">
        <v>7</v>
      </c>
      <c r="R1076" s="382">
        <v>7</v>
      </c>
      <c r="S1076" s="382">
        <v>0</v>
      </c>
    </row>
    <row r="1077" spans="1:19">
      <c r="A1077" t="s">
        <v>258</v>
      </c>
      <c r="B1077">
        <v>66</v>
      </c>
      <c r="C1077" t="s">
        <v>258</v>
      </c>
      <c r="D1077" s="58">
        <v>45323</v>
      </c>
      <c r="E1077" s="382"/>
      <c r="F1077" s="382"/>
      <c r="G1077" s="382"/>
      <c r="H1077" s="382"/>
      <c r="I1077" s="382">
        <v>0</v>
      </c>
      <c r="J1077" s="382">
        <v>0</v>
      </c>
      <c r="L1077" s="380"/>
      <c r="N1077" s="382"/>
      <c r="O1077" s="382"/>
      <c r="P1077" s="382"/>
      <c r="Q1077" s="382">
        <v>0</v>
      </c>
      <c r="R1077" s="382">
        <v>0</v>
      </c>
      <c r="S1077" s="382">
        <v>0</v>
      </c>
    </row>
    <row r="1078" spans="1:19">
      <c r="A1078" t="s">
        <v>258</v>
      </c>
      <c r="B1078">
        <v>66</v>
      </c>
      <c r="C1078" t="s">
        <v>258</v>
      </c>
      <c r="D1078" s="58">
        <v>45352</v>
      </c>
      <c r="E1078" s="382"/>
      <c r="F1078" s="382">
        <v>14</v>
      </c>
      <c r="G1078" s="382"/>
      <c r="H1078" s="382">
        <v>10</v>
      </c>
      <c r="I1078" s="382">
        <v>24</v>
      </c>
      <c r="J1078" s="382">
        <v>14</v>
      </c>
      <c r="K1078" t="s">
        <v>557</v>
      </c>
      <c r="L1078" s="380">
        <v>45390</v>
      </c>
      <c r="M1078">
        <v>72</v>
      </c>
      <c r="N1078" s="382">
        <v>24</v>
      </c>
      <c r="O1078" s="382"/>
      <c r="P1078" s="382">
        <v>10</v>
      </c>
      <c r="Q1078" s="382">
        <v>14</v>
      </c>
      <c r="R1078" s="382">
        <v>24</v>
      </c>
      <c r="S1078" s="382">
        <v>0</v>
      </c>
    </row>
    <row r="1079" spans="1:19">
      <c r="A1079" t="s">
        <v>258</v>
      </c>
      <c r="B1079">
        <v>66</v>
      </c>
      <c r="C1079" t="s">
        <v>258</v>
      </c>
      <c r="D1079" s="58">
        <v>45383</v>
      </c>
      <c r="E1079" s="382"/>
      <c r="F1079" s="382">
        <v>49</v>
      </c>
      <c r="G1079" s="382"/>
      <c r="H1079" s="382">
        <v>10</v>
      </c>
      <c r="I1079" s="382">
        <v>59</v>
      </c>
      <c r="J1079" s="382">
        <v>49</v>
      </c>
      <c r="L1079" s="380">
        <v>45419</v>
      </c>
      <c r="M1079" s="383">
        <v>12</v>
      </c>
      <c r="N1079" s="382">
        <v>59</v>
      </c>
      <c r="O1079" s="382"/>
      <c r="P1079" s="382">
        <v>10</v>
      </c>
      <c r="Q1079" s="382">
        <v>49</v>
      </c>
      <c r="R1079" s="382">
        <v>59</v>
      </c>
      <c r="S1079" s="382">
        <v>0</v>
      </c>
    </row>
    <row r="1080" spans="1:19">
      <c r="A1080" t="s">
        <v>258</v>
      </c>
      <c r="B1080">
        <v>66</v>
      </c>
      <c r="C1080" t="s">
        <v>258</v>
      </c>
      <c r="D1080" s="58">
        <v>45413</v>
      </c>
      <c r="E1080" s="382"/>
      <c r="F1080" s="382">
        <v>49</v>
      </c>
      <c r="G1080" s="382"/>
      <c r="H1080" s="382">
        <v>10</v>
      </c>
      <c r="I1080" s="382">
        <v>59</v>
      </c>
      <c r="J1080" s="382">
        <v>49</v>
      </c>
      <c r="L1080" s="380">
        <v>45447</v>
      </c>
      <c r="M1080">
        <v>8</v>
      </c>
      <c r="N1080" s="382">
        <v>59</v>
      </c>
      <c r="O1080" s="382"/>
      <c r="P1080" s="382">
        <v>10</v>
      </c>
      <c r="Q1080" s="382">
        <v>49</v>
      </c>
      <c r="R1080" s="382">
        <v>59</v>
      </c>
      <c r="S1080" s="382">
        <v>0</v>
      </c>
    </row>
    <row r="1081" spans="1:19">
      <c r="A1081" t="s">
        <v>258</v>
      </c>
      <c r="B1081">
        <v>66</v>
      </c>
      <c r="C1081" t="s">
        <v>258</v>
      </c>
      <c r="D1081" s="58">
        <v>45444</v>
      </c>
      <c r="E1081" s="382"/>
      <c r="F1081" s="382">
        <v>42</v>
      </c>
      <c r="G1081" s="382"/>
      <c r="H1081" s="382">
        <v>10</v>
      </c>
      <c r="I1081" s="382">
        <v>52</v>
      </c>
      <c r="J1081" s="382">
        <v>42</v>
      </c>
      <c r="L1081" s="380">
        <v>45483</v>
      </c>
      <c r="M1081">
        <v>13</v>
      </c>
      <c r="N1081" s="382">
        <v>52</v>
      </c>
      <c r="O1081" s="382"/>
      <c r="P1081" s="382">
        <v>10</v>
      </c>
      <c r="Q1081" s="382">
        <v>42</v>
      </c>
      <c r="R1081" s="382">
        <v>52</v>
      </c>
      <c r="S1081" s="382">
        <v>0</v>
      </c>
    </row>
    <row r="1082" spans="1:19">
      <c r="A1082" t="s">
        <v>258</v>
      </c>
      <c r="B1082">
        <v>66</v>
      </c>
      <c r="C1082" t="s">
        <v>258</v>
      </c>
      <c r="D1082" s="58">
        <v>45474</v>
      </c>
      <c r="E1082" s="382"/>
      <c r="F1082" s="382">
        <v>63</v>
      </c>
      <c r="G1082" s="382">
        <v>5</v>
      </c>
      <c r="H1082" s="382">
        <v>10</v>
      </c>
      <c r="I1082" s="382">
        <v>78</v>
      </c>
      <c r="J1082" s="382">
        <v>68</v>
      </c>
      <c r="L1082" s="380"/>
      <c r="N1082" s="382">
        <v>78</v>
      </c>
      <c r="O1082" s="382">
        <v>5</v>
      </c>
      <c r="P1082" s="382">
        <v>10</v>
      </c>
      <c r="Q1082" s="382">
        <v>63</v>
      </c>
      <c r="R1082" s="382">
        <v>78</v>
      </c>
      <c r="S1082" s="382">
        <v>0</v>
      </c>
    </row>
    <row r="1083" spans="1:19">
      <c r="A1083" t="s">
        <v>258</v>
      </c>
      <c r="B1083">
        <v>66</v>
      </c>
      <c r="C1083" t="s">
        <v>258</v>
      </c>
      <c r="D1083" s="58">
        <v>45505</v>
      </c>
      <c r="E1083" s="382"/>
      <c r="F1083" s="382">
        <v>70</v>
      </c>
      <c r="G1083" s="382">
        <v>5</v>
      </c>
      <c r="H1083" s="382">
        <v>10</v>
      </c>
      <c r="I1083" s="382">
        <v>85</v>
      </c>
      <c r="J1083" s="382">
        <v>75</v>
      </c>
      <c r="L1083" s="380">
        <v>45565</v>
      </c>
      <c r="M1083">
        <v>98</v>
      </c>
      <c r="N1083" s="382">
        <v>85</v>
      </c>
      <c r="O1083" s="382">
        <v>5</v>
      </c>
      <c r="P1083" s="382">
        <v>10</v>
      </c>
      <c r="Q1083" s="382">
        <v>70</v>
      </c>
      <c r="R1083" s="382">
        <v>85</v>
      </c>
      <c r="S1083" s="382">
        <v>0</v>
      </c>
    </row>
    <row r="1084" spans="1:19">
      <c r="A1084" t="s">
        <v>258</v>
      </c>
      <c r="B1084">
        <v>66</v>
      </c>
      <c r="C1084" t="s">
        <v>258</v>
      </c>
      <c r="D1084" s="58">
        <v>45536</v>
      </c>
      <c r="E1084" s="382"/>
      <c r="F1084" s="382">
        <v>35</v>
      </c>
      <c r="G1084" s="382">
        <v>5</v>
      </c>
      <c r="H1084" s="382">
        <v>10</v>
      </c>
      <c r="I1084" s="382">
        <v>50</v>
      </c>
      <c r="J1084" s="382">
        <v>40</v>
      </c>
      <c r="L1084" s="380"/>
      <c r="N1084" s="382">
        <v>50</v>
      </c>
      <c r="O1084" s="382">
        <v>5</v>
      </c>
      <c r="P1084" s="382">
        <v>10</v>
      </c>
      <c r="Q1084" s="382">
        <v>35</v>
      </c>
      <c r="R1084" s="382">
        <v>50</v>
      </c>
      <c r="S1084" s="382">
        <v>0</v>
      </c>
    </row>
    <row r="1085" spans="1:19">
      <c r="A1085" t="s">
        <v>258</v>
      </c>
      <c r="B1085">
        <v>66</v>
      </c>
      <c r="C1085" t="s">
        <v>258</v>
      </c>
      <c r="D1085" s="58">
        <v>45566</v>
      </c>
      <c r="E1085" s="382"/>
      <c r="F1085" s="382"/>
      <c r="G1085" s="382"/>
      <c r="H1085" s="382"/>
      <c r="I1085" s="382">
        <v>0</v>
      </c>
      <c r="J1085" s="382">
        <v>0</v>
      </c>
      <c r="L1085" s="380"/>
      <c r="N1085" s="382"/>
      <c r="O1085" s="382"/>
      <c r="P1085" s="382"/>
      <c r="Q1085" s="382">
        <v>0</v>
      </c>
      <c r="R1085" s="382">
        <v>0</v>
      </c>
      <c r="S1085" s="382">
        <v>0</v>
      </c>
    </row>
    <row r="1086" spans="1:19">
      <c r="A1086" t="s">
        <v>258</v>
      </c>
      <c r="B1086">
        <v>66</v>
      </c>
      <c r="C1086" t="s">
        <v>258</v>
      </c>
      <c r="D1086" s="58">
        <v>45597</v>
      </c>
      <c r="E1086" s="382"/>
      <c r="F1086" s="382"/>
      <c r="G1086" s="382"/>
      <c r="H1086" s="382"/>
      <c r="I1086" s="382">
        <v>0</v>
      </c>
      <c r="J1086" s="382">
        <v>0</v>
      </c>
      <c r="L1086" s="380"/>
      <c r="N1086" s="382"/>
      <c r="O1086" s="382"/>
      <c r="P1086" s="382"/>
      <c r="Q1086" s="382">
        <v>0</v>
      </c>
      <c r="R1086" s="382">
        <v>0</v>
      </c>
      <c r="S1086" s="382">
        <v>0</v>
      </c>
    </row>
    <row r="1087" spans="1:19">
      <c r="A1087" t="s">
        <v>258</v>
      </c>
      <c r="B1087">
        <v>66</v>
      </c>
      <c r="C1087" t="s">
        <v>258</v>
      </c>
      <c r="D1087" s="58">
        <v>45627</v>
      </c>
      <c r="E1087" s="382"/>
      <c r="F1087" s="382"/>
      <c r="G1087" s="382"/>
      <c r="H1087" s="382"/>
      <c r="I1087" s="382">
        <v>0</v>
      </c>
      <c r="J1087" s="382">
        <v>0</v>
      </c>
      <c r="L1087" s="380"/>
      <c r="N1087" s="382"/>
      <c r="O1087" s="382"/>
      <c r="P1087" s="382"/>
      <c r="Q1087" s="382">
        <v>0</v>
      </c>
      <c r="R1087" s="382">
        <v>0</v>
      </c>
      <c r="S1087" s="382">
        <v>0</v>
      </c>
    </row>
    <row r="1088" spans="1:19">
      <c r="A1088" t="s">
        <v>258</v>
      </c>
      <c r="B1088">
        <v>66</v>
      </c>
      <c r="C1088" t="s">
        <v>258</v>
      </c>
      <c r="D1088" s="58">
        <v>45658</v>
      </c>
      <c r="E1088" s="382"/>
      <c r="F1088" s="382"/>
      <c r="G1088" s="382"/>
      <c r="H1088" s="382"/>
      <c r="I1088" s="382">
        <v>0</v>
      </c>
      <c r="J1088" s="382">
        <v>0</v>
      </c>
      <c r="L1088" s="380"/>
      <c r="N1088" s="382"/>
      <c r="O1088" s="382"/>
      <c r="P1088" s="382"/>
      <c r="Q1088" s="382">
        <v>0</v>
      </c>
      <c r="R1088" s="382">
        <v>0</v>
      </c>
      <c r="S1088" s="382">
        <v>0</v>
      </c>
    </row>
    <row r="1089" spans="1:19">
      <c r="A1089" t="s">
        <v>258</v>
      </c>
      <c r="B1089">
        <v>66</v>
      </c>
      <c r="C1089" t="s">
        <v>258</v>
      </c>
      <c r="D1089" s="58">
        <v>45689</v>
      </c>
      <c r="E1089" s="382"/>
      <c r="F1089" s="382"/>
      <c r="G1089" s="382"/>
      <c r="H1089" s="382"/>
      <c r="I1089" s="382">
        <v>0</v>
      </c>
      <c r="J1089" s="382">
        <v>0</v>
      </c>
      <c r="L1089" s="380"/>
      <c r="N1089" s="382"/>
      <c r="O1089" s="382"/>
      <c r="P1089" s="382"/>
      <c r="Q1089" s="382">
        <v>0</v>
      </c>
      <c r="R1089" s="382">
        <v>0</v>
      </c>
      <c r="S1089" s="382">
        <v>0</v>
      </c>
    </row>
    <row r="1090" spans="1:19">
      <c r="A1090" t="s">
        <v>258</v>
      </c>
      <c r="B1090" t="s">
        <v>440</v>
      </c>
      <c r="D1090" s="58"/>
      <c r="E1090" s="382">
        <v>0</v>
      </c>
      <c r="F1090" s="382">
        <v>329</v>
      </c>
      <c r="G1090" s="382">
        <v>15</v>
      </c>
      <c r="H1090" s="382">
        <v>70</v>
      </c>
      <c r="I1090" s="382">
        <v>414</v>
      </c>
      <c r="J1090" s="382">
        <v>344</v>
      </c>
      <c r="L1090" s="380"/>
      <c r="N1090" s="382">
        <v>414</v>
      </c>
      <c r="O1090" s="382">
        <v>15</v>
      </c>
      <c r="P1090" s="382">
        <v>70</v>
      </c>
      <c r="Q1090" s="382">
        <v>329</v>
      </c>
      <c r="R1090" s="382">
        <v>414</v>
      </c>
      <c r="S1090" s="382">
        <v>0</v>
      </c>
    </row>
    <row r="1091" spans="1:19">
      <c r="B1091">
        <v>67</v>
      </c>
      <c r="C1091" t="s">
        <v>98</v>
      </c>
      <c r="D1091" s="58">
        <v>45261</v>
      </c>
      <c r="E1091" s="382">
        <v>0</v>
      </c>
      <c r="F1091" s="382">
        <v>0</v>
      </c>
      <c r="G1091" s="382"/>
      <c r="H1091" s="382"/>
      <c r="I1091" s="382">
        <v>0</v>
      </c>
      <c r="J1091" s="382">
        <v>0</v>
      </c>
      <c r="L1091" s="380"/>
      <c r="N1091" s="382"/>
      <c r="O1091" s="382"/>
      <c r="P1091" s="382"/>
      <c r="Q1091" s="382">
        <v>0</v>
      </c>
      <c r="R1091" s="382">
        <v>0</v>
      </c>
      <c r="S1091" s="382">
        <v>0</v>
      </c>
    </row>
    <row r="1092" spans="1:19">
      <c r="A1092" t="s">
        <v>98</v>
      </c>
      <c r="B1092">
        <v>67</v>
      </c>
      <c r="C1092" t="s">
        <v>98</v>
      </c>
      <c r="D1092" s="58">
        <v>45292</v>
      </c>
      <c r="E1092" s="382"/>
      <c r="F1092" s="382"/>
      <c r="G1092" s="382"/>
      <c r="H1092" s="382"/>
      <c r="I1092" s="382">
        <v>0</v>
      </c>
      <c r="J1092" s="382">
        <v>0</v>
      </c>
      <c r="L1092" s="380"/>
      <c r="N1092" s="382"/>
      <c r="O1092" s="382"/>
      <c r="P1092" s="382"/>
      <c r="Q1092" s="382">
        <v>0</v>
      </c>
      <c r="R1092" s="382">
        <v>0</v>
      </c>
      <c r="S1092" s="382">
        <v>0</v>
      </c>
    </row>
    <row r="1093" spans="1:19">
      <c r="A1093" t="s">
        <v>98</v>
      </c>
      <c r="B1093">
        <v>67</v>
      </c>
      <c r="C1093" t="s">
        <v>98</v>
      </c>
      <c r="D1093" s="58">
        <v>45323</v>
      </c>
      <c r="E1093" s="382"/>
      <c r="F1093" s="382"/>
      <c r="G1093" s="382"/>
      <c r="H1093" s="382"/>
      <c r="I1093" s="382">
        <v>0</v>
      </c>
      <c r="J1093" s="382">
        <v>0</v>
      </c>
      <c r="L1093" s="380"/>
      <c r="N1093" s="382"/>
      <c r="O1093" s="382"/>
      <c r="P1093" s="382"/>
      <c r="Q1093" s="382">
        <v>0</v>
      </c>
      <c r="R1093" s="382">
        <v>0</v>
      </c>
      <c r="S1093" s="382">
        <v>0</v>
      </c>
    </row>
    <row r="1094" spans="1:19">
      <c r="A1094" t="s">
        <v>98</v>
      </c>
      <c r="B1094">
        <v>67</v>
      </c>
      <c r="C1094" t="s">
        <v>98</v>
      </c>
      <c r="D1094" s="58">
        <v>45352</v>
      </c>
      <c r="E1094" s="382"/>
      <c r="F1094" s="382"/>
      <c r="G1094" s="382"/>
      <c r="H1094" s="382"/>
      <c r="I1094" s="382">
        <v>0</v>
      </c>
      <c r="J1094" s="382">
        <v>0</v>
      </c>
      <c r="L1094" s="380"/>
      <c r="N1094" s="382"/>
      <c r="O1094" s="382"/>
      <c r="P1094" s="382"/>
      <c r="Q1094" s="382">
        <v>0</v>
      </c>
      <c r="R1094" s="382">
        <v>0</v>
      </c>
      <c r="S1094" s="382">
        <v>0</v>
      </c>
    </row>
    <row r="1095" spans="1:19">
      <c r="A1095" t="s">
        <v>98</v>
      </c>
      <c r="B1095">
        <v>67</v>
      </c>
      <c r="C1095" t="s">
        <v>98</v>
      </c>
      <c r="D1095" s="58">
        <v>45383</v>
      </c>
      <c r="E1095" s="382"/>
      <c r="F1095" s="382"/>
      <c r="G1095" s="382"/>
      <c r="H1095" s="382"/>
      <c r="I1095" s="382">
        <v>0</v>
      </c>
      <c r="J1095" s="382">
        <v>0</v>
      </c>
      <c r="L1095" s="380"/>
      <c r="N1095" s="382"/>
      <c r="O1095" s="382"/>
      <c r="P1095" s="382"/>
      <c r="Q1095" s="382">
        <v>0</v>
      </c>
      <c r="R1095" s="382">
        <v>0</v>
      </c>
      <c r="S1095" s="382">
        <v>0</v>
      </c>
    </row>
    <row r="1096" spans="1:19">
      <c r="A1096" t="s">
        <v>98</v>
      </c>
      <c r="B1096">
        <v>67</v>
      </c>
      <c r="C1096" t="s">
        <v>98</v>
      </c>
      <c r="D1096" s="58">
        <v>45413</v>
      </c>
      <c r="E1096" s="382"/>
      <c r="F1096" s="382"/>
      <c r="G1096" s="382"/>
      <c r="H1096" s="382"/>
      <c r="I1096" s="382">
        <v>0</v>
      </c>
      <c r="J1096" s="382">
        <v>0</v>
      </c>
      <c r="L1096" s="380"/>
      <c r="N1096" s="382"/>
      <c r="O1096" s="382"/>
      <c r="P1096" s="382"/>
      <c r="Q1096" s="382">
        <v>0</v>
      </c>
      <c r="R1096" s="382">
        <v>0</v>
      </c>
      <c r="S1096" s="382">
        <v>0</v>
      </c>
    </row>
    <row r="1097" spans="1:19">
      <c r="A1097" t="s">
        <v>98</v>
      </c>
      <c r="B1097">
        <v>67</v>
      </c>
      <c r="C1097" t="s">
        <v>98</v>
      </c>
      <c r="D1097" s="58">
        <v>45444</v>
      </c>
      <c r="E1097" s="382"/>
      <c r="F1097" s="382"/>
      <c r="G1097" s="382"/>
      <c r="H1097" s="382"/>
      <c r="I1097" s="382">
        <v>0</v>
      </c>
      <c r="J1097" s="382">
        <v>0</v>
      </c>
      <c r="L1097" s="380"/>
      <c r="N1097" s="382"/>
      <c r="O1097" s="382"/>
      <c r="P1097" s="382"/>
      <c r="Q1097" s="382">
        <v>0</v>
      </c>
      <c r="R1097" s="382">
        <v>0</v>
      </c>
      <c r="S1097" s="382">
        <v>0</v>
      </c>
    </row>
    <row r="1098" spans="1:19">
      <c r="A1098" t="s">
        <v>98</v>
      </c>
      <c r="B1098">
        <v>67</v>
      </c>
      <c r="C1098" t="s">
        <v>98</v>
      </c>
      <c r="D1098" s="58">
        <v>45474</v>
      </c>
      <c r="E1098" s="382"/>
      <c r="F1098" s="382"/>
      <c r="G1098" s="382"/>
      <c r="H1098" s="382"/>
      <c r="I1098" s="382">
        <v>0</v>
      </c>
      <c r="J1098" s="382">
        <v>0</v>
      </c>
      <c r="L1098" s="380"/>
      <c r="N1098" s="382"/>
      <c r="O1098" s="382"/>
      <c r="P1098" s="382"/>
      <c r="Q1098" s="382">
        <v>0</v>
      </c>
      <c r="R1098" s="382">
        <v>0</v>
      </c>
      <c r="S1098" s="382">
        <v>0</v>
      </c>
    </row>
    <row r="1099" spans="1:19">
      <c r="A1099" t="s">
        <v>98</v>
      </c>
      <c r="B1099">
        <v>67</v>
      </c>
      <c r="C1099" t="s">
        <v>98</v>
      </c>
      <c r="D1099" s="58">
        <v>45505</v>
      </c>
      <c r="E1099" s="382"/>
      <c r="F1099" s="382">
        <v>7</v>
      </c>
      <c r="G1099" s="382">
        <v>5</v>
      </c>
      <c r="H1099" s="382">
        <v>10</v>
      </c>
      <c r="I1099" s="382">
        <v>22</v>
      </c>
      <c r="J1099" s="382">
        <v>12</v>
      </c>
      <c r="L1099" s="380"/>
      <c r="N1099" s="382"/>
      <c r="O1099" s="382"/>
      <c r="P1099" s="382"/>
      <c r="Q1099" s="382">
        <v>0</v>
      </c>
      <c r="R1099" s="382">
        <v>0</v>
      </c>
      <c r="S1099" s="382">
        <v>22</v>
      </c>
    </row>
    <row r="1100" spans="1:19">
      <c r="A1100" t="s">
        <v>98</v>
      </c>
      <c r="B1100">
        <v>67</v>
      </c>
      <c r="C1100" t="s">
        <v>98</v>
      </c>
      <c r="D1100" s="58">
        <v>45536</v>
      </c>
      <c r="E1100" s="382"/>
      <c r="F1100" s="382"/>
      <c r="G1100" s="382">
        <v>5</v>
      </c>
      <c r="H1100" s="382">
        <v>10</v>
      </c>
      <c r="I1100" s="382">
        <v>15</v>
      </c>
      <c r="J1100" s="382">
        <v>5</v>
      </c>
      <c r="L1100" s="380"/>
      <c r="N1100" s="382"/>
      <c r="O1100" s="382"/>
      <c r="P1100" s="382"/>
      <c r="Q1100" s="382">
        <v>0</v>
      </c>
      <c r="R1100" s="382">
        <v>0</v>
      </c>
      <c r="S1100" s="382">
        <v>15</v>
      </c>
    </row>
    <row r="1101" spans="1:19">
      <c r="A1101" t="s">
        <v>98</v>
      </c>
      <c r="B1101">
        <v>67</v>
      </c>
      <c r="C1101" t="s">
        <v>98</v>
      </c>
      <c r="D1101" s="58">
        <v>45566</v>
      </c>
      <c r="E1101" s="382"/>
      <c r="F1101" s="382"/>
      <c r="G1101" s="382"/>
      <c r="H1101" s="382"/>
      <c r="I1101" s="382">
        <v>0</v>
      </c>
      <c r="J1101" s="382">
        <v>0</v>
      </c>
      <c r="L1101" s="380"/>
      <c r="N1101" s="382"/>
      <c r="O1101" s="382"/>
      <c r="P1101" s="382"/>
      <c r="Q1101" s="382">
        <v>0</v>
      </c>
      <c r="R1101" s="382">
        <v>0</v>
      </c>
      <c r="S1101" s="382">
        <v>0</v>
      </c>
    </row>
    <row r="1102" spans="1:19">
      <c r="A1102" t="s">
        <v>98</v>
      </c>
      <c r="B1102">
        <v>67</v>
      </c>
      <c r="C1102" t="s">
        <v>98</v>
      </c>
      <c r="D1102" s="58">
        <v>45597</v>
      </c>
      <c r="E1102" s="382"/>
      <c r="F1102" s="382"/>
      <c r="G1102" s="382"/>
      <c r="H1102" s="382"/>
      <c r="I1102" s="382">
        <v>0</v>
      </c>
      <c r="J1102" s="382">
        <v>0</v>
      </c>
      <c r="L1102" s="380"/>
      <c r="N1102" s="382"/>
      <c r="O1102" s="382"/>
      <c r="P1102" s="382"/>
      <c r="Q1102" s="382">
        <v>0</v>
      </c>
      <c r="R1102" s="382">
        <v>0</v>
      </c>
      <c r="S1102" s="382">
        <v>0</v>
      </c>
    </row>
    <row r="1103" spans="1:19">
      <c r="A1103" t="s">
        <v>98</v>
      </c>
      <c r="B1103">
        <v>67</v>
      </c>
      <c r="C1103" t="s">
        <v>98</v>
      </c>
      <c r="D1103" s="58">
        <v>45627</v>
      </c>
      <c r="E1103" s="382"/>
      <c r="F1103" s="382"/>
      <c r="G1103" s="382"/>
      <c r="H1103" s="382"/>
      <c r="I1103" s="382">
        <v>0</v>
      </c>
      <c r="J1103" s="382">
        <v>0</v>
      </c>
      <c r="L1103" s="380"/>
      <c r="N1103" s="382"/>
      <c r="O1103" s="382"/>
      <c r="P1103" s="382"/>
      <c r="Q1103" s="382">
        <v>0</v>
      </c>
      <c r="R1103" s="382">
        <v>0</v>
      </c>
      <c r="S1103" s="382">
        <v>0</v>
      </c>
    </row>
    <row r="1104" spans="1:19">
      <c r="A1104" t="s">
        <v>98</v>
      </c>
      <c r="B1104">
        <v>67</v>
      </c>
      <c r="C1104" t="s">
        <v>98</v>
      </c>
      <c r="D1104" s="58">
        <v>45658</v>
      </c>
      <c r="E1104" s="382"/>
      <c r="F1104" s="382"/>
      <c r="G1104" s="382"/>
      <c r="H1104" s="382"/>
      <c r="I1104" s="382">
        <v>0</v>
      </c>
      <c r="J1104" s="382">
        <v>0</v>
      </c>
      <c r="L1104" s="380"/>
      <c r="N1104" s="382"/>
      <c r="O1104" s="382"/>
      <c r="P1104" s="382"/>
      <c r="Q1104" s="382">
        <v>0</v>
      </c>
      <c r="R1104" s="382">
        <v>0</v>
      </c>
      <c r="S1104" s="382">
        <v>0</v>
      </c>
    </row>
    <row r="1105" spans="1:19">
      <c r="A1105" t="s">
        <v>98</v>
      </c>
      <c r="B1105" t="s">
        <v>441</v>
      </c>
      <c r="D1105" s="58"/>
      <c r="E1105" s="382">
        <v>0</v>
      </c>
      <c r="F1105" s="382">
        <v>7</v>
      </c>
      <c r="G1105" s="382">
        <v>10</v>
      </c>
      <c r="H1105" s="382">
        <v>20</v>
      </c>
      <c r="I1105" s="382">
        <v>37</v>
      </c>
      <c r="J1105" s="382">
        <v>17</v>
      </c>
      <c r="L1105" s="380"/>
      <c r="N1105" s="382">
        <v>0</v>
      </c>
      <c r="O1105" s="382">
        <v>0</v>
      </c>
      <c r="P1105" s="382">
        <v>0</v>
      </c>
      <c r="Q1105" s="382">
        <v>0</v>
      </c>
      <c r="R1105" s="382">
        <v>0</v>
      </c>
      <c r="S1105" s="382">
        <v>37</v>
      </c>
    </row>
    <row r="1106" spans="1:19">
      <c r="B1106">
        <v>68</v>
      </c>
      <c r="C1106" t="s">
        <v>60</v>
      </c>
      <c r="D1106" s="58">
        <v>45261</v>
      </c>
      <c r="E1106" s="382">
        <v>18</v>
      </c>
      <c r="F1106" s="382">
        <v>0</v>
      </c>
      <c r="G1106" s="382"/>
      <c r="H1106" s="382"/>
      <c r="I1106" s="382">
        <v>18</v>
      </c>
      <c r="J1106" s="382">
        <v>18</v>
      </c>
      <c r="K1106" s="387" t="s">
        <v>383</v>
      </c>
      <c r="L1106" s="380">
        <v>45391</v>
      </c>
      <c r="M1106">
        <v>55</v>
      </c>
      <c r="N1106" s="382">
        <v>18</v>
      </c>
      <c r="O1106" s="382"/>
      <c r="P1106" s="382"/>
      <c r="Q1106" s="382">
        <v>18</v>
      </c>
      <c r="R1106" s="382">
        <v>18</v>
      </c>
      <c r="S1106" s="382">
        <v>0</v>
      </c>
    </row>
    <row r="1107" spans="1:19">
      <c r="A1107" t="s">
        <v>60</v>
      </c>
      <c r="B1107">
        <v>68</v>
      </c>
      <c r="C1107" t="s">
        <v>60</v>
      </c>
      <c r="D1107" s="58">
        <v>45292</v>
      </c>
      <c r="E1107" s="382"/>
      <c r="F1107" s="382">
        <v>0</v>
      </c>
      <c r="G1107" s="382"/>
      <c r="H1107" s="382"/>
      <c r="I1107" s="382">
        <v>0</v>
      </c>
      <c r="J1107" s="382">
        <v>0</v>
      </c>
      <c r="L1107" s="380"/>
      <c r="N1107" s="382"/>
      <c r="O1107" s="382"/>
      <c r="P1107" s="382"/>
      <c r="Q1107" s="382">
        <v>0</v>
      </c>
      <c r="R1107" s="382">
        <v>0</v>
      </c>
      <c r="S1107" s="382">
        <v>0</v>
      </c>
    </row>
    <row r="1108" spans="1:19">
      <c r="A1108" t="s">
        <v>60</v>
      </c>
      <c r="B1108">
        <v>68</v>
      </c>
      <c r="C1108" t="s">
        <v>60</v>
      </c>
      <c r="D1108" s="58">
        <v>45323</v>
      </c>
      <c r="E1108" s="382"/>
      <c r="F1108" s="382"/>
      <c r="G1108" s="382"/>
      <c r="H1108" s="382"/>
      <c r="I1108" s="382">
        <v>0</v>
      </c>
      <c r="J1108" s="382">
        <v>0</v>
      </c>
      <c r="L1108" s="380"/>
      <c r="N1108" s="382"/>
      <c r="O1108" s="382"/>
      <c r="P1108" s="382"/>
      <c r="Q1108" s="382">
        <v>0</v>
      </c>
      <c r="R1108" s="382">
        <v>0</v>
      </c>
      <c r="S1108" s="382">
        <v>0</v>
      </c>
    </row>
    <row r="1109" spans="1:19">
      <c r="A1109" t="s">
        <v>60</v>
      </c>
      <c r="B1109">
        <v>68</v>
      </c>
      <c r="C1109" t="s">
        <v>60</v>
      </c>
      <c r="D1109" s="58">
        <v>45352</v>
      </c>
      <c r="E1109" s="382"/>
      <c r="F1109" s="382">
        <v>7</v>
      </c>
      <c r="G1109" s="382"/>
      <c r="H1109" s="382">
        <v>10</v>
      </c>
      <c r="I1109" s="382">
        <v>17</v>
      </c>
      <c r="J1109" s="382">
        <v>7</v>
      </c>
      <c r="K1109" t="s">
        <v>557</v>
      </c>
      <c r="L1109" s="380">
        <v>45391</v>
      </c>
      <c r="M1109">
        <v>113</v>
      </c>
      <c r="N1109" s="382">
        <v>17</v>
      </c>
      <c r="O1109" s="382"/>
      <c r="P1109" s="382">
        <v>10</v>
      </c>
      <c r="Q1109" s="382">
        <v>7</v>
      </c>
      <c r="R1109" s="382">
        <v>17</v>
      </c>
      <c r="S1109" s="382">
        <v>0</v>
      </c>
    </row>
    <row r="1110" spans="1:19">
      <c r="A1110" t="s">
        <v>60</v>
      </c>
      <c r="B1110">
        <v>68</v>
      </c>
      <c r="C1110" t="s">
        <v>60</v>
      </c>
      <c r="D1110" s="58">
        <v>45383</v>
      </c>
      <c r="E1110" s="382"/>
      <c r="F1110" s="382">
        <v>21</v>
      </c>
      <c r="G1110" s="382"/>
      <c r="H1110" s="382">
        <v>10</v>
      </c>
      <c r="I1110" s="382">
        <v>31</v>
      </c>
      <c r="J1110" s="382">
        <v>21</v>
      </c>
      <c r="L1110" s="380">
        <v>45421</v>
      </c>
      <c r="M1110" s="383">
        <v>50</v>
      </c>
      <c r="N1110" s="382">
        <v>31</v>
      </c>
      <c r="O1110" s="382"/>
      <c r="P1110" s="382">
        <v>10</v>
      </c>
      <c r="Q1110" s="382">
        <v>21</v>
      </c>
      <c r="R1110" s="382">
        <v>31</v>
      </c>
      <c r="S1110" s="382">
        <v>0</v>
      </c>
    </row>
    <row r="1111" spans="1:19">
      <c r="A1111" t="s">
        <v>60</v>
      </c>
      <c r="B1111">
        <v>68</v>
      </c>
      <c r="C1111" t="s">
        <v>60</v>
      </c>
      <c r="D1111" s="58">
        <v>45413</v>
      </c>
      <c r="E1111" s="382"/>
      <c r="F1111" s="382">
        <v>35</v>
      </c>
      <c r="G1111" s="382"/>
      <c r="H1111" s="382">
        <v>10</v>
      </c>
      <c r="I1111" s="382">
        <v>45</v>
      </c>
      <c r="J1111" s="382">
        <v>35</v>
      </c>
      <c r="L1111" s="380">
        <v>45449</v>
      </c>
      <c r="M1111">
        <v>24</v>
      </c>
      <c r="N1111" s="382">
        <v>45</v>
      </c>
      <c r="O1111" s="382"/>
      <c r="P1111" s="382">
        <v>10</v>
      </c>
      <c r="Q1111" s="382">
        <v>35</v>
      </c>
      <c r="R1111" s="382">
        <v>45</v>
      </c>
      <c r="S1111" s="382">
        <v>0</v>
      </c>
    </row>
    <row r="1112" spans="1:19">
      <c r="A1112" t="s">
        <v>60</v>
      </c>
      <c r="B1112">
        <v>68</v>
      </c>
      <c r="C1112" t="s">
        <v>60</v>
      </c>
      <c r="D1112" s="58">
        <v>45444</v>
      </c>
      <c r="E1112" s="382"/>
      <c r="F1112" s="382">
        <v>21</v>
      </c>
      <c r="G1112" s="382"/>
      <c r="H1112" s="382">
        <v>10</v>
      </c>
      <c r="I1112" s="382">
        <v>31</v>
      </c>
      <c r="J1112" s="382">
        <v>21</v>
      </c>
      <c r="L1112" s="380">
        <v>45483</v>
      </c>
      <c r="M1112">
        <v>17</v>
      </c>
      <c r="N1112" s="382">
        <v>31</v>
      </c>
      <c r="O1112" s="382"/>
      <c r="P1112" s="382">
        <v>10</v>
      </c>
      <c r="Q1112" s="382">
        <v>21</v>
      </c>
      <c r="R1112" s="382">
        <v>31</v>
      </c>
      <c r="S1112" s="382">
        <v>0</v>
      </c>
    </row>
    <row r="1113" spans="1:19">
      <c r="A1113" t="s">
        <v>60</v>
      </c>
      <c r="B1113">
        <v>68</v>
      </c>
      <c r="C1113" t="s">
        <v>60</v>
      </c>
      <c r="D1113" s="58">
        <v>45474</v>
      </c>
      <c r="E1113" s="382"/>
      <c r="F1113" s="382">
        <v>35</v>
      </c>
      <c r="G1113" s="382">
        <v>5</v>
      </c>
      <c r="H1113" s="382">
        <v>10</v>
      </c>
      <c r="I1113" s="382">
        <v>50</v>
      </c>
      <c r="J1113" s="382">
        <v>40</v>
      </c>
      <c r="L1113" s="380">
        <v>45511</v>
      </c>
      <c r="M1113">
        <v>27</v>
      </c>
      <c r="N1113" s="382">
        <v>50</v>
      </c>
      <c r="O1113" s="382">
        <v>5</v>
      </c>
      <c r="P1113" s="382">
        <v>10</v>
      </c>
      <c r="Q1113" s="382">
        <v>35</v>
      </c>
      <c r="R1113" s="382">
        <v>50</v>
      </c>
      <c r="S1113" s="382">
        <v>0</v>
      </c>
    </row>
    <row r="1114" spans="1:19">
      <c r="A1114" t="s">
        <v>60</v>
      </c>
      <c r="B1114">
        <v>68</v>
      </c>
      <c r="C1114" t="s">
        <v>60</v>
      </c>
      <c r="D1114" s="58">
        <v>45505</v>
      </c>
      <c r="E1114" s="382"/>
      <c r="F1114" s="382">
        <v>21</v>
      </c>
      <c r="G1114" s="382">
        <v>5</v>
      </c>
      <c r="H1114" s="382">
        <v>10</v>
      </c>
      <c r="I1114" s="382">
        <v>36</v>
      </c>
      <c r="J1114" s="382">
        <v>26</v>
      </c>
      <c r="L1114" s="380">
        <v>45552</v>
      </c>
      <c r="M1114">
        <v>42</v>
      </c>
      <c r="N1114" s="382">
        <v>36</v>
      </c>
      <c r="O1114" s="382">
        <v>5</v>
      </c>
      <c r="P1114" s="382">
        <v>10</v>
      </c>
      <c r="Q1114" s="382">
        <v>21</v>
      </c>
      <c r="R1114" s="382">
        <v>36</v>
      </c>
      <c r="S1114" s="382">
        <v>0</v>
      </c>
    </row>
    <row r="1115" spans="1:19">
      <c r="A1115" t="s">
        <v>60</v>
      </c>
      <c r="B1115">
        <v>68</v>
      </c>
      <c r="C1115" t="s">
        <v>60</v>
      </c>
      <c r="D1115" s="58">
        <v>45536</v>
      </c>
      <c r="E1115" s="382"/>
      <c r="F1115" s="382">
        <v>35</v>
      </c>
      <c r="G1115" s="382">
        <v>5</v>
      </c>
      <c r="H1115" s="382">
        <v>10</v>
      </c>
      <c r="I1115" s="382">
        <v>50</v>
      </c>
      <c r="J1115" s="382">
        <v>40</v>
      </c>
      <c r="L1115" s="380"/>
      <c r="N1115" s="382">
        <v>50</v>
      </c>
      <c r="O1115" s="382">
        <v>5</v>
      </c>
      <c r="P1115" s="382">
        <v>10</v>
      </c>
      <c r="Q1115" s="382">
        <v>35</v>
      </c>
      <c r="R1115" s="382">
        <v>50</v>
      </c>
      <c r="S1115" s="382">
        <v>0</v>
      </c>
    </row>
    <row r="1116" spans="1:19">
      <c r="A1116" t="s">
        <v>60</v>
      </c>
      <c r="B1116">
        <v>68</v>
      </c>
      <c r="C1116" t="s">
        <v>60</v>
      </c>
      <c r="D1116" s="58">
        <v>45566</v>
      </c>
      <c r="E1116" s="382"/>
      <c r="F1116" s="382">
        <v>14</v>
      </c>
      <c r="G1116" s="382">
        <v>5</v>
      </c>
      <c r="H1116" s="382">
        <v>10</v>
      </c>
      <c r="I1116" s="382">
        <v>29</v>
      </c>
      <c r="J1116" s="382">
        <v>19</v>
      </c>
      <c r="L1116" s="380" t="s">
        <v>559</v>
      </c>
      <c r="M1116">
        <v>25</v>
      </c>
      <c r="N1116" s="382">
        <v>29</v>
      </c>
      <c r="O1116" s="382">
        <v>5</v>
      </c>
      <c r="P1116" s="382">
        <v>10</v>
      </c>
      <c r="Q1116" s="382">
        <v>14</v>
      </c>
      <c r="R1116" s="382">
        <v>29</v>
      </c>
      <c r="S1116" s="382">
        <v>0</v>
      </c>
    </row>
    <row r="1117" spans="1:19">
      <c r="A1117" t="s">
        <v>60</v>
      </c>
      <c r="B1117">
        <v>68</v>
      </c>
      <c r="C1117" t="s">
        <v>60</v>
      </c>
      <c r="D1117" s="58">
        <v>45597</v>
      </c>
      <c r="E1117" s="382"/>
      <c r="F1117" s="382"/>
      <c r="G1117" s="382"/>
      <c r="H1117" s="382"/>
      <c r="I1117" s="382">
        <v>0</v>
      </c>
      <c r="J1117" s="382">
        <v>0</v>
      </c>
      <c r="L1117" s="380"/>
      <c r="N1117" s="382"/>
      <c r="O1117" s="382"/>
      <c r="P1117" s="382"/>
      <c r="Q1117" s="382">
        <v>0</v>
      </c>
      <c r="R1117" s="382">
        <v>0</v>
      </c>
      <c r="S1117" s="382">
        <v>0</v>
      </c>
    </row>
    <row r="1118" spans="1:19">
      <c r="A1118" t="s">
        <v>60</v>
      </c>
      <c r="B1118">
        <v>68</v>
      </c>
      <c r="C1118" t="s">
        <v>60</v>
      </c>
      <c r="D1118" s="58">
        <v>45627</v>
      </c>
      <c r="E1118" s="382"/>
      <c r="F1118" s="382"/>
      <c r="G1118" s="382"/>
      <c r="H1118" s="382"/>
      <c r="I1118" s="382">
        <v>0</v>
      </c>
      <c r="J1118" s="382">
        <v>0</v>
      </c>
      <c r="L1118" s="380"/>
      <c r="N1118" s="382"/>
      <c r="O1118" s="382"/>
      <c r="P1118" s="382"/>
      <c r="Q1118" s="382">
        <v>0</v>
      </c>
      <c r="R1118" s="382">
        <v>0</v>
      </c>
      <c r="S1118" s="382">
        <v>0</v>
      </c>
    </row>
    <row r="1119" spans="1:19">
      <c r="A1119" t="s">
        <v>60</v>
      </c>
      <c r="B1119">
        <v>68</v>
      </c>
      <c r="C1119" t="s">
        <v>60</v>
      </c>
      <c r="D1119" s="58">
        <v>45658</v>
      </c>
      <c r="E1119" s="382"/>
      <c r="F1119" s="382"/>
      <c r="G1119" s="382"/>
      <c r="H1119" s="382"/>
      <c r="I1119" s="382">
        <v>0</v>
      </c>
      <c r="J1119" s="382">
        <v>0</v>
      </c>
      <c r="L1119" s="380"/>
      <c r="N1119" s="382"/>
      <c r="O1119" s="382"/>
      <c r="P1119" s="382"/>
      <c r="Q1119" s="382">
        <v>0</v>
      </c>
      <c r="R1119" s="382">
        <v>0</v>
      </c>
      <c r="S1119" s="382">
        <v>0</v>
      </c>
    </row>
    <row r="1120" spans="1:19">
      <c r="A1120" t="s">
        <v>60</v>
      </c>
      <c r="B1120">
        <v>68</v>
      </c>
      <c r="C1120" t="s">
        <v>60</v>
      </c>
      <c r="D1120" s="58">
        <v>45689</v>
      </c>
      <c r="E1120" s="382"/>
      <c r="F1120" s="382"/>
      <c r="G1120" s="382"/>
      <c r="H1120" s="382"/>
      <c r="I1120" s="382">
        <v>0</v>
      </c>
      <c r="J1120" s="382">
        <v>0</v>
      </c>
      <c r="L1120" s="380"/>
      <c r="N1120" s="382"/>
      <c r="O1120" s="382"/>
      <c r="P1120" s="382"/>
      <c r="Q1120" s="382">
        <v>0</v>
      </c>
      <c r="R1120" s="382">
        <v>0</v>
      </c>
      <c r="S1120" s="382">
        <v>0</v>
      </c>
    </row>
    <row r="1121" spans="1:19">
      <c r="A1121" t="s">
        <v>60</v>
      </c>
      <c r="B1121" t="s">
        <v>442</v>
      </c>
      <c r="D1121" s="58"/>
      <c r="E1121" s="382">
        <v>18</v>
      </c>
      <c r="F1121" s="382">
        <v>189</v>
      </c>
      <c r="G1121" s="382">
        <v>20</v>
      </c>
      <c r="H1121" s="382">
        <v>80</v>
      </c>
      <c r="I1121" s="382">
        <v>307</v>
      </c>
      <c r="J1121" s="382">
        <v>227</v>
      </c>
      <c r="L1121" s="380"/>
      <c r="N1121" s="382">
        <v>307</v>
      </c>
      <c r="O1121" s="382">
        <v>20</v>
      </c>
      <c r="P1121" s="382">
        <v>80</v>
      </c>
      <c r="Q1121" s="382">
        <v>207</v>
      </c>
      <c r="R1121" s="382">
        <v>307</v>
      </c>
      <c r="S1121" s="382">
        <v>0</v>
      </c>
    </row>
    <row r="1122" spans="1:19">
      <c r="B1122">
        <v>69</v>
      </c>
      <c r="C1122" t="s">
        <v>99</v>
      </c>
      <c r="D1122" s="58">
        <v>45261</v>
      </c>
      <c r="E1122" s="382">
        <v>0</v>
      </c>
      <c r="F1122" s="382"/>
      <c r="G1122" s="382"/>
      <c r="H1122" s="382"/>
      <c r="I1122" s="382">
        <v>0</v>
      </c>
      <c r="J1122" s="382">
        <v>0</v>
      </c>
      <c r="L1122" s="380"/>
      <c r="N1122" s="382"/>
      <c r="O1122" s="382"/>
      <c r="P1122" s="382"/>
      <c r="Q1122" s="382">
        <v>0</v>
      </c>
      <c r="R1122" s="382">
        <v>0</v>
      </c>
      <c r="S1122" s="382">
        <v>0</v>
      </c>
    </row>
    <row r="1123" spans="1:19">
      <c r="A1123" t="s">
        <v>99</v>
      </c>
      <c r="B1123">
        <v>69</v>
      </c>
      <c r="C1123" t="s">
        <v>99</v>
      </c>
      <c r="D1123" s="58">
        <v>45292</v>
      </c>
      <c r="E1123" s="382"/>
      <c r="F1123" s="382">
        <v>7</v>
      </c>
      <c r="G1123" s="382"/>
      <c r="H1123" s="382">
        <v>0</v>
      </c>
      <c r="I1123" s="382">
        <v>7</v>
      </c>
      <c r="J1123" s="382">
        <v>7</v>
      </c>
      <c r="K1123" t="s">
        <v>557</v>
      </c>
      <c r="L1123" s="380">
        <v>45390</v>
      </c>
      <c r="M1123">
        <v>73</v>
      </c>
      <c r="N1123" s="382">
        <v>7</v>
      </c>
      <c r="O1123" s="382"/>
      <c r="P1123" s="382"/>
      <c r="Q1123" s="382">
        <v>7</v>
      </c>
      <c r="R1123" s="382">
        <v>7</v>
      </c>
      <c r="S1123" s="382">
        <v>0</v>
      </c>
    </row>
    <row r="1124" spans="1:19">
      <c r="A1124" t="s">
        <v>99</v>
      </c>
      <c r="B1124">
        <v>69</v>
      </c>
      <c r="C1124" t="s">
        <v>99</v>
      </c>
      <c r="D1124" s="58">
        <v>45323</v>
      </c>
      <c r="E1124" s="382"/>
      <c r="F1124" s="382"/>
      <c r="G1124" s="382"/>
      <c r="H1124" s="382"/>
      <c r="I1124" s="382">
        <v>0</v>
      </c>
      <c r="J1124" s="382">
        <v>0</v>
      </c>
      <c r="L1124" s="380"/>
      <c r="N1124" s="382"/>
      <c r="O1124" s="382"/>
      <c r="P1124" s="382"/>
      <c r="Q1124" s="382">
        <v>0</v>
      </c>
      <c r="R1124" s="382">
        <v>0</v>
      </c>
      <c r="S1124" s="382">
        <v>0</v>
      </c>
    </row>
    <row r="1125" spans="1:19">
      <c r="A1125" t="s">
        <v>99</v>
      </c>
      <c r="B1125">
        <v>69</v>
      </c>
      <c r="C1125" t="s">
        <v>99</v>
      </c>
      <c r="D1125" s="58">
        <v>45352</v>
      </c>
      <c r="E1125" s="382"/>
      <c r="F1125" s="382">
        <v>14</v>
      </c>
      <c r="G1125" s="382"/>
      <c r="H1125" s="382">
        <v>10</v>
      </c>
      <c r="I1125" s="382">
        <v>24</v>
      </c>
      <c r="J1125" s="382">
        <v>14</v>
      </c>
      <c r="K1125" t="s">
        <v>557</v>
      </c>
      <c r="L1125" s="380">
        <v>45390</v>
      </c>
      <c r="M1125">
        <v>73</v>
      </c>
      <c r="N1125" s="382">
        <v>24</v>
      </c>
      <c r="O1125" s="382"/>
      <c r="P1125" s="382">
        <v>10</v>
      </c>
      <c r="Q1125" s="382">
        <v>14</v>
      </c>
      <c r="R1125" s="382">
        <v>24</v>
      </c>
      <c r="S1125" s="382">
        <v>0</v>
      </c>
    </row>
    <row r="1126" spans="1:19">
      <c r="A1126" t="s">
        <v>99</v>
      </c>
      <c r="B1126">
        <v>69</v>
      </c>
      <c r="C1126" t="s">
        <v>99</v>
      </c>
      <c r="D1126" s="58">
        <v>45383</v>
      </c>
      <c r="E1126" s="382"/>
      <c r="F1126" s="382">
        <v>28</v>
      </c>
      <c r="G1126" s="382"/>
      <c r="H1126" s="382">
        <v>10</v>
      </c>
      <c r="I1126" s="382">
        <v>38</v>
      </c>
      <c r="J1126" s="382">
        <v>28</v>
      </c>
      <c r="L1126" s="380">
        <v>45430</v>
      </c>
      <c r="M1126" s="383">
        <v>105</v>
      </c>
      <c r="N1126" s="382">
        <v>38</v>
      </c>
      <c r="O1126" s="382"/>
      <c r="P1126" s="382">
        <v>10</v>
      </c>
      <c r="Q1126" s="382">
        <v>28</v>
      </c>
      <c r="R1126" s="382">
        <v>38</v>
      </c>
      <c r="S1126" s="382">
        <v>0</v>
      </c>
    </row>
    <row r="1127" spans="1:19">
      <c r="A1127" t="s">
        <v>99</v>
      </c>
      <c r="B1127">
        <v>69</v>
      </c>
      <c r="C1127" t="s">
        <v>99</v>
      </c>
      <c r="D1127" s="58">
        <v>45413</v>
      </c>
      <c r="E1127" s="382"/>
      <c r="F1127" s="382">
        <v>28</v>
      </c>
      <c r="G1127" s="382"/>
      <c r="H1127" s="382">
        <v>10</v>
      </c>
      <c r="I1127" s="382">
        <v>38</v>
      </c>
      <c r="J1127" s="382">
        <v>28</v>
      </c>
      <c r="L1127" s="380"/>
      <c r="M1127">
        <v>112</v>
      </c>
      <c r="N1127" s="382">
        <v>38</v>
      </c>
      <c r="O1127" s="382"/>
      <c r="P1127" s="382">
        <v>10</v>
      </c>
      <c r="Q1127" s="382">
        <v>28</v>
      </c>
      <c r="R1127" s="382">
        <v>38</v>
      </c>
      <c r="S1127" s="382">
        <v>0</v>
      </c>
    </row>
    <row r="1128" spans="1:19">
      <c r="A1128" t="s">
        <v>99</v>
      </c>
      <c r="B1128">
        <v>69</v>
      </c>
      <c r="C1128" t="s">
        <v>99</v>
      </c>
      <c r="D1128" s="58">
        <v>45444</v>
      </c>
      <c r="E1128" s="382"/>
      <c r="F1128" s="382">
        <v>35</v>
      </c>
      <c r="G1128" s="382"/>
      <c r="H1128" s="382">
        <v>10</v>
      </c>
      <c r="I1128" s="382">
        <v>45</v>
      </c>
      <c r="J1128" s="382">
        <v>35</v>
      </c>
      <c r="L1128" s="380">
        <v>45493</v>
      </c>
      <c r="M1128">
        <v>96</v>
      </c>
      <c r="N1128" s="382">
        <v>45</v>
      </c>
      <c r="O1128" s="382"/>
      <c r="P1128" s="382">
        <v>10</v>
      </c>
      <c r="Q1128" s="382">
        <v>35</v>
      </c>
      <c r="R1128" s="382">
        <v>45</v>
      </c>
      <c r="S1128" s="382">
        <v>0</v>
      </c>
    </row>
    <row r="1129" spans="1:19">
      <c r="A1129" t="s">
        <v>99</v>
      </c>
      <c r="B1129">
        <v>69</v>
      </c>
      <c r="C1129" t="s">
        <v>99</v>
      </c>
      <c r="D1129" s="58">
        <v>45474</v>
      </c>
      <c r="E1129" s="382"/>
      <c r="F1129" s="382">
        <v>28</v>
      </c>
      <c r="G1129" s="382">
        <v>5</v>
      </c>
      <c r="H1129" s="382">
        <v>10</v>
      </c>
      <c r="I1129" s="382">
        <v>43</v>
      </c>
      <c r="J1129" s="382">
        <v>33</v>
      </c>
      <c r="L1129" s="380"/>
      <c r="N1129" s="382">
        <v>43</v>
      </c>
      <c r="O1129" s="382">
        <v>5</v>
      </c>
      <c r="P1129" s="382">
        <v>10</v>
      </c>
      <c r="Q1129" s="382">
        <v>28</v>
      </c>
      <c r="R1129" s="382">
        <v>43</v>
      </c>
      <c r="S1129" s="382">
        <v>0</v>
      </c>
    </row>
    <row r="1130" spans="1:19">
      <c r="A1130" t="s">
        <v>99</v>
      </c>
      <c r="B1130">
        <v>69</v>
      </c>
      <c r="C1130" t="s">
        <v>99</v>
      </c>
      <c r="D1130" s="58">
        <v>45505</v>
      </c>
      <c r="E1130" s="382"/>
      <c r="F1130" s="382">
        <v>35</v>
      </c>
      <c r="G1130" s="382">
        <v>5</v>
      </c>
      <c r="H1130" s="382">
        <v>10</v>
      </c>
      <c r="I1130" s="382">
        <v>50</v>
      </c>
      <c r="J1130" s="382">
        <v>40</v>
      </c>
      <c r="L1130" s="380"/>
      <c r="N1130" s="382">
        <v>50</v>
      </c>
      <c r="O1130" s="382">
        <v>5</v>
      </c>
      <c r="P1130" s="382">
        <v>10</v>
      </c>
      <c r="Q1130" s="382">
        <v>35</v>
      </c>
      <c r="R1130" s="382">
        <v>50</v>
      </c>
      <c r="S1130" s="382">
        <v>0</v>
      </c>
    </row>
    <row r="1131" spans="1:19">
      <c r="A1131" t="s">
        <v>99</v>
      </c>
      <c r="B1131">
        <v>69</v>
      </c>
      <c r="C1131" t="s">
        <v>99</v>
      </c>
      <c r="D1131" s="58">
        <v>45536</v>
      </c>
      <c r="E1131" s="382"/>
      <c r="F1131" s="382">
        <v>42</v>
      </c>
      <c r="G1131" s="382">
        <v>5</v>
      </c>
      <c r="H1131" s="382">
        <v>10</v>
      </c>
      <c r="I1131" s="382">
        <v>57</v>
      </c>
      <c r="J1131" s="382">
        <v>47</v>
      </c>
      <c r="L1131" s="380"/>
      <c r="N1131" s="382">
        <v>57</v>
      </c>
      <c r="O1131" s="382">
        <v>5</v>
      </c>
      <c r="P1131" s="382">
        <v>10</v>
      </c>
      <c r="Q1131" s="382">
        <v>42</v>
      </c>
      <c r="R1131" s="382">
        <v>57</v>
      </c>
      <c r="S1131" s="382">
        <v>0</v>
      </c>
    </row>
    <row r="1132" spans="1:19">
      <c r="A1132" t="s">
        <v>99</v>
      </c>
      <c r="B1132">
        <v>69</v>
      </c>
      <c r="C1132" t="s">
        <v>99</v>
      </c>
      <c r="D1132" s="58">
        <v>45566</v>
      </c>
      <c r="E1132" s="382"/>
      <c r="F1132" s="382"/>
      <c r="G1132" s="382"/>
      <c r="H1132" s="382"/>
      <c r="I1132" s="382">
        <v>0</v>
      </c>
      <c r="J1132" s="382">
        <v>0</v>
      </c>
      <c r="L1132" s="380"/>
      <c r="N1132" s="382"/>
      <c r="O1132" s="382"/>
      <c r="P1132" s="382"/>
      <c r="Q1132" s="382">
        <v>0</v>
      </c>
      <c r="R1132" s="382">
        <v>0</v>
      </c>
      <c r="S1132" s="382">
        <v>0</v>
      </c>
    </row>
    <row r="1133" spans="1:19">
      <c r="A1133" t="s">
        <v>99</v>
      </c>
      <c r="B1133">
        <v>69</v>
      </c>
      <c r="C1133" t="s">
        <v>99</v>
      </c>
      <c r="D1133" s="58">
        <v>45597</v>
      </c>
      <c r="E1133" s="382"/>
      <c r="F1133" s="382"/>
      <c r="G1133" s="382"/>
      <c r="H1133" s="382"/>
      <c r="I1133" s="382">
        <v>0</v>
      </c>
      <c r="J1133" s="382">
        <v>0</v>
      </c>
      <c r="L1133" s="380"/>
      <c r="N1133" s="382">
        <v>150</v>
      </c>
      <c r="O1133" s="382"/>
      <c r="P1133" s="382"/>
      <c r="Q1133" s="382">
        <v>150</v>
      </c>
      <c r="R1133" s="382">
        <v>150</v>
      </c>
      <c r="S1133" s="382">
        <v>-150</v>
      </c>
    </row>
    <row r="1134" spans="1:19">
      <c r="A1134" t="s">
        <v>99</v>
      </c>
      <c r="B1134">
        <v>69</v>
      </c>
      <c r="C1134" t="s">
        <v>99</v>
      </c>
      <c r="D1134" s="58">
        <v>45627</v>
      </c>
      <c r="E1134" s="382"/>
      <c r="F1134" s="382"/>
      <c r="G1134" s="382"/>
      <c r="H1134" s="382"/>
      <c r="I1134" s="382">
        <v>0</v>
      </c>
      <c r="J1134" s="382">
        <v>0</v>
      </c>
      <c r="L1134" s="380"/>
      <c r="N1134" s="382">
        <v>-150</v>
      </c>
      <c r="O1134" s="382"/>
      <c r="P1134" s="382"/>
      <c r="Q1134" s="382">
        <v>-150</v>
      </c>
      <c r="R1134" s="382">
        <v>-150</v>
      </c>
      <c r="S1134" s="382">
        <v>150</v>
      </c>
    </row>
    <row r="1135" spans="1:19">
      <c r="A1135" t="s">
        <v>99</v>
      </c>
      <c r="B1135">
        <v>69</v>
      </c>
      <c r="C1135" t="s">
        <v>99</v>
      </c>
      <c r="D1135" s="58">
        <v>45658</v>
      </c>
      <c r="E1135" s="382"/>
      <c r="F1135" s="382"/>
      <c r="G1135" s="382"/>
      <c r="H1135" s="382"/>
      <c r="I1135" s="382">
        <v>0</v>
      </c>
      <c r="J1135" s="382">
        <v>0</v>
      </c>
      <c r="L1135" s="380"/>
      <c r="N1135" s="382"/>
      <c r="O1135" s="382"/>
      <c r="P1135" s="382"/>
      <c r="Q1135" s="382">
        <v>0</v>
      </c>
      <c r="R1135" s="382">
        <v>0</v>
      </c>
      <c r="S1135" s="382">
        <v>0</v>
      </c>
    </row>
    <row r="1136" spans="1:19">
      <c r="A1136" t="s">
        <v>99</v>
      </c>
      <c r="B1136">
        <v>69</v>
      </c>
      <c r="C1136" t="s">
        <v>99</v>
      </c>
      <c r="D1136" s="58">
        <v>45689</v>
      </c>
      <c r="E1136" s="382"/>
      <c r="F1136" s="382"/>
      <c r="G1136" s="382"/>
      <c r="H1136" s="382"/>
      <c r="I1136" s="382">
        <v>0</v>
      </c>
      <c r="J1136" s="382">
        <v>0</v>
      </c>
      <c r="L1136" s="380"/>
      <c r="N1136" s="382"/>
      <c r="O1136" s="382"/>
      <c r="P1136" s="382"/>
      <c r="Q1136" s="382">
        <v>0</v>
      </c>
      <c r="R1136" s="382">
        <v>0</v>
      </c>
      <c r="S1136" s="382">
        <v>0</v>
      </c>
    </row>
    <row r="1137" spans="1:19">
      <c r="A1137" t="s">
        <v>99</v>
      </c>
      <c r="B1137" t="s">
        <v>443</v>
      </c>
      <c r="D1137" s="58"/>
      <c r="E1137" s="382">
        <v>0</v>
      </c>
      <c r="F1137" s="382">
        <v>217</v>
      </c>
      <c r="G1137" s="382">
        <v>15</v>
      </c>
      <c r="H1137" s="382">
        <v>70</v>
      </c>
      <c r="I1137" s="382">
        <v>302</v>
      </c>
      <c r="J1137" s="382">
        <v>232</v>
      </c>
      <c r="L1137" s="380"/>
      <c r="N1137" s="382">
        <v>302</v>
      </c>
      <c r="O1137" s="382">
        <v>15</v>
      </c>
      <c r="P1137" s="382">
        <v>70</v>
      </c>
      <c r="Q1137" s="382">
        <v>217</v>
      </c>
      <c r="R1137" s="382">
        <v>302</v>
      </c>
      <c r="S1137" s="382">
        <v>0</v>
      </c>
    </row>
    <row r="1138" spans="1:19">
      <c r="B1138">
        <v>70</v>
      </c>
      <c r="C1138" t="s">
        <v>61</v>
      </c>
      <c r="D1138" s="58">
        <v>45261</v>
      </c>
      <c r="E1138" s="382">
        <v>0</v>
      </c>
      <c r="F1138" s="382">
        <v>0</v>
      </c>
      <c r="G1138" s="382"/>
      <c r="H1138" s="382"/>
      <c r="I1138" s="382">
        <v>0</v>
      </c>
      <c r="J1138" s="382">
        <v>0</v>
      </c>
      <c r="L1138" s="380"/>
      <c r="N1138" s="382"/>
      <c r="O1138" s="382"/>
      <c r="P1138" s="382"/>
      <c r="Q1138" s="382">
        <v>0</v>
      </c>
      <c r="R1138" s="382">
        <v>0</v>
      </c>
      <c r="S1138" s="382">
        <v>0</v>
      </c>
    </row>
    <row r="1139" spans="1:19">
      <c r="A1139" t="s">
        <v>61</v>
      </c>
      <c r="B1139">
        <v>70</v>
      </c>
      <c r="C1139" t="s">
        <v>61</v>
      </c>
      <c r="D1139" s="58">
        <v>45292</v>
      </c>
      <c r="E1139" s="382"/>
      <c r="F1139" s="382"/>
      <c r="G1139" s="382"/>
      <c r="H1139" s="382">
        <v>10</v>
      </c>
      <c r="I1139" s="382">
        <v>10</v>
      </c>
      <c r="J1139" s="382">
        <v>0</v>
      </c>
      <c r="K1139" t="s">
        <v>557</v>
      </c>
      <c r="L1139" s="380">
        <v>45392</v>
      </c>
      <c r="M1139">
        <v>140</v>
      </c>
      <c r="N1139" s="382">
        <v>10</v>
      </c>
      <c r="O1139" s="382"/>
      <c r="P1139" s="382">
        <v>10</v>
      </c>
      <c r="Q1139" s="382">
        <v>0</v>
      </c>
      <c r="R1139" s="382">
        <v>10</v>
      </c>
      <c r="S1139" s="382">
        <v>0</v>
      </c>
    </row>
    <row r="1140" spans="1:19">
      <c r="A1140" t="s">
        <v>61</v>
      </c>
      <c r="B1140">
        <v>70</v>
      </c>
      <c r="C1140" t="s">
        <v>61</v>
      </c>
      <c r="D1140" s="58">
        <v>45323</v>
      </c>
      <c r="E1140" s="382"/>
      <c r="F1140" s="382"/>
      <c r="G1140" s="382"/>
      <c r="H1140" s="382"/>
      <c r="I1140" s="382">
        <v>0</v>
      </c>
      <c r="J1140" s="382">
        <v>0</v>
      </c>
      <c r="L1140" s="380"/>
      <c r="N1140" s="382"/>
      <c r="O1140" s="382"/>
      <c r="P1140" s="382"/>
      <c r="Q1140" s="382">
        <v>0</v>
      </c>
      <c r="R1140" s="382">
        <v>0</v>
      </c>
      <c r="S1140" s="382">
        <v>0</v>
      </c>
    </row>
    <row r="1141" spans="1:19">
      <c r="A1141" t="s">
        <v>61</v>
      </c>
      <c r="B1141">
        <v>70</v>
      </c>
      <c r="C1141" t="s">
        <v>61</v>
      </c>
      <c r="D1141" s="58">
        <v>45352</v>
      </c>
      <c r="E1141" s="382"/>
      <c r="F1141" s="382">
        <v>28</v>
      </c>
      <c r="G1141" s="382"/>
      <c r="H1141" s="382"/>
      <c r="I1141" s="382">
        <v>28</v>
      </c>
      <c r="J1141" s="382">
        <v>28</v>
      </c>
      <c r="L1141" s="380"/>
      <c r="M1141">
        <v>119</v>
      </c>
      <c r="N1141" s="382">
        <v>28</v>
      </c>
      <c r="O1141" s="382"/>
      <c r="P1141" s="382"/>
      <c r="Q1141" s="382">
        <v>28</v>
      </c>
      <c r="R1141" s="382">
        <v>28</v>
      </c>
      <c r="S1141" s="382">
        <v>0</v>
      </c>
    </row>
    <row r="1142" spans="1:19">
      <c r="A1142" t="s">
        <v>61</v>
      </c>
      <c r="B1142">
        <v>70</v>
      </c>
      <c r="C1142" t="s">
        <v>61</v>
      </c>
      <c r="D1142" s="58">
        <v>45383</v>
      </c>
      <c r="E1142" s="382"/>
      <c r="F1142" s="382">
        <v>28</v>
      </c>
      <c r="G1142" s="382"/>
      <c r="H1142" s="382">
        <v>10</v>
      </c>
      <c r="I1142" s="382">
        <v>38</v>
      </c>
      <c r="J1142" s="382">
        <v>28</v>
      </c>
      <c r="L1142" s="380"/>
      <c r="M1142" t="s">
        <v>573</v>
      </c>
      <c r="N1142" s="382">
        <v>38</v>
      </c>
      <c r="O1142" s="382"/>
      <c r="P1142" s="382">
        <v>10</v>
      </c>
      <c r="Q1142" s="382">
        <v>28</v>
      </c>
      <c r="R1142" s="382">
        <v>38</v>
      </c>
      <c r="S1142" s="382">
        <v>0</v>
      </c>
    </row>
    <row r="1143" spans="1:19">
      <c r="A1143" t="s">
        <v>61</v>
      </c>
      <c r="B1143">
        <v>70</v>
      </c>
      <c r="C1143" t="s">
        <v>61</v>
      </c>
      <c r="D1143" s="58">
        <v>45413</v>
      </c>
      <c r="E1143" s="382"/>
      <c r="F1143" s="382">
        <v>42</v>
      </c>
      <c r="G1143" s="382"/>
      <c r="H1143" s="382">
        <v>10</v>
      </c>
      <c r="I1143" s="382">
        <v>52</v>
      </c>
      <c r="J1143" s="382">
        <v>42</v>
      </c>
      <c r="L1143" s="380"/>
      <c r="M1143" t="s">
        <v>573</v>
      </c>
      <c r="N1143" s="382">
        <v>52</v>
      </c>
      <c r="O1143" s="382"/>
      <c r="P1143" s="382">
        <v>10</v>
      </c>
      <c r="Q1143" s="382">
        <v>42</v>
      </c>
      <c r="R1143" s="382">
        <v>52</v>
      </c>
      <c r="S1143" s="382">
        <v>0</v>
      </c>
    </row>
    <row r="1144" spans="1:19">
      <c r="D1144" s="58"/>
      <c r="E1144" s="382"/>
      <c r="F1144" s="382"/>
      <c r="G1144" s="382"/>
      <c r="H1144" s="382"/>
      <c r="I1144" s="382"/>
      <c r="J1144" s="382"/>
      <c r="L1144" s="380"/>
      <c r="N1144" s="382"/>
      <c r="O1144" s="382"/>
      <c r="P1144" s="382"/>
      <c r="Q1144" s="382"/>
      <c r="R1144" s="382"/>
      <c r="S1144" s="382"/>
    </row>
    <row r="1145" spans="1:19">
      <c r="D1145" s="58"/>
      <c r="E1145" s="382"/>
      <c r="F1145" s="382"/>
      <c r="G1145" s="382"/>
      <c r="H1145" s="382"/>
      <c r="I1145" s="382"/>
      <c r="J1145" s="382"/>
      <c r="L1145" s="380">
        <v>45465</v>
      </c>
      <c r="M1145">
        <v>119</v>
      </c>
      <c r="N1145" s="382">
        <v>90</v>
      </c>
      <c r="O1145" s="382"/>
      <c r="P1145" s="382">
        <v>10</v>
      </c>
      <c r="Q1145" s="382"/>
      <c r="R1145" s="382"/>
      <c r="S1145" s="382"/>
    </row>
    <row r="1146" spans="1:19">
      <c r="B1146">
        <v>70</v>
      </c>
      <c r="C1146" t="s">
        <v>61</v>
      </c>
      <c r="D1146" s="58">
        <v>45444</v>
      </c>
      <c r="E1146" s="382"/>
      <c r="F1146" s="382">
        <v>63</v>
      </c>
      <c r="G1146" s="382"/>
      <c r="H1146" s="382">
        <v>10</v>
      </c>
      <c r="I1146" s="382">
        <v>73</v>
      </c>
      <c r="J1146" s="382">
        <v>63</v>
      </c>
      <c r="L1146" s="380"/>
      <c r="N1146" s="382">
        <v>73</v>
      </c>
      <c r="O1146" s="382"/>
      <c r="P1146" s="382">
        <v>10</v>
      </c>
      <c r="Q1146" s="382">
        <v>63</v>
      </c>
      <c r="R1146" s="382">
        <v>73</v>
      </c>
      <c r="S1146" s="382">
        <v>0</v>
      </c>
    </row>
    <row r="1147" spans="1:19">
      <c r="A1147" t="s">
        <v>61</v>
      </c>
      <c r="B1147">
        <v>70</v>
      </c>
      <c r="C1147" t="s">
        <v>61</v>
      </c>
      <c r="D1147" s="58">
        <v>45474</v>
      </c>
      <c r="E1147" s="382"/>
      <c r="F1147" s="382">
        <v>63</v>
      </c>
      <c r="G1147" s="382">
        <v>5</v>
      </c>
      <c r="H1147" s="382">
        <v>10</v>
      </c>
      <c r="I1147" s="382">
        <v>78</v>
      </c>
      <c r="J1147" s="382">
        <v>68</v>
      </c>
      <c r="L1147" s="380"/>
      <c r="N1147" s="382">
        <v>78</v>
      </c>
      <c r="O1147" s="382">
        <v>5</v>
      </c>
      <c r="P1147" s="382">
        <v>10</v>
      </c>
      <c r="Q1147" s="382">
        <v>63</v>
      </c>
      <c r="R1147" s="382">
        <v>78</v>
      </c>
      <c r="S1147" s="382">
        <v>0</v>
      </c>
    </row>
    <row r="1148" spans="1:19">
      <c r="A1148" t="s">
        <v>61</v>
      </c>
      <c r="B1148">
        <v>70</v>
      </c>
      <c r="C1148" t="s">
        <v>61</v>
      </c>
      <c r="D1148" s="58">
        <v>45505</v>
      </c>
      <c r="E1148" s="382"/>
      <c r="F1148" s="382">
        <v>35</v>
      </c>
      <c r="G1148" s="382">
        <v>5</v>
      </c>
      <c r="H1148" s="382">
        <v>10</v>
      </c>
      <c r="I1148" s="382">
        <v>50</v>
      </c>
      <c r="J1148" s="382">
        <v>40</v>
      </c>
      <c r="L1148" s="380"/>
      <c r="N1148" s="382">
        <v>50</v>
      </c>
      <c r="O1148" s="382">
        <v>5</v>
      </c>
      <c r="P1148" s="382">
        <v>10</v>
      </c>
      <c r="Q1148" s="382">
        <v>35</v>
      </c>
      <c r="R1148" s="382">
        <v>50</v>
      </c>
      <c r="S1148" s="382">
        <v>0</v>
      </c>
    </row>
    <row r="1149" spans="1:19">
      <c r="A1149" t="s">
        <v>61</v>
      </c>
      <c r="B1149">
        <v>70</v>
      </c>
      <c r="C1149" t="s">
        <v>61</v>
      </c>
      <c r="D1149" s="58">
        <v>45536</v>
      </c>
      <c r="E1149" s="382"/>
      <c r="F1149" s="382">
        <v>28</v>
      </c>
      <c r="G1149" s="382">
        <v>5</v>
      </c>
      <c r="H1149" s="382">
        <v>10</v>
      </c>
      <c r="I1149" s="382">
        <v>43</v>
      </c>
      <c r="J1149" s="382">
        <v>33</v>
      </c>
      <c r="L1149" s="380"/>
      <c r="N1149" s="382">
        <v>43</v>
      </c>
      <c r="O1149" s="382">
        <v>5</v>
      </c>
      <c r="P1149" s="382">
        <v>10</v>
      </c>
      <c r="Q1149" s="382">
        <v>28</v>
      </c>
      <c r="R1149" s="382">
        <v>43</v>
      </c>
      <c r="S1149" s="382">
        <v>0</v>
      </c>
    </row>
    <row r="1150" spans="1:19">
      <c r="A1150" t="s">
        <v>61</v>
      </c>
      <c r="B1150">
        <v>70</v>
      </c>
      <c r="C1150" t="s">
        <v>61</v>
      </c>
      <c r="D1150" s="58">
        <v>45566</v>
      </c>
      <c r="E1150" s="382"/>
      <c r="F1150" s="382"/>
      <c r="G1150" s="382"/>
      <c r="H1150" s="382"/>
      <c r="I1150" s="382">
        <v>0</v>
      </c>
      <c r="J1150" s="382">
        <v>0</v>
      </c>
      <c r="L1150" s="380"/>
      <c r="N1150" s="382"/>
      <c r="O1150" s="382"/>
      <c r="P1150" s="382"/>
      <c r="Q1150" s="382">
        <v>0</v>
      </c>
      <c r="R1150" s="382">
        <v>0</v>
      </c>
      <c r="S1150" s="382">
        <v>0</v>
      </c>
    </row>
    <row r="1151" spans="1:19">
      <c r="A1151" t="s">
        <v>61</v>
      </c>
      <c r="B1151">
        <v>70</v>
      </c>
      <c r="C1151" t="s">
        <v>61</v>
      </c>
      <c r="D1151" s="58">
        <v>45597</v>
      </c>
      <c r="E1151" s="382"/>
      <c r="F1151" s="382"/>
      <c r="G1151" s="382"/>
      <c r="H1151" s="382"/>
      <c r="I1151" s="382">
        <v>0</v>
      </c>
      <c r="J1151" s="382">
        <v>0</v>
      </c>
      <c r="L1151" s="380"/>
      <c r="N1151" s="382">
        <v>244</v>
      </c>
      <c r="O1151" s="382"/>
      <c r="P1151" s="382"/>
      <c r="Q1151" s="382">
        <v>244</v>
      </c>
      <c r="R1151" s="382">
        <v>244</v>
      </c>
      <c r="S1151" s="382">
        <v>-244</v>
      </c>
    </row>
    <row r="1152" spans="1:19">
      <c r="A1152" t="s">
        <v>61</v>
      </c>
      <c r="B1152">
        <v>70</v>
      </c>
      <c r="C1152" t="s">
        <v>61</v>
      </c>
      <c r="D1152" s="58">
        <v>45627</v>
      </c>
      <c r="E1152" s="382"/>
      <c r="F1152" s="382"/>
      <c r="G1152" s="382"/>
      <c r="H1152" s="382"/>
      <c r="I1152" s="382">
        <v>0</v>
      </c>
      <c r="J1152" s="382">
        <v>0</v>
      </c>
      <c r="L1152" s="380"/>
      <c r="N1152" s="382">
        <v>-244</v>
      </c>
      <c r="O1152" s="382"/>
      <c r="P1152" s="382"/>
      <c r="Q1152" s="382">
        <v>-244</v>
      </c>
      <c r="R1152" s="382">
        <v>-244</v>
      </c>
      <c r="S1152" s="382">
        <v>244</v>
      </c>
    </row>
    <row r="1153" spans="1:19">
      <c r="A1153" t="s">
        <v>61</v>
      </c>
      <c r="B1153">
        <v>70</v>
      </c>
      <c r="C1153" t="s">
        <v>61</v>
      </c>
      <c r="D1153" s="58">
        <v>45658</v>
      </c>
      <c r="E1153" s="382"/>
      <c r="F1153" s="382"/>
      <c r="G1153" s="382"/>
      <c r="H1153" s="382"/>
      <c r="I1153" s="382">
        <v>0</v>
      </c>
      <c r="J1153" s="382">
        <v>0</v>
      </c>
      <c r="L1153" s="380"/>
      <c r="N1153" s="382"/>
      <c r="O1153" s="382"/>
      <c r="P1153" s="382"/>
      <c r="Q1153" s="382">
        <v>0</v>
      </c>
      <c r="R1153" s="382">
        <v>0</v>
      </c>
      <c r="S1153" s="382">
        <v>0</v>
      </c>
    </row>
    <row r="1154" spans="1:19">
      <c r="A1154" t="s">
        <v>61</v>
      </c>
      <c r="B1154">
        <v>70</v>
      </c>
      <c r="C1154" t="s">
        <v>61</v>
      </c>
      <c r="D1154" s="58">
        <v>45689</v>
      </c>
      <c r="E1154" s="382"/>
      <c r="F1154" s="382"/>
      <c r="G1154" s="382"/>
      <c r="H1154" s="382"/>
      <c r="I1154" s="382">
        <v>0</v>
      </c>
      <c r="J1154" s="382">
        <v>0</v>
      </c>
      <c r="L1154" s="380"/>
      <c r="N1154" s="382"/>
      <c r="O1154" s="382"/>
      <c r="P1154" s="382"/>
      <c r="Q1154" s="382">
        <v>0</v>
      </c>
      <c r="R1154" s="382">
        <v>0</v>
      </c>
      <c r="S1154" s="382">
        <v>0</v>
      </c>
    </row>
    <row r="1155" spans="1:19">
      <c r="A1155" t="s">
        <v>61</v>
      </c>
      <c r="B1155" t="s">
        <v>444</v>
      </c>
      <c r="D1155" s="58"/>
      <c r="E1155" s="382">
        <v>0</v>
      </c>
      <c r="F1155" s="382">
        <v>287</v>
      </c>
      <c r="G1155" s="382">
        <v>15</v>
      </c>
      <c r="H1155" s="382">
        <v>70</v>
      </c>
      <c r="I1155" s="382">
        <v>372</v>
      </c>
      <c r="J1155" s="382">
        <v>302</v>
      </c>
      <c r="K1155" s="382">
        <v>0</v>
      </c>
      <c r="L1155" s="382">
        <v>90857</v>
      </c>
      <c r="M1155" s="382">
        <v>378</v>
      </c>
      <c r="N1155" s="382">
        <v>462</v>
      </c>
      <c r="O1155" s="382">
        <v>15</v>
      </c>
      <c r="P1155" s="382">
        <v>80</v>
      </c>
      <c r="Q1155" s="382">
        <v>287</v>
      </c>
      <c r="R1155" s="382">
        <v>372</v>
      </c>
      <c r="S1155" s="382">
        <v>0</v>
      </c>
    </row>
    <row r="1156" spans="1:19">
      <c r="B1156">
        <v>71</v>
      </c>
      <c r="C1156" t="s">
        <v>100</v>
      </c>
      <c r="D1156" s="58">
        <v>45261</v>
      </c>
      <c r="E1156" s="382">
        <v>0</v>
      </c>
      <c r="F1156" s="382">
        <v>0</v>
      </c>
      <c r="G1156" s="382"/>
      <c r="H1156" s="382"/>
      <c r="I1156" s="382">
        <v>0</v>
      </c>
      <c r="J1156" s="382">
        <v>0</v>
      </c>
      <c r="L1156" s="380"/>
      <c r="N1156" s="382"/>
      <c r="O1156" s="382"/>
      <c r="P1156" s="382"/>
      <c r="Q1156" s="382">
        <v>0</v>
      </c>
      <c r="R1156" s="382">
        <v>0</v>
      </c>
      <c r="S1156" s="382">
        <v>0</v>
      </c>
    </row>
    <row r="1157" spans="1:19">
      <c r="A1157" t="s">
        <v>100</v>
      </c>
      <c r="B1157">
        <v>71</v>
      </c>
      <c r="C1157" t="s">
        <v>100</v>
      </c>
      <c r="D1157" s="58">
        <v>45292</v>
      </c>
      <c r="E1157" s="382"/>
      <c r="F1157" s="382"/>
      <c r="G1157" s="382"/>
      <c r="H1157" s="382"/>
      <c r="I1157" s="382">
        <v>0</v>
      </c>
      <c r="J1157" s="382">
        <v>0</v>
      </c>
      <c r="L1157" s="380"/>
      <c r="N1157" s="382"/>
      <c r="O1157" s="382"/>
      <c r="P1157" s="382"/>
      <c r="Q1157" s="382">
        <v>0</v>
      </c>
      <c r="R1157" s="382">
        <v>0</v>
      </c>
      <c r="S1157" s="382">
        <v>0</v>
      </c>
    </row>
    <row r="1158" spans="1:19">
      <c r="A1158" t="s">
        <v>100</v>
      </c>
      <c r="B1158">
        <v>71</v>
      </c>
      <c r="C1158" t="s">
        <v>100</v>
      </c>
      <c r="D1158" s="58">
        <v>45323</v>
      </c>
      <c r="E1158" s="382"/>
      <c r="F1158" s="382"/>
      <c r="G1158" s="382"/>
      <c r="H1158" s="382"/>
      <c r="I1158" s="382">
        <v>0</v>
      </c>
      <c r="J1158" s="382">
        <v>0</v>
      </c>
      <c r="L1158" s="380"/>
      <c r="N1158" s="382"/>
      <c r="O1158" s="382"/>
      <c r="P1158" s="382"/>
      <c r="Q1158" s="382">
        <v>0</v>
      </c>
      <c r="R1158" s="382">
        <v>0</v>
      </c>
      <c r="S1158" s="382">
        <v>0</v>
      </c>
    </row>
    <row r="1159" spans="1:19">
      <c r="A1159" t="s">
        <v>100</v>
      </c>
      <c r="B1159">
        <v>71</v>
      </c>
      <c r="C1159" t="s">
        <v>100</v>
      </c>
      <c r="D1159" s="58">
        <v>45352</v>
      </c>
      <c r="E1159" s="382"/>
      <c r="F1159" s="382"/>
      <c r="G1159" s="382"/>
      <c r="H1159" s="382"/>
      <c r="I1159" s="382">
        <v>0</v>
      </c>
      <c r="J1159" s="382">
        <v>0</v>
      </c>
      <c r="L1159" s="380"/>
      <c r="N1159" s="382"/>
      <c r="O1159" s="382"/>
      <c r="P1159" s="382"/>
      <c r="Q1159" s="382">
        <v>0</v>
      </c>
      <c r="R1159" s="382">
        <v>0</v>
      </c>
      <c r="S1159" s="382">
        <v>0</v>
      </c>
    </row>
    <row r="1160" spans="1:19">
      <c r="A1160" t="s">
        <v>100</v>
      </c>
      <c r="B1160">
        <v>71</v>
      </c>
      <c r="C1160" t="s">
        <v>100</v>
      </c>
      <c r="D1160" s="58">
        <v>45383</v>
      </c>
      <c r="E1160" s="382"/>
      <c r="F1160" s="382"/>
      <c r="G1160" s="382"/>
      <c r="H1160" s="382"/>
      <c r="I1160" s="382">
        <v>0</v>
      </c>
      <c r="J1160" s="382">
        <v>0</v>
      </c>
      <c r="L1160" s="380"/>
      <c r="N1160" s="382"/>
      <c r="O1160" s="382"/>
      <c r="P1160" s="382"/>
      <c r="Q1160" s="382">
        <v>0</v>
      </c>
      <c r="R1160" s="382">
        <v>0</v>
      </c>
      <c r="S1160" s="382">
        <v>0</v>
      </c>
    </row>
    <row r="1161" spans="1:19">
      <c r="A1161" t="s">
        <v>100</v>
      </c>
      <c r="B1161">
        <v>71</v>
      </c>
      <c r="C1161" t="s">
        <v>100</v>
      </c>
      <c r="D1161" s="58">
        <v>45413</v>
      </c>
      <c r="E1161" s="382"/>
      <c r="F1161" s="382"/>
      <c r="G1161" s="382"/>
      <c r="H1161" s="382"/>
      <c r="I1161" s="382">
        <v>0</v>
      </c>
      <c r="J1161" s="382">
        <v>0</v>
      </c>
      <c r="L1161" s="380"/>
      <c r="N1161" s="382"/>
      <c r="O1161" s="382"/>
      <c r="P1161" s="382"/>
      <c r="Q1161" s="382">
        <v>0</v>
      </c>
      <c r="R1161" s="382">
        <v>0</v>
      </c>
      <c r="S1161" s="382">
        <v>0</v>
      </c>
    </row>
    <row r="1162" spans="1:19">
      <c r="A1162" t="s">
        <v>100</v>
      </c>
      <c r="B1162">
        <v>71</v>
      </c>
      <c r="C1162" t="s">
        <v>100</v>
      </c>
      <c r="D1162" s="58">
        <v>45444</v>
      </c>
      <c r="E1162" s="382"/>
      <c r="F1162" s="382"/>
      <c r="G1162" s="382"/>
      <c r="H1162" s="382"/>
      <c r="I1162" s="382">
        <v>0</v>
      </c>
      <c r="J1162" s="382">
        <v>0</v>
      </c>
      <c r="L1162" s="380"/>
      <c r="N1162" s="382"/>
      <c r="O1162" s="382"/>
      <c r="P1162" s="382"/>
      <c r="Q1162" s="382">
        <v>0</v>
      </c>
      <c r="R1162" s="382">
        <v>0</v>
      </c>
      <c r="S1162" s="382">
        <v>0</v>
      </c>
    </row>
    <row r="1163" spans="1:19">
      <c r="A1163" t="s">
        <v>100</v>
      </c>
      <c r="B1163">
        <v>71</v>
      </c>
      <c r="C1163" t="s">
        <v>100</v>
      </c>
      <c r="D1163" s="58">
        <v>45474</v>
      </c>
      <c r="E1163" s="382"/>
      <c r="F1163" s="382"/>
      <c r="G1163" s="382"/>
      <c r="H1163" s="382"/>
      <c r="I1163" s="382">
        <v>0</v>
      </c>
      <c r="J1163" s="382">
        <v>0</v>
      </c>
      <c r="L1163" s="380"/>
      <c r="N1163" s="382"/>
      <c r="O1163" s="382"/>
      <c r="P1163" s="382"/>
      <c r="Q1163" s="382">
        <v>0</v>
      </c>
      <c r="R1163" s="382">
        <v>0</v>
      </c>
      <c r="S1163" s="382">
        <v>0</v>
      </c>
    </row>
    <row r="1164" spans="1:19">
      <c r="A1164" t="s">
        <v>100</v>
      </c>
      <c r="B1164">
        <v>71</v>
      </c>
      <c r="C1164" t="s">
        <v>100</v>
      </c>
      <c r="D1164" s="58">
        <v>45505</v>
      </c>
      <c r="E1164" s="382"/>
      <c r="F1164" s="382"/>
      <c r="G1164" s="382">
        <v>5</v>
      </c>
      <c r="H1164" s="382">
        <v>10</v>
      </c>
      <c r="I1164" s="382">
        <v>15</v>
      </c>
      <c r="J1164" s="382">
        <v>5</v>
      </c>
      <c r="L1164" s="380"/>
      <c r="N1164" s="382"/>
      <c r="O1164" s="382"/>
      <c r="P1164" s="382"/>
      <c r="Q1164" s="382">
        <v>0</v>
      </c>
      <c r="R1164" s="382">
        <v>0</v>
      </c>
      <c r="S1164" s="382">
        <v>15</v>
      </c>
    </row>
    <row r="1165" spans="1:19">
      <c r="A1165" t="s">
        <v>100</v>
      </c>
      <c r="B1165">
        <v>71</v>
      </c>
      <c r="C1165" t="s">
        <v>100</v>
      </c>
      <c r="D1165" s="58">
        <v>45536</v>
      </c>
      <c r="E1165" s="382"/>
      <c r="F1165" s="382"/>
      <c r="G1165" s="382"/>
      <c r="H1165" s="382"/>
      <c r="I1165" s="382">
        <v>0</v>
      </c>
      <c r="J1165" s="382">
        <v>0</v>
      </c>
      <c r="L1165" s="380"/>
      <c r="N1165" s="382"/>
      <c r="O1165" s="382"/>
      <c r="P1165" s="382"/>
      <c r="Q1165" s="382">
        <v>0</v>
      </c>
      <c r="R1165" s="382">
        <v>0</v>
      </c>
      <c r="S1165" s="382">
        <v>0</v>
      </c>
    </row>
    <row r="1166" spans="1:19">
      <c r="A1166" t="s">
        <v>100</v>
      </c>
      <c r="B1166">
        <v>71</v>
      </c>
      <c r="C1166" t="s">
        <v>100</v>
      </c>
      <c r="D1166" s="58">
        <v>45566</v>
      </c>
      <c r="E1166" s="382"/>
      <c r="F1166" s="382"/>
      <c r="G1166" s="382"/>
      <c r="H1166" s="382"/>
      <c r="I1166" s="382">
        <v>0</v>
      </c>
      <c r="J1166" s="382">
        <v>0</v>
      </c>
      <c r="L1166" s="380"/>
      <c r="N1166" s="382"/>
      <c r="O1166" s="382"/>
      <c r="P1166" s="382"/>
      <c r="Q1166" s="382">
        <v>0</v>
      </c>
      <c r="R1166" s="382">
        <v>0</v>
      </c>
      <c r="S1166" s="382">
        <v>0</v>
      </c>
    </row>
    <row r="1167" spans="1:19">
      <c r="A1167" t="s">
        <v>100</v>
      </c>
      <c r="B1167">
        <v>71</v>
      </c>
      <c r="C1167" t="s">
        <v>100</v>
      </c>
      <c r="D1167" s="58">
        <v>45597</v>
      </c>
      <c r="E1167" s="382"/>
      <c r="F1167" s="382"/>
      <c r="G1167" s="382"/>
      <c r="H1167" s="382"/>
      <c r="I1167" s="382">
        <v>0</v>
      </c>
      <c r="J1167" s="382">
        <v>0</v>
      </c>
      <c r="L1167" s="380"/>
      <c r="N1167" s="382"/>
      <c r="O1167" s="382"/>
      <c r="P1167" s="382"/>
      <c r="Q1167" s="382">
        <v>0</v>
      </c>
      <c r="R1167" s="382">
        <v>0</v>
      </c>
      <c r="S1167" s="382">
        <v>0</v>
      </c>
    </row>
    <row r="1168" spans="1:19">
      <c r="A1168" t="s">
        <v>100</v>
      </c>
      <c r="B1168">
        <v>71</v>
      </c>
      <c r="C1168" t="s">
        <v>100</v>
      </c>
      <c r="D1168" s="58">
        <v>45627</v>
      </c>
      <c r="E1168" s="382"/>
      <c r="F1168" s="382"/>
      <c r="G1168" s="382"/>
      <c r="H1168" s="382"/>
      <c r="I1168" s="382">
        <v>0</v>
      </c>
      <c r="J1168" s="382">
        <v>0</v>
      </c>
      <c r="L1168" s="380"/>
      <c r="N1168" s="382"/>
      <c r="O1168" s="382"/>
      <c r="P1168" s="382"/>
      <c r="Q1168" s="382">
        <v>0</v>
      </c>
      <c r="R1168" s="382">
        <v>0</v>
      </c>
      <c r="S1168" s="382">
        <v>0</v>
      </c>
    </row>
    <row r="1169" spans="1:19">
      <c r="A1169" t="s">
        <v>100</v>
      </c>
      <c r="B1169">
        <v>71</v>
      </c>
      <c r="C1169" t="s">
        <v>100</v>
      </c>
      <c r="D1169" s="58">
        <v>45658</v>
      </c>
      <c r="E1169" s="382"/>
      <c r="F1169" s="382"/>
      <c r="G1169" s="382"/>
      <c r="H1169" s="382"/>
      <c r="I1169" s="382">
        <v>0</v>
      </c>
      <c r="J1169" s="382">
        <v>0</v>
      </c>
      <c r="L1169" s="380"/>
      <c r="N1169" s="382"/>
      <c r="O1169" s="382"/>
      <c r="P1169" s="382"/>
      <c r="Q1169" s="382">
        <v>0</v>
      </c>
      <c r="R1169" s="382">
        <v>0</v>
      </c>
      <c r="S1169" s="382">
        <v>0</v>
      </c>
    </row>
    <row r="1170" spans="1:19">
      <c r="A1170" t="s">
        <v>100</v>
      </c>
      <c r="B1170" t="s">
        <v>445</v>
      </c>
      <c r="D1170" s="58"/>
      <c r="E1170" s="382">
        <v>0</v>
      </c>
      <c r="F1170" s="382">
        <v>0</v>
      </c>
      <c r="G1170" s="382">
        <v>5</v>
      </c>
      <c r="H1170" s="382">
        <v>10</v>
      </c>
      <c r="I1170" s="382">
        <v>15</v>
      </c>
      <c r="J1170" s="382">
        <v>5</v>
      </c>
      <c r="L1170" s="380"/>
      <c r="N1170" s="382">
        <v>0</v>
      </c>
      <c r="O1170" s="382">
        <v>0</v>
      </c>
      <c r="P1170" s="382">
        <v>0</v>
      </c>
      <c r="Q1170" s="382">
        <v>0</v>
      </c>
      <c r="R1170" s="382">
        <v>0</v>
      </c>
      <c r="S1170" s="382">
        <v>15</v>
      </c>
    </row>
    <row r="1171" spans="1:19">
      <c r="B1171">
        <v>72</v>
      </c>
      <c r="C1171" t="s">
        <v>62</v>
      </c>
      <c r="D1171" s="58">
        <v>45261</v>
      </c>
      <c r="E1171" s="382">
        <v>0</v>
      </c>
      <c r="F1171" s="382"/>
      <c r="G1171" s="382"/>
      <c r="H1171" s="382"/>
      <c r="I1171" s="382">
        <v>0</v>
      </c>
      <c r="J1171" s="382">
        <v>0</v>
      </c>
      <c r="L1171" s="380"/>
      <c r="N1171" s="382"/>
      <c r="O1171" s="382"/>
      <c r="P1171" s="382"/>
      <c r="Q1171" s="382">
        <v>0</v>
      </c>
      <c r="R1171" s="382">
        <v>0</v>
      </c>
      <c r="S1171" s="382">
        <v>0</v>
      </c>
    </row>
    <row r="1172" spans="1:19">
      <c r="A1172" t="s">
        <v>62</v>
      </c>
      <c r="B1172">
        <v>72</v>
      </c>
      <c r="C1172" t="s">
        <v>62</v>
      </c>
      <c r="D1172" s="58">
        <v>45292</v>
      </c>
      <c r="E1172" s="382"/>
      <c r="F1172" s="382">
        <v>14</v>
      </c>
      <c r="G1172" s="382"/>
      <c r="H1172" s="382">
        <v>0</v>
      </c>
      <c r="I1172" s="382">
        <v>14</v>
      </c>
      <c r="J1172" s="382">
        <v>14</v>
      </c>
      <c r="K1172" t="s">
        <v>557</v>
      </c>
      <c r="L1172" s="380">
        <v>45391</v>
      </c>
      <c r="M1172">
        <v>126</v>
      </c>
      <c r="N1172" s="382">
        <v>14</v>
      </c>
      <c r="O1172" s="382"/>
      <c r="P1172" s="382"/>
      <c r="Q1172" s="382">
        <v>14</v>
      </c>
      <c r="R1172" s="382">
        <v>14</v>
      </c>
      <c r="S1172" s="382">
        <v>0</v>
      </c>
    </row>
    <row r="1173" spans="1:19">
      <c r="A1173" t="s">
        <v>62</v>
      </c>
      <c r="B1173">
        <v>72</v>
      </c>
      <c r="C1173" t="s">
        <v>62</v>
      </c>
      <c r="D1173" s="58">
        <v>45323</v>
      </c>
      <c r="E1173" s="382"/>
      <c r="F1173" s="382"/>
      <c r="G1173" s="382"/>
      <c r="H1173" s="382"/>
      <c r="I1173" s="382">
        <v>0</v>
      </c>
      <c r="J1173" s="382">
        <v>0</v>
      </c>
      <c r="L1173" s="380"/>
      <c r="N1173" s="382"/>
      <c r="O1173" s="382"/>
      <c r="P1173" s="382"/>
      <c r="Q1173" s="382">
        <v>0</v>
      </c>
      <c r="R1173" s="382">
        <v>0</v>
      </c>
      <c r="S1173" s="382">
        <v>0</v>
      </c>
    </row>
    <row r="1174" spans="1:19">
      <c r="A1174" t="s">
        <v>62</v>
      </c>
      <c r="B1174">
        <v>72</v>
      </c>
      <c r="C1174" t="s">
        <v>62</v>
      </c>
      <c r="D1174" s="58">
        <v>45352</v>
      </c>
      <c r="E1174" s="382"/>
      <c r="F1174" s="382">
        <v>35</v>
      </c>
      <c r="G1174" s="382"/>
      <c r="H1174" s="382">
        <v>10</v>
      </c>
      <c r="I1174" s="382">
        <v>45</v>
      </c>
      <c r="J1174" s="382">
        <v>35</v>
      </c>
      <c r="K1174" t="s">
        <v>557</v>
      </c>
      <c r="L1174" s="380">
        <v>45391</v>
      </c>
      <c r="M1174">
        <v>126</v>
      </c>
      <c r="N1174" s="382">
        <v>45</v>
      </c>
      <c r="O1174" s="382"/>
      <c r="P1174" s="382">
        <v>10</v>
      </c>
      <c r="Q1174" s="382">
        <v>35</v>
      </c>
      <c r="R1174" s="382">
        <v>45</v>
      </c>
      <c r="S1174" s="382">
        <v>0</v>
      </c>
    </row>
    <row r="1175" spans="1:19">
      <c r="A1175" t="s">
        <v>62</v>
      </c>
      <c r="B1175">
        <v>72</v>
      </c>
      <c r="C1175" t="s">
        <v>62</v>
      </c>
      <c r="D1175" s="58">
        <v>45383</v>
      </c>
      <c r="E1175" s="382"/>
      <c r="F1175" s="382">
        <v>63</v>
      </c>
      <c r="G1175" s="382"/>
      <c r="H1175" s="382">
        <v>10</v>
      </c>
      <c r="I1175" s="382">
        <v>73</v>
      </c>
      <c r="J1175" s="382">
        <v>63</v>
      </c>
      <c r="L1175" s="380">
        <v>45445</v>
      </c>
      <c r="M1175">
        <v>130</v>
      </c>
      <c r="N1175" s="382">
        <v>73</v>
      </c>
      <c r="O1175" s="382"/>
      <c r="P1175" s="382">
        <v>10</v>
      </c>
      <c r="Q1175" s="382">
        <v>63</v>
      </c>
      <c r="R1175" s="382">
        <v>73</v>
      </c>
      <c r="S1175" s="382">
        <v>0</v>
      </c>
    </row>
    <row r="1176" spans="1:19">
      <c r="A1176" t="s">
        <v>62</v>
      </c>
      <c r="B1176">
        <v>72</v>
      </c>
      <c r="C1176" t="s">
        <v>62</v>
      </c>
      <c r="D1176" s="58">
        <v>45413</v>
      </c>
      <c r="E1176" s="382"/>
      <c r="F1176" s="382">
        <v>77</v>
      </c>
      <c r="G1176" s="382"/>
      <c r="H1176" s="382">
        <v>10</v>
      </c>
      <c r="I1176" s="382">
        <v>87</v>
      </c>
      <c r="J1176" s="382">
        <v>77</v>
      </c>
      <c r="L1176" s="380">
        <v>45473</v>
      </c>
      <c r="M1176">
        <v>123</v>
      </c>
      <c r="N1176" s="382">
        <v>77</v>
      </c>
      <c r="O1176" s="382"/>
      <c r="P1176" s="382">
        <v>0</v>
      </c>
      <c r="Q1176" s="382">
        <v>77</v>
      </c>
      <c r="R1176" s="382">
        <v>77</v>
      </c>
      <c r="S1176" s="382">
        <v>10</v>
      </c>
    </row>
    <row r="1177" spans="1:19">
      <c r="A1177" t="s">
        <v>62</v>
      </c>
      <c r="B1177">
        <v>72</v>
      </c>
      <c r="C1177" t="s">
        <v>62</v>
      </c>
      <c r="D1177" s="58">
        <v>45444</v>
      </c>
      <c r="E1177" s="382"/>
      <c r="F1177" s="382">
        <v>42</v>
      </c>
      <c r="G1177" s="382"/>
      <c r="H1177" s="382">
        <v>10</v>
      </c>
      <c r="I1177" s="382">
        <v>52</v>
      </c>
      <c r="J1177" s="382">
        <v>42</v>
      </c>
      <c r="L1177" s="380">
        <v>45483</v>
      </c>
      <c r="M1177">
        <v>42</v>
      </c>
      <c r="N1177" s="382">
        <v>52</v>
      </c>
      <c r="O1177" s="382"/>
      <c r="P1177" s="382">
        <v>10</v>
      </c>
      <c r="Q1177" s="382">
        <v>42</v>
      </c>
      <c r="R1177" s="382">
        <v>52</v>
      </c>
      <c r="S1177" s="382">
        <v>0</v>
      </c>
    </row>
    <row r="1178" spans="1:19">
      <c r="A1178" t="s">
        <v>62</v>
      </c>
      <c r="B1178">
        <v>72</v>
      </c>
      <c r="C1178" t="s">
        <v>62</v>
      </c>
      <c r="D1178" s="58">
        <v>45474</v>
      </c>
      <c r="E1178" s="382"/>
      <c r="F1178" s="382">
        <v>70</v>
      </c>
      <c r="G1178" s="382">
        <v>5</v>
      </c>
      <c r="H1178" s="382">
        <v>10</v>
      </c>
      <c r="I1178" s="382">
        <v>85</v>
      </c>
      <c r="J1178" s="382">
        <v>75</v>
      </c>
      <c r="L1178" s="380">
        <v>45535</v>
      </c>
      <c r="M1178">
        <v>111</v>
      </c>
      <c r="N1178" s="382">
        <v>85</v>
      </c>
      <c r="O1178" s="382">
        <v>5</v>
      </c>
      <c r="P1178" s="382">
        <v>10</v>
      </c>
      <c r="Q1178" s="382">
        <v>70</v>
      </c>
      <c r="R1178" s="382">
        <v>85</v>
      </c>
      <c r="S1178" s="382">
        <v>0</v>
      </c>
    </row>
    <row r="1179" spans="1:19">
      <c r="A1179" t="s">
        <v>62</v>
      </c>
      <c r="B1179">
        <v>72</v>
      </c>
      <c r="C1179" t="s">
        <v>62</v>
      </c>
      <c r="D1179" s="58">
        <v>45505</v>
      </c>
      <c r="E1179" s="382"/>
      <c r="F1179" s="382">
        <v>56</v>
      </c>
      <c r="G1179" s="382">
        <v>5</v>
      </c>
      <c r="H1179" s="382">
        <v>10</v>
      </c>
      <c r="I1179" s="382">
        <v>71</v>
      </c>
      <c r="J1179" s="382">
        <v>61</v>
      </c>
      <c r="L1179" s="380">
        <v>45565</v>
      </c>
      <c r="M1179">
        <v>97</v>
      </c>
      <c r="N1179" s="382">
        <v>71</v>
      </c>
      <c r="O1179" s="382">
        <v>5</v>
      </c>
      <c r="P1179" s="382">
        <v>10</v>
      </c>
      <c r="Q1179" s="382">
        <v>56</v>
      </c>
      <c r="R1179" s="382">
        <v>71</v>
      </c>
      <c r="S1179" s="382">
        <v>0</v>
      </c>
    </row>
    <row r="1180" spans="1:19">
      <c r="A1180" t="s">
        <v>62</v>
      </c>
      <c r="B1180">
        <v>72</v>
      </c>
      <c r="C1180" t="s">
        <v>62</v>
      </c>
      <c r="D1180" s="58">
        <v>45536</v>
      </c>
      <c r="E1180" s="382"/>
      <c r="F1180" s="382"/>
      <c r="G1180" s="382">
        <v>5</v>
      </c>
      <c r="H1180" s="382">
        <v>10</v>
      </c>
      <c r="I1180" s="382">
        <v>15</v>
      </c>
      <c r="J1180" s="382">
        <v>5</v>
      </c>
      <c r="L1180" s="380"/>
      <c r="N1180" s="382">
        <v>71</v>
      </c>
      <c r="O1180" s="382"/>
      <c r="P1180" s="382"/>
      <c r="Q1180" s="382">
        <v>71</v>
      </c>
      <c r="R1180" s="382">
        <v>71</v>
      </c>
      <c r="S1180" s="382">
        <v>-56</v>
      </c>
    </row>
    <row r="1181" spans="1:19">
      <c r="A1181" t="s">
        <v>62</v>
      </c>
      <c r="B1181">
        <v>72</v>
      </c>
      <c r="C1181" t="s">
        <v>62</v>
      </c>
      <c r="D1181" s="58">
        <v>45566</v>
      </c>
      <c r="E1181" s="382"/>
      <c r="F1181" s="382"/>
      <c r="G1181" s="382"/>
      <c r="H1181" s="382"/>
      <c r="I1181" s="382">
        <v>0</v>
      </c>
      <c r="J1181" s="382">
        <v>0</v>
      </c>
      <c r="L1181" s="380"/>
      <c r="N1181" s="382"/>
      <c r="O1181" s="382"/>
      <c r="P1181" s="382"/>
      <c r="Q1181" s="382">
        <v>0</v>
      </c>
      <c r="R1181" s="382">
        <v>0</v>
      </c>
      <c r="S1181" s="382">
        <v>0</v>
      </c>
    </row>
    <row r="1182" spans="1:19">
      <c r="A1182" t="s">
        <v>62</v>
      </c>
      <c r="B1182">
        <v>72</v>
      </c>
      <c r="C1182" t="s">
        <v>62</v>
      </c>
      <c r="D1182" s="58">
        <v>45597</v>
      </c>
      <c r="E1182" s="382"/>
      <c r="F1182" s="382"/>
      <c r="G1182" s="382"/>
      <c r="H1182" s="382"/>
      <c r="I1182" s="382">
        <v>0</v>
      </c>
      <c r="J1182" s="382">
        <v>0</v>
      </c>
      <c r="L1182" s="380"/>
      <c r="N1182" s="382"/>
      <c r="O1182" s="382"/>
      <c r="P1182" s="382"/>
      <c r="Q1182" s="382">
        <v>0</v>
      </c>
      <c r="R1182" s="382">
        <v>0</v>
      </c>
      <c r="S1182" s="382">
        <v>0</v>
      </c>
    </row>
    <row r="1183" spans="1:19">
      <c r="A1183" t="s">
        <v>62</v>
      </c>
      <c r="B1183">
        <v>72</v>
      </c>
      <c r="C1183" t="s">
        <v>62</v>
      </c>
      <c r="D1183" s="58">
        <v>45627</v>
      </c>
      <c r="E1183" s="382"/>
      <c r="F1183" s="382"/>
      <c r="G1183" s="382"/>
      <c r="H1183" s="382"/>
      <c r="I1183" s="382">
        <v>0</v>
      </c>
      <c r="J1183" s="382">
        <v>0</v>
      </c>
      <c r="L1183" s="380"/>
      <c r="N1183" s="382"/>
      <c r="O1183" s="382"/>
      <c r="P1183" s="382"/>
      <c r="Q1183" s="382">
        <v>0</v>
      </c>
      <c r="R1183" s="382">
        <v>0</v>
      </c>
      <c r="S1183" s="382">
        <v>0</v>
      </c>
    </row>
    <row r="1184" spans="1:19">
      <c r="A1184" t="s">
        <v>62</v>
      </c>
      <c r="B1184">
        <v>72</v>
      </c>
      <c r="C1184" t="s">
        <v>62</v>
      </c>
      <c r="D1184" s="58">
        <v>45658</v>
      </c>
      <c r="E1184" s="382"/>
      <c r="F1184" s="382"/>
      <c r="G1184" s="382"/>
      <c r="H1184" s="382"/>
      <c r="I1184" s="382">
        <v>0</v>
      </c>
      <c r="J1184" s="382">
        <v>0</v>
      </c>
      <c r="L1184" s="380"/>
      <c r="N1184" s="382"/>
      <c r="O1184" s="382"/>
      <c r="P1184" s="382"/>
      <c r="Q1184" s="382">
        <v>0</v>
      </c>
      <c r="R1184" s="382">
        <v>0</v>
      </c>
      <c r="S1184" s="382">
        <v>0</v>
      </c>
    </row>
    <row r="1185" spans="1:19">
      <c r="A1185" t="s">
        <v>62</v>
      </c>
      <c r="B1185" t="s">
        <v>446</v>
      </c>
      <c r="D1185" s="58"/>
      <c r="E1185" s="382">
        <v>0</v>
      </c>
      <c r="F1185" s="382">
        <v>357</v>
      </c>
      <c r="G1185" s="382">
        <v>15</v>
      </c>
      <c r="H1185" s="382">
        <v>70</v>
      </c>
      <c r="I1185" s="382">
        <v>442</v>
      </c>
      <c r="J1185" s="382">
        <v>372</v>
      </c>
      <c r="L1185" s="380"/>
      <c r="N1185" s="382">
        <v>488</v>
      </c>
      <c r="O1185" s="382">
        <v>10</v>
      </c>
      <c r="P1185" s="382">
        <v>50</v>
      </c>
      <c r="Q1185" s="382">
        <v>428</v>
      </c>
      <c r="R1185" s="382">
        <v>488</v>
      </c>
      <c r="S1185" s="382">
        <v>-46</v>
      </c>
    </row>
    <row r="1186" spans="1:19">
      <c r="B1186">
        <v>73</v>
      </c>
      <c r="C1186" t="s">
        <v>63</v>
      </c>
      <c r="D1186" s="58">
        <v>45261</v>
      </c>
      <c r="E1186" s="382">
        <v>0</v>
      </c>
      <c r="F1186" s="382">
        <v>0</v>
      </c>
      <c r="G1186" s="382"/>
      <c r="H1186" s="382"/>
      <c r="I1186" s="382">
        <v>0</v>
      </c>
      <c r="J1186" s="382">
        <v>0</v>
      </c>
      <c r="L1186" s="380"/>
      <c r="N1186" s="382"/>
      <c r="O1186" s="382"/>
      <c r="P1186" s="382"/>
      <c r="Q1186" s="382">
        <v>0</v>
      </c>
      <c r="R1186" s="382">
        <v>0</v>
      </c>
      <c r="S1186" s="382">
        <v>0</v>
      </c>
    </row>
    <row r="1187" spans="1:19">
      <c r="B1187">
        <v>73</v>
      </c>
      <c r="C1187" t="s">
        <v>63</v>
      </c>
      <c r="D1187" s="58">
        <v>45292</v>
      </c>
      <c r="E1187" s="382"/>
      <c r="F1187" s="382">
        <v>35</v>
      </c>
      <c r="G1187" s="382"/>
      <c r="H1187" s="382">
        <v>0</v>
      </c>
      <c r="I1187" s="382">
        <v>35</v>
      </c>
      <c r="J1187" s="382">
        <v>35</v>
      </c>
      <c r="L1187" s="380"/>
      <c r="M1187">
        <v>30</v>
      </c>
      <c r="N1187" s="382">
        <v>45</v>
      </c>
      <c r="O1187" s="382"/>
      <c r="P1187" s="382">
        <v>10</v>
      </c>
      <c r="Q1187" s="382">
        <v>35</v>
      </c>
      <c r="R1187" s="382">
        <v>45</v>
      </c>
      <c r="S1187" s="382">
        <v>-10</v>
      </c>
    </row>
    <row r="1188" spans="1:19">
      <c r="A1188" t="s">
        <v>63</v>
      </c>
      <c r="B1188">
        <v>73</v>
      </c>
      <c r="C1188" t="s">
        <v>63</v>
      </c>
      <c r="D1188" s="58">
        <v>45323</v>
      </c>
      <c r="E1188" s="382"/>
      <c r="F1188" s="382"/>
      <c r="G1188" s="382"/>
      <c r="H1188" s="382"/>
      <c r="I1188" s="382">
        <v>0</v>
      </c>
      <c r="J1188" s="382">
        <v>0</v>
      </c>
      <c r="L1188" s="380"/>
      <c r="N1188" s="382"/>
      <c r="O1188" s="382"/>
      <c r="P1188" s="382"/>
      <c r="Q1188" s="382">
        <v>0</v>
      </c>
      <c r="R1188" s="382">
        <v>0</v>
      </c>
      <c r="S1188" s="382">
        <v>0</v>
      </c>
    </row>
    <row r="1189" spans="1:19">
      <c r="A1189" t="s">
        <v>63</v>
      </c>
      <c r="B1189">
        <v>73</v>
      </c>
      <c r="C1189" t="s">
        <v>63</v>
      </c>
      <c r="D1189" s="58">
        <v>45352</v>
      </c>
      <c r="E1189" s="382"/>
      <c r="F1189" s="382">
        <v>17</v>
      </c>
      <c r="G1189" s="382"/>
      <c r="H1189" s="382">
        <v>10</v>
      </c>
      <c r="I1189" s="382">
        <v>27</v>
      </c>
      <c r="J1189" s="382">
        <v>17</v>
      </c>
      <c r="K1189" t="s">
        <v>557</v>
      </c>
      <c r="L1189" s="380">
        <v>45391</v>
      </c>
      <c r="M1189">
        <v>121</v>
      </c>
      <c r="N1189" s="382">
        <v>17</v>
      </c>
      <c r="O1189" s="382"/>
      <c r="P1189" s="382">
        <v>10</v>
      </c>
      <c r="Q1189" s="382">
        <v>7</v>
      </c>
      <c r="R1189" s="382">
        <v>17</v>
      </c>
      <c r="S1189" s="382">
        <v>10</v>
      </c>
    </row>
    <row r="1190" spans="1:19">
      <c r="A1190" t="s">
        <v>63</v>
      </c>
      <c r="B1190">
        <v>73</v>
      </c>
      <c r="C1190" t="s">
        <v>63</v>
      </c>
      <c r="D1190" s="58">
        <v>45383</v>
      </c>
      <c r="E1190" s="382"/>
      <c r="F1190" s="382">
        <v>35</v>
      </c>
      <c r="G1190" s="382"/>
      <c r="H1190" s="382">
        <v>10</v>
      </c>
      <c r="I1190" s="382">
        <v>45</v>
      </c>
      <c r="J1190" s="382">
        <v>35</v>
      </c>
      <c r="L1190" s="380">
        <v>45419</v>
      </c>
      <c r="M1190" s="383">
        <v>30</v>
      </c>
      <c r="N1190" s="382">
        <v>45</v>
      </c>
      <c r="O1190" s="382"/>
      <c r="P1190" s="382">
        <v>10</v>
      </c>
      <c r="Q1190" s="382">
        <v>35</v>
      </c>
      <c r="R1190" s="382">
        <v>45</v>
      </c>
      <c r="S1190" s="382">
        <v>0</v>
      </c>
    </row>
    <row r="1191" spans="1:19">
      <c r="A1191" t="s">
        <v>63</v>
      </c>
      <c r="B1191">
        <v>73</v>
      </c>
      <c r="C1191" t="s">
        <v>63</v>
      </c>
      <c r="D1191" s="58">
        <v>45413</v>
      </c>
      <c r="E1191" s="382"/>
      <c r="F1191" s="382">
        <v>35</v>
      </c>
      <c r="G1191" s="382"/>
      <c r="H1191" s="382">
        <v>10</v>
      </c>
      <c r="I1191" s="382">
        <v>45</v>
      </c>
      <c r="J1191" s="382">
        <v>35</v>
      </c>
      <c r="L1191" s="380">
        <v>45455</v>
      </c>
      <c r="M1191">
        <v>78</v>
      </c>
      <c r="N1191" s="382">
        <v>45</v>
      </c>
      <c r="O1191" s="382"/>
      <c r="P1191" s="382">
        <v>10</v>
      </c>
      <c r="Q1191" s="382">
        <v>35</v>
      </c>
      <c r="R1191" s="382">
        <v>45</v>
      </c>
      <c r="S1191" s="382">
        <v>0</v>
      </c>
    </row>
    <row r="1192" spans="1:19">
      <c r="A1192" t="s">
        <v>63</v>
      </c>
      <c r="B1192">
        <v>73</v>
      </c>
      <c r="C1192" t="s">
        <v>63</v>
      </c>
      <c r="D1192" s="58">
        <v>45444</v>
      </c>
      <c r="E1192" s="382"/>
      <c r="F1192" s="382">
        <v>35</v>
      </c>
      <c r="G1192" s="382"/>
      <c r="H1192" s="382">
        <v>10</v>
      </c>
      <c r="I1192" s="382">
        <v>45</v>
      </c>
      <c r="J1192" s="382">
        <v>35</v>
      </c>
      <c r="L1192" s="380">
        <v>45491</v>
      </c>
      <c r="M1192">
        <v>87</v>
      </c>
      <c r="N1192" s="382">
        <v>45</v>
      </c>
      <c r="O1192" s="382"/>
      <c r="P1192" s="382">
        <v>10</v>
      </c>
      <c r="Q1192" s="382">
        <v>35</v>
      </c>
      <c r="R1192" s="382">
        <v>45</v>
      </c>
      <c r="S1192" s="382">
        <v>0</v>
      </c>
    </row>
    <row r="1193" spans="1:19">
      <c r="A1193" t="s">
        <v>63</v>
      </c>
      <c r="B1193">
        <v>73</v>
      </c>
      <c r="C1193" t="s">
        <v>63</v>
      </c>
      <c r="D1193" s="58">
        <v>45474</v>
      </c>
      <c r="E1193" s="382"/>
      <c r="F1193" s="382">
        <v>49</v>
      </c>
      <c r="G1193" s="382">
        <v>5</v>
      </c>
      <c r="H1193" s="382">
        <v>10</v>
      </c>
      <c r="I1193" s="382">
        <v>64</v>
      </c>
      <c r="J1193" s="382">
        <v>54</v>
      </c>
      <c r="L1193" s="380">
        <v>45565</v>
      </c>
      <c r="M1193">
        <v>93</v>
      </c>
      <c r="N1193" s="382">
        <v>64</v>
      </c>
      <c r="O1193" s="382">
        <v>5</v>
      </c>
      <c r="P1193" s="382">
        <v>10</v>
      </c>
      <c r="Q1193" s="382">
        <v>49</v>
      </c>
      <c r="R1193" s="382">
        <v>64</v>
      </c>
      <c r="S1193" s="382">
        <v>0</v>
      </c>
    </row>
    <row r="1194" spans="1:19">
      <c r="A1194" t="s">
        <v>63</v>
      </c>
      <c r="B1194">
        <v>73</v>
      </c>
      <c r="C1194" t="s">
        <v>63</v>
      </c>
      <c r="D1194" s="58">
        <v>45505</v>
      </c>
      <c r="E1194" s="382"/>
      <c r="F1194" s="382">
        <v>35</v>
      </c>
      <c r="G1194" s="382">
        <v>5</v>
      </c>
      <c r="H1194" s="382">
        <v>10</v>
      </c>
      <c r="I1194" s="382">
        <v>50</v>
      </c>
      <c r="J1194" s="382">
        <v>40</v>
      </c>
      <c r="L1194" s="380">
        <v>45515</v>
      </c>
      <c r="M1194">
        <v>55</v>
      </c>
      <c r="N1194" s="382">
        <v>50</v>
      </c>
      <c r="O1194" s="382">
        <v>5</v>
      </c>
      <c r="P1194" s="382">
        <v>10</v>
      </c>
      <c r="Q1194" s="382">
        <v>35</v>
      </c>
      <c r="R1194" s="382">
        <v>50</v>
      </c>
      <c r="S1194" s="382">
        <v>0</v>
      </c>
    </row>
    <row r="1195" spans="1:19">
      <c r="A1195" t="s">
        <v>63</v>
      </c>
      <c r="B1195">
        <v>73</v>
      </c>
      <c r="C1195" t="s">
        <v>63</v>
      </c>
      <c r="D1195" s="58">
        <v>45536</v>
      </c>
      <c r="E1195" s="382"/>
      <c r="F1195" s="382"/>
      <c r="G1195" s="382">
        <v>5</v>
      </c>
      <c r="H1195" s="382">
        <v>10</v>
      </c>
      <c r="I1195" s="382">
        <v>15</v>
      </c>
      <c r="J1195" s="382">
        <v>5</v>
      </c>
      <c r="L1195" s="380"/>
      <c r="N1195" s="382">
        <v>64</v>
      </c>
      <c r="O1195" s="382">
        <v>5</v>
      </c>
      <c r="P1195" s="382">
        <v>10</v>
      </c>
      <c r="Q1195" s="382">
        <v>49</v>
      </c>
      <c r="R1195" s="382">
        <v>64</v>
      </c>
      <c r="S1195" s="382">
        <v>-49</v>
      </c>
    </row>
    <row r="1196" spans="1:19">
      <c r="A1196" t="s">
        <v>63</v>
      </c>
      <c r="B1196">
        <v>73</v>
      </c>
      <c r="C1196" t="s">
        <v>63</v>
      </c>
      <c r="D1196" s="58">
        <v>45566</v>
      </c>
      <c r="E1196" s="382"/>
      <c r="F1196" s="382"/>
      <c r="G1196" s="382"/>
      <c r="H1196" s="382"/>
      <c r="I1196" s="382">
        <v>0</v>
      </c>
      <c r="J1196" s="382">
        <v>0</v>
      </c>
      <c r="L1196" s="380"/>
      <c r="N1196" s="382"/>
      <c r="O1196" s="382"/>
      <c r="P1196" s="382"/>
      <c r="Q1196" s="382">
        <v>0</v>
      </c>
      <c r="R1196" s="382">
        <v>0</v>
      </c>
      <c r="S1196" s="382">
        <v>0</v>
      </c>
    </row>
    <row r="1197" spans="1:19">
      <c r="A1197" t="s">
        <v>63</v>
      </c>
      <c r="B1197">
        <v>73</v>
      </c>
      <c r="C1197" t="s">
        <v>63</v>
      </c>
      <c r="D1197" s="58">
        <v>45597</v>
      </c>
      <c r="E1197" s="382"/>
      <c r="F1197" s="382"/>
      <c r="G1197" s="382"/>
      <c r="H1197" s="382"/>
      <c r="I1197" s="382">
        <v>0</v>
      </c>
      <c r="J1197" s="382">
        <v>0</v>
      </c>
      <c r="L1197" s="380"/>
      <c r="N1197" s="382"/>
      <c r="O1197" s="382"/>
      <c r="P1197" s="382"/>
      <c r="Q1197" s="382">
        <v>0</v>
      </c>
      <c r="R1197" s="382">
        <v>0</v>
      </c>
      <c r="S1197" s="382">
        <v>0</v>
      </c>
    </row>
    <row r="1198" spans="1:19">
      <c r="A1198" t="s">
        <v>63</v>
      </c>
      <c r="B1198">
        <v>73</v>
      </c>
      <c r="C1198" t="s">
        <v>63</v>
      </c>
      <c r="D1198" s="58">
        <v>45627</v>
      </c>
      <c r="E1198" s="382"/>
      <c r="F1198" s="382"/>
      <c r="G1198" s="382"/>
      <c r="H1198" s="382"/>
      <c r="I1198" s="382">
        <v>0</v>
      </c>
      <c r="J1198" s="382">
        <v>0</v>
      </c>
      <c r="L1198" s="380"/>
      <c r="N1198" s="382"/>
      <c r="O1198" s="382"/>
      <c r="P1198" s="382"/>
      <c r="Q1198" s="382">
        <v>0</v>
      </c>
      <c r="R1198" s="382">
        <v>0</v>
      </c>
      <c r="S1198" s="382">
        <v>0</v>
      </c>
    </row>
    <row r="1199" spans="1:19">
      <c r="A1199" t="s">
        <v>63</v>
      </c>
      <c r="B1199">
        <v>73</v>
      </c>
      <c r="C1199" t="s">
        <v>63</v>
      </c>
      <c r="D1199" s="58">
        <v>45658</v>
      </c>
      <c r="E1199" s="382"/>
      <c r="F1199" s="382"/>
      <c r="G1199" s="382"/>
      <c r="H1199" s="382"/>
      <c r="I1199" s="382">
        <v>0</v>
      </c>
      <c r="J1199" s="382">
        <v>0</v>
      </c>
      <c r="L1199" s="380"/>
      <c r="N1199" s="382"/>
      <c r="O1199" s="382"/>
      <c r="P1199" s="382"/>
      <c r="Q1199" s="382">
        <v>0</v>
      </c>
      <c r="R1199" s="382">
        <v>0</v>
      </c>
      <c r="S1199" s="382">
        <v>0</v>
      </c>
    </row>
    <row r="1200" spans="1:19">
      <c r="A1200" t="s">
        <v>63</v>
      </c>
      <c r="B1200">
        <v>73</v>
      </c>
      <c r="C1200" t="s">
        <v>63</v>
      </c>
      <c r="D1200" s="58">
        <v>45689</v>
      </c>
      <c r="E1200" s="382"/>
      <c r="F1200" s="382"/>
      <c r="G1200" s="382"/>
      <c r="H1200" s="382"/>
      <c r="I1200" s="382">
        <v>0</v>
      </c>
      <c r="J1200" s="382">
        <v>0</v>
      </c>
      <c r="L1200" s="380"/>
      <c r="N1200" s="382"/>
      <c r="O1200" s="382"/>
      <c r="P1200" s="382"/>
      <c r="Q1200" s="382">
        <v>0</v>
      </c>
      <c r="R1200" s="382">
        <v>0</v>
      </c>
      <c r="S1200" s="382">
        <v>0</v>
      </c>
    </row>
    <row r="1201" spans="1:19">
      <c r="A1201" t="s">
        <v>63</v>
      </c>
      <c r="B1201" t="s">
        <v>447</v>
      </c>
      <c r="D1201" s="58"/>
      <c r="E1201" s="382">
        <v>0</v>
      </c>
      <c r="F1201" s="382">
        <v>241</v>
      </c>
      <c r="G1201" s="382">
        <v>15</v>
      </c>
      <c r="H1201" s="382">
        <v>70</v>
      </c>
      <c r="I1201" s="382">
        <v>326</v>
      </c>
      <c r="J1201" s="382">
        <v>256</v>
      </c>
      <c r="L1201" s="380"/>
      <c r="N1201" s="382">
        <v>375</v>
      </c>
      <c r="O1201" s="382">
        <v>15</v>
      </c>
      <c r="P1201" s="382">
        <v>80</v>
      </c>
      <c r="Q1201" s="382">
        <v>280</v>
      </c>
      <c r="R1201" s="382">
        <v>375</v>
      </c>
      <c r="S1201" s="382">
        <v>-49</v>
      </c>
    </row>
    <row r="1202" spans="1:19">
      <c r="B1202">
        <v>74</v>
      </c>
      <c r="C1202" t="s">
        <v>171</v>
      </c>
      <c r="D1202" s="58">
        <v>45261</v>
      </c>
      <c r="E1202" s="382">
        <v>2136</v>
      </c>
      <c r="F1202" s="382"/>
      <c r="G1202" s="382"/>
      <c r="H1202" s="382"/>
      <c r="I1202" s="382">
        <v>2136</v>
      </c>
      <c r="J1202" s="382">
        <v>2136</v>
      </c>
      <c r="K1202" s="387" t="s">
        <v>383</v>
      </c>
      <c r="L1202" s="380"/>
      <c r="M1202">
        <v>62</v>
      </c>
      <c r="N1202" s="382">
        <v>1436</v>
      </c>
      <c r="O1202" s="382"/>
      <c r="P1202" s="382"/>
      <c r="Q1202" s="382">
        <v>1436</v>
      </c>
      <c r="R1202" s="382">
        <v>1436</v>
      </c>
      <c r="S1202" s="382">
        <v>700</v>
      </c>
    </row>
    <row r="1203" spans="1:19">
      <c r="B1203">
        <v>74</v>
      </c>
      <c r="C1203" t="s">
        <v>171</v>
      </c>
      <c r="D1203" s="58">
        <v>45292</v>
      </c>
      <c r="E1203" s="382"/>
      <c r="F1203" s="382">
        <v>7</v>
      </c>
      <c r="G1203" s="382"/>
      <c r="H1203" s="382"/>
      <c r="I1203" s="382">
        <v>7</v>
      </c>
      <c r="J1203" s="382">
        <v>7</v>
      </c>
      <c r="K1203" s="387" t="s">
        <v>383</v>
      </c>
      <c r="L1203" s="380">
        <v>45371</v>
      </c>
      <c r="M1203">
        <v>62</v>
      </c>
      <c r="N1203" s="382">
        <v>700</v>
      </c>
      <c r="O1203" s="382"/>
      <c r="P1203" s="382"/>
      <c r="Q1203" s="382">
        <v>700</v>
      </c>
      <c r="R1203" s="382">
        <v>700</v>
      </c>
      <c r="S1203" s="382">
        <v>-693</v>
      </c>
    </row>
    <row r="1204" spans="1:19">
      <c r="A1204" t="s">
        <v>171</v>
      </c>
      <c r="B1204">
        <v>74</v>
      </c>
      <c r="C1204" t="s">
        <v>171</v>
      </c>
      <c r="D1204" s="58">
        <v>45323</v>
      </c>
      <c r="E1204" s="382"/>
      <c r="F1204" s="382"/>
      <c r="G1204" s="382"/>
      <c r="H1204" s="382"/>
      <c r="I1204" s="382">
        <v>0</v>
      </c>
      <c r="J1204" s="382">
        <v>0</v>
      </c>
      <c r="K1204" t="s">
        <v>557</v>
      </c>
      <c r="L1204" s="380">
        <v>45394</v>
      </c>
      <c r="M1204">
        <v>168</v>
      </c>
      <c r="N1204" s="382">
        <v>7</v>
      </c>
      <c r="O1204" s="382"/>
      <c r="P1204" s="382"/>
      <c r="Q1204" s="382">
        <v>7</v>
      </c>
      <c r="R1204" s="382">
        <v>7</v>
      </c>
      <c r="S1204" s="382">
        <v>-7</v>
      </c>
    </row>
    <row r="1205" spans="1:19">
      <c r="A1205" t="s">
        <v>171</v>
      </c>
      <c r="B1205">
        <v>74</v>
      </c>
      <c r="C1205" t="s">
        <v>171</v>
      </c>
      <c r="D1205" s="58">
        <v>45352</v>
      </c>
      <c r="E1205" s="382"/>
      <c r="F1205" s="382">
        <v>7</v>
      </c>
      <c r="G1205" s="382"/>
      <c r="H1205" s="382">
        <v>10</v>
      </c>
      <c r="I1205" s="382">
        <v>17</v>
      </c>
      <c r="J1205" s="382">
        <v>7</v>
      </c>
      <c r="K1205" t="s">
        <v>557</v>
      </c>
      <c r="L1205" s="380">
        <v>45394</v>
      </c>
      <c r="M1205">
        <v>168</v>
      </c>
      <c r="N1205" s="382">
        <v>17</v>
      </c>
      <c r="O1205" s="382"/>
      <c r="P1205" s="382">
        <v>10</v>
      </c>
      <c r="Q1205" s="382">
        <v>7</v>
      </c>
      <c r="R1205" s="382">
        <v>17</v>
      </c>
      <c r="S1205" s="382">
        <v>0</v>
      </c>
    </row>
    <row r="1206" spans="1:19">
      <c r="A1206" t="s">
        <v>171</v>
      </c>
      <c r="B1206">
        <v>74</v>
      </c>
      <c r="C1206" t="s">
        <v>171</v>
      </c>
      <c r="D1206" s="58">
        <v>45383</v>
      </c>
      <c r="E1206" s="382"/>
      <c r="F1206" s="382">
        <v>14</v>
      </c>
      <c r="G1206" s="382"/>
      <c r="H1206" s="382">
        <v>10</v>
      </c>
      <c r="I1206" s="382">
        <v>24</v>
      </c>
      <c r="J1206" s="382">
        <v>14</v>
      </c>
      <c r="L1206" s="380">
        <v>45438</v>
      </c>
      <c r="M1206" s="383">
        <v>121</v>
      </c>
      <c r="N1206" s="382">
        <v>24</v>
      </c>
      <c r="O1206" s="382"/>
      <c r="P1206" s="382">
        <v>10</v>
      </c>
      <c r="Q1206" s="382">
        <v>14</v>
      </c>
      <c r="R1206" s="382">
        <v>24</v>
      </c>
      <c r="S1206" s="382">
        <v>0</v>
      </c>
    </row>
    <row r="1207" spans="1:19">
      <c r="A1207" t="s">
        <v>171</v>
      </c>
      <c r="B1207">
        <v>74</v>
      </c>
      <c r="C1207" t="s">
        <v>171</v>
      </c>
      <c r="D1207" s="58">
        <v>45413</v>
      </c>
      <c r="E1207" s="382"/>
      <c r="F1207" s="382">
        <v>31</v>
      </c>
      <c r="G1207" s="382"/>
      <c r="H1207" s="382">
        <v>10</v>
      </c>
      <c r="I1207" s="382">
        <v>41</v>
      </c>
      <c r="J1207" s="382">
        <v>31</v>
      </c>
      <c r="L1207" s="380">
        <v>45451</v>
      </c>
      <c r="M1207">
        <v>54</v>
      </c>
      <c r="N1207" s="382">
        <v>41</v>
      </c>
      <c r="O1207" s="382"/>
      <c r="P1207" s="382">
        <v>10</v>
      </c>
      <c r="Q1207" s="382">
        <v>31</v>
      </c>
      <c r="R1207" s="382">
        <v>41</v>
      </c>
      <c r="S1207" s="382">
        <v>0</v>
      </c>
    </row>
    <row r="1208" spans="1:19">
      <c r="A1208" t="s">
        <v>171</v>
      </c>
      <c r="B1208">
        <v>74</v>
      </c>
      <c r="C1208" t="s">
        <v>171</v>
      </c>
      <c r="D1208" s="58">
        <v>45444</v>
      </c>
      <c r="E1208" s="382"/>
      <c r="F1208" s="382">
        <v>21</v>
      </c>
      <c r="G1208" s="382"/>
      <c r="H1208" s="382">
        <v>10</v>
      </c>
      <c r="I1208" s="382">
        <v>31</v>
      </c>
      <c r="J1208" s="382">
        <v>21</v>
      </c>
      <c r="L1208" s="380">
        <v>45486</v>
      </c>
      <c r="M1208">
        <v>61</v>
      </c>
      <c r="N1208" s="382">
        <v>31</v>
      </c>
      <c r="O1208" s="382"/>
      <c r="P1208" s="382">
        <v>10</v>
      </c>
      <c r="Q1208" s="382">
        <v>21</v>
      </c>
      <c r="R1208" s="382">
        <v>31</v>
      </c>
      <c r="S1208" s="382">
        <v>0</v>
      </c>
    </row>
    <row r="1209" spans="1:19">
      <c r="A1209" t="s">
        <v>171</v>
      </c>
      <c r="B1209">
        <v>74</v>
      </c>
      <c r="C1209" t="s">
        <v>171</v>
      </c>
      <c r="D1209" s="58">
        <v>45474</v>
      </c>
      <c r="E1209" s="382"/>
      <c r="F1209" s="382">
        <v>49</v>
      </c>
      <c r="G1209" s="382">
        <v>5</v>
      </c>
      <c r="H1209" s="382">
        <v>10</v>
      </c>
      <c r="I1209" s="382">
        <v>64</v>
      </c>
      <c r="J1209" s="382">
        <v>54</v>
      </c>
      <c r="L1209" s="380">
        <v>45514</v>
      </c>
      <c r="M1209">
        <v>52</v>
      </c>
      <c r="N1209" s="382">
        <v>64</v>
      </c>
      <c r="O1209" s="382">
        <v>5</v>
      </c>
      <c r="P1209" s="382">
        <v>10</v>
      </c>
      <c r="Q1209" s="382">
        <v>49</v>
      </c>
      <c r="R1209" s="382">
        <v>64</v>
      </c>
      <c r="S1209" s="382">
        <v>0</v>
      </c>
    </row>
    <row r="1210" spans="1:19">
      <c r="A1210" t="s">
        <v>171</v>
      </c>
      <c r="B1210">
        <v>74</v>
      </c>
      <c r="C1210" t="s">
        <v>171</v>
      </c>
      <c r="D1210" s="58">
        <v>45505</v>
      </c>
      <c r="E1210" s="382"/>
      <c r="F1210" s="382">
        <v>35</v>
      </c>
      <c r="G1210" s="382">
        <v>5</v>
      </c>
      <c r="H1210" s="382">
        <v>10</v>
      </c>
      <c r="I1210" s="382">
        <v>50</v>
      </c>
      <c r="J1210" s="382">
        <v>40</v>
      </c>
      <c r="L1210" s="380">
        <v>45549</v>
      </c>
      <c r="M1210">
        <v>5</v>
      </c>
      <c r="N1210" s="382">
        <v>64</v>
      </c>
      <c r="O1210" s="382">
        <v>5</v>
      </c>
      <c r="P1210" s="382">
        <v>10</v>
      </c>
      <c r="Q1210" s="382">
        <v>49</v>
      </c>
      <c r="R1210" s="382">
        <v>64</v>
      </c>
      <c r="S1210" s="382">
        <v>-14</v>
      </c>
    </row>
    <row r="1211" spans="1:19">
      <c r="A1211" t="s">
        <v>171</v>
      </c>
      <c r="B1211">
        <v>74</v>
      </c>
      <c r="C1211" t="s">
        <v>171</v>
      </c>
      <c r="D1211" s="58">
        <v>45536</v>
      </c>
      <c r="E1211" s="382"/>
      <c r="F1211" s="382"/>
      <c r="G1211" s="382">
        <v>5</v>
      </c>
      <c r="H1211" s="382">
        <v>10</v>
      </c>
      <c r="I1211" s="382">
        <v>15</v>
      </c>
      <c r="J1211" s="382">
        <v>5</v>
      </c>
      <c r="L1211" s="380"/>
      <c r="M1211">
        <v>16</v>
      </c>
      <c r="N1211" s="382">
        <v>43</v>
      </c>
      <c r="O1211" s="382"/>
      <c r="P1211" s="382"/>
      <c r="Q1211" s="382">
        <v>43</v>
      </c>
      <c r="R1211" s="382">
        <v>43</v>
      </c>
      <c r="S1211" s="382">
        <v>-28</v>
      </c>
    </row>
    <row r="1212" spans="1:19">
      <c r="A1212" t="s">
        <v>171</v>
      </c>
      <c r="B1212">
        <v>74</v>
      </c>
      <c r="C1212" t="s">
        <v>171</v>
      </c>
      <c r="D1212" s="58">
        <v>45566</v>
      </c>
      <c r="E1212" s="382"/>
      <c r="F1212" s="382"/>
      <c r="G1212" s="382"/>
      <c r="H1212" s="382"/>
      <c r="I1212" s="382">
        <v>0</v>
      </c>
      <c r="J1212" s="382">
        <v>0</v>
      </c>
      <c r="L1212" s="380"/>
      <c r="N1212" s="382"/>
      <c r="O1212" s="382"/>
      <c r="P1212" s="382"/>
      <c r="Q1212" s="382">
        <v>0</v>
      </c>
      <c r="R1212" s="382">
        <v>0</v>
      </c>
      <c r="S1212" s="382">
        <v>0</v>
      </c>
    </row>
    <row r="1213" spans="1:19">
      <c r="A1213" t="s">
        <v>171</v>
      </c>
      <c r="B1213">
        <v>74</v>
      </c>
      <c r="C1213" t="s">
        <v>171</v>
      </c>
      <c r="D1213" s="58">
        <v>45597</v>
      </c>
      <c r="E1213" s="382"/>
      <c r="F1213" s="382"/>
      <c r="G1213" s="382"/>
      <c r="H1213" s="382"/>
      <c r="I1213" s="382">
        <v>0</v>
      </c>
      <c r="J1213" s="382">
        <v>0</v>
      </c>
      <c r="L1213" s="380"/>
      <c r="N1213" s="382"/>
      <c r="O1213" s="382"/>
      <c r="P1213" s="382"/>
      <c r="Q1213" s="382">
        <v>0</v>
      </c>
      <c r="R1213" s="382">
        <v>0</v>
      </c>
      <c r="S1213" s="382">
        <v>0</v>
      </c>
    </row>
    <row r="1214" spans="1:19">
      <c r="A1214" t="s">
        <v>171</v>
      </c>
      <c r="B1214">
        <v>74</v>
      </c>
      <c r="C1214" t="s">
        <v>171</v>
      </c>
      <c r="D1214" s="58">
        <v>45627</v>
      </c>
      <c r="E1214" s="382"/>
      <c r="F1214" s="382"/>
      <c r="G1214" s="382"/>
      <c r="H1214" s="382"/>
      <c r="I1214" s="382">
        <v>0</v>
      </c>
      <c r="J1214" s="382">
        <v>0</v>
      </c>
      <c r="L1214" s="380"/>
      <c r="N1214" s="382"/>
      <c r="O1214" s="382"/>
      <c r="P1214" s="382"/>
      <c r="Q1214" s="382">
        <v>0</v>
      </c>
      <c r="R1214" s="382">
        <v>0</v>
      </c>
      <c r="S1214" s="382">
        <v>0</v>
      </c>
    </row>
    <row r="1215" spans="1:19">
      <c r="A1215" t="s">
        <v>171</v>
      </c>
      <c r="B1215">
        <v>74</v>
      </c>
      <c r="C1215" t="s">
        <v>171</v>
      </c>
      <c r="D1215" s="58">
        <v>45658</v>
      </c>
      <c r="E1215" s="382"/>
      <c r="F1215" s="382"/>
      <c r="G1215" s="382"/>
      <c r="H1215" s="382"/>
      <c r="I1215" s="382">
        <v>0</v>
      </c>
      <c r="J1215" s="382">
        <v>0</v>
      </c>
      <c r="L1215" s="380"/>
      <c r="N1215" s="382"/>
      <c r="O1215" s="382"/>
      <c r="P1215" s="382"/>
      <c r="Q1215" s="382">
        <v>0</v>
      </c>
      <c r="R1215" s="382">
        <v>0</v>
      </c>
      <c r="S1215" s="382">
        <v>0</v>
      </c>
    </row>
    <row r="1216" spans="1:19">
      <c r="A1216" t="s">
        <v>171</v>
      </c>
      <c r="B1216">
        <v>74</v>
      </c>
      <c r="C1216" t="s">
        <v>171</v>
      </c>
      <c r="D1216" s="58">
        <v>45689</v>
      </c>
      <c r="E1216" s="382"/>
      <c r="F1216" s="382"/>
      <c r="G1216" s="382"/>
      <c r="H1216" s="382"/>
      <c r="I1216" s="382">
        <v>0</v>
      </c>
      <c r="J1216" s="382">
        <v>0</v>
      </c>
      <c r="L1216" s="380"/>
      <c r="N1216" s="382"/>
      <c r="O1216" s="382"/>
      <c r="P1216" s="382"/>
      <c r="Q1216" s="382">
        <v>0</v>
      </c>
      <c r="R1216" s="382">
        <v>0</v>
      </c>
      <c r="S1216" s="382">
        <v>0</v>
      </c>
    </row>
    <row r="1217" spans="1:19">
      <c r="A1217" t="s">
        <v>171</v>
      </c>
      <c r="B1217">
        <v>74</v>
      </c>
      <c r="C1217" t="s">
        <v>171</v>
      </c>
      <c r="D1217" s="58">
        <v>45717</v>
      </c>
      <c r="E1217" s="382"/>
      <c r="F1217" s="382"/>
      <c r="G1217" s="382"/>
      <c r="H1217" s="382"/>
      <c r="I1217" s="382">
        <v>0</v>
      </c>
      <c r="J1217" s="382">
        <v>0</v>
      </c>
      <c r="L1217" s="380"/>
      <c r="N1217" s="382"/>
      <c r="O1217" s="382"/>
      <c r="P1217" s="382"/>
      <c r="Q1217" s="382">
        <v>0</v>
      </c>
      <c r="R1217" s="382">
        <v>0</v>
      </c>
      <c r="S1217" s="382">
        <v>0</v>
      </c>
    </row>
    <row r="1218" spans="1:19">
      <c r="A1218" t="s">
        <v>171</v>
      </c>
      <c r="B1218" t="s">
        <v>448</v>
      </c>
      <c r="D1218" s="58"/>
      <c r="E1218" s="382">
        <v>2136</v>
      </c>
      <c r="F1218" s="382">
        <v>164</v>
      </c>
      <c r="G1218" s="382">
        <v>15</v>
      </c>
      <c r="H1218" s="382">
        <v>70</v>
      </c>
      <c r="I1218" s="382">
        <v>2385</v>
      </c>
      <c r="J1218" s="382">
        <v>2315</v>
      </c>
      <c r="L1218" s="380"/>
      <c r="N1218" s="382">
        <v>2427</v>
      </c>
      <c r="O1218" s="382">
        <v>10</v>
      </c>
      <c r="P1218" s="382">
        <v>60</v>
      </c>
      <c r="Q1218" s="382">
        <v>2357</v>
      </c>
      <c r="R1218" s="382">
        <v>2427</v>
      </c>
      <c r="S1218" s="382">
        <v>-42</v>
      </c>
    </row>
    <row r="1219" spans="1:19">
      <c r="B1219">
        <v>75</v>
      </c>
      <c r="C1219" t="s">
        <v>64</v>
      </c>
      <c r="D1219" s="58">
        <v>45261</v>
      </c>
      <c r="E1219" s="382">
        <v>0</v>
      </c>
      <c r="F1219" s="382">
        <v>0</v>
      </c>
      <c r="G1219" s="382"/>
      <c r="H1219" s="382">
        <v>0</v>
      </c>
      <c r="I1219" s="382">
        <v>0</v>
      </c>
      <c r="J1219" s="382">
        <v>0</v>
      </c>
      <c r="L1219" s="380"/>
      <c r="N1219" s="382"/>
      <c r="O1219" s="382"/>
      <c r="P1219" s="382"/>
      <c r="Q1219" s="382">
        <v>0</v>
      </c>
      <c r="R1219" s="382">
        <v>0</v>
      </c>
      <c r="S1219" s="382">
        <v>0</v>
      </c>
    </row>
    <row r="1220" spans="1:19">
      <c r="B1220">
        <v>75</v>
      </c>
      <c r="C1220" t="s">
        <v>64</v>
      </c>
      <c r="D1220" s="58">
        <v>45292</v>
      </c>
      <c r="E1220" s="382"/>
      <c r="F1220" s="382">
        <v>0</v>
      </c>
      <c r="G1220" s="382"/>
      <c r="H1220" s="382">
        <v>0</v>
      </c>
      <c r="I1220" s="382">
        <v>0</v>
      </c>
      <c r="J1220" s="382">
        <v>0</v>
      </c>
      <c r="L1220" s="380"/>
      <c r="N1220" s="382"/>
      <c r="O1220" s="382"/>
      <c r="P1220" s="382"/>
      <c r="Q1220" s="382">
        <v>0</v>
      </c>
      <c r="R1220" s="382">
        <v>0</v>
      </c>
      <c r="S1220" s="382">
        <v>0</v>
      </c>
    </row>
    <row r="1221" spans="1:19">
      <c r="A1221" t="s">
        <v>64</v>
      </c>
      <c r="B1221">
        <v>75</v>
      </c>
      <c r="C1221" t="s">
        <v>64</v>
      </c>
      <c r="D1221" s="58">
        <v>45323</v>
      </c>
      <c r="E1221" s="382"/>
      <c r="F1221" s="382"/>
      <c r="G1221" s="382"/>
      <c r="H1221" s="382"/>
      <c r="I1221" s="382">
        <v>0</v>
      </c>
      <c r="J1221" s="382">
        <v>0</v>
      </c>
      <c r="L1221" s="380"/>
      <c r="N1221" s="382"/>
      <c r="O1221" s="382"/>
      <c r="P1221" s="382"/>
      <c r="Q1221" s="382">
        <v>0</v>
      </c>
      <c r="R1221" s="382">
        <v>0</v>
      </c>
      <c r="S1221" s="382">
        <v>0</v>
      </c>
    </row>
    <row r="1222" spans="1:19">
      <c r="A1222" t="s">
        <v>64</v>
      </c>
      <c r="B1222">
        <v>75</v>
      </c>
      <c r="C1222" t="s">
        <v>64</v>
      </c>
      <c r="D1222" s="58">
        <v>45352</v>
      </c>
      <c r="E1222" s="382"/>
      <c r="F1222" s="382">
        <v>14</v>
      </c>
      <c r="G1222" s="382"/>
      <c r="H1222" s="382">
        <v>10</v>
      </c>
      <c r="I1222" s="382">
        <v>24</v>
      </c>
      <c r="J1222" s="382">
        <v>14</v>
      </c>
      <c r="K1222" t="s">
        <v>557</v>
      </c>
      <c r="L1222" s="380">
        <v>45390</v>
      </c>
      <c r="M1222">
        <v>76</v>
      </c>
      <c r="N1222" s="382">
        <v>24</v>
      </c>
      <c r="O1222" s="382"/>
      <c r="P1222" s="382">
        <v>10</v>
      </c>
      <c r="Q1222" s="382">
        <v>14</v>
      </c>
      <c r="R1222" s="382">
        <v>24</v>
      </c>
      <c r="S1222" s="382">
        <v>0</v>
      </c>
    </row>
    <row r="1223" spans="1:19">
      <c r="A1223" t="s">
        <v>64</v>
      </c>
      <c r="B1223">
        <v>75</v>
      </c>
      <c r="C1223" t="s">
        <v>64</v>
      </c>
      <c r="D1223" s="58">
        <v>45383</v>
      </c>
      <c r="E1223" s="382"/>
      <c r="F1223" s="382">
        <v>35</v>
      </c>
      <c r="G1223" s="382"/>
      <c r="H1223" s="382">
        <v>10</v>
      </c>
      <c r="I1223" s="382">
        <v>45</v>
      </c>
      <c r="J1223" s="382">
        <v>35</v>
      </c>
      <c r="L1223" s="380">
        <v>45423</v>
      </c>
      <c r="M1223" s="383">
        <v>75</v>
      </c>
      <c r="N1223" s="382">
        <v>45</v>
      </c>
      <c r="O1223" s="382"/>
      <c r="P1223" s="382">
        <v>10</v>
      </c>
      <c r="Q1223" s="382">
        <v>35</v>
      </c>
      <c r="R1223" s="382">
        <v>45</v>
      </c>
      <c r="S1223" s="382">
        <v>0</v>
      </c>
    </row>
    <row r="1224" spans="1:19">
      <c r="A1224" t="s">
        <v>64</v>
      </c>
      <c r="B1224">
        <v>75</v>
      </c>
      <c r="C1224" t="s">
        <v>64</v>
      </c>
      <c r="D1224" s="58">
        <v>45413</v>
      </c>
      <c r="E1224" s="382"/>
      <c r="F1224" s="382">
        <v>21</v>
      </c>
      <c r="G1224" s="382"/>
      <c r="H1224" s="382">
        <v>10</v>
      </c>
      <c r="I1224" s="382">
        <v>31</v>
      </c>
      <c r="J1224" s="382">
        <v>21</v>
      </c>
      <c r="L1224" s="380">
        <v>45456</v>
      </c>
      <c r="M1224">
        <v>85</v>
      </c>
      <c r="N1224" s="382">
        <v>31</v>
      </c>
      <c r="O1224" s="382"/>
      <c r="P1224" s="382">
        <v>10</v>
      </c>
      <c r="Q1224" s="382">
        <v>21</v>
      </c>
      <c r="R1224" s="382">
        <v>31</v>
      </c>
      <c r="S1224" s="382">
        <v>0</v>
      </c>
    </row>
    <row r="1225" spans="1:19">
      <c r="A1225" t="s">
        <v>64</v>
      </c>
      <c r="B1225">
        <v>75</v>
      </c>
      <c r="C1225" t="s">
        <v>64</v>
      </c>
      <c r="D1225" s="58">
        <v>45444</v>
      </c>
      <c r="E1225" s="382"/>
      <c r="F1225" s="382">
        <v>42</v>
      </c>
      <c r="G1225" s="382"/>
      <c r="H1225" s="382">
        <v>10</v>
      </c>
      <c r="I1225" s="382">
        <v>52</v>
      </c>
      <c r="J1225" s="382">
        <v>42</v>
      </c>
      <c r="L1225" s="380">
        <v>45482</v>
      </c>
      <c r="M1225">
        <v>8</v>
      </c>
      <c r="N1225" s="382">
        <v>52</v>
      </c>
      <c r="O1225" s="382"/>
      <c r="P1225" s="382">
        <v>10</v>
      </c>
      <c r="Q1225" s="382">
        <v>42</v>
      </c>
      <c r="R1225" s="382">
        <v>52</v>
      </c>
      <c r="S1225" s="382">
        <v>0</v>
      </c>
    </row>
    <row r="1226" spans="1:19">
      <c r="A1226" t="s">
        <v>64</v>
      </c>
      <c r="B1226">
        <v>75</v>
      </c>
      <c r="C1226" t="s">
        <v>64</v>
      </c>
      <c r="D1226" s="58">
        <v>45474</v>
      </c>
      <c r="E1226" s="382"/>
      <c r="F1226" s="382">
        <v>21</v>
      </c>
      <c r="G1226" s="382">
        <v>5</v>
      </c>
      <c r="H1226" s="382">
        <v>10</v>
      </c>
      <c r="I1226" s="382">
        <v>36</v>
      </c>
      <c r="J1226" s="382">
        <v>26</v>
      </c>
      <c r="L1226" s="380"/>
      <c r="N1226" s="382"/>
      <c r="O1226" s="382">
        <v>5</v>
      </c>
      <c r="P1226" s="382">
        <v>10</v>
      </c>
      <c r="Q1226" s="382">
        <v>-15</v>
      </c>
      <c r="R1226" s="382">
        <v>0</v>
      </c>
      <c r="S1226" s="382">
        <v>36</v>
      </c>
    </row>
    <row r="1227" spans="1:19">
      <c r="A1227" t="s">
        <v>64</v>
      </c>
      <c r="B1227">
        <v>75</v>
      </c>
      <c r="C1227" t="s">
        <v>64</v>
      </c>
      <c r="D1227" s="58">
        <v>45505</v>
      </c>
      <c r="E1227" s="382"/>
      <c r="F1227" s="382">
        <v>21</v>
      </c>
      <c r="G1227" s="382">
        <v>5</v>
      </c>
      <c r="H1227" s="382">
        <v>10</v>
      </c>
      <c r="I1227" s="382">
        <v>36</v>
      </c>
      <c r="J1227" s="382">
        <v>26</v>
      </c>
      <c r="L1227" s="380">
        <v>45549</v>
      </c>
      <c r="M1227">
        <v>12</v>
      </c>
      <c r="N1227" s="382">
        <v>36</v>
      </c>
      <c r="O1227" s="382">
        <v>5</v>
      </c>
      <c r="P1227" s="382">
        <v>10</v>
      </c>
      <c r="Q1227" s="382">
        <v>21</v>
      </c>
      <c r="R1227" s="382">
        <v>36</v>
      </c>
      <c r="S1227" s="382">
        <v>0</v>
      </c>
    </row>
    <row r="1228" spans="1:19">
      <c r="A1228" t="s">
        <v>64</v>
      </c>
      <c r="B1228">
        <v>75</v>
      </c>
      <c r="C1228" t="s">
        <v>64</v>
      </c>
      <c r="D1228" s="58">
        <v>45536</v>
      </c>
      <c r="E1228" s="382"/>
      <c r="F1228" s="382">
        <v>28</v>
      </c>
      <c r="G1228" s="382">
        <v>5</v>
      </c>
      <c r="H1228" s="382">
        <v>10</v>
      </c>
      <c r="I1228" s="382">
        <v>43</v>
      </c>
      <c r="J1228" s="382">
        <v>33</v>
      </c>
      <c r="L1228" s="380"/>
      <c r="N1228" s="382">
        <v>43</v>
      </c>
      <c r="O1228" s="382">
        <v>5</v>
      </c>
      <c r="P1228" s="382">
        <v>10</v>
      </c>
      <c r="Q1228" s="382">
        <v>28</v>
      </c>
      <c r="R1228" s="382">
        <v>43</v>
      </c>
      <c r="S1228" s="382">
        <v>0</v>
      </c>
    </row>
    <row r="1229" spans="1:19">
      <c r="A1229" t="s">
        <v>64</v>
      </c>
      <c r="B1229">
        <v>75</v>
      </c>
      <c r="C1229" t="s">
        <v>64</v>
      </c>
      <c r="D1229" s="58">
        <v>45566</v>
      </c>
      <c r="E1229" s="382"/>
      <c r="F1229" s="382">
        <v>36</v>
      </c>
      <c r="G1229" s="382">
        <v>5</v>
      </c>
      <c r="H1229" s="382">
        <v>10</v>
      </c>
      <c r="I1229" s="382">
        <v>51</v>
      </c>
      <c r="J1229" s="382">
        <v>41</v>
      </c>
      <c r="L1229" s="380" t="s">
        <v>567</v>
      </c>
      <c r="M1229">
        <v>19</v>
      </c>
      <c r="N1229" s="382">
        <v>36</v>
      </c>
      <c r="O1229" s="382">
        <v>5</v>
      </c>
      <c r="P1229" s="382">
        <v>10</v>
      </c>
      <c r="Q1229" s="382">
        <v>21</v>
      </c>
      <c r="R1229" s="382">
        <v>36</v>
      </c>
      <c r="S1229" s="382">
        <v>15</v>
      </c>
    </row>
    <row r="1230" spans="1:19">
      <c r="A1230" t="s">
        <v>64</v>
      </c>
      <c r="B1230">
        <v>75</v>
      </c>
      <c r="C1230" t="s">
        <v>64</v>
      </c>
      <c r="D1230" s="58">
        <v>45597</v>
      </c>
      <c r="E1230" s="382"/>
      <c r="F1230" s="382"/>
      <c r="G1230" s="382"/>
      <c r="H1230" s="382"/>
      <c r="I1230" s="382">
        <v>0</v>
      </c>
      <c r="J1230" s="382">
        <v>0</v>
      </c>
      <c r="L1230" s="380"/>
      <c r="N1230" s="382"/>
      <c r="O1230" s="382"/>
      <c r="P1230" s="382"/>
      <c r="Q1230" s="382">
        <v>0</v>
      </c>
      <c r="R1230" s="382">
        <v>0</v>
      </c>
      <c r="S1230" s="382">
        <v>0</v>
      </c>
    </row>
    <row r="1231" spans="1:19">
      <c r="A1231" t="s">
        <v>64</v>
      </c>
      <c r="B1231">
        <v>75</v>
      </c>
      <c r="C1231" t="s">
        <v>64</v>
      </c>
      <c r="D1231" s="58">
        <v>45627</v>
      </c>
      <c r="E1231" s="382"/>
      <c r="F1231" s="382"/>
      <c r="G1231" s="382"/>
      <c r="H1231" s="382"/>
      <c r="I1231" s="382">
        <v>0</v>
      </c>
      <c r="J1231" s="382">
        <v>0</v>
      </c>
      <c r="L1231" s="380"/>
      <c r="N1231" s="382"/>
      <c r="O1231" s="382"/>
      <c r="P1231" s="382"/>
      <c r="Q1231" s="382">
        <v>0</v>
      </c>
      <c r="R1231" s="382">
        <v>0</v>
      </c>
      <c r="S1231" s="382">
        <v>0</v>
      </c>
    </row>
    <row r="1232" spans="1:19">
      <c r="A1232" t="s">
        <v>64</v>
      </c>
      <c r="B1232">
        <v>75</v>
      </c>
      <c r="C1232" t="s">
        <v>64</v>
      </c>
      <c r="D1232" s="58">
        <v>45658</v>
      </c>
      <c r="E1232" s="382"/>
      <c r="F1232" s="382"/>
      <c r="G1232" s="382"/>
      <c r="H1232" s="382"/>
      <c r="I1232" s="382">
        <v>0</v>
      </c>
      <c r="J1232" s="382">
        <v>0</v>
      </c>
      <c r="L1232" s="380"/>
      <c r="N1232" s="382"/>
      <c r="O1232" s="382"/>
      <c r="P1232" s="382"/>
      <c r="Q1232" s="382">
        <v>0</v>
      </c>
      <c r="R1232" s="382">
        <v>0</v>
      </c>
      <c r="S1232" s="382">
        <v>0</v>
      </c>
    </row>
    <row r="1233" spans="1:19">
      <c r="A1233" t="s">
        <v>64</v>
      </c>
      <c r="B1233">
        <v>75</v>
      </c>
      <c r="C1233" t="s">
        <v>64</v>
      </c>
      <c r="D1233" s="58">
        <v>45689</v>
      </c>
      <c r="E1233" s="382"/>
      <c r="F1233" s="382"/>
      <c r="G1233" s="382"/>
      <c r="H1233" s="382"/>
      <c r="I1233" s="382">
        <v>0</v>
      </c>
      <c r="J1233" s="382">
        <v>0</v>
      </c>
      <c r="L1233" s="380"/>
      <c r="N1233" s="382"/>
      <c r="O1233" s="382"/>
      <c r="P1233" s="382"/>
      <c r="Q1233" s="382">
        <v>0</v>
      </c>
      <c r="R1233" s="382">
        <v>0</v>
      </c>
      <c r="S1233" s="382">
        <v>0</v>
      </c>
    </row>
    <row r="1234" spans="1:19">
      <c r="A1234" t="s">
        <v>64</v>
      </c>
      <c r="B1234" t="s">
        <v>449</v>
      </c>
      <c r="D1234" s="58"/>
      <c r="E1234" s="382">
        <v>0</v>
      </c>
      <c r="F1234" s="382">
        <v>218</v>
      </c>
      <c r="G1234" s="382">
        <v>20</v>
      </c>
      <c r="H1234" s="382">
        <v>80</v>
      </c>
      <c r="I1234" s="382">
        <v>318</v>
      </c>
      <c r="J1234" s="382">
        <v>238</v>
      </c>
      <c r="L1234" s="380"/>
      <c r="N1234" s="382">
        <v>267</v>
      </c>
      <c r="O1234" s="382">
        <v>20</v>
      </c>
      <c r="P1234" s="382">
        <v>80</v>
      </c>
      <c r="Q1234" s="382">
        <v>167</v>
      </c>
      <c r="R1234" s="382">
        <v>267</v>
      </c>
      <c r="S1234" s="382">
        <v>51</v>
      </c>
    </row>
    <row r="1235" spans="1:19">
      <c r="A1235" t="s">
        <v>259</v>
      </c>
      <c r="B1235">
        <v>76</v>
      </c>
      <c r="C1235" t="s">
        <v>259</v>
      </c>
      <c r="D1235" s="58">
        <v>45261</v>
      </c>
      <c r="E1235" s="382">
        <v>0</v>
      </c>
      <c r="F1235" s="382">
        <v>7</v>
      </c>
      <c r="G1235" s="382"/>
      <c r="H1235" s="382"/>
      <c r="I1235" s="382">
        <v>7</v>
      </c>
      <c r="J1235" s="382">
        <v>7</v>
      </c>
      <c r="L1235" s="380"/>
      <c r="N1235" s="382"/>
      <c r="O1235" s="382"/>
      <c r="P1235" s="382"/>
      <c r="Q1235" s="382">
        <v>0</v>
      </c>
      <c r="R1235" s="382">
        <v>0</v>
      </c>
      <c r="S1235" s="382">
        <v>7</v>
      </c>
    </row>
    <row r="1236" spans="1:19">
      <c r="A1236" t="s">
        <v>259</v>
      </c>
      <c r="B1236">
        <v>76</v>
      </c>
      <c r="C1236" t="s">
        <v>259</v>
      </c>
      <c r="D1236" s="58">
        <v>45292</v>
      </c>
      <c r="E1236" s="382"/>
      <c r="F1236" s="382">
        <v>0</v>
      </c>
      <c r="G1236" s="382"/>
      <c r="H1236" s="382"/>
      <c r="I1236" s="382">
        <v>0</v>
      </c>
      <c r="J1236" s="382">
        <v>0</v>
      </c>
      <c r="L1236" s="380"/>
      <c r="N1236" s="382"/>
      <c r="O1236" s="382"/>
      <c r="P1236" s="382"/>
      <c r="Q1236" s="382">
        <v>0</v>
      </c>
      <c r="R1236" s="382">
        <v>0</v>
      </c>
      <c r="S1236" s="382">
        <v>0</v>
      </c>
    </row>
    <row r="1237" spans="1:19">
      <c r="A1237" t="s">
        <v>259</v>
      </c>
      <c r="B1237">
        <v>76</v>
      </c>
      <c r="C1237" t="s">
        <v>259</v>
      </c>
      <c r="D1237" s="58">
        <v>45323</v>
      </c>
      <c r="E1237" s="382"/>
      <c r="F1237" s="382">
        <v>0</v>
      </c>
      <c r="G1237" s="382"/>
      <c r="H1237" s="382">
        <v>0</v>
      </c>
      <c r="I1237" s="382">
        <v>0</v>
      </c>
      <c r="J1237" s="382">
        <v>0</v>
      </c>
      <c r="L1237" s="380"/>
      <c r="N1237" s="382"/>
      <c r="O1237" s="382"/>
      <c r="P1237" s="382"/>
      <c r="Q1237" s="382">
        <v>0</v>
      </c>
      <c r="R1237" s="382">
        <v>0</v>
      </c>
      <c r="S1237" s="382">
        <v>0</v>
      </c>
    </row>
    <row r="1238" spans="1:19">
      <c r="A1238" t="s">
        <v>259</v>
      </c>
      <c r="B1238">
        <v>76</v>
      </c>
      <c r="C1238" t="s">
        <v>259</v>
      </c>
      <c r="D1238" s="58">
        <v>45352</v>
      </c>
      <c r="E1238" s="382"/>
      <c r="F1238" s="382">
        <v>14</v>
      </c>
      <c r="G1238" s="382"/>
      <c r="H1238" s="382">
        <v>10</v>
      </c>
      <c r="I1238" s="382">
        <v>24</v>
      </c>
      <c r="J1238" s="382">
        <v>14</v>
      </c>
      <c r="L1238" s="380">
        <v>45390</v>
      </c>
      <c r="M1238">
        <v>90</v>
      </c>
      <c r="N1238" s="382">
        <v>24</v>
      </c>
      <c r="O1238" s="382"/>
      <c r="P1238" s="382">
        <v>10</v>
      </c>
      <c r="Q1238" s="382">
        <v>14</v>
      </c>
      <c r="R1238" s="382">
        <v>24</v>
      </c>
      <c r="S1238" s="382">
        <v>0</v>
      </c>
    </row>
    <row r="1239" spans="1:19">
      <c r="A1239" t="s">
        <v>259</v>
      </c>
      <c r="B1239">
        <v>76</v>
      </c>
      <c r="C1239" t="s">
        <v>259</v>
      </c>
      <c r="D1239" s="58">
        <v>45383</v>
      </c>
      <c r="E1239" s="382"/>
      <c r="F1239" s="382">
        <v>49</v>
      </c>
      <c r="G1239" s="382"/>
      <c r="H1239" s="382">
        <v>10</v>
      </c>
      <c r="I1239" s="382">
        <v>59</v>
      </c>
      <c r="J1239" s="382">
        <v>49</v>
      </c>
      <c r="L1239" s="380">
        <v>45390</v>
      </c>
      <c r="M1239">
        <v>90</v>
      </c>
      <c r="N1239" s="382">
        <v>59</v>
      </c>
      <c r="O1239" s="382"/>
      <c r="P1239" s="382">
        <v>10</v>
      </c>
      <c r="Q1239" s="382">
        <v>49</v>
      </c>
      <c r="R1239" s="382">
        <v>59</v>
      </c>
      <c r="S1239" s="382">
        <v>0</v>
      </c>
    </row>
    <row r="1240" spans="1:19">
      <c r="A1240" t="s">
        <v>259</v>
      </c>
      <c r="B1240">
        <v>76</v>
      </c>
      <c r="C1240" t="s">
        <v>259</v>
      </c>
      <c r="D1240" s="58">
        <v>45413</v>
      </c>
      <c r="E1240" s="382"/>
      <c r="F1240" s="382">
        <v>91</v>
      </c>
      <c r="G1240" s="382"/>
      <c r="H1240" s="382">
        <v>10</v>
      </c>
      <c r="I1240" s="382">
        <v>101</v>
      </c>
      <c r="J1240" s="382">
        <v>91</v>
      </c>
      <c r="L1240" s="380">
        <v>45455</v>
      </c>
      <c r="M1240">
        <v>79</v>
      </c>
      <c r="N1240" s="382">
        <v>101</v>
      </c>
      <c r="O1240" s="382"/>
      <c r="P1240" s="382">
        <v>10</v>
      </c>
      <c r="Q1240" s="382">
        <v>91</v>
      </c>
      <c r="R1240" s="382">
        <v>101</v>
      </c>
      <c r="S1240" s="382">
        <v>0</v>
      </c>
    </row>
    <row r="1241" spans="1:19">
      <c r="A1241" t="s">
        <v>259</v>
      </c>
      <c r="B1241">
        <v>76</v>
      </c>
      <c r="C1241" t="s">
        <v>259</v>
      </c>
      <c r="D1241" s="58">
        <v>45444</v>
      </c>
      <c r="E1241" s="382"/>
      <c r="F1241" s="382">
        <v>91</v>
      </c>
      <c r="G1241" s="382"/>
      <c r="H1241" s="382">
        <v>10</v>
      </c>
      <c r="I1241" s="382">
        <v>101</v>
      </c>
      <c r="J1241" s="382">
        <v>91</v>
      </c>
      <c r="L1241" s="380">
        <v>45482</v>
      </c>
      <c r="M1241">
        <v>1</v>
      </c>
      <c r="N1241" s="382">
        <v>101</v>
      </c>
      <c r="O1241" s="382"/>
      <c r="P1241" s="382">
        <v>10</v>
      </c>
      <c r="Q1241" s="382">
        <v>91</v>
      </c>
      <c r="R1241" s="382">
        <v>101</v>
      </c>
      <c r="S1241" s="382">
        <v>0</v>
      </c>
    </row>
    <row r="1242" spans="1:19">
      <c r="A1242" t="s">
        <v>259</v>
      </c>
      <c r="B1242">
        <v>76</v>
      </c>
      <c r="C1242" t="s">
        <v>259</v>
      </c>
      <c r="D1242" s="58">
        <v>45474</v>
      </c>
      <c r="E1242" s="382"/>
      <c r="F1242" s="382">
        <v>112</v>
      </c>
      <c r="G1242" s="382">
        <v>5</v>
      </c>
      <c r="H1242" s="382">
        <v>10</v>
      </c>
      <c r="I1242" s="382">
        <v>127</v>
      </c>
      <c r="J1242" s="382">
        <v>117</v>
      </c>
      <c r="L1242" s="380">
        <v>45534</v>
      </c>
      <c r="M1242">
        <v>100</v>
      </c>
      <c r="N1242" s="382">
        <v>127</v>
      </c>
      <c r="O1242" s="382">
        <v>5</v>
      </c>
      <c r="P1242" s="382">
        <v>10</v>
      </c>
      <c r="Q1242" s="382">
        <v>112</v>
      </c>
      <c r="R1242" s="382">
        <v>127</v>
      </c>
      <c r="S1242" s="382">
        <v>0</v>
      </c>
    </row>
    <row r="1243" spans="1:19">
      <c r="A1243" t="s">
        <v>259</v>
      </c>
      <c r="B1243">
        <v>76</v>
      </c>
      <c r="C1243" t="s">
        <v>259</v>
      </c>
      <c r="D1243" s="58">
        <v>45505</v>
      </c>
      <c r="E1243" s="382"/>
      <c r="F1243" s="382">
        <v>98</v>
      </c>
      <c r="G1243" s="382">
        <v>5</v>
      </c>
      <c r="H1243" s="382">
        <v>10</v>
      </c>
      <c r="I1243" s="382">
        <v>113</v>
      </c>
      <c r="J1243" s="382">
        <v>103</v>
      </c>
      <c r="L1243" s="380">
        <v>45565</v>
      </c>
      <c r="M1243">
        <v>95</v>
      </c>
      <c r="N1243" s="382">
        <v>113</v>
      </c>
      <c r="O1243" s="382">
        <v>5</v>
      </c>
      <c r="P1243" s="382">
        <v>10</v>
      </c>
      <c r="Q1243" s="382">
        <v>98</v>
      </c>
      <c r="R1243" s="382">
        <v>113</v>
      </c>
      <c r="S1243" s="382">
        <v>0</v>
      </c>
    </row>
    <row r="1244" spans="1:19">
      <c r="A1244" t="s">
        <v>259</v>
      </c>
      <c r="B1244">
        <v>76</v>
      </c>
      <c r="C1244" t="s">
        <v>259</v>
      </c>
      <c r="D1244" s="58">
        <v>45536</v>
      </c>
      <c r="E1244" s="382"/>
      <c r="F1244" s="382"/>
      <c r="G1244" s="382">
        <v>5</v>
      </c>
      <c r="H1244" s="382">
        <v>10</v>
      </c>
      <c r="I1244" s="382">
        <v>15</v>
      </c>
      <c r="J1244" s="382">
        <v>5</v>
      </c>
      <c r="L1244" s="380">
        <v>45584</v>
      </c>
      <c r="M1244">
        <v>59</v>
      </c>
      <c r="N1244" s="382">
        <v>113</v>
      </c>
      <c r="O1244" s="382">
        <v>5</v>
      </c>
      <c r="P1244" s="382">
        <v>10</v>
      </c>
      <c r="Q1244" s="382">
        <v>98</v>
      </c>
      <c r="R1244" s="382">
        <v>113</v>
      </c>
      <c r="S1244" s="382">
        <v>-98</v>
      </c>
    </row>
    <row r="1245" spans="1:19">
      <c r="A1245" t="s">
        <v>259</v>
      </c>
      <c r="B1245">
        <v>76</v>
      </c>
      <c r="C1245" t="s">
        <v>259</v>
      </c>
      <c r="D1245" s="58">
        <v>45566</v>
      </c>
      <c r="E1245" s="382"/>
      <c r="F1245" s="382">
        <v>56</v>
      </c>
      <c r="G1245" s="382">
        <v>5</v>
      </c>
      <c r="H1245" s="382">
        <v>10</v>
      </c>
      <c r="I1245" s="382">
        <v>71</v>
      </c>
      <c r="J1245" s="382">
        <v>61</v>
      </c>
      <c r="L1245" s="380" t="s">
        <v>564</v>
      </c>
      <c r="M1245">
        <v>15</v>
      </c>
      <c r="N1245" s="382">
        <v>71</v>
      </c>
      <c r="O1245" s="382">
        <v>5</v>
      </c>
      <c r="P1245" s="382">
        <v>10</v>
      </c>
      <c r="Q1245" s="382">
        <v>56</v>
      </c>
      <c r="R1245" s="382">
        <v>71</v>
      </c>
      <c r="S1245" s="382">
        <v>0</v>
      </c>
    </row>
    <row r="1246" spans="1:19">
      <c r="A1246" t="s">
        <v>259</v>
      </c>
      <c r="B1246">
        <v>76</v>
      </c>
      <c r="C1246" t="s">
        <v>259</v>
      </c>
      <c r="D1246" s="58">
        <v>45597</v>
      </c>
      <c r="E1246" s="382"/>
      <c r="F1246" s="382"/>
      <c r="G1246" s="382"/>
      <c r="H1246" s="382"/>
      <c r="I1246" s="382">
        <v>0</v>
      </c>
      <c r="J1246" s="382">
        <v>0</v>
      </c>
      <c r="L1246" s="380"/>
      <c r="N1246" s="382"/>
      <c r="O1246" s="382"/>
      <c r="P1246" s="382"/>
      <c r="Q1246" s="382">
        <v>0</v>
      </c>
      <c r="R1246" s="382">
        <v>0</v>
      </c>
      <c r="S1246" s="382">
        <v>0</v>
      </c>
    </row>
    <row r="1247" spans="1:19">
      <c r="A1247" t="s">
        <v>259</v>
      </c>
      <c r="B1247">
        <v>76</v>
      </c>
      <c r="C1247" t="s">
        <v>259</v>
      </c>
      <c r="D1247" s="58">
        <v>45627</v>
      </c>
      <c r="E1247" s="382"/>
      <c r="F1247" s="382"/>
      <c r="G1247" s="382"/>
      <c r="H1247" s="382"/>
      <c r="I1247" s="382">
        <v>0</v>
      </c>
      <c r="J1247" s="382">
        <v>0</v>
      </c>
      <c r="L1247" s="380"/>
      <c r="N1247" s="382"/>
      <c r="O1247" s="382"/>
      <c r="P1247" s="382"/>
      <c r="Q1247" s="382">
        <v>0</v>
      </c>
      <c r="R1247" s="382">
        <v>0</v>
      </c>
      <c r="S1247" s="382">
        <v>0</v>
      </c>
    </row>
    <row r="1248" spans="1:19">
      <c r="A1248" t="s">
        <v>259</v>
      </c>
      <c r="B1248" t="s">
        <v>450</v>
      </c>
      <c r="C1248" t="s">
        <v>259</v>
      </c>
      <c r="D1248" s="58"/>
      <c r="E1248" s="382">
        <v>0</v>
      </c>
      <c r="F1248" s="382">
        <v>518</v>
      </c>
      <c r="G1248" s="382">
        <v>20</v>
      </c>
      <c r="H1248" s="382">
        <v>80</v>
      </c>
      <c r="I1248" s="382">
        <v>618</v>
      </c>
      <c r="J1248" s="382">
        <v>538</v>
      </c>
      <c r="L1248" s="380"/>
      <c r="N1248" s="382">
        <v>709</v>
      </c>
      <c r="O1248" s="382">
        <v>20</v>
      </c>
      <c r="P1248" s="382">
        <v>80</v>
      </c>
      <c r="Q1248" s="382">
        <v>609</v>
      </c>
      <c r="R1248" s="382">
        <v>709</v>
      </c>
      <c r="S1248" s="382">
        <v>-91</v>
      </c>
    </row>
    <row r="1249" spans="1:19">
      <c r="B1249">
        <v>77</v>
      </c>
      <c r="C1249" t="s">
        <v>102</v>
      </c>
      <c r="D1249" s="58">
        <v>45261</v>
      </c>
      <c r="E1249" s="382">
        <v>0</v>
      </c>
      <c r="F1249" s="382"/>
      <c r="G1249" s="382"/>
      <c r="H1249" s="382"/>
      <c r="I1249" s="382">
        <v>0</v>
      </c>
      <c r="J1249" s="382">
        <v>0</v>
      </c>
      <c r="L1249" s="380"/>
      <c r="N1249" s="382"/>
      <c r="O1249" s="382"/>
      <c r="P1249" s="382"/>
      <c r="Q1249" s="382">
        <v>0</v>
      </c>
      <c r="R1249" s="382">
        <v>0</v>
      </c>
      <c r="S1249" s="382">
        <v>0</v>
      </c>
    </row>
    <row r="1250" spans="1:19">
      <c r="B1250">
        <v>77</v>
      </c>
      <c r="C1250" t="s">
        <v>102</v>
      </c>
      <c r="D1250" s="58">
        <v>45292</v>
      </c>
      <c r="E1250" s="382"/>
      <c r="F1250" s="382">
        <v>56</v>
      </c>
      <c r="G1250" s="382"/>
      <c r="H1250" s="382"/>
      <c r="I1250" s="382">
        <v>56</v>
      </c>
      <c r="J1250" s="382">
        <v>56</v>
      </c>
      <c r="K1250" t="s">
        <v>557</v>
      </c>
      <c r="L1250" s="380">
        <v>45390</v>
      </c>
      <c r="M1250">
        <v>99</v>
      </c>
      <c r="N1250" s="382">
        <v>56</v>
      </c>
      <c r="O1250" s="382"/>
      <c r="P1250" s="382"/>
      <c r="Q1250" s="382">
        <v>56</v>
      </c>
      <c r="R1250" s="382">
        <v>56</v>
      </c>
      <c r="S1250" s="382">
        <v>0</v>
      </c>
    </row>
    <row r="1251" spans="1:19">
      <c r="A1251" t="s">
        <v>102</v>
      </c>
      <c r="B1251">
        <v>77</v>
      </c>
      <c r="C1251" t="s">
        <v>102</v>
      </c>
      <c r="D1251" s="58">
        <v>45323</v>
      </c>
      <c r="E1251" s="382"/>
      <c r="F1251" s="382"/>
      <c r="G1251" s="382"/>
      <c r="H1251" s="382"/>
      <c r="I1251" s="382">
        <v>0</v>
      </c>
      <c r="J1251" s="382">
        <v>0</v>
      </c>
      <c r="L1251" s="380"/>
      <c r="N1251" s="382"/>
      <c r="O1251" s="382"/>
      <c r="P1251" s="382"/>
      <c r="Q1251" s="382">
        <v>0</v>
      </c>
      <c r="R1251" s="382">
        <v>0</v>
      </c>
      <c r="S1251" s="382">
        <v>0</v>
      </c>
    </row>
    <row r="1252" spans="1:19">
      <c r="A1252" t="s">
        <v>102</v>
      </c>
      <c r="B1252">
        <v>77</v>
      </c>
      <c r="C1252" t="s">
        <v>102</v>
      </c>
      <c r="D1252" s="58">
        <v>45352</v>
      </c>
      <c r="E1252" s="382"/>
      <c r="F1252" s="382">
        <v>7</v>
      </c>
      <c r="G1252" s="382"/>
      <c r="H1252" s="382">
        <v>10</v>
      </c>
      <c r="I1252" s="382">
        <v>17</v>
      </c>
      <c r="J1252" s="382">
        <v>7</v>
      </c>
      <c r="K1252" t="s">
        <v>557</v>
      </c>
      <c r="L1252" s="380">
        <v>45390</v>
      </c>
      <c r="M1252">
        <v>99</v>
      </c>
      <c r="N1252" s="382">
        <v>17</v>
      </c>
      <c r="O1252" s="382"/>
      <c r="P1252" s="382">
        <v>10</v>
      </c>
      <c r="Q1252" s="382">
        <v>7</v>
      </c>
      <c r="R1252" s="382">
        <v>17</v>
      </c>
      <c r="S1252" s="382">
        <v>0</v>
      </c>
    </row>
    <row r="1253" spans="1:19">
      <c r="A1253" t="s">
        <v>102</v>
      </c>
      <c r="B1253">
        <v>77</v>
      </c>
      <c r="C1253" t="s">
        <v>102</v>
      </c>
      <c r="D1253" s="58">
        <v>45383</v>
      </c>
      <c r="E1253" s="382"/>
      <c r="F1253" s="382">
        <v>14</v>
      </c>
      <c r="G1253" s="382"/>
      <c r="H1253" s="382">
        <v>10</v>
      </c>
      <c r="I1253" s="382">
        <v>24</v>
      </c>
      <c r="J1253" s="382">
        <v>14</v>
      </c>
      <c r="L1253" s="380">
        <v>45419</v>
      </c>
      <c r="M1253" s="383">
        <v>6</v>
      </c>
      <c r="N1253" s="382">
        <v>24</v>
      </c>
      <c r="O1253" s="382"/>
      <c r="P1253" s="382">
        <v>10</v>
      </c>
      <c r="Q1253" s="382">
        <v>14</v>
      </c>
      <c r="R1253" s="382">
        <v>24</v>
      </c>
      <c r="S1253" s="382">
        <v>0</v>
      </c>
    </row>
    <row r="1254" spans="1:19">
      <c r="A1254" t="s">
        <v>102</v>
      </c>
      <c r="B1254">
        <v>77</v>
      </c>
      <c r="C1254" t="s">
        <v>102</v>
      </c>
      <c r="D1254" s="58">
        <v>45413</v>
      </c>
      <c r="E1254" s="382"/>
      <c r="F1254" s="382">
        <v>7</v>
      </c>
      <c r="G1254" s="382"/>
      <c r="H1254" s="382">
        <v>10</v>
      </c>
      <c r="I1254" s="382">
        <v>17</v>
      </c>
      <c r="J1254" s="382">
        <v>7</v>
      </c>
      <c r="L1254" s="380">
        <v>45565</v>
      </c>
      <c r="M1254">
        <v>89</v>
      </c>
      <c r="N1254" s="382">
        <v>17</v>
      </c>
      <c r="O1254" s="382"/>
      <c r="P1254" s="382">
        <v>10</v>
      </c>
      <c r="Q1254" s="382">
        <v>7</v>
      </c>
      <c r="R1254" s="382">
        <v>17</v>
      </c>
      <c r="S1254" s="382">
        <v>0</v>
      </c>
    </row>
    <row r="1255" spans="1:19">
      <c r="A1255" t="s">
        <v>102</v>
      </c>
      <c r="B1255">
        <v>77</v>
      </c>
      <c r="C1255" t="s">
        <v>102</v>
      </c>
      <c r="D1255" s="58">
        <v>45444</v>
      </c>
      <c r="E1255" s="382"/>
      <c r="F1255" s="382">
        <v>14</v>
      </c>
      <c r="G1255" s="382"/>
      <c r="H1255" s="382">
        <v>10</v>
      </c>
      <c r="I1255" s="382">
        <v>24</v>
      </c>
      <c r="J1255" s="382">
        <v>14</v>
      </c>
      <c r="L1255" s="380">
        <v>45565</v>
      </c>
      <c r="M1255">
        <v>89</v>
      </c>
      <c r="N1255" s="382">
        <v>24</v>
      </c>
      <c r="O1255" s="382">
        <v>5</v>
      </c>
      <c r="P1255" s="382">
        <v>10</v>
      </c>
      <c r="Q1255" s="382">
        <v>9</v>
      </c>
      <c r="R1255" s="382">
        <v>24</v>
      </c>
      <c r="S1255" s="382">
        <v>0</v>
      </c>
    </row>
    <row r="1256" spans="1:19">
      <c r="A1256" t="s">
        <v>102</v>
      </c>
      <c r="B1256">
        <v>77</v>
      </c>
      <c r="C1256" t="s">
        <v>102</v>
      </c>
      <c r="D1256" s="58">
        <v>45474</v>
      </c>
      <c r="E1256" s="382"/>
      <c r="F1256" s="382">
        <v>28</v>
      </c>
      <c r="G1256" s="382">
        <v>5</v>
      </c>
      <c r="H1256" s="382">
        <v>10</v>
      </c>
      <c r="I1256" s="382">
        <v>43</v>
      </c>
      <c r="J1256" s="382">
        <v>33</v>
      </c>
      <c r="L1256" s="380">
        <v>45565</v>
      </c>
      <c r="M1256">
        <v>89</v>
      </c>
      <c r="N1256" s="382">
        <v>43</v>
      </c>
      <c r="O1256" s="382">
        <v>5</v>
      </c>
      <c r="P1256" s="382">
        <v>10</v>
      </c>
      <c r="Q1256" s="382">
        <v>28</v>
      </c>
      <c r="R1256" s="382">
        <v>43</v>
      </c>
      <c r="S1256" s="382">
        <v>0</v>
      </c>
    </row>
    <row r="1257" spans="1:19">
      <c r="A1257" t="s">
        <v>102</v>
      </c>
      <c r="B1257">
        <v>77</v>
      </c>
      <c r="C1257" t="s">
        <v>102</v>
      </c>
      <c r="D1257" s="58">
        <v>45505</v>
      </c>
      <c r="E1257" s="382"/>
      <c r="F1257" s="382">
        <v>21</v>
      </c>
      <c r="G1257" s="382">
        <v>5</v>
      </c>
      <c r="H1257" s="382">
        <v>10</v>
      </c>
      <c r="I1257" s="382">
        <v>36</v>
      </c>
      <c r="J1257" s="382">
        <v>26</v>
      </c>
      <c r="L1257" s="380">
        <v>45565</v>
      </c>
      <c r="M1257">
        <v>89</v>
      </c>
      <c r="N1257" s="382">
        <v>36</v>
      </c>
      <c r="O1257" s="382">
        <v>5</v>
      </c>
      <c r="P1257" s="382">
        <v>10</v>
      </c>
      <c r="Q1257" s="382">
        <v>21</v>
      </c>
      <c r="R1257" s="382">
        <v>36</v>
      </c>
      <c r="S1257" s="382">
        <v>0</v>
      </c>
    </row>
    <row r="1258" spans="1:19">
      <c r="A1258" t="s">
        <v>102</v>
      </c>
      <c r="B1258">
        <v>77</v>
      </c>
      <c r="C1258" t="s">
        <v>102</v>
      </c>
      <c r="D1258" s="58">
        <v>45536</v>
      </c>
      <c r="E1258" s="382"/>
      <c r="F1258" s="382">
        <v>14</v>
      </c>
      <c r="G1258" s="382">
        <v>5</v>
      </c>
      <c r="H1258" s="382">
        <v>10</v>
      </c>
      <c r="I1258" s="382">
        <v>29</v>
      </c>
      <c r="J1258" s="382">
        <v>19</v>
      </c>
      <c r="L1258" s="380"/>
      <c r="N1258" s="382">
        <v>29</v>
      </c>
      <c r="O1258" s="382">
        <v>5</v>
      </c>
      <c r="P1258" s="382">
        <v>10</v>
      </c>
      <c r="Q1258" s="382">
        <v>14</v>
      </c>
      <c r="R1258" s="382">
        <v>29</v>
      </c>
      <c r="S1258" s="382">
        <v>0</v>
      </c>
    </row>
    <row r="1259" spans="1:19">
      <c r="A1259" t="s">
        <v>102</v>
      </c>
      <c r="B1259">
        <v>77</v>
      </c>
      <c r="C1259" t="s">
        <v>102</v>
      </c>
      <c r="D1259" s="58">
        <v>45566</v>
      </c>
      <c r="E1259" s="382"/>
      <c r="F1259" s="382"/>
      <c r="G1259" s="382"/>
      <c r="H1259" s="382"/>
      <c r="I1259" s="382">
        <v>0</v>
      </c>
      <c r="J1259" s="382">
        <v>0</v>
      </c>
      <c r="L1259" s="380"/>
      <c r="N1259" s="382"/>
      <c r="O1259" s="382"/>
      <c r="P1259" s="382"/>
      <c r="Q1259" s="382">
        <v>0</v>
      </c>
      <c r="R1259" s="382">
        <v>0</v>
      </c>
      <c r="S1259" s="382">
        <v>0</v>
      </c>
    </row>
    <row r="1260" spans="1:19">
      <c r="A1260" t="s">
        <v>102</v>
      </c>
      <c r="B1260">
        <v>77</v>
      </c>
      <c r="C1260" t="s">
        <v>102</v>
      </c>
      <c r="D1260" s="58">
        <v>45597</v>
      </c>
      <c r="E1260" s="382"/>
      <c r="F1260" s="382"/>
      <c r="G1260" s="382"/>
      <c r="H1260" s="382"/>
      <c r="I1260" s="382">
        <v>0</v>
      </c>
      <c r="J1260" s="382">
        <v>0</v>
      </c>
      <c r="L1260" s="380"/>
      <c r="N1260" s="382"/>
      <c r="O1260" s="382"/>
      <c r="P1260" s="382"/>
      <c r="Q1260" s="382">
        <v>0</v>
      </c>
      <c r="R1260" s="382">
        <v>0</v>
      </c>
      <c r="S1260" s="382">
        <v>0</v>
      </c>
    </row>
    <row r="1261" spans="1:19">
      <c r="A1261" t="s">
        <v>102</v>
      </c>
      <c r="B1261">
        <v>77</v>
      </c>
      <c r="C1261" t="s">
        <v>102</v>
      </c>
      <c r="D1261" s="58">
        <v>45627</v>
      </c>
      <c r="E1261" s="382"/>
      <c r="F1261" s="382"/>
      <c r="G1261" s="382"/>
      <c r="H1261" s="382"/>
      <c r="I1261" s="382">
        <v>0</v>
      </c>
      <c r="J1261" s="382">
        <v>0</v>
      </c>
      <c r="L1261" s="380"/>
      <c r="N1261" s="382"/>
      <c r="O1261" s="382"/>
      <c r="P1261" s="382"/>
      <c r="Q1261" s="382">
        <v>0</v>
      </c>
      <c r="R1261" s="382">
        <v>0</v>
      </c>
      <c r="S1261" s="382">
        <v>0</v>
      </c>
    </row>
    <row r="1262" spans="1:19">
      <c r="A1262" t="s">
        <v>102</v>
      </c>
      <c r="B1262">
        <v>77</v>
      </c>
      <c r="C1262" t="s">
        <v>102</v>
      </c>
      <c r="D1262" s="58">
        <v>45658</v>
      </c>
      <c r="E1262" s="382"/>
      <c r="F1262" s="382"/>
      <c r="G1262" s="382"/>
      <c r="H1262" s="382"/>
      <c r="I1262" s="382">
        <v>0</v>
      </c>
      <c r="J1262" s="382">
        <v>0</v>
      </c>
      <c r="L1262" s="380"/>
      <c r="N1262" s="382"/>
      <c r="O1262" s="382"/>
      <c r="P1262" s="382"/>
      <c r="Q1262" s="382">
        <v>0</v>
      </c>
      <c r="R1262" s="382">
        <v>0</v>
      </c>
      <c r="S1262" s="382">
        <v>0</v>
      </c>
    </row>
    <row r="1263" spans="1:19">
      <c r="A1263" t="s">
        <v>102</v>
      </c>
      <c r="B1263">
        <v>77</v>
      </c>
      <c r="C1263" t="s">
        <v>102</v>
      </c>
      <c r="D1263" s="58">
        <v>45689</v>
      </c>
      <c r="E1263" s="382"/>
      <c r="F1263" s="382"/>
      <c r="G1263" s="382"/>
      <c r="H1263" s="382"/>
      <c r="I1263" s="382">
        <v>0</v>
      </c>
      <c r="J1263" s="382">
        <v>0</v>
      </c>
      <c r="L1263" s="380"/>
      <c r="N1263" s="382"/>
      <c r="O1263" s="382"/>
      <c r="P1263" s="382"/>
      <c r="Q1263" s="382">
        <v>0</v>
      </c>
      <c r="R1263" s="382">
        <v>0</v>
      </c>
      <c r="S1263" s="382">
        <v>0</v>
      </c>
    </row>
    <row r="1264" spans="1:19">
      <c r="A1264" t="s">
        <v>102</v>
      </c>
      <c r="B1264">
        <v>77</v>
      </c>
      <c r="C1264" t="s">
        <v>102</v>
      </c>
      <c r="D1264" s="58">
        <v>45717</v>
      </c>
      <c r="E1264" s="382"/>
      <c r="F1264" s="382"/>
      <c r="G1264" s="382"/>
      <c r="H1264" s="382"/>
      <c r="I1264" s="382">
        <v>0</v>
      </c>
      <c r="J1264" s="382">
        <v>0</v>
      </c>
      <c r="L1264" s="380"/>
      <c r="N1264" s="382"/>
      <c r="O1264" s="382"/>
      <c r="P1264" s="382"/>
      <c r="Q1264" s="382">
        <v>0</v>
      </c>
      <c r="R1264" s="382">
        <v>0</v>
      </c>
      <c r="S1264" s="382">
        <v>0</v>
      </c>
    </row>
    <row r="1265" spans="1:19">
      <c r="A1265" t="s">
        <v>102</v>
      </c>
      <c r="B1265" t="s">
        <v>451</v>
      </c>
      <c r="D1265" s="58"/>
      <c r="E1265" s="382">
        <v>0</v>
      </c>
      <c r="F1265" s="382">
        <v>161</v>
      </c>
      <c r="G1265" s="382">
        <v>15</v>
      </c>
      <c r="H1265" s="382">
        <v>70</v>
      </c>
      <c r="I1265" s="382">
        <v>246</v>
      </c>
      <c r="J1265" s="382">
        <v>176</v>
      </c>
      <c r="L1265" s="380"/>
      <c r="N1265" s="382">
        <v>246</v>
      </c>
      <c r="O1265" s="382">
        <v>20</v>
      </c>
      <c r="P1265" s="382">
        <v>70</v>
      </c>
      <c r="Q1265" s="382">
        <v>156</v>
      </c>
      <c r="R1265" s="382">
        <v>246</v>
      </c>
      <c r="S1265" s="382">
        <v>0</v>
      </c>
    </row>
    <row r="1266" spans="1:19">
      <c r="B1266">
        <v>78</v>
      </c>
      <c r="C1266" t="s">
        <v>103</v>
      </c>
      <c r="D1266" s="58">
        <v>45261</v>
      </c>
      <c r="E1266" s="382">
        <v>0</v>
      </c>
      <c r="F1266" s="382"/>
      <c r="G1266" s="382"/>
      <c r="H1266" s="382"/>
      <c r="I1266" s="382">
        <v>0</v>
      </c>
      <c r="J1266" s="382">
        <v>0</v>
      </c>
      <c r="L1266" s="380"/>
      <c r="N1266" s="382"/>
      <c r="O1266" s="382"/>
      <c r="P1266" s="382"/>
      <c r="Q1266" s="382">
        <v>0</v>
      </c>
      <c r="R1266" s="382">
        <v>0</v>
      </c>
      <c r="S1266" s="382">
        <v>0</v>
      </c>
    </row>
    <row r="1267" spans="1:19">
      <c r="B1267">
        <v>78</v>
      </c>
      <c r="C1267" t="s">
        <v>103</v>
      </c>
      <c r="D1267" s="58">
        <v>45292</v>
      </c>
      <c r="E1267" s="382"/>
      <c r="F1267" s="382">
        <v>0</v>
      </c>
      <c r="G1267" s="382"/>
      <c r="H1267" s="382"/>
      <c r="I1267" s="382">
        <v>0</v>
      </c>
      <c r="J1267" s="382">
        <v>0</v>
      </c>
      <c r="L1267" s="380"/>
      <c r="N1267" s="382"/>
      <c r="O1267" s="382"/>
      <c r="P1267" s="382"/>
      <c r="Q1267" s="382">
        <v>0</v>
      </c>
      <c r="R1267" s="382">
        <v>0</v>
      </c>
      <c r="S1267" s="382">
        <v>0</v>
      </c>
    </row>
    <row r="1268" spans="1:19">
      <c r="A1268" t="s">
        <v>103</v>
      </c>
      <c r="B1268">
        <v>78</v>
      </c>
      <c r="C1268" t="s">
        <v>103</v>
      </c>
      <c r="D1268" s="58">
        <v>45323</v>
      </c>
      <c r="E1268" s="382"/>
      <c r="F1268" s="382"/>
      <c r="G1268" s="382"/>
      <c r="H1268" s="382"/>
      <c r="I1268" s="382">
        <v>0</v>
      </c>
      <c r="J1268" s="382">
        <v>0</v>
      </c>
      <c r="L1268" s="380"/>
      <c r="N1268" s="382"/>
      <c r="O1268" s="382"/>
      <c r="P1268" s="382"/>
      <c r="Q1268" s="382">
        <v>0</v>
      </c>
      <c r="R1268" s="382">
        <v>0</v>
      </c>
      <c r="S1268" s="382">
        <v>0</v>
      </c>
    </row>
    <row r="1269" spans="1:19">
      <c r="A1269" t="s">
        <v>103</v>
      </c>
      <c r="B1269">
        <v>78</v>
      </c>
      <c r="C1269" t="s">
        <v>103</v>
      </c>
      <c r="D1269" s="58">
        <v>45352</v>
      </c>
      <c r="E1269" s="382"/>
      <c r="F1269" s="382">
        <v>7</v>
      </c>
      <c r="G1269" s="382"/>
      <c r="H1269" s="382">
        <v>0</v>
      </c>
      <c r="I1269" s="382">
        <v>7</v>
      </c>
      <c r="J1269" s="382">
        <v>7</v>
      </c>
      <c r="K1269" t="s">
        <v>557</v>
      </c>
      <c r="L1269" s="380">
        <v>45390</v>
      </c>
      <c r="M1269">
        <v>85</v>
      </c>
      <c r="N1269" s="382">
        <v>7</v>
      </c>
      <c r="O1269" s="382"/>
      <c r="P1269" s="382"/>
      <c r="Q1269" s="382">
        <v>7</v>
      </c>
      <c r="R1269" s="382">
        <v>7</v>
      </c>
      <c r="S1269" s="382">
        <v>0</v>
      </c>
    </row>
    <row r="1270" spans="1:19">
      <c r="A1270" t="s">
        <v>103</v>
      </c>
      <c r="B1270">
        <v>78</v>
      </c>
      <c r="C1270" t="s">
        <v>103</v>
      </c>
      <c r="D1270" s="58">
        <v>45383</v>
      </c>
      <c r="E1270" s="382"/>
      <c r="F1270" s="382">
        <v>28</v>
      </c>
      <c r="G1270" s="382"/>
      <c r="H1270" s="382">
        <v>10</v>
      </c>
      <c r="I1270" s="382">
        <v>38</v>
      </c>
      <c r="J1270" s="382">
        <v>28</v>
      </c>
      <c r="K1270" t="s">
        <v>557</v>
      </c>
      <c r="L1270" s="380">
        <v>45390</v>
      </c>
      <c r="M1270">
        <v>85</v>
      </c>
      <c r="N1270" s="382">
        <v>38</v>
      </c>
      <c r="O1270" s="382"/>
      <c r="P1270" s="382">
        <v>10</v>
      </c>
      <c r="Q1270" s="382">
        <v>28</v>
      </c>
      <c r="R1270" s="382">
        <v>38</v>
      </c>
      <c r="S1270" s="382">
        <v>0</v>
      </c>
    </row>
    <row r="1271" spans="1:19">
      <c r="D1271" s="58"/>
      <c r="E1271" s="382"/>
      <c r="F1271" s="382"/>
      <c r="G1271" s="382"/>
      <c r="H1271" s="382"/>
      <c r="I1271" s="382"/>
      <c r="J1271" s="382"/>
      <c r="L1271" s="380"/>
      <c r="N1271" s="382"/>
      <c r="O1271" s="382"/>
      <c r="P1271" s="382"/>
      <c r="Q1271" s="382"/>
      <c r="R1271" s="382"/>
      <c r="S1271" s="382"/>
    </row>
    <row r="1272" spans="1:19">
      <c r="D1272" s="58"/>
      <c r="E1272" s="382"/>
      <c r="F1272" s="382"/>
      <c r="G1272" s="382"/>
      <c r="H1272" s="382"/>
      <c r="I1272" s="382"/>
      <c r="J1272" s="382"/>
      <c r="L1272" s="380">
        <v>45419</v>
      </c>
      <c r="M1272">
        <v>33</v>
      </c>
      <c r="N1272" s="382">
        <v>38</v>
      </c>
      <c r="O1272" s="382"/>
      <c r="P1272" s="382">
        <v>10</v>
      </c>
      <c r="Q1272" s="382">
        <v>28</v>
      </c>
      <c r="R1272" s="382">
        <v>38</v>
      </c>
      <c r="S1272" s="382">
        <v>-38</v>
      </c>
    </row>
    <row r="1273" spans="1:19">
      <c r="B1273">
        <v>78</v>
      </c>
      <c r="C1273" t="s">
        <v>103</v>
      </c>
      <c r="D1273" s="58">
        <v>45413</v>
      </c>
      <c r="E1273" s="382"/>
      <c r="F1273" s="382">
        <v>28</v>
      </c>
      <c r="G1273" s="382"/>
      <c r="H1273" s="382">
        <v>10</v>
      </c>
      <c r="I1273" s="382">
        <v>38</v>
      </c>
      <c r="J1273" s="382">
        <v>28</v>
      </c>
      <c r="L1273" s="380">
        <v>45451</v>
      </c>
      <c r="M1273">
        <v>46</v>
      </c>
      <c r="N1273" s="382">
        <v>38</v>
      </c>
      <c r="O1273" s="382"/>
      <c r="P1273" s="382">
        <v>10</v>
      </c>
      <c r="Q1273" s="382">
        <v>28</v>
      </c>
      <c r="R1273" s="382">
        <v>38</v>
      </c>
      <c r="S1273" s="382">
        <v>0</v>
      </c>
    </row>
    <row r="1274" spans="1:19">
      <c r="A1274" t="s">
        <v>103</v>
      </c>
      <c r="B1274">
        <v>78</v>
      </c>
      <c r="C1274" t="s">
        <v>103</v>
      </c>
      <c r="D1274" s="58">
        <v>45444</v>
      </c>
      <c r="E1274" s="382"/>
      <c r="F1274" s="382">
        <v>63</v>
      </c>
      <c r="G1274" s="382"/>
      <c r="H1274" s="382">
        <v>10</v>
      </c>
      <c r="I1274" s="382">
        <v>73</v>
      </c>
      <c r="J1274" s="382">
        <v>63</v>
      </c>
      <c r="L1274" s="380">
        <v>45486</v>
      </c>
      <c r="M1274">
        <v>59</v>
      </c>
      <c r="N1274" s="382">
        <v>73</v>
      </c>
      <c r="O1274" s="382"/>
      <c r="P1274" s="382">
        <v>10</v>
      </c>
      <c r="Q1274" s="382">
        <v>63</v>
      </c>
      <c r="R1274" s="382">
        <v>73</v>
      </c>
      <c r="S1274" s="382">
        <v>0</v>
      </c>
    </row>
    <row r="1275" spans="1:19">
      <c r="A1275" t="s">
        <v>103</v>
      </c>
      <c r="B1275">
        <v>78</v>
      </c>
      <c r="C1275" t="s">
        <v>103</v>
      </c>
      <c r="D1275" s="58">
        <v>45474</v>
      </c>
      <c r="E1275" s="382" t="s">
        <v>574</v>
      </c>
      <c r="F1275" s="382"/>
      <c r="G1275" s="382">
        <v>5</v>
      </c>
      <c r="H1275" s="382">
        <v>10</v>
      </c>
      <c r="I1275" s="382">
        <v>15</v>
      </c>
      <c r="J1275" s="382">
        <v>5</v>
      </c>
      <c r="L1275" s="380"/>
      <c r="N1275" s="382"/>
      <c r="O1275" s="382"/>
      <c r="P1275" s="382"/>
      <c r="Q1275" s="382">
        <v>0</v>
      </c>
      <c r="R1275" s="382">
        <v>0</v>
      </c>
      <c r="S1275" s="382">
        <v>15</v>
      </c>
    </row>
    <row r="1276" spans="1:19">
      <c r="A1276" t="s">
        <v>103</v>
      </c>
      <c r="B1276">
        <v>78</v>
      </c>
      <c r="C1276" t="s">
        <v>103</v>
      </c>
      <c r="D1276" s="58">
        <v>45505</v>
      </c>
      <c r="E1276" s="382"/>
      <c r="F1276" s="382">
        <v>84</v>
      </c>
      <c r="G1276" s="382">
        <v>5</v>
      </c>
      <c r="H1276" s="382">
        <v>10</v>
      </c>
      <c r="I1276" s="382">
        <v>99</v>
      </c>
      <c r="J1276" s="382">
        <v>89</v>
      </c>
      <c r="L1276" s="380">
        <v>45549</v>
      </c>
      <c r="M1276">
        <v>19</v>
      </c>
      <c r="N1276" s="382">
        <v>240</v>
      </c>
      <c r="O1276" s="382">
        <v>5</v>
      </c>
      <c r="P1276" s="382">
        <v>10</v>
      </c>
      <c r="Q1276" s="382">
        <v>225</v>
      </c>
      <c r="R1276" s="382">
        <v>240</v>
      </c>
      <c r="S1276" s="382">
        <v>-141</v>
      </c>
    </row>
    <row r="1277" spans="1:19">
      <c r="A1277" t="s">
        <v>103</v>
      </c>
      <c r="B1277">
        <v>78</v>
      </c>
      <c r="C1277" t="s">
        <v>103</v>
      </c>
      <c r="D1277" s="58">
        <v>45536</v>
      </c>
      <c r="E1277" s="382"/>
      <c r="F1277" s="382"/>
      <c r="G1277" s="382">
        <v>5</v>
      </c>
      <c r="H1277" s="382">
        <v>10</v>
      </c>
      <c r="I1277" s="382">
        <v>15</v>
      </c>
      <c r="J1277" s="382">
        <v>5</v>
      </c>
      <c r="L1277" s="380"/>
      <c r="N1277" s="382">
        <v>85</v>
      </c>
      <c r="O1277" s="382"/>
      <c r="P1277" s="382"/>
      <c r="Q1277" s="382">
        <v>85</v>
      </c>
      <c r="R1277" s="382">
        <v>85</v>
      </c>
      <c r="S1277" s="382">
        <v>-70</v>
      </c>
    </row>
    <row r="1278" spans="1:19">
      <c r="A1278" t="s">
        <v>103</v>
      </c>
      <c r="B1278">
        <v>78</v>
      </c>
      <c r="C1278" t="s">
        <v>103</v>
      </c>
      <c r="D1278" s="58">
        <v>45566</v>
      </c>
      <c r="E1278" s="382"/>
      <c r="F1278" s="382"/>
      <c r="G1278" s="382"/>
      <c r="H1278" s="382"/>
      <c r="I1278" s="382">
        <v>0</v>
      </c>
      <c r="J1278" s="382">
        <v>0</v>
      </c>
      <c r="L1278" s="380"/>
      <c r="N1278" s="382"/>
      <c r="O1278" s="382"/>
      <c r="P1278" s="382"/>
      <c r="Q1278" s="382">
        <v>0</v>
      </c>
      <c r="R1278" s="382">
        <v>0</v>
      </c>
      <c r="S1278" s="382">
        <v>0</v>
      </c>
    </row>
    <row r="1279" spans="1:19">
      <c r="A1279" t="s">
        <v>103</v>
      </c>
      <c r="B1279">
        <v>78</v>
      </c>
      <c r="C1279" t="s">
        <v>103</v>
      </c>
      <c r="D1279" s="58">
        <v>45597</v>
      </c>
      <c r="E1279" s="382"/>
      <c r="F1279" s="382"/>
      <c r="G1279" s="382"/>
      <c r="H1279" s="382"/>
      <c r="I1279" s="382">
        <v>0</v>
      </c>
      <c r="J1279" s="382">
        <v>0</v>
      </c>
      <c r="L1279" s="380"/>
      <c r="N1279" s="382"/>
      <c r="O1279" s="382"/>
      <c r="P1279" s="382"/>
      <c r="Q1279" s="382">
        <v>0</v>
      </c>
      <c r="R1279" s="382">
        <v>0</v>
      </c>
      <c r="S1279" s="382">
        <v>0</v>
      </c>
    </row>
    <row r="1280" spans="1:19">
      <c r="A1280" t="s">
        <v>103</v>
      </c>
      <c r="B1280">
        <v>78</v>
      </c>
      <c r="C1280" t="s">
        <v>103</v>
      </c>
      <c r="D1280" s="58">
        <v>45627</v>
      </c>
      <c r="E1280" s="382"/>
      <c r="F1280" s="382"/>
      <c r="G1280" s="382"/>
      <c r="H1280" s="382"/>
      <c r="I1280" s="382">
        <v>0</v>
      </c>
      <c r="J1280" s="382">
        <v>0</v>
      </c>
      <c r="L1280" s="380"/>
      <c r="N1280" s="382"/>
      <c r="O1280" s="382"/>
      <c r="P1280" s="382"/>
      <c r="Q1280" s="382">
        <v>0</v>
      </c>
      <c r="R1280" s="382">
        <v>0</v>
      </c>
      <c r="S1280" s="382">
        <v>0</v>
      </c>
    </row>
    <row r="1281" spans="1:19">
      <c r="A1281" t="s">
        <v>103</v>
      </c>
      <c r="B1281">
        <v>78</v>
      </c>
      <c r="C1281" t="s">
        <v>103</v>
      </c>
      <c r="D1281" s="58">
        <v>45658</v>
      </c>
      <c r="E1281" s="382"/>
      <c r="F1281" s="382"/>
      <c r="G1281" s="382"/>
      <c r="H1281" s="382"/>
      <c r="I1281" s="382">
        <v>0</v>
      </c>
      <c r="J1281" s="382">
        <v>0</v>
      </c>
      <c r="L1281" s="380"/>
      <c r="N1281" s="382"/>
      <c r="O1281" s="382"/>
      <c r="P1281" s="382"/>
      <c r="Q1281" s="382">
        <v>0</v>
      </c>
      <c r="R1281" s="382">
        <v>0</v>
      </c>
      <c r="S1281" s="382">
        <v>0</v>
      </c>
    </row>
    <row r="1282" spans="1:19">
      <c r="A1282" t="s">
        <v>103</v>
      </c>
      <c r="B1282" t="s">
        <v>452</v>
      </c>
      <c r="D1282" s="58"/>
      <c r="E1282" s="382">
        <v>0</v>
      </c>
      <c r="F1282" s="382">
        <v>210</v>
      </c>
      <c r="G1282" s="382">
        <v>15</v>
      </c>
      <c r="H1282" s="382">
        <v>60</v>
      </c>
      <c r="I1282" s="382">
        <v>285</v>
      </c>
      <c r="J1282" s="382">
        <v>225</v>
      </c>
      <c r="K1282" s="382">
        <v>0</v>
      </c>
      <c r="L1282" s="382">
        <v>272685</v>
      </c>
      <c r="M1282" s="382">
        <v>327</v>
      </c>
      <c r="N1282" s="382">
        <v>519</v>
      </c>
      <c r="O1282" s="382">
        <v>5</v>
      </c>
      <c r="P1282" s="382">
        <v>50</v>
      </c>
      <c r="Q1282" s="382">
        <v>464</v>
      </c>
      <c r="R1282" s="382">
        <v>519</v>
      </c>
      <c r="S1282" s="382">
        <v>-234</v>
      </c>
    </row>
    <row r="1283" spans="1:19">
      <c r="B1283">
        <v>79</v>
      </c>
      <c r="C1283" t="s">
        <v>250</v>
      </c>
      <c r="D1283" s="58">
        <v>45261</v>
      </c>
      <c r="E1283" s="382">
        <v>30</v>
      </c>
      <c r="F1283" s="382"/>
      <c r="G1283" s="382"/>
      <c r="H1283" s="382"/>
      <c r="I1283" s="382">
        <v>30</v>
      </c>
      <c r="J1283" s="382">
        <v>30</v>
      </c>
      <c r="L1283" s="380"/>
      <c r="N1283" s="382"/>
      <c r="O1283" s="382"/>
      <c r="P1283" s="382"/>
      <c r="Q1283" s="382">
        <v>0</v>
      </c>
      <c r="R1283" s="382">
        <v>0</v>
      </c>
      <c r="S1283" s="382">
        <v>30</v>
      </c>
    </row>
    <row r="1284" spans="1:19">
      <c r="B1284">
        <v>79</v>
      </c>
      <c r="C1284" t="s">
        <v>250</v>
      </c>
      <c r="D1284" s="58">
        <v>45292</v>
      </c>
      <c r="E1284" s="382"/>
      <c r="F1284" s="382">
        <v>21</v>
      </c>
      <c r="G1284" s="382"/>
      <c r="H1284" s="382"/>
      <c r="I1284" s="382">
        <v>21</v>
      </c>
      <c r="J1284" s="382">
        <v>21</v>
      </c>
      <c r="K1284" t="s">
        <v>557</v>
      </c>
      <c r="L1284" s="380">
        <v>45391</v>
      </c>
      <c r="M1284">
        <v>107</v>
      </c>
      <c r="N1284" s="382">
        <v>21</v>
      </c>
      <c r="O1284" s="382"/>
      <c r="P1284" s="382"/>
      <c r="Q1284" s="382">
        <v>21</v>
      </c>
      <c r="R1284" s="382">
        <v>21</v>
      </c>
      <c r="S1284" s="382">
        <v>0</v>
      </c>
    </row>
    <row r="1285" spans="1:19">
      <c r="A1285" t="s">
        <v>250</v>
      </c>
      <c r="B1285">
        <v>79</v>
      </c>
      <c r="C1285" t="s">
        <v>250</v>
      </c>
      <c r="D1285" s="58">
        <v>45323</v>
      </c>
      <c r="E1285" s="382"/>
      <c r="F1285" s="382"/>
      <c r="G1285" s="382"/>
      <c r="H1285" s="382"/>
      <c r="I1285" s="382">
        <v>0</v>
      </c>
      <c r="J1285" s="382">
        <v>0</v>
      </c>
      <c r="L1285" s="380"/>
      <c r="N1285" s="382"/>
      <c r="O1285" s="382"/>
      <c r="P1285" s="382"/>
      <c r="Q1285" s="382">
        <v>0</v>
      </c>
      <c r="R1285" s="382">
        <v>0</v>
      </c>
      <c r="S1285" s="382">
        <v>0</v>
      </c>
    </row>
    <row r="1286" spans="1:19">
      <c r="A1286" t="s">
        <v>250</v>
      </c>
      <c r="B1286">
        <v>79</v>
      </c>
      <c r="C1286" t="s">
        <v>250</v>
      </c>
      <c r="D1286" s="58">
        <v>45352</v>
      </c>
      <c r="E1286" s="382"/>
      <c r="F1286" s="382">
        <v>35</v>
      </c>
      <c r="G1286" s="382"/>
      <c r="H1286" s="382">
        <v>10</v>
      </c>
      <c r="I1286" s="382">
        <v>45</v>
      </c>
      <c r="J1286" s="382">
        <v>35</v>
      </c>
      <c r="K1286" t="s">
        <v>557</v>
      </c>
      <c r="L1286" s="380">
        <v>45391</v>
      </c>
      <c r="M1286">
        <v>107</v>
      </c>
      <c r="N1286" s="382">
        <v>45</v>
      </c>
      <c r="O1286" s="382"/>
      <c r="P1286" s="382">
        <v>10</v>
      </c>
      <c r="Q1286" s="382">
        <v>35</v>
      </c>
      <c r="R1286" s="382">
        <v>45</v>
      </c>
      <c r="S1286" s="382">
        <v>0</v>
      </c>
    </row>
    <row r="1287" spans="1:19">
      <c r="A1287" t="s">
        <v>250</v>
      </c>
      <c r="B1287">
        <v>79</v>
      </c>
      <c r="C1287" t="s">
        <v>250</v>
      </c>
      <c r="D1287" s="58">
        <v>45383</v>
      </c>
      <c r="E1287" s="382"/>
      <c r="F1287" s="382">
        <v>35</v>
      </c>
      <c r="G1287" s="382"/>
      <c r="H1287" s="382">
        <v>10</v>
      </c>
      <c r="I1287" s="382">
        <v>45</v>
      </c>
      <c r="J1287" s="382">
        <v>35</v>
      </c>
      <c r="L1287" s="380">
        <v>45432</v>
      </c>
      <c r="M1287" s="383">
        <v>108</v>
      </c>
      <c r="N1287" s="382">
        <v>45</v>
      </c>
      <c r="O1287" s="382"/>
      <c r="P1287" s="382">
        <v>10</v>
      </c>
      <c r="Q1287" s="382">
        <v>35</v>
      </c>
      <c r="R1287" s="382">
        <v>45</v>
      </c>
      <c r="S1287" s="382">
        <v>0</v>
      </c>
    </row>
    <row r="1288" spans="1:19">
      <c r="A1288" t="s">
        <v>250</v>
      </c>
      <c r="B1288">
        <v>79</v>
      </c>
      <c r="C1288" t="s">
        <v>250</v>
      </c>
      <c r="D1288" s="58">
        <v>45413</v>
      </c>
      <c r="E1288" s="382"/>
      <c r="F1288" s="382">
        <v>35</v>
      </c>
      <c r="G1288" s="382"/>
      <c r="H1288" s="382">
        <v>10</v>
      </c>
      <c r="I1288" s="382">
        <v>45</v>
      </c>
      <c r="J1288" s="382">
        <v>35</v>
      </c>
      <c r="L1288" s="380"/>
      <c r="M1288">
        <v>120</v>
      </c>
      <c r="N1288" s="382">
        <v>45</v>
      </c>
      <c r="O1288" s="382"/>
      <c r="P1288" s="382">
        <v>10</v>
      </c>
      <c r="Q1288" s="382">
        <v>35</v>
      </c>
      <c r="R1288" s="382">
        <v>45</v>
      </c>
      <c r="S1288" s="382">
        <v>0</v>
      </c>
    </row>
    <row r="1289" spans="1:19">
      <c r="A1289" t="s">
        <v>250</v>
      </c>
      <c r="B1289">
        <v>79</v>
      </c>
      <c r="C1289" t="s">
        <v>250</v>
      </c>
      <c r="D1289" s="58">
        <v>45444</v>
      </c>
      <c r="E1289" s="382"/>
      <c r="F1289" s="382">
        <v>49</v>
      </c>
      <c r="G1289" s="382"/>
      <c r="H1289" s="382">
        <v>10</v>
      </c>
      <c r="I1289" s="382">
        <v>59</v>
      </c>
      <c r="J1289" s="382">
        <v>49</v>
      </c>
      <c r="L1289" s="380">
        <v>45483</v>
      </c>
      <c r="M1289">
        <v>16</v>
      </c>
      <c r="N1289" s="382">
        <v>59</v>
      </c>
      <c r="O1289" s="382"/>
      <c r="P1289" s="382">
        <v>10</v>
      </c>
      <c r="Q1289" s="382">
        <v>49</v>
      </c>
      <c r="R1289" s="382">
        <v>59</v>
      </c>
      <c r="S1289" s="382">
        <v>0</v>
      </c>
    </row>
    <row r="1290" spans="1:19">
      <c r="A1290" t="s">
        <v>250</v>
      </c>
      <c r="B1290">
        <v>79</v>
      </c>
      <c r="C1290" t="s">
        <v>250</v>
      </c>
      <c r="D1290" s="58">
        <v>45474</v>
      </c>
      <c r="E1290" s="382"/>
      <c r="F1290" s="382">
        <v>140</v>
      </c>
      <c r="G1290" s="382">
        <v>5</v>
      </c>
      <c r="H1290" s="382">
        <v>10</v>
      </c>
      <c r="I1290" s="382">
        <v>155</v>
      </c>
      <c r="J1290" s="382">
        <v>145</v>
      </c>
      <c r="L1290" s="380">
        <v>45510</v>
      </c>
      <c r="M1290">
        <v>17</v>
      </c>
      <c r="N1290" s="382">
        <v>155</v>
      </c>
      <c r="O1290" s="382">
        <v>5</v>
      </c>
      <c r="P1290" s="382">
        <v>10</v>
      </c>
      <c r="Q1290" s="382">
        <v>140</v>
      </c>
      <c r="R1290" s="382">
        <v>155</v>
      </c>
      <c r="S1290" s="382">
        <v>0</v>
      </c>
    </row>
    <row r="1291" spans="1:19">
      <c r="A1291" t="s">
        <v>250</v>
      </c>
      <c r="B1291">
        <v>79</v>
      </c>
      <c r="C1291" t="s">
        <v>250</v>
      </c>
      <c r="D1291" s="58">
        <v>45505</v>
      </c>
      <c r="E1291" s="382"/>
      <c r="F1291" s="382">
        <v>140</v>
      </c>
      <c r="G1291" s="382">
        <v>5</v>
      </c>
      <c r="H1291" s="382">
        <v>10</v>
      </c>
      <c r="I1291" s="382">
        <v>155</v>
      </c>
      <c r="J1291" s="382">
        <v>145</v>
      </c>
      <c r="L1291" s="380">
        <v>45551</v>
      </c>
      <c r="M1291">
        <v>26</v>
      </c>
      <c r="N1291" s="382">
        <v>155</v>
      </c>
      <c r="O1291" s="382">
        <v>5</v>
      </c>
      <c r="P1291" s="382">
        <v>10</v>
      </c>
      <c r="Q1291" s="382">
        <v>140</v>
      </c>
      <c r="R1291" s="382">
        <v>155</v>
      </c>
      <c r="S1291" s="382">
        <v>0</v>
      </c>
    </row>
    <row r="1292" spans="1:19">
      <c r="A1292" t="s">
        <v>250</v>
      </c>
      <c r="B1292">
        <v>79</v>
      </c>
      <c r="C1292" t="s">
        <v>250</v>
      </c>
      <c r="D1292" s="58">
        <v>45536</v>
      </c>
      <c r="E1292" s="382"/>
      <c r="F1292" s="382">
        <v>337</v>
      </c>
      <c r="G1292" s="382">
        <v>5</v>
      </c>
      <c r="H1292" s="382">
        <v>10</v>
      </c>
      <c r="I1292" s="382">
        <v>352</v>
      </c>
      <c r="J1292" s="382">
        <v>342</v>
      </c>
      <c r="L1292" s="380"/>
      <c r="N1292" s="382">
        <v>352</v>
      </c>
      <c r="O1292" s="382">
        <v>5</v>
      </c>
      <c r="P1292" s="382">
        <v>10</v>
      </c>
      <c r="Q1292" s="382">
        <v>337</v>
      </c>
      <c r="R1292" s="382">
        <v>352</v>
      </c>
      <c r="S1292" s="382">
        <v>0</v>
      </c>
    </row>
    <row r="1293" spans="1:19">
      <c r="A1293" t="s">
        <v>250</v>
      </c>
      <c r="B1293">
        <v>79</v>
      </c>
      <c r="C1293" t="s">
        <v>250</v>
      </c>
      <c r="D1293" s="58">
        <v>45566</v>
      </c>
      <c r="E1293" s="382"/>
      <c r="F1293" s="382"/>
      <c r="G1293" s="382"/>
      <c r="H1293" s="382"/>
      <c r="I1293" s="382">
        <v>0</v>
      </c>
      <c r="J1293" s="382">
        <v>0</v>
      </c>
      <c r="L1293" s="380"/>
      <c r="N1293" s="382"/>
      <c r="O1293" s="382"/>
      <c r="P1293" s="382"/>
      <c r="Q1293" s="382">
        <v>0</v>
      </c>
      <c r="R1293" s="382">
        <v>0</v>
      </c>
      <c r="S1293" s="382">
        <v>0</v>
      </c>
    </row>
    <row r="1294" spans="1:19">
      <c r="A1294" t="s">
        <v>250</v>
      </c>
      <c r="B1294">
        <v>79</v>
      </c>
      <c r="C1294" t="s">
        <v>250</v>
      </c>
      <c r="D1294" s="58">
        <v>45597</v>
      </c>
      <c r="E1294" s="382"/>
      <c r="F1294" s="382"/>
      <c r="G1294" s="382"/>
      <c r="H1294" s="382"/>
      <c r="I1294" s="382">
        <v>0</v>
      </c>
      <c r="J1294" s="382">
        <v>0</v>
      </c>
      <c r="L1294" s="380"/>
      <c r="N1294" s="382"/>
      <c r="O1294" s="382"/>
      <c r="P1294" s="382"/>
      <c r="Q1294" s="382">
        <v>0</v>
      </c>
      <c r="R1294" s="382">
        <v>0</v>
      </c>
      <c r="S1294" s="382">
        <v>0</v>
      </c>
    </row>
    <row r="1295" spans="1:19">
      <c r="A1295" t="s">
        <v>250</v>
      </c>
      <c r="B1295">
        <v>79</v>
      </c>
      <c r="C1295" t="s">
        <v>250</v>
      </c>
      <c r="D1295" s="58">
        <v>45627</v>
      </c>
      <c r="E1295" s="382"/>
      <c r="F1295" s="382"/>
      <c r="G1295" s="382"/>
      <c r="H1295" s="382"/>
      <c r="I1295" s="382">
        <v>0</v>
      </c>
      <c r="J1295" s="382">
        <v>0</v>
      </c>
      <c r="L1295" s="380"/>
      <c r="N1295" s="382"/>
      <c r="O1295" s="382"/>
      <c r="P1295" s="382"/>
      <c r="Q1295" s="382">
        <v>0</v>
      </c>
      <c r="R1295" s="382">
        <v>0</v>
      </c>
      <c r="S1295" s="382">
        <v>0</v>
      </c>
    </row>
    <row r="1296" spans="1:19">
      <c r="A1296" t="s">
        <v>250</v>
      </c>
      <c r="B1296">
        <v>79</v>
      </c>
      <c r="C1296" t="s">
        <v>250</v>
      </c>
      <c r="D1296" s="58">
        <v>45658</v>
      </c>
      <c r="E1296" s="382"/>
      <c r="F1296" s="382"/>
      <c r="G1296" s="382"/>
      <c r="H1296" s="382"/>
      <c r="I1296" s="382">
        <v>0</v>
      </c>
      <c r="J1296" s="382">
        <v>0</v>
      </c>
      <c r="L1296" s="380"/>
      <c r="N1296" s="382"/>
      <c r="O1296" s="382"/>
      <c r="P1296" s="382"/>
      <c r="Q1296" s="382">
        <v>0</v>
      </c>
      <c r="R1296" s="382">
        <v>0</v>
      </c>
      <c r="S1296" s="382">
        <v>0</v>
      </c>
    </row>
    <row r="1297" spans="1:19">
      <c r="A1297" t="s">
        <v>250</v>
      </c>
      <c r="B1297">
        <v>79</v>
      </c>
      <c r="C1297" t="s">
        <v>250</v>
      </c>
      <c r="D1297" s="58">
        <v>45689</v>
      </c>
      <c r="E1297" s="382"/>
      <c r="F1297" s="382"/>
      <c r="G1297" s="382"/>
      <c r="H1297" s="382"/>
      <c r="I1297" s="382">
        <v>0</v>
      </c>
      <c r="J1297" s="382">
        <v>0</v>
      </c>
      <c r="L1297" s="380"/>
      <c r="N1297" s="382"/>
      <c r="O1297" s="382"/>
      <c r="P1297" s="382"/>
      <c r="Q1297" s="382">
        <v>0</v>
      </c>
      <c r="R1297" s="382">
        <v>0</v>
      </c>
      <c r="S1297" s="382">
        <v>0</v>
      </c>
    </row>
    <row r="1298" spans="1:19">
      <c r="A1298" t="s">
        <v>250</v>
      </c>
      <c r="B1298" t="s">
        <v>453</v>
      </c>
      <c r="D1298" s="58"/>
      <c r="E1298" s="382">
        <v>30</v>
      </c>
      <c r="F1298" s="382">
        <v>792</v>
      </c>
      <c r="G1298" s="382">
        <v>15</v>
      </c>
      <c r="H1298" s="382">
        <v>70</v>
      </c>
      <c r="I1298" s="382">
        <v>907</v>
      </c>
      <c r="J1298" s="382">
        <v>837</v>
      </c>
      <c r="L1298" s="380"/>
      <c r="N1298" s="382">
        <v>877</v>
      </c>
      <c r="O1298" s="382">
        <v>15</v>
      </c>
      <c r="P1298" s="382">
        <v>70</v>
      </c>
      <c r="Q1298" s="382">
        <v>792</v>
      </c>
      <c r="R1298" s="382">
        <v>877</v>
      </c>
      <c r="S1298" s="382">
        <v>30</v>
      </c>
    </row>
    <row r="1299" spans="1:19">
      <c r="B1299">
        <v>80</v>
      </c>
      <c r="C1299" t="s">
        <v>66</v>
      </c>
      <c r="D1299" s="58">
        <v>45261</v>
      </c>
      <c r="E1299" s="382">
        <v>0</v>
      </c>
      <c r="F1299" s="382">
        <v>0</v>
      </c>
      <c r="G1299" s="382"/>
      <c r="H1299" s="382"/>
      <c r="I1299" s="382">
        <v>0</v>
      </c>
      <c r="J1299" s="382">
        <v>0</v>
      </c>
      <c r="L1299" s="380"/>
      <c r="N1299" s="382"/>
      <c r="O1299" s="382"/>
      <c r="P1299" s="382"/>
      <c r="Q1299" s="382">
        <v>0</v>
      </c>
      <c r="R1299" s="382">
        <v>0</v>
      </c>
      <c r="S1299" s="382">
        <v>0</v>
      </c>
    </row>
    <row r="1300" spans="1:19">
      <c r="B1300">
        <v>80</v>
      </c>
      <c r="C1300" t="s">
        <v>66</v>
      </c>
      <c r="D1300" s="58">
        <v>45292</v>
      </c>
      <c r="E1300" s="382"/>
      <c r="F1300" s="382">
        <v>0</v>
      </c>
      <c r="G1300" s="382"/>
      <c r="H1300" s="382">
        <v>10</v>
      </c>
      <c r="I1300" s="382">
        <v>10</v>
      </c>
      <c r="J1300" s="382">
        <v>0</v>
      </c>
      <c r="L1300" s="380">
        <v>45437</v>
      </c>
      <c r="M1300" s="383">
        <v>120</v>
      </c>
      <c r="N1300" s="382">
        <v>10</v>
      </c>
      <c r="O1300" s="382"/>
      <c r="P1300" s="382">
        <v>10</v>
      </c>
      <c r="Q1300" s="382">
        <v>0</v>
      </c>
      <c r="R1300" s="382">
        <v>10</v>
      </c>
      <c r="S1300" s="382">
        <v>0</v>
      </c>
    </row>
    <row r="1301" spans="1:19">
      <c r="A1301" t="s">
        <v>66</v>
      </c>
      <c r="B1301">
        <v>80</v>
      </c>
      <c r="C1301" t="s">
        <v>66</v>
      </c>
      <c r="D1301" s="58">
        <v>45323</v>
      </c>
      <c r="E1301" s="382"/>
      <c r="F1301" s="382"/>
      <c r="G1301" s="382"/>
      <c r="H1301" s="382"/>
      <c r="I1301" s="382">
        <v>0</v>
      </c>
      <c r="J1301" s="382">
        <v>0</v>
      </c>
      <c r="L1301" s="380"/>
      <c r="N1301" s="382"/>
      <c r="O1301" s="382"/>
      <c r="P1301" s="382"/>
      <c r="Q1301" s="382">
        <v>0</v>
      </c>
      <c r="R1301" s="382">
        <v>0</v>
      </c>
      <c r="S1301" s="382">
        <v>0</v>
      </c>
    </row>
    <row r="1302" spans="1:19">
      <c r="A1302" t="s">
        <v>66</v>
      </c>
      <c r="B1302">
        <v>80</v>
      </c>
      <c r="C1302" t="s">
        <v>66</v>
      </c>
      <c r="D1302" s="58">
        <v>45352</v>
      </c>
      <c r="E1302" s="382"/>
      <c r="F1302" s="382">
        <v>14</v>
      </c>
      <c r="G1302" s="382"/>
      <c r="H1302" s="382">
        <v>10</v>
      </c>
      <c r="I1302" s="382">
        <v>24</v>
      </c>
      <c r="J1302" s="382">
        <v>14</v>
      </c>
      <c r="L1302" s="380">
        <v>45437</v>
      </c>
      <c r="M1302" s="383">
        <v>120</v>
      </c>
      <c r="N1302" s="382">
        <v>24</v>
      </c>
      <c r="O1302" s="382"/>
      <c r="P1302" s="382">
        <v>10</v>
      </c>
      <c r="Q1302" s="382">
        <v>14</v>
      </c>
      <c r="R1302" s="382">
        <v>24</v>
      </c>
      <c r="S1302" s="382">
        <v>0</v>
      </c>
    </row>
    <row r="1303" spans="1:19">
      <c r="A1303" t="s">
        <v>66</v>
      </c>
      <c r="B1303">
        <v>80</v>
      </c>
      <c r="C1303" t="s">
        <v>66</v>
      </c>
      <c r="D1303" s="58">
        <v>45383</v>
      </c>
      <c r="E1303" s="382"/>
      <c r="F1303" s="382">
        <v>14</v>
      </c>
      <c r="G1303" s="382"/>
      <c r="H1303" s="382">
        <v>10</v>
      </c>
      <c r="I1303" s="382">
        <v>24</v>
      </c>
      <c r="J1303" s="382">
        <v>14</v>
      </c>
      <c r="L1303" s="380">
        <v>45450</v>
      </c>
      <c r="M1303">
        <v>36</v>
      </c>
      <c r="N1303" s="382">
        <v>24</v>
      </c>
      <c r="O1303" s="382"/>
      <c r="P1303" s="382">
        <v>10</v>
      </c>
      <c r="Q1303" s="382">
        <v>14</v>
      </c>
      <c r="R1303" s="382">
        <v>24</v>
      </c>
      <c r="S1303" s="382">
        <v>0</v>
      </c>
    </row>
    <row r="1304" spans="1:19">
      <c r="A1304" t="s">
        <v>66</v>
      </c>
      <c r="B1304">
        <v>80</v>
      </c>
      <c r="C1304" t="s">
        <v>66</v>
      </c>
      <c r="D1304" s="58">
        <v>45413</v>
      </c>
      <c r="E1304" s="382"/>
      <c r="F1304" s="382">
        <v>14</v>
      </c>
      <c r="G1304" s="382"/>
      <c r="H1304" s="382">
        <v>10</v>
      </c>
      <c r="I1304" s="382">
        <v>24</v>
      </c>
      <c r="J1304" s="382">
        <v>14</v>
      </c>
      <c r="L1304" s="380"/>
      <c r="M1304">
        <v>36</v>
      </c>
      <c r="N1304" s="382">
        <v>24</v>
      </c>
      <c r="O1304" s="382"/>
      <c r="P1304" s="382">
        <v>10</v>
      </c>
      <c r="Q1304" s="382">
        <v>14</v>
      </c>
      <c r="R1304" s="382">
        <v>24</v>
      </c>
      <c r="S1304" s="382">
        <v>0</v>
      </c>
    </row>
    <row r="1305" spans="1:19">
      <c r="A1305" t="s">
        <v>66</v>
      </c>
      <c r="B1305">
        <v>80</v>
      </c>
      <c r="C1305" t="s">
        <v>66</v>
      </c>
      <c r="D1305" s="58">
        <v>45444</v>
      </c>
      <c r="E1305" s="382"/>
      <c r="F1305" s="382">
        <v>14</v>
      </c>
      <c r="G1305" s="382"/>
      <c r="H1305" s="382">
        <v>10</v>
      </c>
      <c r="I1305" s="382">
        <v>24</v>
      </c>
      <c r="J1305" s="382">
        <v>14</v>
      </c>
      <c r="L1305" s="380">
        <v>45483</v>
      </c>
      <c r="M1305">
        <v>36</v>
      </c>
      <c r="N1305" s="382">
        <v>24</v>
      </c>
      <c r="O1305" s="382"/>
      <c r="P1305" s="382">
        <v>10</v>
      </c>
      <c r="Q1305" s="382">
        <v>14</v>
      </c>
      <c r="R1305" s="382">
        <v>24</v>
      </c>
      <c r="S1305" s="382">
        <v>0</v>
      </c>
    </row>
    <row r="1306" spans="1:19">
      <c r="A1306" t="s">
        <v>66</v>
      </c>
      <c r="B1306">
        <v>80</v>
      </c>
      <c r="C1306" t="s">
        <v>66</v>
      </c>
      <c r="D1306" s="58">
        <v>45474</v>
      </c>
      <c r="E1306" s="382"/>
      <c r="F1306" s="382">
        <v>7</v>
      </c>
      <c r="G1306" s="382">
        <v>5</v>
      </c>
      <c r="H1306" s="382">
        <v>10</v>
      </c>
      <c r="I1306" s="382">
        <v>22</v>
      </c>
      <c r="J1306" s="382">
        <v>12</v>
      </c>
      <c r="L1306" s="380">
        <v>45535</v>
      </c>
      <c r="M1306">
        <v>109</v>
      </c>
      <c r="N1306" s="382">
        <v>22</v>
      </c>
      <c r="O1306" s="382">
        <v>5</v>
      </c>
      <c r="P1306" s="382">
        <v>10</v>
      </c>
      <c r="Q1306" s="382">
        <v>7</v>
      </c>
      <c r="R1306" s="382">
        <v>22</v>
      </c>
      <c r="S1306" s="382">
        <v>0</v>
      </c>
    </row>
    <row r="1307" spans="1:19">
      <c r="A1307" t="s">
        <v>66</v>
      </c>
      <c r="B1307">
        <v>80</v>
      </c>
      <c r="C1307" t="s">
        <v>66</v>
      </c>
      <c r="D1307" s="58">
        <v>45505</v>
      </c>
      <c r="E1307" s="382"/>
      <c r="F1307" s="382">
        <v>7</v>
      </c>
      <c r="G1307" s="382">
        <v>5</v>
      </c>
      <c r="H1307" s="382">
        <v>10</v>
      </c>
      <c r="I1307" s="382">
        <v>22</v>
      </c>
      <c r="J1307" s="382">
        <v>12</v>
      </c>
      <c r="L1307" s="380"/>
      <c r="N1307" s="382"/>
      <c r="O1307" s="382"/>
      <c r="P1307" s="382"/>
      <c r="Q1307" s="382">
        <v>0</v>
      </c>
      <c r="R1307" s="382">
        <v>0</v>
      </c>
      <c r="S1307" s="382">
        <v>22</v>
      </c>
    </row>
    <row r="1308" spans="1:19">
      <c r="A1308" t="s">
        <v>66</v>
      </c>
      <c r="B1308">
        <v>80</v>
      </c>
      <c r="C1308" t="s">
        <v>66</v>
      </c>
      <c r="D1308" s="58">
        <v>45536</v>
      </c>
      <c r="E1308" s="382"/>
      <c r="F1308" s="382"/>
      <c r="G1308" s="382">
        <v>5</v>
      </c>
      <c r="H1308" s="382">
        <v>10</v>
      </c>
      <c r="I1308" s="382">
        <v>15</v>
      </c>
      <c r="J1308" s="382">
        <v>5</v>
      </c>
      <c r="L1308" s="380"/>
      <c r="N1308" s="382">
        <v>65</v>
      </c>
      <c r="O1308" s="382"/>
      <c r="P1308" s="382"/>
      <c r="Q1308" s="382">
        <v>65</v>
      </c>
      <c r="R1308" s="382">
        <v>65</v>
      </c>
      <c r="S1308" s="382">
        <v>-50</v>
      </c>
    </row>
    <row r="1309" spans="1:19">
      <c r="A1309" t="s">
        <v>66</v>
      </c>
      <c r="B1309">
        <v>80</v>
      </c>
      <c r="C1309" t="s">
        <v>66</v>
      </c>
      <c r="D1309" s="58">
        <v>45566</v>
      </c>
      <c r="E1309" s="382"/>
      <c r="F1309" s="382"/>
      <c r="G1309" s="382"/>
      <c r="H1309" s="382"/>
      <c r="I1309" s="382">
        <v>0</v>
      </c>
      <c r="J1309" s="382">
        <v>0</v>
      </c>
      <c r="L1309" s="380" t="s">
        <v>564</v>
      </c>
      <c r="M1309">
        <v>13</v>
      </c>
      <c r="N1309" s="382">
        <v>81</v>
      </c>
      <c r="O1309" s="382">
        <v>5</v>
      </c>
      <c r="P1309" s="382">
        <v>10</v>
      </c>
      <c r="Q1309" s="382">
        <v>66</v>
      </c>
      <c r="R1309" s="382">
        <v>81</v>
      </c>
      <c r="S1309" s="382">
        <v>-81</v>
      </c>
    </row>
    <row r="1310" spans="1:19">
      <c r="A1310" t="s">
        <v>66</v>
      </c>
      <c r="B1310">
        <v>80</v>
      </c>
      <c r="C1310" t="s">
        <v>66</v>
      </c>
      <c r="D1310" s="58">
        <v>45597</v>
      </c>
      <c r="E1310" s="382"/>
      <c r="F1310" s="382"/>
      <c r="G1310" s="382"/>
      <c r="H1310" s="382"/>
      <c r="I1310" s="382">
        <v>0</v>
      </c>
      <c r="J1310" s="382">
        <v>0</v>
      </c>
      <c r="L1310" s="380"/>
      <c r="N1310" s="382"/>
      <c r="O1310" s="382"/>
      <c r="P1310" s="382"/>
      <c r="Q1310" s="382">
        <v>0</v>
      </c>
      <c r="R1310" s="382">
        <v>0</v>
      </c>
      <c r="S1310" s="382">
        <v>0</v>
      </c>
    </row>
    <row r="1311" spans="1:19">
      <c r="A1311" t="s">
        <v>66</v>
      </c>
      <c r="B1311">
        <v>80</v>
      </c>
      <c r="C1311" t="s">
        <v>66</v>
      </c>
      <c r="D1311" s="58">
        <v>45627</v>
      </c>
      <c r="E1311" s="382"/>
      <c r="F1311" s="382"/>
      <c r="G1311" s="382"/>
      <c r="H1311" s="382"/>
      <c r="I1311" s="382">
        <v>0</v>
      </c>
      <c r="J1311" s="382">
        <v>0</v>
      </c>
      <c r="L1311" s="380"/>
      <c r="N1311" s="382"/>
      <c r="O1311" s="382"/>
      <c r="P1311" s="382"/>
      <c r="Q1311" s="382">
        <v>0</v>
      </c>
      <c r="R1311" s="382">
        <v>0</v>
      </c>
      <c r="S1311" s="382">
        <v>0</v>
      </c>
    </row>
    <row r="1312" spans="1:19">
      <c r="A1312" t="s">
        <v>66</v>
      </c>
      <c r="B1312">
        <v>80</v>
      </c>
      <c r="C1312" t="s">
        <v>66</v>
      </c>
      <c r="D1312" s="58">
        <v>45658</v>
      </c>
      <c r="E1312" s="382"/>
      <c r="F1312" s="382"/>
      <c r="G1312" s="382"/>
      <c r="H1312" s="382"/>
      <c r="I1312" s="382">
        <v>0</v>
      </c>
      <c r="J1312" s="382">
        <v>0</v>
      </c>
      <c r="L1312" s="380"/>
      <c r="N1312" s="382"/>
      <c r="O1312" s="382"/>
      <c r="P1312" s="382"/>
      <c r="Q1312" s="382">
        <v>0</v>
      </c>
      <c r="R1312" s="382">
        <v>0</v>
      </c>
      <c r="S1312" s="382">
        <v>0</v>
      </c>
    </row>
    <row r="1313" spans="1:19">
      <c r="A1313" t="s">
        <v>66</v>
      </c>
      <c r="B1313" t="s">
        <v>454</v>
      </c>
      <c r="D1313" s="58"/>
      <c r="E1313" s="382">
        <v>0</v>
      </c>
      <c r="F1313" s="382">
        <v>70</v>
      </c>
      <c r="G1313" s="382">
        <v>15</v>
      </c>
      <c r="H1313" s="382">
        <v>80</v>
      </c>
      <c r="I1313" s="382">
        <v>165</v>
      </c>
      <c r="J1313" s="382">
        <v>85</v>
      </c>
      <c r="L1313" s="380"/>
      <c r="N1313" s="382">
        <v>274</v>
      </c>
      <c r="O1313" s="382">
        <v>10</v>
      </c>
      <c r="P1313" s="382">
        <v>70</v>
      </c>
      <c r="Q1313" s="382">
        <v>194</v>
      </c>
      <c r="R1313" s="382">
        <v>274</v>
      </c>
      <c r="S1313" s="382">
        <v>-109</v>
      </c>
    </row>
    <row r="1314" spans="1:19">
      <c r="B1314">
        <v>81</v>
      </c>
      <c r="C1314" t="s">
        <v>67</v>
      </c>
      <c r="D1314" s="58">
        <v>45261</v>
      </c>
      <c r="E1314" s="382">
        <v>0</v>
      </c>
      <c r="F1314" s="382">
        <v>0</v>
      </c>
      <c r="G1314" s="382"/>
      <c r="H1314" s="382"/>
      <c r="I1314" s="382">
        <v>0</v>
      </c>
      <c r="J1314" s="382">
        <v>0</v>
      </c>
      <c r="L1314" s="380"/>
      <c r="N1314" s="382"/>
      <c r="O1314" s="382"/>
      <c r="P1314" s="382"/>
      <c r="Q1314" s="382">
        <v>0</v>
      </c>
      <c r="R1314" s="382">
        <v>0</v>
      </c>
      <c r="S1314" s="382">
        <v>0</v>
      </c>
    </row>
    <row r="1315" spans="1:19">
      <c r="B1315">
        <v>81</v>
      </c>
      <c r="C1315" t="s">
        <v>67</v>
      </c>
      <c r="D1315" s="58">
        <v>45292</v>
      </c>
      <c r="E1315" s="382"/>
      <c r="F1315" s="382"/>
      <c r="G1315" s="382"/>
      <c r="H1315" s="382"/>
      <c r="I1315" s="382">
        <v>0</v>
      </c>
      <c r="J1315" s="382">
        <v>0</v>
      </c>
      <c r="L1315" s="380"/>
      <c r="N1315" s="382"/>
      <c r="O1315" s="382"/>
      <c r="P1315" s="382"/>
      <c r="Q1315" s="382">
        <v>0</v>
      </c>
      <c r="R1315" s="382">
        <v>0</v>
      </c>
      <c r="S1315" s="382">
        <v>0</v>
      </c>
    </row>
    <row r="1316" spans="1:19">
      <c r="A1316" t="s">
        <v>67</v>
      </c>
      <c r="B1316">
        <v>81</v>
      </c>
      <c r="C1316" t="s">
        <v>67</v>
      </c>
      <c r="D1316" s="58">
        <v>45323</v>
      </c>
      <c r="E1316" s="382"/>
      <c r="F1316" s="382"/>
      <c r="G1316" s="382"/>
      <c r="H1316" s="382"/>
      <c r="I1316" s="382">
        <v>0</v>
      </c>
      <c r="J1316" s="382">
        <v>0</v>
      </c>
      <c r="L1316" s="380"/>
      <c r="N1316" s="382"/>
      <c r="O1316" s="382"/>
      <c r="P1316" s="382"/>
      <c r="Q1316" s="382">
        <v>0</v>
      </c>
      <c r="R1316" s="382">
        <v>0</v>
      </c>
      <c r="S1316" s="382">
        <v>0</v>
      </c>
    </row>
    <row r="1317" spans="1:19">
      <c r="A1317" t="s">
        <v>67</v>
      </c>
      <c r="B1317">
        <v>81</v>
      </c>
      <c r="C1317" t="s">
        <v>67</v>
      </c>
      <c r="D1317" s="58">
        <v>45352</v>
      </c>
      <c r="E1317" s="382"/>
      <c r="F1317" s="382"/>
      <c r="G1317" s="382"/>
      <c r="H1317" s="382"/>
      <c r="I1317" s="382">
        <v>0</v>
      </c>
      <c r="J1317" s="382">
        <v>0</v>
      </c>
      <c r="L1317" s="380"/>
      <c r="N1317" s="382"/>
      <c r="O1317" s="382"/>
      <c r="P1317" s="382"/>
      <c r="Q1317" s="382">
        <v>0</v>
      </c>
      <c r="R1317" s="382">
        <v>0</v>
      </c>
      <c r="S1317" s="382">
        <v>0</v>
      </c>
    </row>
    <row r="1318" spans="1:19">
      <c r="A1318" t="s">
        <v>67</v>
      </c>
      <c r="B1318">
        <v>81</v>
      </c>
      <c r="C1318" t="s">
        <v>67</v>
      </c>
      <c r="D1318" s="58">
        <v>45383</v>
      </c>
      <c r="E1318" s="382"/>
      <c r="F1318" s="382"/>
      <c r="G1318" s="382"/>
      <c r="H1318" s="382"/>
      <c r="I1318" s="382">
        <v>0</v>
      </c>
      <c r="J1318" s="382">
        <v>0</v>
      </c>
      <c r="L1318" s="380"/>
      <c r="N1318" s="382"/>
      <c r="O1318" s="382"/>
      <c r="P1318" s="382"/>
      <c r="Q1318" s="382">
        <v>0</v>
      </c>
      <c r="R1318" s="382">
        <v>0</v>
      </c>
      <c r="S1318" s="382">
        <v>0</v>
      </c>
    </row>
    <row r="1319" spans="1:19">
      <c r="A1319" t="s">
        <v>67</v>
      </c>
      <c r="B1319">
        <v>81</v>
      </c>
      <c r="C1319" t="s">
        <v>67</v>
      </c>
      <c r="D1319" s="58">
        <v>45413</v>
      </c>
      <c r="E1319" s="382"/>
      <c r="F1319" s="382"/>
      <c r="G1319" s="382"/>
      <c r="H1319" s="382"/>
      <c r="I1319" s="382">
        <v>0</v>
      </c>
      <c r="J1319" s="382">
        <v>0</v>
      </c>
      <c r="L1319" s="380"/>
      <c r="N1319" s="382"/>
      <c r="O1319" s="382"/>
      <c r="P1319" s="382"/>
      <c r="Q1319" s="382">
        <v>0</v>
      </c>
      <c r="R1319" s="382">
        <v>0</v>
      </c>
      <c r="S1319" s="382">
        <v>0</v>
      </c>
    </row>
    <row r="1320" spans="1:19">
      <c r="A1320" t="s">
        <v>67</v>
      </c>
      <c r="B1320">
        <v>81</v>
      </c>
      <c r="C1320" t="s">
        <v>67</v>
      </c>
      <c r="D1320" s="58">
        <v>45444</v>
      </c>
      <c r="E1320" s="382"/>
      <c r="F1320" s="382"/>
      <c r="G1320" s="382"/>
      <c r="H1320" s="382"/>
      <c r="I1320" s="382">
        <v>0</v>
      </c>
      <c r="J1320" s="382">
        <v>0</v>
      </c>
      <c r="L1320" s="380"/>
      <c r="N1320" s="382"/>
      <c r="O1320" s="382"/>
      <c r="P1320" s="382"/>
      <c r="Q1320" s="382">
        <v>0</v>
      </c>
      <c r="R1320" s="382">
        <v>0</v>
      </c>
      <c r="S1320" s="382">
        <v>0</v>
      </c>
    </row>
    <row r="1321" spans="1:19">
      <c r="A1321" t="s">
        <v>67</v>
      </c>
      <c r="B1321">
        <v>81</v>
      </c>
      <c r="C1321" t="s">
        <v>67</v>
      </c>
      <c r="D1321" s="58">
        <v>45474</v>
      </c>
      <c r="E1321" s="382"/>
      <c r="F1321" s="382"/>
      <c r="G1321" s="382"/>
      <c r="H1321" s="382"/>
      <c r="I1321" s="382">
        <v>0</v>
      </c>
      <c r="J1321" s="382">
        <v>0</v>
      </c>
      <c r="L1321" s="380"/>
      <c r="N1321" s="382"/>
      <c r="O1321" s="382"/>
      <c r="P1321" s="382"/>
      <c r="Q1321" s="382">
        <v>0</v>
      </c>
      <c r="R1321" s="382">
        <v>0</v>
      </c>
      <c r="S1321" s="382">
        <v>0</v>
      </c>
    </row>
    <row r="1322" spans="1:19">
      <c r="A1322" t="s">
        <v>67</v>
      </c>
      <c r="B1322">
        <v>81</v>
      </c>
      <c r="C1322" t="s">
        <v>67</v>
      </c>
      <c r="D1322" s="58">
        <v>45505</v>
      </c>
      <c r="E1322" s="382"/>
      <c r="F1322" s="382"/>
      <c r="G1322" s="382">
        <v>5</v>
      </c>
      <c r="H1322" s="382">
        <v>10</v>
      </c>
      <c r="I1322" s="382">
        <v>15</v>
      </c>
      <c r="J1322" s="382">
        <v>5</v>
      </c>
      <c r="L1322" s="380"/>
      <c r="N1322" s="382"/>
      <c r="O1322" s="382"/>
      <c r="P1322" s="382"/>
      <c r="Q1322" s="382">
        <v>0</v>
      </c>
      <c r="R1322" s="382">
        <v>0</v>
      </c>
      <c r="S1322" s="382">
        <v>15</v>
      </c>
    </row>
    <row r="1323" spans="1:19">
      <c r="A1323" t="s">
        <v>67</v>
      </c>
      <c r="B1323">
        <v>81</v>
      </c>
      <c r="C1323" t="s">
        <v>67</v>
      </c>
      <c r="D1323" s="58">
        <v>45536</v>
      </c>
      <c r="E1323" s="382"/>
      <c r="F1323" s="382"/>
      <c r="G1323" s="382">
        <v>5</v>
      </c>
      <c r="H1323" s="382">
        <v>10</v>
      </c>
      <c r="I1323" s="382">
        <v>15</v>
      </c>
      <c r="J1323" s="382">
        <v>5</v>
      </c>
      <c r="L1323" s="380"/>
      <c r="N1323" s="382"/>
      <c r="O1323" s="382"/>
      <c r="P1323" s="382"/>
      <c r="Q1323" s="382">
        <v>0</v>
      </c>
      <c r="R1323" s="382">
        <v>0</v>
      </c>
      <c r="S1323" s="382">
        <v>15</v>
      </c>
    </row>
    <row r="1324" spans="1:19">
      <c r="A1324" t="s">
        <v>67</v>
      </c>
      <c r="B1324">
        <v>81</v>
      </c>
      <c r="C1324" t="s">
        <v>67</v>
      </c>
      <c r="D1324" s="58">
        <v>45566</v>
      </c>
      <c r="E1324" s="382"/>
      <c r="F1324" s="382"/>
      <c r="G1324" s="382"/>
      <c r="H1324" s="382"/>
      <c r="I1324" s="382">
        <v>0</v>
      </c>
      <c r="J1324" s="382">
        <v>0</v>
      </c>
      <c r="L1324" s="380"/>
      <c r="N1324" s="382"/>
      <c r="O1324" s="382"/>
      <c r="P1324" s="382"/>
      <c r="Q1324" s="382">
        <v>0</v>
      </c>
      <c r="R1324" s="382">
        <v>0</v>
      </c>
      <c r="S1324" s="382">
        <v>0</v>
      </c>
    </row>
    <row r="1325" spans="1:19">
      <c r="A1325" t="s">
        <v>67</v>
      </c>
      <c r="B1325">
        <v>81</v>
      </c>
      <c r="C1325" t="s">
        <v>67</v>
      </c>
      <c r="D1325" s="58">
        <v>45597</v>
      </c>
      <c r="E1325" s="382"/>
      <c r="F1325" s="382"/>
      <c r="G1325" s="382"/>
      <c r="H1325" s="382"/>
      <c r="I1325" s="382">
        <v>0</v>
      </c>
      <c r="J1325" s="382">
        <v>0</v>
      </c>
      <c r="L1325" s="380"/>
      <c r="N1325" s="382"/>
      <c r="O1325" s="382"/>
      <c r="P1325" s="382"/>
      <c r="Q1325" s="382">
        <v>0</v>
      </c>
      <c r="R1325" s="382">
        <v>0</v>
      </c>
      <c r="S1325" s="382">
        <v>0</v>
      </c>
    </row>
    <row r="1326" spans="1:19">
      <c r="A1326" t="s">
        <v>67</v>
      </c>
      <c r="B1326">
        <v>81</v>
      </c>
      <c r="C1326" t="s">
        <v>67</v>
      </c>
      <c r="D1326" s="58">
        <v>45627</v>
      </c>
      <c r="E1326" s="382"/>
      <c r="F1326" s="382"/>
      <c r="G1326" s="382"/>
      <c r="H1326" s="382"/>
      <c r="I1326" s="382">
        <v>0</v>
      </c>
      <c r="J1326" s="382">
        <v>0</v>
      </c>
      <c r="L1326" s="380"/>
      <c r="N1326" s="382"/>
      <c r="O1326" s="382"/>
      <c r="P1326" s="382"/>
      <c r="Q1326" s="382">
        <v>0</v>
      </c>
      <c r="R1326" s="382">
        <v>0</v>
      </c>
      <c r="S1326" s="382">
        <v>0</v>
      </c>
    </row>
    <row r="1327" spans="1:19">
      <c r="A1327" t="s">
        <v>67</v>
      </c>
      <c r="B1327">
        <v>81</v>
      </c>
      <c r="C1327" t="s">
        <v>67</v>
      </c>
      <c r="D1327" s="58">
        <v>45658</v>
      </c>
      <c r="E1327" s="382"/>
      <c r="F1327" s="382"/>
      <c r="G1327" s="382"/>
      <c r="H1327" s="382"/>
      <c r="I1327" s="382">
        <v>0</v>
      </c>
      <c r="J1327" s="382">
        <v>0</v>
      </c>
      <c r="L1327" s="380"/>
      <c r="N1327" s="382"/>
      <c r="O1327" s="382"/>
      <c r="P1327" s="382"/>
      <c r="Q1327" s="382">
        <v>0</v>
      </c>
      <c r="R1327" s="382">
        <v>0</v>
      </c>
      <c r="S1327" s="382">
        <v>0</v>
      </c>
    </row>
    <row r="1328" spans="1:19">
      <c r="A1328" t="s">
        <v>67</v>
      </c>
      <c r="B1328" t="s">
        <v>455</v>
      </c>
      <c r="D1328" s="58"/>
      <c r="E1328" s="382">
        <v>0</v>
      </c>
      <c r="F1328" s="382">
        <v>0</v>
      </c>
      <c r="G1328" s="382">
        <v>10</v>
      </c>
      <c r="H1328" s="382">
        <v>20</v>
      </c>
      <c r="I1328" s="382">
        <v>30</v>
      </c>
      <c r="J1328" s="382">
        <v>10</v>
      </c>
      <c r="L1328" s="380"/>
      <c r="N1328" s="382">
        <v>0</v>
      </c>
      <c r="O1328" s="382">
        <v>0</v>
      </c>
      <c r="P1328" s="382">
        <v>0</v>
      </c>
      <c r="Q1328" s="382">
        <v>0</v>
      </c>
      <c r="R1328" s="382">
        <v>0</v>
      </c>
      <c r="S1328" s="382">
        <v>30</v>
      </c>
    </row>
    <row r="1329" spans="1:19">
      <c r="B1329">
        <v>82</v>
      </c>
      <c r="C1329" t="s">
        <v>104</v>
      </c>
      <c r="D1329" s="58">
        <v>45261</v>
      </c>
      <c r="E1329" s="382">
        <v>36</v>
      </c>
      <c r="F1329" s="382"/>
      <c r="G1329" s="382"/>
      <c r="H1329" s="382"/>
      <c r="I1329" s="382">
        <v>36</v>
      </c>
      <c r="J1329" s="382">
        <v>36</v>
      </c>
      <c r="L1329" s="380">
        <v>45430</v>
      </c>
      <c r="M1329" s="383">
        <v>106</v>
      </c>
      <c r="N1329" s="382">
        <v>36</v>
      </c>
      <c r="O1329" s="382"/>
      <c r="P1329" s="382"/>
      <c r="Q1329" s="382">
        <v>36</v>
      </c>
      <c r="R1329" s="382">
        <v>36</v>
      </c>
      <c r="S1329" s="382">
        <v>0</v>
      </c>
    </row>
    <row r="1330" spans="1:19">
      <c r="B1330">
        <v>82</v>
      </c>
      <c r="C1330" t="s">
        <v>104</v>
      </c>
      <c r="D1330" s="58">
        <v>45292</v>
      </c>
      <c r="E1330" s="382"/>
      <c r="F1330" s="382">
        <v>28</v>
      </c>
      <c r="G1330" s="382"/>
      <c r="H1330" s="382">
        <v>0</v>
      </c>
      <c r="I1330" s="382">
        <v>28</v>
      </c>
      <c r="J1330" s="382">
        <v>28</v>
      </c>
      <c r="L1330" s="380">
        <v>45430</v>
      </c>
      <c r="M1330" s="383">
        <v>106</v>
      </c>
      <c r="N1330" s="382">
        <v>28</v>
      </c>
      <c r="O1330" s="382"/>
      <c r="P1330" s="382">
        <v>0</v>
      </c>
      <c r="Q1330" s="382">
        <v>28</v>
      </c>
      <c r="R1330" s="382">
        <v>28</v>
      </c>
      <c r="S1330" s="382">
        <v>0</v>
      </c>
    </row>
    <row r="1331" spans="1:19">
      <c r="A1331" t="s">
        <v>104</v>
      </c>
      <c r="B1331">
        <v>82</v>
      </c>
      <c r="C1331" t="s">
        <v>104</v>
      </c>
      <c r="D1331" s="58">
        <v>45323</v>
      </c>
      <c r="E1331" s="382"/>
      <c r="F1331" s="382"/>
      <c r="G1331" s="382"/>
      <c r="H1331" s="382"/>
      <c r="I1331" s="382">
        <v>0</v>
      </c>
      <c r="J1331" s="382">
        <v>0</v>
      </c>
      <c r="L1331" s="380"/>
      <c r="N1331" s="382"/>
      <c r="O1331" s="382"/>
      <c r="P1331" s="382"/>
      <c r="Q1331" s="382">
        <v>0</v>
      </c>
      <c r="R1331" s="382">
        <v>0</v>
      </c>
      <c r="S1331" s="382">
        <v>0</v>
      </c>
    </row>
    <row r="1332" spans="1:19">
      <c r="A1332" t="s">
        <v>104</v>
      </c>
      <c r="B1332">
        <v>82</v>
      </c>
      <c r="C1332" t="s">
        <v>104</v>
      </c>
      <c r="D1332" s="58">
        <v>45352</v>
      </c>
      <c r="E1332" s="382"/>
      <c r="F1332" s="382">
        <v>0</v>
      </c>
      <c r="G1332" s="382"/>
      <c r="H1332" s="382">
        <v>10</v>
      </c>
      <c r="I1332" s="382">
        <v>10</v>
      </c>
      <c r="J1332" s="382">
        <v>0</v>
      </c>
      <c r="L1332" s="380">
        <v>45430</v>
      </c>
      <c r="M1332" s="383">
        <v>106</v>
      </c>
      <c r="N1332" s="382">
        <v>10</v>
      </c>
      <c r="O1332" s="382"/>
      <c r="P1332" s="382">
        <v>10</v>
      </c>
      <c r="Q1332" s="382">
        <v>0</v>
      </c>
      <c r="R1332" s="382">
        <v>10</v>
      </c>
      <c r="S1332" s="382">
        <v>0</v>
      </c>
    </row>
    <row r="1333" spans="1:19">
      <c r="A1333" t="s">
        <v>104</v>
      </c>
      <c r="B1333">
        <v>82</v>
      </c>
      <c r="C1333" t="s">
        <v>104</v>
      </c>
      <c r="D1333" s="58">
        <v>45383</v>
      </c>
      <c r="E1333" s="382"/>
      <c r="F1333" s="382">
        <v>0</v>
      </c>
      <c r="G1333" s="382"/>
      <c r="H1333" s="382">
        <v>10</v>
      </c>
      <c r="I1333" s="382">
        <v>10</v>
      </c>
      <c r="J1333" s="382">
        <v>0</v>
      </c>
      <c r="L1333" s="380">
        <v>45430</v>
      </c>
      <c r="M1333" s="383">
        <v>106</v>
      </c>
      <c r="N1333" s="382">
        <v>10</v>
      </c>
      <c r="O1333" s="382"/>
      <c r="P1333" s="382">
        <v>10</v>
      </c>
      <c r="Q1333" s="382">
        <v>0</v>
      </c>
      <c r="R1333" s="382">
        <v>10</v>
      </c>
      <c r="S1333" s="382">
        <v>0</v>
      </c>
    </row>
    <row r="1334" spans="1:19">
      <c r="A1334" t="s">
        <v>104</v>
      </c>
      <c r="B1334">
        <v>82</v>
      </c>
      <c r="C1334" t="s">
        <v>104</v>
      </c>
      <c r="D1334" s="58">
        <v>45413</v>
      </c>
      <c r="E1334" s="382"/>
      <c r="F1334" s="382">
        <v>0</v>
      </c>
      <c r="G1334" s="382"/>
      <c r="H1334" s="382">
        <v>10</v>
      </c>
      <c r="I1334" s="382">
        <v>10</v>
      </c>
      <c r="J1334" s="382">
        <v>0</v>
      </c>
      <c r="L1334" s="380">
        <v>45555</v>
      </c>
      <c r="M1334">
        <v>57</v>
      </c>
      <c r="N1334" s="382">
        <v>10</v>
      </c>
      <c r="O1334" s="382"/>
      <c r="P1334" s="382">
        <v>10</v>
      </c>
      <c r="Q1334" s="382">
        <v>0</v>
      </c>
      <c r="R1334" s="382">
        <v>10</v>
      </c>
      <c r="S1334" s="382">
        <v>0</v>
      </c>
    </row>
    <row r="1335" spans="1:19">
      <c r="A1335" t="s">
        <v>104</v>
      </c>
      <c r="B1335">
        <v>82</v>
      </c>
      <c r="C1335" t="s">
        <v>104</v>
      </c>
      <c r="D1335" s="58">
        <v>45444</v>
      </c>
      <c r="E1335" s="382"/>
      <c r="F1335" s="382">
        <v>231</v>
      </c>
      <c r="G1335" s="382"/>
      <c r="H1335" s="382">
        <v>10</v>
      </c>
      <c r="I1335" s="382">
        <v>241</v>
      </c>
      <c r="J1335" s="382">
        <v>231</v>
      </c>
      <c r="L1335" s="380">
        <v>45555</v>
      </c>
      <c r="M1335">
        <v>57</v>
      </c>
      <c r="N1335" s="382">
        <v>241</v>
      </c>
      <c r="O1335" s="382"/>
      <c r="P1335" s="382">
        <v>10</v>
      </c>
      <c r="Q1335" s="382">
        <v>231</v>
      </c>
      <c r="R1335" s="382">
        <v>241</v>
      </c>
      <c r="S1335" s="382">
        <v>0</v>
      </c>
    </row>
    <row r="1336" spans="1:19">
      <c r="A1336" t="s">
        <v>104</v>
      </c>
      <c r="B1336">
        <v>82</v>
      </c>
      <c r="C1336" t="s">
        <v>104</v>
      </c>
      <c r="D1336" s="58">
        <v>45474</v>
      </c>
      <c r="E1336" s="382"/>
      <c r="F1336" s="382">
        <v>0</v>
      </c>
      <c r="G1336" s="382">
        <v>5</v>
      </c>
      <c r="H1336" s="382">
        <v>10</v>
      </c>
      <c r="I1336" s="382">
        <v>15</v>
      </c>
      <c r="J1336" s="382">
        <v>5</v>
      </c>
      <c r="L1336" s="380">
        <v>45555</v>
      </c>
      <c r="M1336">
        <v>57</v>
      </c>
      <c r="N1336" s="382">
        <v>15</v>
      </c>
      <c r="O1336" s="382">
        <v>5</v>
      </c>
      <c r="P1336" s="382">
        <v>10</v>
      </c>
      <c r="Q1336" s="382">
        <v>0</v>
      </c>
      <c r="R1336" s="382">
        <v>15</v>
      </c>
      <c r="S1336" s="382">
        <v>0</v>
      </c>
    </row>
    <row r="1337" spans="1:19">
      <c r="A1337" t="s">
        <v>104</v>
      </c>
      <c r="B1337">
        <v>82</v>
      </c>
      <c r="C1337" t="s">
        <v>104</v>
      </c>
      <c r="D1337" s="58">
        <v>45505</v>
      </c>
      <c r="E1337" s="382"/>
      <c r="F1337" s="382">
        <v>70</v>
      </c>
      <c r="G1337" s="382">
        <v>5</v>
      </c>
      <c r="H1337" s="382">
        <v>10</v>
      </c>
      <c r="I1337" s="382">
        <v>85</v>
      </c>
      <c r="J1337" s="382">
        <v>75</v>
      </c>
      <c r="L1337" s="380">
        <v>45555</v>
      </c>
      <c r="M1337">
        <v>57</v>
      </c>
      <c r="N1337" s="382">
        <v>85</v>
      </c>
      <c r="O1337" s="382">
        <v>5</v>
      </c>
      <c r="P1337" s="382">
        <v>10</v>
      </c>
      <c r="Q1337" s="382">
        <v>70</v>
      </c>
      <c r="R1337" s="382">
        <v>85</v>
      </c>
      <c r="S1337" s="382">
        <v>0</v>
      </c>
    </row>
    <row r="1338" spans="1:19">
      <c r="A1338" t="s">
        <v>104</v>
      </c>
      <c r="B1338">
        <v>82</v>
      </c>
      <c r="C1338" t="s">
        <v>104</v>
      </c>
      <c r="D1338" s="58">
        <v>45536</v>
      </c>
      <c r="E1338" s="382"/>
      <c r="F1338" s="382"/>
      <c r="G1338" s="382">
        <v>5</v>
      </c>
      <c r="H1338" s="382">
        <v>10</v>
      </c>
      <c r="I1338" s="382">
        <v>15</v>
      </c>
      <c r="J1338" s="382">
        <v>5</v>
      </c>
      <c r="L1338" s="380"/>
      <c r="M1338">
        <v>57</v>
      </c>
      <c r="N1338" s="382"/>
      <c r="O1338" s="382"/>
      <c r="P1338" s="382"/>
      <c r="Q1338" s="382">
        <v>0</v>
      </c>
      <c r="R1338" s="382">
        <v>0</v>
      </c>
      <c r="S1338" s="382">
        <v>15</v>
      </c>
    </row>
    <row r="1339" spans="1:19">
      <c r="A1339" t="s">
        <v>104</v>
      </c>
      <c r="B1339">
        <v>82</v>
      </c>
      <c r="C1339" t="s">
        <v>104</v>
      </c>
      <c r="D1339" s="58">
        <v>45566</v>
      </c>
      <c r="E1339" s="382"/>
      <c r="F1339" s="382"/>
      <c r="G1339" s="382"/>
      <c r="H1339" s="382"/>
      <c r="I1339" s="382">
        <v>0</v>
      </c>
      <c r="J1339" s="382">
        <v>0</v>
      </c>
      <c r="L1339" s="380"/>
      <c r="N1339" s="382"/>
      <c r="O1339" s="382"/>
      <c r="P1339" s="382"/>
      <c r="Q1339" s="382">
        <v>0</v>
      </c>
      <c r="R1339" s="382">
        <v>0</v>
      </c>
      <c r="S1339" s="382">
        <v>0</v>
      </c>
    </row>
    <row r="1340" spans="1:19">
      <c r="A1340" t="s">
        <v>104</v>
      </c>
      <c r="B1340">
        <v>82</v>
      </c>
      <c r="C1340" t="s">
        <v>104</v>
      </c>
      <c r="D1340" s="58">
        <v>45597</v>
      </c>
      <c r="E1340" s="382"/>
      <c r="F1340" s="382"/>
      <c r="G1340" s="382"/>
      <c r="H1340" s="382"/>
      <c r="I1340" s="382">
        <v>0</v>
      </c>
      <c r="J1340" s="382">
        <v>0</v>
      </c>
      <c r="L1340" s="380"/>
      <c r="N1340" s="382"/>
      <c r="O1340" s="382"/>
      <c r="P1340" s="382"/>
      <c r="Q1340" s="382">
        <v>0</v>
      </c>
      <c r="R1340" s="382">
        <v>0</v>
      </c>
      <c r="S1340" s="382">
        <v>0</v>
      </c>
    </row>
    <row r="1341" spans="1:19">
      <c r="A1341" t="s">
        <v>104</v>
      </c>
      <c r="B1341">
        <v>82</v>
      </c>
      <c r="C1341" t="s">
        <v>104</v>
      </c>
      <c r="D1341" s="58">
        <v>45627</v>
      </c>
      <c r="E1341" s="382"/>
      <c r="F1341" s="382"/>
      <c r="G1341" s="382"/>
      <c r="H1341" s="382"/>
      <c r="I1341" s="382">
        <v>0</v>
      </c>
      <c r="J1341" s="382">
        <v>0</v>
      </c>
      <c r="L1341" s="380"/>
      <c r="N1341" s="382"/>
      <c r="O1341" s="382"/>
      <c r="P1341" s="382"/>
      <c r="Q1341" s="382">
        <v>0</v>
      </c>
      <c r="R1341" s="382">
        <v>0</v>
      </c>
      <c r="S1341" s="382">
        <v>0</v>
      </c>
    </row>
    <row r="1342" spans="1:19">
      <c r="A1342" t="s">
        <v>104</v>
      </c>
      <c r="B1342">
        <v>82</v>
      </c>
      <c r="C1342" t="s">
        <v>104</v>
      </c>
      <c r="D1342" s="58">
        <v>45658</v>
      </c>
      <c r="E1342" s="382"/>
      <c r="F1342" s="382"/>
      <c r="G1342" s="382"/>
      <c r="H1342" s="382"/>
      <c r="I1342" s="382">
        <v>0</v>
      </c>
      <c r="J1342" s="382">
        <v>0</v>
      </c>
      <c r="L1342" s="380"/>
      <c r="N1342" s="382"/>
      <c r="O1342" s="382"/>
      <c r="P1342" s="382"/>
      <c r="Q1342" s="382">
        <v>0</v>
      </c>
      <c r="R1342" s="382">
        <v>0</v>
      </c>
      <c r="S1342" s="382">
        <v>0</v>
      </c>
    </row>
    <row r="1343" spans="1:19">
      <c r="A1343" t="s">
        <v>104</v>
      </c>
      <c r="B1343" t="s">
        <v>456</v>
      </c>
      <c r="D1343" s="58"/>
      <c r="E1343" s="382">
        <v>36</v>
      </c>
      <c r="F1343" s="382">
        <v>329</v>
      </c>
      <c r="G1343" s="382">
        <v>15</v>
      </c>
      <c r="H1343" s="382">
        <v>70</v>
      </c>
      <c r="I1343" s="382">
        <v>450</v>
      </c>
      <c r="J1343" s="382">
        <v>380</v>
      </c>
      <c r="L1343" s="380"/>
      <c r="N1343" s="382">
        <v>435</v>
      </c>
      <c r="O1343" s="382">
        <v>10</v>
      </c>
      <c r="P1343" s="382">
        <v>60</v>
      </c>
      <c r="Q1343" s="382">
        <v>365</v>
      </c>
      <c r="R1343" s="382">
        <v>435</v>
      </c>
      <c r="S1343" s="382">
        <v>15</v>
      </c>
    </row>
    <row r="1344" spans="1:19">
      <c r="B1344">
        <v>83</v>
      </c>
      <c r="C1344" t="s">
        <v>81</v>
      </c>
      <c r="D1344" s="58">
        <v>45261</v>
      </c>
      <c r="E1344" s="382">
        <v>1186</v>
      </c>
      <c r="F1344" s="382">
        <v>0</v>
      </c>
      <c r="G1344" s="382"/>
      <c r="H1344" s="382">
        <v>10</v>
      </c>
      <c r="I1344" s="382">
        <v>1196</v>
      </c>
      <c r="J1344" s="382">
        <v>1186</v>
      </c>
      <c r="L1344" s="380"/>
      <c r="N1344" s="382"/>
      <c r="O1344" s="382"/>
      <c r="P1344" s="382"/>
      <c r="Q1344" s="382">
        <v>0</v>
      </c>
      <c r="R1344" s="382">
        <v>0</v>
      </c>
      <c r="S1344" s="382">
        <v>1196</v>
      </c>
    </row>
    <row r="1345" spans="1:19">
      <c r="B1345">
        <v>83</v>
      </c>
      <c r="C1345" t="s">
        <v>81</v>
      </c>
      <c r="D1345" s="58">
        <v>45292</v>
      </c>
      <c r="E1345" s="382"/>
      <c r="F1345" s="382"/>
      <c r="G1345" s="382"/>
      <c r="H1345" s="382"/>
      <c r="I1345" s="382">
        <v>0</v>
      </c>
      <c r="J1345" s="382">
        <v>0</v>
      </c>
      <c r="L1345" s="380"/>
      <c r="N1345" s="382"/>
      <c r="O1345" s="382"/>
      <c r="P1345" s="382"/>
      <c r="Q1345" s="382">
        <v>0</v>
      </c>
      <c r="R1345" s="382">
        <v>0</v>
      </c>
      <c r="S1345" s="382">
        <v>0</v>
      </c>
    </row>
    <row r="1346" spans="1:19">
      <c r="A1346" t="s">
        <v>81</v>
      </c>
      <c r="B1346">
        <v>83</v>
      </c>
      <c r="C1346" t="s">
        <v>81</v>
      </c>
      <c r="D1346" s="58">
        <v>45323</v>
      </c>
      <c r="E1346" s="382"/>
      <c r="F1346" s="382"/>
      <c r="G1346" s="382"/>
      <c r="H1346" s="382"/>
      <c r="I1346" s="382">
        <v>0</v>
      </c>
      <c r="J1346" s="382">
        <v>0</v>
      </c>
      <c r="L1346" s="380"/>
      <c r="N1346" s="382"/>
      <c r="O1346" s="382"/>
      <c r="P1346" s="382"/>
      <c r="Q1346" s="382">
        <v>0</v>
      </c>
      <c r="R1346" s="382">
        <v>0</v>
      </c>
      <c r="S1346" s="382">
        <v>0</v>
      </c>
    </row>
    <row r="1347" spans="1:19">
      <c r="A1347" t="s">
        <v>81</v>
      </c>
      <c r="B1347">
        <v>83</v>
      </c>
      <c r="C1347" t="s">
        <v>81</v>
      </c>
      <c r="D1347" s="58">
        <v>45352</v>
      </c>
      <c r="E1347" s="382"/>
      <c r="F1347" s="382"/>
      <c r="G1347" s="382"/>
      <c r="H1347" s="382"/>
      <c r="I1347" s="382">
        <v>0</v>
      </c>
      <c r="J1347" s="382">
        <v>0</v>
      </c>
      <c r="L1347" s="380"/>
      <c r="N1347" s="382"/>
      <c r="O1347" s="382"/>
      <c r="P1347" s="382"/>
      <c r="Q1347" s="382">
        <v>0</v>
      </c>
      <c r="R1347" s="382">
        <v>0</v>
      </c>
      <c r="S1347" s="382">
        <v>0</v>
      </c>
    </row>
    <row r="1348" spans="1:19">
      <c r="A1348" t="s">
        <v>81</v>
      </c>
      <c r="B1348">
        <v>83</v>
      </c>
      <c r="C1348" t="s">
        <v>81</v>
      </c>
      <c r="D1348" s="58">
        <v>45383</v>
      </c>
      <c r="E1348" s="382"/>
      <c r="F1348" s="382"/>
      <c r="G1348" s="382"/>
      <c r="H1348" s="382"/>
      <c r="I1348" s="382">
        <v>0</v>
      </c>
      <c r="J1348" s="382">
        <v>0</v>
      </c>
      <c r="L1348" s="380"/>
      <c r="N1348" s="382"/>
      <c r="O1348" s="382"/>
      <c r="P1348" s="382"/>
      <c r="Q1348" s="382">
        <v>0</v>
      </c>
      <c r="R1348" s="382">
        <v>0</v>
      </c>
      <c r="S1348" s="382">
        <v>0</v>
      </c>
    </row>
    <row r="1349" spans="1:19">
      <c r="A1349" t="s">
        <v>81</v>
      </c>
      <c r="B1349">
        <v>83</v>
      </c>
      <c r="C1349" t="s">
        <v>81</v>
      </c>
      <c r="D1349" s="58">
        <v>45413</v>
      </c>
      <c r="E1349" s="382"/>
      <c r="F1349" s="382"/>
      <c r="G1349" s="382"/>
      <c r="H1349" s="382"/>
      <c r="I1349" s="382">
        <v>0</v>
      </c>
      <c r="J1349" s="382">
        <v>0</v>
      </c>
      <c r="L1349" s="380"/>
      <c r="N1349" s="382"/>
      <c r="O1349" s="382"/>
      <c r="P1349" s="382"/>
      <c r="Q1349" s="382">
        <v>0</v>
      </c>
      <c r="R1349" s="382">
        <v>0</v>
      </c>
      <c r="S1349" s="382">
        <v>0</v>
      </c>
    </row>
    <row r="1350" spans="1:19">
      <c r="A1350" t="s">
        <v>81</v>
      </c>
      <c r="B1350">
        <v>83</v>
      </c>
      <c r="C1350" t="s">
        <v>81</v>
      </c>
      <c r="D1350" s="58">
        <v>45444</v>
      </c>
      <c r="E1350" s="382"/>
      <c r="F1350" s="382">
        <v>0</v>
      </c>
      <c r="G1350" s="382"/>
      <c r="H1350" s="382"/>
      <c r="I1350" s="382">
        <v>0</v>
      </c>
      <c r="J1350" s="382">
        <v>0</v>
      </c>
      <c r="L1350" s="380"/>
      <c r="N1350" s="382"/>
      <c r="O1350" s="382"/>
      <c r="P1350" s="382"/>
      <c r="Q1350" s="382">
        <v>0</v>
      </c>
      <c r="R1350" s="382">
        <v>0</v>
      </c>
      <c r="S1350" s="382">
        <v>0</v>
      </c>
    </row>
    <row r="1351" spans="1:19">
      <c r="A1351" t="s">
        <v>81</v>
      </c>
      <c r="B1351">
        <v>83</v>
      </c>
      <c r="C1351" t="s">
        <v>81</v>
      </c>
      <c r="D1351" s="58">
        <v>45474</v>
      </c>
      <c r="E1351" s="382"/>
      <c r="F1351" s="382"/>
      <c r="G1351" s="382"/>
      <c r="H1351" s="382"/>
      <c r="I1351" s="382">
        <v>0</v>
      </c>
      <c r="J1351" s="382">
        <v>0</v>
      </c>
      <c r="L1351" s="380"/>
      <c r="N1351" s="382"/>
      <c r="O1351" s="382"/>
      <c r="P1351" s="382"/>
      <c r="Q1351" s="382">
        <v>0</v>
      </c>
      <c r="R1351" s="382">
        <v>0</v>
      </c>
      <c r="S1351" s="382">
        <v>0</v>
      </c>
    </row>
    <row r="1352" spans="1:19">
      <c r="A1352" t="s">
        <v>81</v>
      </c>
      <c r="B1352">
        <v>83</v>
      </c>
      <c r="C1352" t="s">
        <v>81</v>
      </c>
      <c r="D1352" s="58">
        <v>45505</v>
      </c>
      <c r="E1352" s="382"/>
      <c r="F1352" s="382"/>
      <c r="G1352" s="382"/>
      <c r="H1352" s="382"/>
      <c r="I1352" s="382">
        <v>0</v>
      </c>
      <c r="J1352" s="382">
        <v>0</v>
      </c>
      <c r="L1352" s="380"/>
      <c r="N1352" s="382"/>
      <c r="O1352" s="382"/>
      <c r="P1352" s="382"/>
      <c r="Q1352" s="382">
        <v>0</v>
      </c>
      <c r="R1352" s="382">
        <v>0</v>
      </c>
      <c r="S1352" s="382">
        <v>0</v>
      </c>
    </row>
    <row r="1353" spans="1:19">
      <c r="A1353" t="s">
        <v>81</v>
      </c>
      <c r="B1353">
        <v>83</v>
      </c>
      <c r="C1353" t="s">
        <v>81</v>
      </c>
      <c r="D1353" s="58">
        <v>45536</v>
      </c>
      <c r="E1353" s="382"/>
      <c r="F1353" s="382"/>
      <c r="G1353" s="382"/>
      <c r="H1353" s="382"/>
      <c r="I1353" s="382">
        <v>0</v>
      </c>
      <c r="J1353" s="382">
        <v>0</v>
      </c>
      <c r="L1353" s="380"/>
      <c r="N1353" s="382"/>
      <c r="O1353" s="382"/>
      <c r="P1353" s="382"/>
      <c r="Q1353" s="382">
        <v>0</v>
      </c>
      <c r="R1353" s="382">
        <v>0</v>
      </c>
      <c r="S1353" s="382">
        <v>0</v>
      </c>
    </row>
    <row r="1354" spans="1:19">
      <c r="A1354" t="s">
        <v>81</v>
      </c>
      <c r="B1354">
        <v>83</v>
      </c>
      <c r="C1354" t="s">
        <v>81</v>
      </c>
      <c r="D1354" s="58">
        <v>45566</v>
      </c>
      <c r="E1354" s="382"/>
      <c r="F1354" s="382"/>
      <c r="G1354" s="382"/>
      <c r="H1354" s="382"/>
      <c r="I1354" s="382">
        <v>0</v>
      </c>
      <c r="J1354" s="382">
        <v>0</v>
      </c>
      <c r="L1354" s="380"/>
      <c r="N1354" s="382"/>
      <c r="O1354" s="382"/>
      <c r="P1354" s="382"/>
      <c r="Q1354" s="382">
        <v>0</v>
      </c>
      <c r="R1354" s="382">
        <v>0</v>
      </c>
      <c r="S1354" s="382">
        <v>0</v>
      </c>
    </row>
    <row r="1355" spans="1:19">
      <c r="A1355" t="s">
        <v>81</v>
      </c>
      <c r="B1355">
        <v>83</v>
      </c>
      <c r="C1355" t="s">
        <v>81</v>
      </c>
      <c r="D1355" s="58">
        <v>45597</v>
      </c>
      <c r="E1355" s="382"/>
      <c r="F1355" s="382"/>
      <c r="G1355" s="382"/>
      <c r="H1355" s="382"/>
      <c r="I1355" s="382">
        <v>0</v>
      </c>
      <c r="J1355" s="382">
        <v>0</v>
      </c>
      <c r="L1355" s="380"/>
      <c r="N1355" s="382"/>
      <c r="O1355" s="382"/>
      <c r="P1355" s="382"/>
      <c r="Q1355" s="382">
        <v>0</v>
      </c>
      <c r="R1355" s="382">
        <v>0</v>
      </c>
      <c r="S1355" s="382">
        <v>0</v>
      </c>
    </row>
    <row r="1356" spans="1:19">
      <c r="A1356" t="s">
        <v>81</v>
      </c>
      <c r="B1356">
        <v>83</v>
      </c>
      <c r="C1356" t="s">
        <v>81</v>
      </c>
      <c r="D1356" s="58">
        <v>45627</v>
      </c>
      <c r="E1356" s="382"/>
      <c r="F1356" s="382"/>
      <c r="G1356" s="382"/>
      <c r="H1356" s="382"/>
      <c r="I1356" s="382">
        <v>0</v>
      </c>
      <c r="J1356" s="382">
        <v>0</v>
      </c>
      <c r="L1356" s="380"/>
      <c r="N1356" s="382"/>
      <c r="O1356" s="382"/>
      <c r="P1356" s="382"/>
      <c r="Q1356" s="382">
        <v>0</v>
      </c>
      <c r="R1356" s="382">
        <v>0</v>
      </c>
      <c r="S1356" s="382">
        <v>0</v>
      </c>
    </row>
    <row r="1357" spans="1:19">
      <c r="A1357" t="s">
        <v>81</v>
      </c>
      <c r="B1357">
        <v>83</v>
      </c>
      <c r="C1357" t="s">
        <v>81</v>
      </c>
      <c r="D1357" s="58">
        <v>45658</v>
      </c>
      <c r="E1357" s="382"/>
      <c r="F1357" s="382"/>
      <c r="G1357" s="382"/>
      <c r="H1357" s="382"/>
      <c r="I1357" s="382">
        <v>0</v>
      </c>
      <c r="J1357" s="382">
        <v>0</v>
      </c>
      <c r="L1357" s="380"/>
      <c r="N1357" s="382"/>
      <c r="O1357" s="382"/>
      <c r="P1357" s="382"/>
      <c r="Q1357" s="382">
        <v>0</v>
      </c>
      <c r="R1357" s="382">
        <v>0</v>
      </c>
      <c r="S1357" s="382">
        <v>0</v>
      </c>
    </row>
    <row r="1358" spans="1:19">
      <c r="A1358" t="s">
        <v>81</v>
      </c>
      <c r="B1358" t="s">
        <v>457</v>
      </c>
      <c r="D1358" s="58"/>
      <c r="E1358" s="382">
        <v>1186</v>
      </c>
      <c r="F1358" s="382">
        <v>0</v>
      </c>
      <c r="G1358" s="382">
        <v>0</v>
      </c>
      <c r="H1358" s="382">
        <v>10</v>
      </c>
      <c r="I1358" s="382">
        <v>1196</v>
      </c>
      <c r="J1358" s="382">
        <v>1186</v>
      </c>
      <c r="L1358" s="380"/>
      <c r="N1358" s="382">
        <v>0</v>
      </c>
      <c r="O1358" s="382">
        <v>0</v>
      </c>
      <c r="P1358" s="382">
        <v>0</v>
      </c>
      <c r="Q1358" s="382">
        <v>0</v>
      </c>
      <c r="R1358" s="382">
        <v>0</v>
      </c>
      <c r="S1358" s="382">
        <v>1196</v>
      </c>
    </row>
    <row r="1359" spans="1:19">
      <c r="B1359">
        <v>84</v>
      </c>
      <c r="C1359" t="s">
        <v>107</v>
      </c>
      <c r="D1359" s="58">
        <v>45261</v>
      </c>
      <c r="E1359" s="382">
        <v>0</v>
      </c>
      <c r="F1359" s="382"/>
      <c r="G1359" s="382"/>
      <c r="H1359" s="382"/>
      <c r="I1359" s="382">
        <v>0</v>
      </c>
      <c r="J1359" s="382">
        <v>0</v>
      </c>
      <c r="L1359" s="380"/>
      <c r="N1359" s="382"/>
      <c r="O1359" s="382"/>
      <c r="P1359" s="382"/>
      <c r="Q1359" s="382">
        <v>0</v>
      </c>
      <c r="R1359" s="382">
        <v>0</v>
      </c>
      <c r="S1359" s="382">
        <v>0</v>
      </c>
    </row>
    <row r="1360" spans="1:19">
      <c r="B1360">
        <v>84</v>
      </c>
      <c r="C1360" t="s">
        <v>107</v>
      </c>
      <c r="D1360" s="58">
        <v>45292</v>
      </c>
      <c r="E1360" s="382"/>
      <c r="F1360" s="382">
        <v>14</v>
      </c>
      <c r="G1360" s="382"/>
      <c r="H1360" s="382">
        <v>10</v>
      </c>
      <c r="I1360" s="382">
        <v>24</v>
      </c>
      <c r="J1360" s="382">
        <v>14</v>
      </c>
      <c r="K1360" t="s">
        <v>557</v>
      </c>
      <c r="L1360" s="380">
        <v>45392</v>
      </c>
      <c r="M1360">
        <v>135</v>
      </c>
      <c r="N1360" s="382">
        <v>24</v>
      </c>
      <c r="O1360" s="382"/>
      <c r="P1360" s="382">
        <v>10</v>
      </c>
      <c r="Q1360" s="382">
        <v>14</v>
      </c>
      <c r="R1360" s="382">
        <v>24</v>
      </c>
      <c r="S1360" s="382">
        <v>0</v>
      </c>
    </row>
    <row r="1361" spans="1:19">
      <c r="A1361" t="s">
        <v>107</v>
      </c>
      <c r="B1361">
        <v>84</v>
      </c>
      <c r="C1361" t="s">
        <v>107</v>
      </c>
      <c r="D1361" s="58">
        <v>45323</v>
      </c>
      <c r="E1361" s="382"/>
      <c r="F1361" s="382"/>
      <c r="G1361" s="382"/>
      <c r="H1361" s="382"/>
      <c r="I1361" s="382">
        <v>0</v>
      </c>
      <c r="J1361" s="382">
        <v>0</v>
      </c>
      <c r="L1361" s="380"/>
      <c r="N1361" s="382"/>
      <c r="O1361" s="382"/>
      <c r="P1361" s="382"/>
      <c r="Q1361" s="382">
        <v>0</v>
      </c>
      <c r="R1361" s="382">
        <v>0</v>
      </c>
      <c r="S1361" s="382">
        <v>0</v>
      </c>
    </row>
    <row r="1362" spans="1:19">
      <c r="A1362" t="s">
        <v>107</v>
      </c>
      <c r="B1362">
        <v>84</v>
      </c>
      <c r="C1362" t="s">
        <v>107</v>
      </c>
      <c r="D1362" s="58">
        <v>45352</v>
      </c>
      <c r="E1362" s="382"/>
      <c r="F1362" s="382">
        <v>0</v>
      </c>
      <c r="G1362" s="382"/>
      <c r="H1362" s="382"/>
      <c r="I1362" s="382">
        <v>0</v>
      </c>
      <c r="J1362" s="382">
        <v>0</v>
      </c>
      <c r="L1362" s="380"/>
      <c r="N1362" s="382"/>
      <c r="O1362" s="382"/>
      <c r="P1362" s="382"/>
      <c r="Q1362" s="382">
        <v>0</v>
      </c>
      <c r="R1362" s="382">
        <v>0</v>
      </c>
      <c r="S1362" s="382">
        <v>0</v>
      </c>
    </row>
    <row r="1363" spans="1:19">
      <c r="A1363" t="s">
        <v>107</v>
      </c>
      <c r="B1363">
        <v>84</v>
      </c>
      <c r="C1363" t="s">
        <v>107</v>
      </c>
      <c r="D1363" s="58">
        <v>45383</v>
      </c>
      <c r="E1363" s="382"/>
      <c r="F1363" s="382">
        <v>7</v>
      </c>
      <c r="G1363" s="382"/>
      <c r="H1363" s="382">
        <v>10</v>
      </c>
      <c r="I1363" s="382">
        <v>17</v>
      </c>
      <c r="J1363" s="382">
        <v>7</v>
      </c>
      <c r="L1363" s="380">
        <v>45421</v>
      </c>
      <c r="M1363" s="383">
        <v>54</v>
      </c>
      <c r="N1363" s="382">
        <v>17</v>
      </c>
      <c r="O1363" s="382"/>
      <c r="P1363" s="382">
        <v>10</v>
      </c>
      <c r="Q1363" s="382">
        <v>7</v>
      </c>
      <c r="R1363" s="382">
        <v>17</v>
      </c>
      <c r="S1363" s="382">
        <v>0</v>
      </c>
    </row>
    <row r="1364" spans="1:19">
      <c r="A1364" t="s">
        <v>107</v>
      </c>
      <c r="B1364">
        <v>84</v>
      </c>
      <c r="C1364" t="s">
        <v>107</v>
      </c>
      <c r="D1364" s="58">
        <v>45413</v>
      </c>
      <c r="E1364" s="382"/>
      <c r="F1364" s="382">
        <v>28</v>
      </c>
      <c r="G1364" s="382"/>
      <c r="H1364" s="382">
        <v>10</v>
      </c>
      <c r="I1364" s="382">
        <v>38</v>
      </c>
      <c r="J1364" s="382">
        <v>28</v>
      </c>
      <c r="L1364" s="380">
        <v>45449</v>
      </c>
      <c r="M1364">
        <v>19</v>
      </c>
      <c r="N1364" s="382">
        <v>38</v>
      </c>
      <c r="O1364" s="382"/>
      <c r="P1364" s="382">
        <v>10</v>
      </c>
      <c r="Q1364" s="382">
        <v>28</v>
      </c>
      <c r="R1364" s="382">
        <v>38</v>
      </c>
      <c r="S1364" s="382">
        <v>0</v>
      </c>
    </row>
    <row r="1365" spans="1:19">
      <c r="A1365" t="s">
        <v>107</v>
      </c>
      <c r="B1365">
        <v>84</v>
      </c>
      <c r="C1365" t="s">
        <v>107</v>
      </c>
      <c r="D1365" s="58">
        <v>45444</v>
      </c>
      <c r="E1365" s="382"/>
      <c r="F1365" s="382">
        <v>42</v>
      </c>
      <c r="G1365" s="382"/>
      <c r="H1365" s="382">
        <v>10</v>
      </c>
      <c r="I1365" s="382">
        <v>52</v>
      </c>
      <c r="J1365" s="382">
        <v>42</v>
      </c>
      <c r="L1365" s="380">
        <v>45482</v>
      </c>
      <c r="M1365">
        <v>9</v>
      </c>
      <c r="N1365" s="382">
        <v>52</v>
      </c>
      <c r="O1365" s="382"/>
      <c r="P1365" s="382">
        <v>10</v>
      </c>
      <c r="Q1365" s="382">
        <v>42</v>
      </c>
      <c r="R1365" s="382">
        <v>52</v>
      </c>
      <c r="S1365" s="382">
        <v>0</v>
      </c>
    </row>
    <row r="1366" spans="1:19">
      <c r="A1366" t="s">
        <v>107</v>
      </c>
      <c r="B1366">
        <v>84</v>
      </c>
      <c r="C1366" t="s">
        <v>107</v>
      </c>
      <c r="D1366" s="58">
        <v>45474</v>
      </c>
      <c r="E1366" s="382"/>
      <c r="F1366" s="382">
        <v>63</v>
      </c>
      <c r="G1366" s="382">
        <v>5</v>
      </c>
      <c r="H1366" s="382">
        <v>10</v>
      </c>
      <c r="I1366" s="382">
        <v>78</v>
      </c>
      <c r="J1366" s="382">
        <v>68</v>
      </c>
      <c r="L1366" s="380">
        <v>45510</v>
      </c>
      <c r="M1366">
        <v>16</v>
      </c>
      <c r="N1366" s="382">
        <v>78</v>
      </c>
      <c r="O1366" s="382">
        <v>5</v>
      </c>
      <c r="P1366" s="382">
        <v>10</v>
      </c>
      <c r="Q1366" s="382">
        <v>63</v>
      </c>
      <c r="R1366" s="382">
        <v>78</v>
      </c>
      <c r="S1366" s="382">
        <v>0</v>
      </c>
    </row>
    <row r="1367" spans="1:19">
      <c r="A1367" t="s">
        <v>107</v>
      </c>
      <c r="B1367">
        <v>84</v>
      </c>
      <c r="C1367" t="s">
        <v>107</v>
      </c>
      <c r="D1367" s="58">
        <v>45505</v>
      </c>
      <c r="E1367" s="382"/>
      <c r="F1367" s="382">
        <v>112</v>
      </c>
      <c r="G1367" s="382">
        <v>5</v>
      </c>
      <c r="H1367" s="382">
        <v>10</v>
      </c>
      <c r="I1367" s="382">
        <v>127</v>
      </c>
      <c r="J1367" s="382">
        <v>117</v>
      </c>
      <c r="L1367" s="380" t="s">
        <v>566</v>
      </c>
      <c r="M1367">
        <v>66</v>
      </c>
      <c r="N1367" s="382">
        <v>127</v>
      </c>
      <c r="O1367" s="382">
        <v>5</v>
      </c>
      <c r="P1367" s="382">
        <v>10</v>
      </c>
      <c r="Q1367" s="382">
        <v>112</v>
      </c>
      <c r="R1367" s="382">
        <v>127</v>
      </c>
      <c r="S1367" s="382">
        <v>0</v>
      </c>
    </row>
    <row r="1368" spans="1:19">
      <c r="A1368" t="s">
        <v>107</v>
      </c>
      <c r="B1368">
        <v>84</v>
      </c>
      <c r="C1368" t="s">
        <v>107</v>
      </c>
      <c r="D1368" s="58">
        <v>45536</v>
      </c>
      <c r="E1368" s="382"/>
      <c r="F1368" s="382">
        <v>49</v>
      </c>
      <c r="G1368" s="382">
        <v>5</v>
      </c>
      <c r="H1368" s="382">
        <v>10</v>
      </c>
      <c r="I1368" s="382">
        <v>64</v>
      </c>
      <c r="J1368" s="382">
        <v>54</v>
      </c>
      <c r="L1368" s="380"/>
      <c r="N1368" s="382">
        <v>64</v>
      </c>
      <c r="O1368" s="382">
        <v>5</v>
      </c>
      <c r="P1368" s="382">
        <v>10</v>
      </c>
      <c r="Q1368" s="382">
        <v>49</v>
      </c>
      <c r="R1368" s="382">
        <v>64</v>
      </c>
      <c r="S1368" s="382">
        <v>0</v>
      </c>
    </row>
    <row r="1369" spans="1:19">
      <c r="A1369" t="s">
        <v>107</v>
      </c>
      <c r="B1369">
        <v>84</v>
      </c>
      <c r="C1369" t="s">
        <v>107</v>
      </c>
      <c r="D1369" s="58">
        <v>45566</v>
      </c>
      <c r="E1369" s="382"/>
      <c r="F1369" s="382"/>
      <c r="G1369" s="382"/>
      <c r="H1369" s="382"/>
      <c r="I1369" s="382">
        <v>0</v>
      </c>
      <c r="J1369" s="382">
        <v>0</v>
      </c>
      <c r="L1369" s="380"/>
      <c r="N1369" s="382"/>
      <c r="O1369" s="382"/>
      <c r="P1369" s="382"/>
      <c r="Q1369" s="382">
        <v>0</v>
      </c>
      <c r="R1369" s="382">
        <v>0</v>
      </c>
      <c r="S1369" s="382">
        <v>0</v>
      </c>
    </row>
    <row r="1370" spans="1:19">
      <c r="A1370" t="s">
        <v>107</v>
      </c>
      <c r="B1370">
        <v>84</v>
      </c>
      <c r="C1370" t="s">
        <v>107</v>
      </c>
      <c r="D1370" s="58">
        <v>45597</v>
      </c>
      <c r="E1370" s="382"/>
      <c r="F1370" s="382"/>
      <c r="G1370" s="382"/>
      <c r="H1370" s="382"/>
      <c r="I1370" s="382">
        <v>0</v>
      </c>
      <c r="J1370" s="382">
        <v>0</v>
      </c>
      <c r="L1370" s="380"/>
      <c r="N1370" s="382"/>
      <c r="O1370" s="382"/>
      <c r="P1370" s="382"/>
      <c r="Q1370" s="382">
        <v>0</v>
      </c>
      <c r="R1370" s="382">
        <v>0</v>
      </c>
      <c r="S1370" s="382">
        <v>0</v>
      </c>
    </row>
    <row r="1371" spans="1:19">
      <c r="A1371" t="s">
        <v>107</v>
      </c>
      <c r="B1371">
        <v>84</v>
      </c>
      <c r="C1371" t="s">
        <v>107</v>
      </c>
      <c r="D1371" s="58">
        <v>45627</v>
      </c>
      <c r="E1371" s="382"/>
      <c r="F1371" s="382"/>
      <c r="G1371" s="382"/>
      <c r="H1371" s="382"/>
      <c r="I1371" s="382">
        <v>0</v>
      </c>
      <c r="J1371" s="382">
        <v>0</v>
      </c>
      <c r="L1371" s="380"/>
      <c r="N1371" s="382"/>
      <c r="O1371" s="382"/>
      <c r="P1371" s="382"/>
      <c r="Q1371" s="382">
        <v>0</v>
      </c>
      <c r="R1371" s="382">
        <v>0</v>
      </c>
      <c r="S1371" s="382">
        <v>0</v>
      </c>
    </row>
    <row r="1372" spans="1:19">
      <c r="A1372" t="s">
        <v>107</v>
      </c>
      <c r="B1372">
        <v>84</v>
      </c>
      <c r="C1372" t="s">
        <v>107</v>
      </c>
      <c r="D1372" s="58">
        <v>45658</v>
      </c>
      <c r="E1372" s="382"/>
      <c r="F1372" s="382"/>
      <c r="G1372" s="382"/>
      <c r="H1372" s="382"/>
      <c r="I1372" s="382">
        <v>0</v>
      </c>
      <c r="J1372" s="382">
        <v>0</v>
      </c>
      <c r="L1372" s="380"/>
      <c r="N1372" s="382"/>
      <c r="O1372" s="382"/>
      <c r="P1372" s="382"/>
      <c r="Q1372" s="382">
        <v>0</v>
      </c>
      <c r="R1372" s="382">
        <v>0</v>
      </c>
      <c r="S1372" s="382">
        <v>0</v>
      </c>
    </row>
    <row r="1373" spans="1:19">
      <c r="A1373" t="s">
        <v>107</v>
      </c>
      <c r="B1373">
        <v>84</v>
      </c>
      <c r="C1373" t="s">
        <v>107</v>
      </c>
      <c r="D1373" s="58">
        <v>45689</v>
      </c>
      <c r="E1373" s="382"/>
      <c r="F1373" s="382"/>
      <c r="G1373" s="382"/>
      <c r="H1373" s="382"/>
      <c r="I1373" s="382">
        <v>0</v>
      </c>
      <c r="J1373" s="382">
        <v>0</v>
      </c>
      <c r="L1373" s="380"/>
      <c r="N1373" s="382"/>
      <c r="O1373" s="382"/>
      <c r="P1373" s="382"/>
      <c r="Q1373" s="382">
        <v>0</v>
      </c>
      <c r="R1373" s="382">
        <v>0</v>
      </c>
      <c r="S1373" s="382">
        <v>0</v>
      </c>
    </row>
    <row r="1374" spans="1:19">
      <c r="A1374" t="s">
        <v>107</v>
      </c>
      <c r="B1374" t="s">
        <v>458</v>
      </c>
      <c r="D1374" s="58"/>
      <c r="E1374" s="382">
        <v>0</v>
      </c>
      <c r="F1374" s="382">
        <v>315</v>
      </c>
      <c r="G1374" s="382">
        <v>15</v>
      </c>
      <c r="H1374" s="382">
        <v>70</v>
      </c>
      <c r="I1374" s="382">
        <v>400</v>
      </c>
      <c r="J1374" s="382">
        <v>330</v>
      </c>
      <c r="L1374" s="380"/>
      <c r="N1374" s="382">
        <v>400</v>
      </c>
      <c r="O1374" s="382">
        <v>15</v>
      </c>
      <c r="P1374" s="382">
        <v>70</v>
      </c>
      <c r="Q1374" s="382">
        <v>315</v>
      </c>
      <c r="R1374" s="382">
        <v>400</v>
      </c>
      <c r="S1374" s="382">
        <v>0</v>
      </c>
    </row>
    <row r="1375" spans="1:19">
      <c r="B1375">
        <v>85</v>
      </c>
      <c r="C1375" t="s">
        <v>76</v>
      </c>
      <c r="D1375" s="58">
        <v>45261</v>
      </c>
      <c r="E1375" s="382">
        <v>0</v>
      </c>
      <c r="F1375" s="382"/>
      <c r="G1375" s="382"/>
      <c r="H1375" s="382"/>
      <c r="I1375" s="382">
        <v>0</v>
      </c>
      <c r="J1375" s="382">
        <v>0</v>
      </c>
      <c r="L1375" s="380"/>
      <c r="N1375" s="382"/>
      <c r="O1375" s="382"/>
      <c r="P1375" s="382"/>
      <c r="Q1375" s="382">
        <v>0</v>
      </c>
      <c r="R1375" s="382">
        <v>0</v>
      </c>
      <c r="S1375" s="382">
        <v>0</v>
      </c>
    </row>
    <row r="1376" spans="1:19">
      <c r="B1376">
        <v>85</v>
      </c>
      <c r="C1376" t="s">
        <v>76</v>
      </c>
      <c r="D1376" s="58">
        <v>45292</v>
      </c>
      <c r="E1376" s="382"/>
      <c r="F1376" s="382">
        <v>7</v>
      </c>
      <c r="G1376" s="382"/>
      <c r="H1376" s="382">
        <v>0</v>
      </c>
      <c r="I1376" s="382">
        <v>7</v>
      </c>
      <c r="J1376" s="382">
        <v>7</v>
      </c>
      <c r="K1376" t="s">
        <v>557</v>
      </c>
      <c r="L1376" s="380">
        <v>45392</v>
      </c>
      <c r="M1376">
        <v>143</v>
      </c>
      <c r="N1376" s="382">
        <v>7</v>
      </c>
      <c r="O1376" s="382"/>
      <c r="P1376" s="382"/>
      <c r="Q1376" s="382">
        <v>7</v>
      </c>
      <c r="R1376" s="382">
        <v>7</v>
      </c>
      <c r="S1376" s="382">
        <v>0</v>
      </c>
    </row>
    <row r="1377" spans="1:19">
      <c r="A1377" t="s">
        <v>76</v>
      </c>
      <c r="B1377">
        <v>85</v>
      </c>
      <c r="C1377" t="s">
        <v>76</v>
      </c>
      <c r="D1377" s="58">
        <v>45323</v>
      </c>
      <c r="E1377" s="382"/>
      <c r="F1377" s="382"/>
      <c r="G1377" s="382"/>
      <c r="H1377" s="382"/>
      <c r="I1377" s="382">
        <v>0</v>
      </c>
      <c r="J1377" s="382">
        <v>0</v>
      </c>
      <c r="L1377" s="380"/>
      <c r="N1377" s="382"/>
      <c r="O1377" s="382"/>
      <c r="P1377" s="382"/>
      <c r="Q1377" s="382">
        <v>0</v>
      </c>
      <c r="R1377" s="382">
        <v>0</v>
      </c>
      <c r="S1377" s="382">
        <v>0</v>
      </c>
    </row>
    <row r="1378" spans="1:19">
      <c r="A1378" t="s">
        <v>76</v>
      </c>
      <c r="B1378">
        <v>85</v>
      </c>
      <c r="C1378" t="s">
        <v>76</v>
      </c>
      <c r="D1378" s="58">
        <v>45352</v>
      </c>
      <c r="E1378" s="382"/>
      <c r="F1378" s="382">
        <v>7</v>
      </c>
      <c r="G1378" s="382"/>
      <c r="H1378" s="382">
        <v>10</v>
      </c>
      <c r="I1378" s="382">
        <v>17</v>
      </c>
      <c r="J1378" s="382">
        <v>7</v>
      </c>
      <c r="K1378" t="s">
        <v>557</v>
      </c>
      <c r="L1378" s="380">
        <v>45392</v>
      </c>
      <c r="M1378">
        <v>143</v>
      </c>
      <c r="N1378" s="382">
        <v>17</v>
      </c>
      <c r="O1378" s="382"/>
      <c r="P1378" s="382">
        <v>10</v>
      </c>
      <c r="Q1378" s="382">
        <v>7</v>
      </c>
      <c r="R1378" s="382">
        <v>17</v>
      </c>
      <c r="S1378" s="382">
        <v>0</v>
      </c>
    </row>
    <row r="1379" spans="1:19">
      <c r="A1379" t="s">
        <v>76</v>
      </c>
      <c r="B1379">
        <v>85</v>
      </c>
      <c r="C1379" t="s">
        <v>76</v>
      </c>
      <c r="D1379" s="58">
        <v>45383</v>
      </c>
      <c r="E1379" s="382"/>
      <c r="F1379" s="382">
        <v>21</v>
      </c>
      <c r="G1379" s="382"/>
      <c r="H1379" s="382">
        <v>10</v>
      </c>
      <c r="I1379" s="382">
        <v>31</v>
      </c>
      <c r="J1379" s="382">
        <v>21</v>
      </c>
      <c r="L1379" s="380">
        <v>45421</v>
      </c>
      <c r="M1379" s="383">
        <v>53</v>
      </c>
      <c r="N1379" s="382">
        <v>31</v>
      </c>
      <c r="O1379" s="382"/>
      <c r="P1379" s="382">
        <v>10</v>
      </c>
      <c r="Q1379" s="382">
        <v>21</v>
      </c>
      <c r="R1379" s="382">
        <v>31</v>
      </c>
      <c r="S1379" s="382">
        <v>0</v>
      </c>
    </row>
    <row r="1380" spans="1:19">
      <c r="A1380" t="s">
        <v>76</v>
      </c>
      <c r="B1380">
        <v>85</v>
      </c>
      <c r="C1380" t="s">
        <v>76</v>
      </c>
      <c r="D1380" s="58">
        <v>45413</v>
      </c>
      <c r="E1380" s="382"/>
      <c r="F1380" s="382">
        <v>35</v>
      </c>
      <c r="G1380" s="382"/>
      <c r="H1380" s="382">
        <v>10</v>
      </c>
      <c r="I1380" s="382">
        <v>45</v>
      </c>
      <c r="J1380" s="382">
        <v>35</v>
      </c>
      <c r="L1380" s="380">
        <v>45447</v>
      </c>
      <c r="M1380">
        <v>2</v>
      </c>
      <c r="N1380" s="382">
        <v>45</v>
      </c>
      <c r="O1380" s="382"/>
      <c r="P1380" s="382">
        <v>10</v>
      </c>
      <c r="Q1380" s="382">
        <v>35</v>
      </c>
      <c r="R1380" s="382">
        <v>45</v>
      </c>
      <c r="S1380" s="382">
        <v>0</v>
      </c>
    </row>
    <row r="1381" spans="1:19">
      <c r="A1381" t="s">
        <v>76</v>
      </c>
      <c r="B1381">
        <v>85</v>
      </c>
      <c r="C1381" t="s">
        <v>76</v>
      </c>
      <c r="D1381" s="58">
        <v>45444</v>
      </c>
      <c r="E1381" s="382"/>
      <c r="F1381" s="382">
        <v>35</v>
      </c>
      <c r="G1381" s="382"/>
      <c r="H1381" s="382">
        <v>10</v>
      </c>
      <c r="I1381" s="382">
        <v>45</v>
      </c>
      <c r="J1381" s="382">
        <v>35</v>
      </c>
      <c r="L1381" s="380">
        <v>45483</v>
      </c>
      <c r="M1381">
        <v>18</v>
      </c>
      <c r="N1381" s="382">
        <v>45</v>
      </c>
      <c r="O1381" s="382"/>
      <c r="P1381" s="382">
        <v>10</v>
      </c>
      <c r="Q1381" s="382">
        <v>35</v>
      </c>
      <c r="R1381" s="382">
        <v>45</v>
      </c>
      <c r="S1381" s="382">
        <v>0</v>
      </c>
    </row>
    <row r="1382" spans="1:19">
      <c r="A1382" t="s">
        <v>76</v>
      </c>
      <c r="B1382">
        <v>85</v>
      </c>
      <c r="C1382" t="s">
        <v>76</v>
      </c>
      <c r="D1382" s="58">
        <v>45474</v>
      </c>
      <c r="E1382" s="382"/>
      <c r="F1382" s="382">
        <v>56</v>
      </c>
      <c r="G1382" s="382">
        <v>5</v>
      </c>
      <c r="H1382" s="382">
        <v>10</v>
      </c>
      <c r="I1382" s="382">
        <v>71</v>
      </c>
      <c r="J1382" s="382">
        <v>61</v>
      </c>
      <c r="L1382" s="380">
        <v>45509</v>
      </c>
      <c r="M1382">
        <v>1</v>
      </c>
      <c r="N1382" s="382">
        <v>71</v>
      </c>
      <c r="O1382" s="382">
        <v>5</v>
      </c>
      <c r="P1382" s="382">
        <v>10</v>
      </c>
      <c r="Q1382" s="382">
        <v>56</v>
      </c>
      <c r="R1382" s="382">
        <v>71</v>
      </c>
      <c r="S1382" s="382">
        <v>0</v>
      </c>
    </row>
    <row r="1383" spans="1:19">
      <c r="A1383" t="s">
        <v>76</v>
      </c>
      <c r="B1383">
        <v>85</v>
      </c>
      <c r="C1383" t="s">
        <v>76</v>
      </c>
      <c r="D1383" s="58">
        <v>45505</v>
      </c>
      <c r="E1383" s="382"/>
      <c r="F1383" s="382">
        <v>70</v>
      </c>
      <c r="G1383" s="382">
        <v>5</v>
      </c>
      <c r="H1383" s="382">
        <v>10</v>
      </c>
      <c r="I1383" s="382">
        <v>85</v>
      </c>
      <c r="J1383" s="382">
        <v>75</v>
      </c>
      <c r="L1383" s="380">
        <v>45549</v>
      </c>
      <c r="M1383">
        <v>7</v>
      </c>
      <c r="N1383" s="382">
        <v>71</v>
      </c>
      <c r="O1383" s="382">
        <v>5</v>
      </c>
      <c r="P1383" s="382">
        <v>10</v>
      </c>
      <c r="Q1383" s="382">
        <v>56</v>
      </c>
      <c r="R1383" s="382">
        <v>71</v>
      </c>
      <c r="S1383" s="382">
        <v>14</v>
      </c>
    </row>
    <row r="1384" spans="1:19">
      <c r="A1384" t="s">
        <v>76</v>
      </c>
      <c r="B1384">
        <v>85</v>
      </c>
      <c r="C1384" t="s">
        <v>76</v>
      </c>
      <c r="D1384" s="58">
        <v>45536</v>
      </c>
      <c r="E1384" s="382"/>
      <c r="F1384" s="382">
        <v>35</v>
      </c>
      <c r="G1384" s="382">
        <v>5</v>
      </c>
      <c r="H1384" s="382">
        <v>10</v>
      </c>
      <c r="I1384" s="382">
        <v>50</v>
      </c>
      <c r="J1384" s="382">
        <v>40</v>
      </c>
      <c r="L1384" s="380"/>
      <c r="N1384" s="382">
        <v>50</v>
      </c>
      <c r="O1384" s="382">
        <v>5</v>
      </c>
      <c r="P1384" s="382">
        <v>10</v>
      </c>
      <c r="Q1384" s="382">
        <v>35</v>
      </c>
      <c r="R1384" s="382">
        <v>50</v>
      </c>
      <c r="S1384" s="382">
        <v>0</v>
      </c>
    </row>
    <row r="1385" spans="1:19">
      <c r="A1385" t="s">
        <v>76</v>
      </c>
      <c r="B1385">
        <v>85</v>
      </c>
      <c r="C1385" t="s">
        <v>76</v>
      </c>
      <c r="D1385" s="58">
        <v>45566</v>
      </c>
      <c r="E1385" s="382"/>
      <c r="F1385" s="382">
        <v>14</v>
      </c>
      <c r="G1385" s="382">
        <v>5</v>
      </c>
      <c r="H1385" s="382">
        <v>10</v>
      </c>
      <c r="I1385" s="382">
        <v>29</v>
      </c>
      <c r="J1385" s="382">
        <v>19</v>
      </c>
      <c r="L1385" s="380" t="s">
        <v>559</v>
      </c>
      <c r="M1385">
        <v>31</v>
      </c>
      <c r="N1385" s="382">
        <v>29</v>
      </c>
      <c r="O1385" s="382">
        <v>5</v>
      </c>
      <c r="P1385" s="382">
        <v>10</v>
      </c>
      <c r="Q1385" s="382">
        <v>14</v>
      </c>
      <c r="R1385" s="382">
        <v>29</v>
      </c>
      <c r="S1385" s="382">
        <v>0</v>
      </c>
    </row>
    <row r="1386" spans="1:19">
      <c r="A1386" t="s">
        <v>76</v>
      </c>
      <c r="B1386">
        <v>85</v>
      </c>
      <c r="C1386" t="s">
        <v>76</v>
      </c>
      <c r="D1386" s="58">
        <v>45597</v>
      </c>
      <c r="E1386" s="382"/>
      <c r="F1386" s="382"/>
      <c r="G1386" s="382"/>
      <c r="H1386" s="382"/>
      <c r="I1386" s="382">
        <v>0</v>
      </c>
      <c r="J1386" s="382">
        <v>0</v>
      </c>
      <c r="L1386" s="380"/>
      <c r="N1386" s="382"/>
      <c r="O1386" s="382"/>
      <c r="P1386" s="382"/>
      <c r="Q1386" s="382">
        <v>0</v>
      </c>
      <c r="R1386" s="382">
        <v>0</v>
      </c>
      <c r="S1386" s="382">
        <v>0</v>
      </c>
    </row>
    <row r="1387" spans="1:19">
      <c r="A1387" t="s">
        <v>76</v>
      </c>
      <c r="B1387">
        <v>85</v>
      </c>
      <c r="C1387" t="s">
        <v>76</v>
      </c>
      <c r="D1387" s="58">
        <v>45627</v>
      </c>
      <c r="E1387" s="382"/>
      <c r="F1387" s="382"/>
      <c r="G1387" s="382"/>
      <c r="H1387" s="382"/>
      <c r="I1387" s="382">
        <v>0</v>
      </c>
      <c r="J1387" s="382">
        <v>0</v>
      </c>
      <c r="L1387" s="380"/>
      <c r="N1387" s="382"/>
      <c r="O1387" s="382"/>
      <c r="P1387" s="382"/>
      <c r="Q1387" s="382">
        <v>0</v>
      </c>
      <c r="R1387" s="382">
        <v>0</v>
      </c>
      <c r="S1387" s="382">
        <v>0</v>
      </c>
    </row>
    <row r="1388" spans="1:19">
      <c r="A1388" t="s">
        <v>76</v>
      </c>
      <c r="B1388">
        <v>85</v>
      </c>
      <c r="C1388" t="s">
        <v>76</v>
      </c>
      <c r="D1388" s="58">
        <v>45658</v>
      </c>
      <c r="E1388" s="382"/>
      <c r="F1388" s="382"/>
      <c r="G1388" s="382"/>
      <c r="H1388" s="382"/>
      <c r="I1388" s="382">
        <v>0</v>
      </c>
      <c r="J1388" s="382">
        <v>0</v>
      </c>
      <c r="L1388" s="380"/>
      <c r="N1388" s="382"/>
      <c r="O1388" s="382"/>
      <c r="P1388" s="382"/>
      <c r="Q1388" s="382">
        <v>0</v>
      </c>
      <c r="R1388" s="382">
        <v>0</v>
      </c>
      <c r="S1388" s="382">
        <v>0</v>
      </c>
    </row>
    <row r="1389" spans="1:19">
      <c r="A1389" t="s">
        <v>76</v>
      </c>
      <c r="B1389">
        <v>85</v>
      </c>
      <c r="C1389" t="s">
        <v>76</v>
      </c>
      <c r="D1389" s="58">
        <v>45689</v>
      </c>
      <c r="E1389" s="382"/>
      <c r="F1389" s="382"/>
      <c r="G1389" s="382"/>
      <c r="H1389" s="382"/>
      <c r="I1389" s="382">
        <v>0</v>
      </c>
      <c r="J1389" s="382">
        <v>0</v>
      </c>
      <c r="L1389" s="380"/>
      <c r="N1389" s="382"/>
      <c r="O1389" s="382"/>
      <c r="P1389" s="382"/>
      <c r="Q1389" s="382">
        <v>0</v>
      </c>
      <c r="R1389" s="382">
        <v>0</v>
      </c>
      <c r="S1389" s="382">
        <v>0</v>
      </c>
    </row>
    <row r="1390" spans="1:19">
      <c r="A1390" t="s">
        <v>76</v>
      </c>
      <c r="B1390" t="s">
        <v>459</v>
      </c>
      <c r="D1390" s="58"/>
      <c r="E1390" s="382">
        <v>0</v>
      </c>
      <c r="F1390" s="382">
        <v>280</v>
      </c>
      <c r="G1390" s="382">
        <v>20</v>
      </c>
      <c r="H1390" s="382">
        <v>80</v>
      </c>
      <c r="I1390" s="382">
        <v>380</v>
      </c>
      <c r="J1390" s="382">
        <v>300</v>
      </c>
      <c r="L1390" s="380"/>
      <c r="N1390" s="382">
        <v>366</v>
      </c>
      <c r="O1390" s="382">
        <v>20</v>
      </c>
      <c r="P1390" s="382">
        <v>80</v>
      </c>
      <c r="Q1390" s="382">
        <v>266</v>
      </c>
      <c r="R1390" s="382">
        <v>366</v>
      </c>
      <c r="S1390" s="382">
        <v>14</v>
      </c>
    </row>
    <row r="1391" spans="1:19">
      <c r="B1391">
        <v>86</v>
      </c>
      <c r="C1391" t="s">
        <v>77</v>
      </c>
      <c r="D1391" s="58">
        <v>45261</v>
      </c>
      <c r="E1391" s="382">
        <v>38</v>
      </c>
      <c r="F1391" s="382"/>
      <c r="G1391" s="382"/>
      <c r="H1391" s="382"/>
      <c r="I1391" s="382">
        <v>38</v>
      </c>
      <c r="J1391" s="382">
        <v>38</v>
      </c>
      <c r="K1391" t="s">
        <v>557</v>
      </c>
      <c r="L1391" s="380">
        <v>45392</v>
      </c>
      <c r="M1391">
        <v>153</v>
      </c>
      <c r="N1391" s="382">
        <v>38</v>
      </c>
      <c r="O1391" s="382"/>
      <c r="P1391" s="382"/>
      <c r="Q1391" s="382">
        <v>38</v>
      </c>
      <c r="R1391" s="382">
        <v>38</v>
      </c>
      <c r="S1391" s="382">
        <v>0</v>
      </c>
    </row>
    <row r="1392" spans="1:19">
      <c r="B1392">
        <v>86</v>
      </c>
      <c r="C1392" t="s">
        <v>77</v>
      </c>
      <c r="D1392" s="58">
        <v>45292</v>
      </c>
      <c r="E1392" s="382"/>
      <c r="F1392" s="382">
        <v>7</v>
      </c>
      <c r="G1392" s="382"/>
      <c r="H1392" s="382">
        <v>0</v>
      </c>
      <c r="I1392" s="382">
        <v>7</v>
      </c>
      <c r="J1392" s="382">
        <v>7</v>
      </c>
      <c r="K1392" t="s">
        <v>557</v>
      </c>
      <c r="L1392" s="380">
        <v>45392</v>
      </c>
      <c r="M1392">
        <v>153</v>
      </c>
      <c r="N1392" s="382">
        <v>7</v>
      </c>
      <c r="O1392" s="382"/>
      <c r="P1392" s="382"/>
      <c r="Q1392" s="382">
        <v>7</v>
      </c>
      <c r="R1392" s="382">
        <v>7</v>
      </c>
      <c r="S1392" s="382">
        <v>0</v>
      </c>
    </row>
    <row r="1393" spans="1:19">
      <c r="A1393" t="s">
        <v>77</v>
      </c>
      <c r="B1393">
        <v>86</v>
      </c>
      <c r="C1393" t="s">
        <v>77</v>
      </c>
      <c r="D1393" s="58">
        <v>45323</v>
      </c>
      <c r="E1393" s="382"/>
      <c r="F1393" s="382"/>
      <c r="G1393" s="382"/>
      <c r="H1393" s="382"/>
      <c r="I1393" s="382">
        <v>0</v>
      </c>
      <c r="J1393" s="382">
        <v>0</v>
      </c>
      <c r="L1393" s="380"/>
      <c r="N1393" s="382"/>
      <c r="O1393" s="382"/>
      <c r="P1393" s="382"/>
      <c r="Q1393" s="382">
        <v>0</v>
      </c>
      <c r="R1393" s="382">
        <v>0</v>
      </c>
      <c r="S1393" s="382">
        <v>0</v>
      </c>
    </row>
    <row r="1394" spans="1:19">
      <c r="A1394" t="s">
        <v>77</v>
      </c>
      <c r="B1394">
        <v>86</v>
      </c>
      <c r="C1394" t="s">
        <v>77</v>
      </c>
      <c r="D1394" s="58">
        <v>45352</v>
      </c>
      <c r="E1394" s="382"/>
      <c r="F1394" s="382">
        <v>0</v>
      </c>
      <c r="G1394" s="382"/>
      <c r="H1394" s="382">
        <v>10</v>
      </c>
      <c r="I1394" s="382">
        <v>10</v>
      </c>
      <c r="J1394" s="382">
        <v>0</v>
      </c>
      <c r="K1394" t="s">
        <v>557</v>
      </c>
      <c r="L1394" s="380">
        <v>45392</v>
      </c>
      <c r="M1394">
        <v>153</v>
      </c>
      <c r="N1394" s="382">
        <v>10</v>
      </c>
      <c r="O1394" s="382"/>
      <c r="P1394" s="382">
        <v>10</v>
      </c>
      <c r="Q1394" s="382">
        <v>0</v>
      </c>
      <c r="R1394" s="382">
        <v>10</v>
      </c>
      <c r="S1394" s="382">
        <v>0</v>
      </c>
    </row>
    <row r="1395" spans="1:19">
      <c r="A1395" t="s">
        <v>77</v>
      </c>
      <c r="B1395">
        <v>86</v>
      </c>
      <c r="C1395" t="s">
        <v>77</v>
      </c>
      <c r="D1395" s="58">
        <v>45383</v>
      </c>
      <c r="E1395" s="382"/>
      <c r="F1395" s="382">
        <v>84</v>
      </c>
      <c r="G1395" s="382"/>
      <c r="H1395" s="382">
        <v>10</v>
      </c>
      <c r="I1395" s="382">
        <v>94</v>
      </c>
      <c r="J1395" s="382">
        <v>84</v>
      </c>
      <c r="L1395" s="380">
        <v>45421</v>
      </c>
      <c r="M1395" s="383">
        <v>58</v>
      </c>
      <c r="N1395" s="382">
        <v>94</v>
      </c>
      <c r="O1395" s="382"/>
      <c r="P1395" s="382">
        <v>10</v>
      </c>
      <c r="Q1395" s="382">
        <v>84</v>
      </c>
      <c r="R1395" s="382">
        <v>94</v>
      </c>
      <c r="S1395" s="382">
        <v>0</v>
      </c>
    </row>
    <row r="1396" spans="1:19">
      <c r="A1396" t="s">
        <v>77</v>
      </c>
      <c r="B1396">
        <v>86</v>
      </c>
      <c r="C1396" t="s">
        <v>77</v>
      </c>
      <c r="D1396" s="58">
        <v>45413</v>
      </c>
      <c r="E1396" s="382"/>
      <c r="F1396" s="382">
        <v>7</v>
      </c>
      <c r="G1396" s="382"/>
      <c r="H1396" s="382">
        <v>10</v>
      </c>
      <c r="I1396" s="382">
        <v>17</v>
      </c>
      <c r="J1396" s="382">
        <v>7</v>
      </c>
      <c r="L1396" s="380">
        <v>45455</v>
      </c>
      <c r="M1396">
        <v>82</v>
      </c>
      <c r="N1396" s="382">
        <v>17</v>
      </c>
      <c r="O1396" s="382"/>
      <c r="P1396" s="382">
        <v>10</v>
      </c>
      <c r="Q1396" s="382">
        <v>7</v>
      </c>
      <c r="R1396" s="382">
        <v>17</v>
      </c>
      <c r="S1396" s="382">
        <v>0</v>
      </c>
    </row>
    <row r="1397" spans="1:19">
      <c r="A1397" t="s">
        <v>77</v>
      </c>
      <c r="B1397">
        <v>86</v>
      </c>
      <c r="C1397" t="s">
        <v>77</v>
      </c>
      <c r="D1397" s="58">
        <v>45444</v>
      </c>
      <c r="E1397" s="382"/>
      <c r="F1397" s="382">
        <v>84</v>
      </c>
      <c r="G1397" s="382"/>
      <c r="H1397" s="382">
        <v>10</v>
      </c>
      <c r="I1397" s="382">
        <v>94</v>
      </c>
      <c r="J1397" s="382">
        <v>84</v>
      </c>
      <c r="L1397" s="380">
        <v>45483</v>
      </c>
      <c r="M1397">
        <v>23</v>
      </c>
      <c r="N1397" s="382">
        <v>94</v>
      </c>
      <c r="O1397" s="382"/>
      <c r="P1397" s="382">
        <v>10</v>
      </c>
      <c r="Q1397" s="382">
        <v>84</v>
      </c>
      <c r="R1397" s="382">
        <v>94</v>
      </c>
      <c r="S1397" s="382">
        <v>0</v>
      </c>
    </row>
    <row r="1398" spans="1:19">
      <c r="A1398" t="s">
        <v>77</v>
      </c>
      <c r="B1398">
        <v>86</v>
      </c>
      <c r="C1398" t="s">
        <v>77</v>
      </c>
      <c r="D1398" s="58">
        <v>45474</v>
      </c>
      <c r="E1398" s="382"/>
      <c r="F1398" s="382">
        <v>77</v>
      </c>
      <c r="G1398" s="382">
        <v>5</v>
      </c>
      <c r="H1398" s="382">
        <v>10</v>
      </c>
      <c r="I1398" s="382">
        <v>92</v>
      </c>
      <c r="J1398" s="382">
        <v>82</v>
      </c>
      <c r="L1398" s="380">
        <v>45511</v>
      </c>
      <c r="M1398">
        <v>31</v>
      </c>
      <c r="N1398" s="382">
        <v>92</v>
      </c>
      <c r="O1398" s="382">
        <v>5</v>
      </c>
      <c r="P1398" s="382">
        <v>10</v>
      </c>
      <c r="Q1398" s="382">
        <v>77</v>
      </c>
      <c r="R1398" s="382">
        <v>92</v>
      </c>
      <c r="S1398" s="382">
        <v>0</v>
      </c>
    </row>
    <row r="1399" spans="1:19">
      <c r="A1399" t="s">
        <v>77</v>
      </c>
      <c r="B1399">
        <v>86</v>
      </c>
      <c r="C1399" t="s">
        <v>77</v>
      </c>
      <c r="D1399" s="58">
        <v>45505</v>
      </c>
      <c r="E1399" s="382"/>
      <c r="F1399" s="382">
        <v>49</v>
      </c>
      <c r="G1399" s="382">
        <v>5</v>
      </c>
      <c r="H1399" s="382">
        <v>10</v>
      </c>
      <c r="I1399" s="382">
        <v>64</v>
      </c>
      <c r="J1399" s="382">
        <v>54</v>
      </c>
      <c r="L1399" s="380">
        <v>45551</v>
      </c>
      <c r="M1399">
        <v>28</v>
      </c>
      <c r="N1399" s="382">
        <v>64</v>
      </c>
      <c r="O1399" s="382">
        <v>5</v>
      </c>
      <c r="P1399" s="382">
        <v>10</v>
      </c>
      <c r="Q1399" s="382">
        <v>49</v>
      </c>
      <c r="R1399" s="382">
        <v>64</v>
      </c>
      <c r="S1399" s="382">
        <v>0</v>
      </c>
    </row>
    <row r="1400" spans="1:19">
      <c r="A1400" t="s">
        <v>77</v>
      </c>
      <c r="B1400">
        <v>86</v>
      </c>
      <c r="C1400" t="s">
        <v>77</v>
      </c>
      <c r="D1400" s="58">
        <v>45536</v>
      </c>
      <c r="E1400" s="382"/>
      <c r="F1400" s="382">
        <v>21</v>
      </c>
      <c r="G1400" s="382">
        <v>5</v>
      </c>
      <c r="H1400" s="382">
        <v>10</v>
      </c>
      <c r="I1400" s="382">
        <v>36</v>
      </c>
      <c r="J1400" s="382">
        <v>26</v>
      </c>
      <c r="L1400" s="380"/>
      <c r="N1400" s="382">
        <v>36</v>
      </c>
      <c r="O1400" s="382">
        <v>5</v>
      </c>
      <c r="P1400" s="382">
        <v>10</v>
      </c>
      <c r="Q1400" s="382">
        <v>21</v>
      </c>
      <c r="R1400" s="382">
        <v>36</v>
      </c>
      <c r="S1400" s="382">
        <v>0</v>
      </c>
    </row>
    <row r="1401" spans="1:19">
      <c r="A1401" t="s">
        <v>77</v>
      </c>
      <c r="B1401">
        <v>86</v>
      </c>
      <c r="C1401" t="s">
        <v>77</v>
      </c>
      <c r="D1401" s="58">
        <v>45566</v>
      </c>
      <c r="E1401" s="382"/>
      <c r="F1401" s="382">
        <v>28</v>
      </c>
      <c r="G1401" s="382">
        <v>5</v>
      </c>
      <c r="H1401" s="382">
        <v>10</v>
      </c>
      <c r="I1401" s="382">
        <v>43</v>
      </c>
      <c r="J1401" s="382">
        <v>33</v>
      </c>
      <c r="L1401" s="380" t="s">
        <v>559</v>
      </c>
      <c r="M1401">
        <v>32</v>
      </c>
      <c r="N1401" s="382">
        <v>43</v>
      </c>
      <c r="O1401" s="382">
        <v>5</v>
      </c>
      <c r="P1401" s="382">
        <v>10</v>
      </c>
      <c r="Q1401" s="382">
        <v>28</v>
      </c>
      <c r="R1401" s="382">
        <v>43</v>
      </c>
      <c r="S1401" s="382">
        <v>0</v>
      </c>
    </row>
    <row r="1402" spans="1:19">
      <c r="A1402" t="s">
        <v>77</v>
      </c>
      <c r="B1402">
        <v>86</v>
      </c>
      <c r="C1402" t="s">
        <v>77</v>
      </c>
      <c r="D1402" s="58">
        <v>45597</v>
      </c>
      <c r="E1402" s="382"/>
      <c r="F1402" s="382"/>
      <c r="G1402" s="382"/>
      <c r="H1402" s="382"/>
      <c r="I1402" s="382">
        <v>0</v>
      </c>
      <c r="J1402" s="382">
        <v>0</v>
      </c>
      <c r="L1402" s="380"/>
      <c r="N1402" s="382"/>
      <c r="O1402" s="382"/>
      <c r="P1402" s="382"/>
      <c r="Q1402" s="382">
        <v>0</v>
      </c>
      <c r="R1402" s="382">
        <v>0</v>
      </c>
      <c r="S1402" s="382">
        <v>0</v>
      </c>
    </row>
    <row r="1403" spans="1:19">
      <c r="A1403" t="s">
        <v>77</v>
      </c>
      <c r="B1403">
        <v>86</v>
      </c>
      <c r="C1403" t="s">
        <v>77</v>
      </c>
      <c r="D1403" s="58">
        <v>45627</v>
      </c>
      <c r="E1403" s="382"/>
      <c r="F1403" s="382"/>
      <c r="G1403" s="382"/>
      <c r="H1403" s="382"/>
      <c r="I1403" s="382">
        <v>0</v>
      </c>
      <c r="J1403" s="382">
        <v>0</v>
      </c>
      <c r="L1403" s="380"/>
      <c r="N1403" s="382"/>
      <c r="O1403" s="382"/>
      <c r="P1403" s="382"/>
      <c r="Q1403" s="382">
        <v>0</v>
      </c>
      <c r="R1403" s="382">
        <v>0</v>
      </c>
      <c r="S1403" s="382">
        <v>0</v>
      </c>
    </row>
    <row r="1404" spans="1:19">
      <c r="A1404" t="s">
        <v>77</v>
      </c>
      <c r="B1404">
        <v>86</v>
      </c>
      <c r="C1404" t="s">
        <v>77</v>
      </c>
      <c r="D1404" s="58">
        <v>45658</v>
      </c>
      <c r="E1404" s="382"/>
      <c r="F1404" s="382"/>
      <c r="G1404" s="382"/>
      <c r="H1404" s="382"/>
      <c r="I1404" s="382">
        <v>0</v>
      </c>
      <c r="J1404" s="382">
        <v>0</v>
      </c>
      <c r="L1404" s="380"/>
      <c r="N1404" s="382"/>
      <c r="O1404" s="382"/>
      <c r="P1404" s="382"/>
      <c r="Q1404" s="382">
        <v>0</v>
      </c>
      <c r="R1404" s="382">
        <v>0</v>
      </c>
      <c r="S1404" s="382">
        <v>0</v>
      </c>
    </row>
    <row r="1405" spans="1:19">
      <c r="A1405" t="s">
        <v>77</v>
      </c>
      <c r="B1405">
        <v>86</v>
      </c>
      <c r="C1405" t="s">
        <v>77</v>
      </c>
      <c r="D1405" s="58">
        <v>45689</v>
      </c>
      <c r="E1405" s="382"/>
      <c r="F1405" s="382"/>
      <c r="G1405" s="382"/>
      <c r="H1405" s="382"/>
      <c r="I1405" s="382">
        <v>0</v>
      </c>
      <c r="J1405" s="382">
        <v>0</v>
      </c>
      <c r="L1405" s="380"/>
      <c r="N1405" s="382"/>
      <c r="O1405" s="382"/>
      <c r="P1405" s="382"/>
      <c r="Q1405" s="382">
        <v>0</v>
      </c>
      <c r="R1405" s="382">
        <v>0</v>
      </c>
      <c r="S1405" s="382">
        <v>0</v>
      </c>
    </row>
    <row r="1406" spans="1:19">
      <c r="A1406" t="s">
        <v>77</v>
      </c>
      <c r="B1406" t="s">
        <v>460</v>
      </c>
      <c r="D1406" s="58"/>
      <c r="E1406" s="382">
        <v>38</v>
      </c>
      <c r="F1406" s="382">
        <v>357</v>
      </c>
      <c r="G1406" s="382">
        <v>20</v>
      </c>
      <c r="H1406" s="382">
        <v>80</v>
      </c>
      <c r="I1406" s="382">
        <v>495</v>
      </c>
      <c r="J1406" s="382">
        <v>415</v>
      </c>
      <c r="L1406" s="380"/>
      <c r="N1406" s="382">
        <v>495</v>
      </c>
      <c r="O1406" s="382">
        <v>20</v>
      </c>
      <c r="P1406" s="382">
        <v>80</v>
      </c>
      <c r="Q1406" s="382">
        <v>395</v>
      </c>
      <c r="R1406" s="382">
        <v>495</v>
      </c>
      <c r="S1406" s="382">
        <v>0</v>
      </c>
    </row>
    <row r="1407" spans="1:19">
      <c r="B1407">
        <v>87</v>
      </c>
      <c r="C1407" t="s">
        <v>78</v>
      </c>
      <c r="D1407" s="58">
        <v>45261</v>
      </c>
      <c r="E1407" s="382">
        <v>0</v>
      </c>
      <c r="F1407" s="382"/>
      <c r="G1407" s="382"/>
      <c r="H1407" s="382"/>
      <c r="I1407" s="382">
        <v>0</v>
      </c>
      <c r="J1407" s="382">
        <v>0</v>
      </c>
      <c r="L1407" s="380"/>
      <c r="N1407" s="382"/>
      <c r="O1407" s="382"/>
      <c r="P1407" s="382"/>
      <c r="Q1407" s="382">
        <v>0</v>
      </c>
      <c r="R1407" s="382">
        <v>0</v>
      </c>
      <c r="S1407" s="382">
        <v>0</v>
      </c>
    </row>
    <row r="1408" spans="1:19">
      <c r="B1408">
        <v>87</v>
      </c>
      <c r="C1408" t="s">
        <v>78</v>
      </c>
      <c r="D1408" s="58">
        <v>45292</v>
      </c>
      <c r="E1408" s="382"/>
      <c r="F1408" s="382">
        <v>21</v>
      </c>
      <c r="G1408" s="382"/>
      <c r="H1408" s="382">
        <v>0</v>
      </c>
      <c r="I1408" s="382">
        <v>21</v>
      </c>
      <c r="J1408" s="382">
        <v>21</v>
      </c>
      <c r="K1408" t="s">
        <v>557</v>
      </c>
      <c r="L1408" s="380">
        <v>45392</v>
      </c>
      <c r="M1408">
        <v>142</v>
      </c>
      <c r="N1408" s="382">
        <v>21</v>
      </c>
      <c r="O1408" s="382"/>
      <c r="P1408" s="382"/>
      <c r="Q1408" s="382">
        <v>21</v>
      </c>
      <c r="R1408" s="382">
        <v>21</v>
      </c>
      <c r="S1408" s="382">
        <v>0</v>
      </c>
    </row>
    <row r="1409" spans="1:19">
      <c r="A1409" t="s">
        <v>78</v>
      </c>
      <c r="B1409">
        <v>87</v>
      </c>
      <c r="C1409" t="s">
        <v>78</v>
      </c>
      <c r="D1409" s="58">
        <v>45323</v>
      </c>
      <c r="E1409" s="382"/>
      <c r="F1409" s="382"/>
      <c r="G1409" s="382"/>
      <c r="H1409" s="382"/>
      <c r="I1409" s="382">
        <v>0</v>
      </c>
      <c r="J1409" s="382">
        <v>0</v>
      </c>
      <c r="L1409" s="380"/>
      <c r="N1409" s="382"/>
      <c r="O1409" s="382"/>
      <c r="P1409" s="382"/>
      <c r="Q1409" s="382">
        <v>0</v>
      </c>
      <c r="R1409" s="382">
        <v>0</v>
      </c>
      <c r="S1409" s="382">
        <v>0</v>
      </c>
    </row>
    <row r="1410" spans="1:19">
      <c r="A1410" t="s">
        <v>78</v>
      </c>
      <c r="B1410">
        <v>87</v>
      </c>
      <c r="C1410" t="s">
        <v>78</v>
      </c>
      <c r="D1410" s="58">
        <v>45352</v>
      </c>
      <c r="E1410" s="382"/>
      <c r="F1410" s="382">
        <v>14</v>
      </c>
      <c r="G1410" s="382"/>
      <c r="H1410" s="382">
        <v>10</v>
      </c>
      <c r="I1410" s="382">
        <v>24</v>
      </c>
      <c r="J1410" s="382">
        <v>14</v>
      </c>
      <c r="K1410" t="s">
        <v>557</v>
      </c>
      <c r="L1410" s="380">
        <v>45392</v>
      </c>
      <c r="M1410">
        <v>142</v>
      </c>
      <c r="N1410" s="382">
        <v>24</v>
      </c>
      <c r="O1410" s="382"/>
      <c r="P1410" s="382">
        <v>10</v>
      </c>
      <c r="Q1410" s="382">
        <v>14</v>
      </c>
      <c r="R1410" s="382">
        <v>24</v>
      </c>
      <c r="S1410" s="382">
        <v>0</v>
      </c>
    </row>
    <row r="1411" spans="1:19">
      <c r="A1411" t="s">
        <v>78</v>
      </c>
      <c r="B1411">
        <v>87</v>
      </c>
      <c r="C1411" t="s">
        <v>78</v>
      </c>
      <c r="D1411" s="58">
        <v>45383</v>
      </c>
      <c r="E1411" s="382"/>
      <c r="F1411" s="382">
        <v>35</v>
      </c>
      <c r="G1411" s="382"/>
      <c r="H1411" s="382">
        <v>10</v>
      </c>
      <c r="I1411" s="382">
        <v>45</v>
      </c>
      <c r="J1411" s="382">
        <v>35</v>
      </c>
      <c r="L1411" s="380">
        <v>45421</v>
      </c>
      <c r="M1411" s="383">
        <v>55</v>
      </c>
      <c r="N1411" s="382">
        <v>45</v>
      </c>
      <c r="O1411" s="382"/>
      <c r="P1411" s="382">
        <v>10</v>
      </c>
      <c r="Q1411" s="382">
        <v>35</v>
      </c>
      <c r="R1411" s="382">
        <v>45</v>
      </c>
      <c r="S1411" s="382">
        <v>0</v>
      </c>
    </row>
    <row r="1412" spans="1:19">
      <c r="A1412" t="s">
        <v>78</v>
      </c>
      <c r="B1412">
        <v>87</v>
      </c>
      <c r="C1412" t="s">
        <v>78</v>
      </c>
      <c r="D1412" s="58">
        <v>45413</v>
      </c>
      <c r="E1412" s="382"/>
      <c r="F1412" s="382">
        <v>21</v>
      </c>
      <c r="G1412" s="382"/>
      <c r="H1412" s="382">
        <v>10</v>
      </c>
      <c r="I1412" s="382">
        <v>31</v>
      </c>
      <c r="J1412" s="382">
        <v>21</v>
      </c>
      <c r="L1412" s="380">
        <v>45447</v>
      </c>
      <c r="M1412">
        <v>1</v>
      </c>
      <c r="N1412" s="382">
        <v>31</v>
      </c>
      <c r="O1412" s="382"/>
      <c r="P1412" s="382">
        <v>10</v>
      </c>
      <c r="Q1412" s="382">
        <v>21</v>
      </c>
      <c r="R1412" s="382">
        <v>31</v>
      </c>
      <c r="S1412" s="382">
        <v>0</v>
      </c>
    </row>
    <row r="1413" spans="1:19">
      <c r="A1413" t="s">
        <v>78</v>
      </c>
      <c r="B1413">
        <v>87</v>
      </c>
      <c r="C1413" t="s">
        <v>78</v>
      </c>
      <c r="D1413" s="58">
        <v>45444</v>
      </c>
      <c r="E1413" s="382"/>
      <c r="F1413" s="382">
        <v>14</v>
      </c>
      <c r="G1413" s="382"/>
      <c r="H1413" s="382">
        <v>10</v>
      </c>
      <c r="I1413" s="382">
        <v>24</v>
      </c>
      <c r="J1413" s="382">
        <v>14</v>
      </c>
      <c r="L1413" s="380">
        <v>45483</v>
      </c>
      <c r="M1413">
        <v>19</v>
      </c>
      <c r="N1413" s="382">
        <v>24</v>
      </c>
      <c r="O1413" s="382"/>
      <c r="P1413" s="382">
        <v>10</v>
      </c>
      <c r="Q1413" s="382">
        <v>14</v>
      </c>
      <c r="R1413" s="382">
        <v>24</v>
      </c>
      <c r="S1413" s="382">
        <v>0</v>
      </c>
    </row>
    <row r="1414" spans="1:19">
      <c r="A1414" t="s">
        <v>78</v>
      </c>
      <c r="B1414">
        <v>87</v>
      </c>
      <c r="C1414" t="s">
        <v>78</v>
      </c>
      <c r="D1414" s="58">
        <v>45474</v>
      </c>
      <c r="E1414" s="382"/>
      <c r="F1414" s="382">
        <v>14</v>
      </c>
      <c r="G1414" s="382">
        <v>5</v>
      </c>
      <c r="H1414" s="382">
        <v>10</v>
      </c>
      <c r="I1414" s="382">
        <v>29</v>
      </c>
      <c r="J1414" s="382">
        <v>19</v>
      </c>
      <c r="L1414" s="380">
        <v>45509</v>
      </c>
      <c r="M1414">
        <v>2</v>
      </c>
      <c r="N1414" s="382">
        <v>29</v>
      </c>
      <c r="O1414" s="382">
        <v>5</v>
      </c>
      <c r="P1414" s="382">
        <v>10</v>
      </c>
      <c r="Q1414" s="382">
        <v>14</v>
      </c>
      <c r="R1414" s="382">
        <v>29</v>
      </c>
      <c r="S1414" s="382">
        <v>0</v>
      </c>
    </row>
    <row r="1415" spans="1:19">
      <c r="A1415" t="s">
        <v>78</v>
      </c>
      <c r="B1415">
        <v>87</v>
      </c>
      <c r="C1415" t="s">
        <v>78</v>
      </c>
      <c r="D1415" s="58">
        <v>45505</v>
      </c>
      <c r="E1415" s="382"/>
      <c r="F1415" s="382">
        <v>7</v>
      </c>
      <c r="G1415" s="382">
        <v>5</v>
      </c>
      <c r="H1415" s="382">
        <v>10</v>
      </c>
      <c r="I1415" s="382">
        <v>22</v>
      </c>
      <c r="J1415" s="382">
        <v>12</v>
      </c>
      <c r="L1415" s="380">
        <v>45549</v>
      </c>
      <c r="M1415">
        <v>8</v>
      </c>
      <c r="N1415" s="382">
        <v>29</v>
      </c>
      <c r="O1415" s="382">
        <v>5</v>
      </c>
      <c r="P1415" s="382">
        <v>10</v>
      </c>
      <c r="Q1415" s="382">
        <v>14</v>
      </c>
      <c r="R1415" s="382">
        <v>29</v>
      </c>
      <c r="S1415" s="382">
        <v>-7</v>
      </c>
    </row>
    <row r="1416" spans="1:19">
      <c r="A1416" t="s">
        <v>78</v>
      </c>
      <c r="B1416">
        <v>87</v>
      </c>
      <c r="C1416" t="s">
        <v>78</v>
      </c>
      <c r="D1416" s="58">
        <v>45536</v>
      </c>
      <c r="E1416" s="382"/>
      <c r="F1416" s="382">
        <v>21</v>
      </c>
      <c r="G1416" s="382">
        <v>5</v>
      </c>
      <c r="H1416" s="382">
        <v>10</v>
      </c>
      <c r="I1416" s="382">
        <v>36</v>
      </c>
      <c r="J1416" s="382">
        <v>26</v>
      </c>
      <c r="L1416" s="380"/>
      <c r="N1416" s="382">
        <v>36</v>
      </c>
      <c r="O1416" s="382">
        <v>5</v>
      </c>
      <c r="P1416" s="382">
        <v>10</v>
      </c>
      <c r="Q1416" s="382">
        <v>21</v>
      </c>
      <c r="R1416" s="382">
        <v>36</v>
      </c>
      <c r="S1416" s="382">
        <v>0</v>
      </c>
    </row>
    <row r="1417" spans="1:19">
      <c r="A1417" t="s">
        <v>78</v>
      </c>
      <c r="B1417">
        <v>87</v>
      </c>
      <c r="C1417" t="s">
        <v>78</v>
      </c>
      <c r="D1417" s="58">
        <v>45566</v>
      </c>
      <c r="E1417" s="382"/>
      <c r="F1417" s="382">
        <v>28</v>
      </c>
      <c r="G1417" s="382">
        <v>5</v>
      </c>
      <c r="H1417" s="382">
        <v>10</v>
      </c>
      <c r="I1417" s="382">
        <v>43</v>
      </c>
      <c r="J1417" s="382">
        <v>33</v>
      </c>
      <c r="L1417" s="380" t="s">
        <v>559</v>
      </c>
      <c r="M1417">
        <v>30</v>
      </c>
      <c r="N1417" s="382">
        <v>43</v>
      </c>
      <c r="O1417" s="382">
        <v>5</v>
      </c>
      <c r="P1417" s="382">
        <v>10</v>
      </c>
      <c r="Q1417" s="382">
        <v>28</v>
      </c>
      <c r="R1417" s="382">
        <v>43</v>
      </c>
      <c r="S1417" s="382">
        <v>0</v>
      </c>
    </row>
    <row r="1418" spans="1:19">
      <c r="A1418" t="s">
        <v>78</v>
      </c>
      <c r="B1418">
        <v>87</v>
      </c>
      <c r="C1418" t="s">
        <v>78</v>
      </c>
      <c r="D1418" s="58">
        <v>45597</v>
      </c>
      <c r="E1418" s="382"/>
      <c r="F1418" s="382"/>
      <c r="G1418" s="382"/>
      <c r="H1418" s="382"/>
      <c r="I1418" s="382">
        <v>0</v>
      </c>
      <c r="J1418" s="382">
        <v>0</v>
      </c>
      <c r="L1418" s="380"/>
      <c r="N1418" s="382"/>
      <c r="O1418" s="382"/>
      <c r="P1418" s="382"/>
      <c r="Q1418" s="382">
        <v>0</v>
      </c>
      <c r="R1418" s="382">
        <v>0</v>
      </c>
      <c r="S1418" s="382">
        <v>0</v>
      </c>
    </row>
    <row r="1419" spans="1:19">
      <c r="A1419" t="s">
        <v>78</v>
      </c>
      <c r="B1419">
        <v>87</v>
      </c>
      <c r="C1419" t="s">
        <v>78</v>
      </c>
      <c r="D1419" s="58">
        <v>45627</v>
      </c>
      <c r="E1419" s="382"/>
      <c r="F1419" s="382"/>
      <c r="G1419" s="382"/>
      <c r="H1419" s="382"/>
      <c r="I1419" s="382">
        <v>0</v>
      </c>
      <c r="J1419" s="382">
        <v>0</v>
      </c>
      <c r="L1419" s="380"/>
      <c r="N1419" s="382"/>
      <c r="O1419" s="382"/>
      <c r="P1419" s="382"/>
      <c r="Q1419" s="382">
        <v>0</v>
      </c>
      <c r="R1419" s="382">
        <v>0</v>
      </c>
      <c r="S1419" s="382">
        <v>0</v>
      </c>
    </row>
    <row r="1420" spans="1:19">
      <c r="A1420" t="s">
        <v>78</v>
      </c>
      <c r="B1420">
        <v>87</v>
      </c>
      <c r="C1420" t="s">
        <v>78</v>
      </c>
      <c r="D1420" s="58">
        <v>45658</v>
      </c>
      <c r="E1420" s="382"/>
      <c r="F1420" s="382"/>
      <c r="G1420" s="382"/>
      <c r="H1420" s="382"/>
      <c r="I1420" s="382">
        <v>0</v>
      </c>
      <c r="J1420" s="382">
        <v>0</v>
      </c>
      <c r="L1420" s="380"/>
      <c r="N1420" s="382"/>
      <c r="O1420" s="382"/>
      <c r="P1420" s="382"/>
      <c r="Q1420" s="382">
        <v>0</v>
      </c>
      <c r="R1420" s="382">
        <v>0</v>
      </c>
      <c r="S1420" s="382">
        <v>0</v>
      </c>
    </row>
    <row r="1421" spans="1:19">
      <c r="A1421" t="s">
        <v>78</v>
      </c>
      <c r="B1421">
        <v>87</v>
      </c>
      <c r="C1421" t="s">
        <v>78</v>
      </c>
      <c r="D1421" s="58">
        <v>45689</v>
      </c>
      <c r="E1421" s="382"/>
      <c r="F1421" s="382"/>
      <c r="G1421" s="382"/>
      <c r="H1421" s="382"/>
      <c r="I1421" s="382">
        <v>0</v>
      </c>
      <c r="J1421" s="382">
        <v>0</v>
      </c>
      <c r="L1421" s="380"/>
      <c r="N1421" s="382"/>
      <c r="O1421" s="382"/>
      <c r="P1421" s="382"/>
      <c r="Q1421" s="382">
        <v>0</v>
      </c>
      <c r="R1421" s="382">
        <v>0</v>
      </c>
      <c r="S1421" s="382">
        <v>0</v>
      </c>
    </row>
    <row r="1422" spans="1:19">
      <c r="A1422" t="s">
        <v>78</v>
      </c>
      <c r="B1422" t="s">
        <v>461</v>
      </c>
      <c r="D1422" s="58"/>
      <c r="E1422" s="382">
        <v>0</v>
      </c>
      <c r="F1422" s="382">
        <v>175</v>
      </c>
      <c r="G1422" s="382">
        <v>20</v>
      </c>
      <c r="H1422" s="382">
        <v>80</v>
      </c>
      <c r="I1422" s="382">
        <v>275</v>
      </c>
      <c r="J1422" s="382">
        <v>195</v>
      </c>
      <c r="L1422" s="380"/>
      <c r="N1422" s="382">
        <v>282</v>
      </c>
      <c r="O1422" s="382">
        <v>20</v>
      </c>
      <c r="P1422" s="382">
        <v>80</v>
      </c>
      <c r="Q1422" s="382">
        <v>182</v>
      </c>
      <c r="R1422" s="382">
        <v>282</v>
      </c>
      <c r="S1422" s="382">
        <v>-7</v>
      </c>
    </row>
    <row r="1423" spans="1:19">
      <c r="B1423">
        <v>88</v>
      </c>
      <c r="C1423" t="s">
        <v>26</v>
      </c>
      <c r="D1423" s="58">
        <v>45261</v>
      </c>
      <c r="E1423" s="382">
        <v>0</v>
      </c>
      <c r="F1423" s="382"/>
      <c r="G1423" s="382"/>
      <c r="H1423" s="382"/>
      <c r="I1423" s="382">
        <v>0</v>
      </c>
      <c r="J1423" s="382">
        <v>0</v>
      </c>
      <c r="L1423" s="380"/>
      <c r="N1423" s="382"/>
      <c r="O1423" s="382"/>
      <c r="P1423" s="382"/>
      <c r="Q1423" s="382">
        <v>0</v>
      </c>
      <c r="R1423" s="382">
        <v>0</v>
      </c>
      <c r="S1423" s="382">
        <v>0</v>
      </c>
    </row>
    <row r="1424" spans="1:19">
      <c r="B1424">
        <v>88</v>
      </c>
      <c r="C1424" t="s">
        <v>26</v>
      </c>
      <c r="D1424" s="58">
        <v>45292</v>
      </c>
      <c r="E1424" s="382"/>
      <c r="F1424" s="382">
        <v>21</v>
      </c>
      <c r="G1424" s="382"/>
      <c r="H1424" s="382">
        <v>10</v>
      </c>
      <c r="I1424" s="382">
        <v>31</v>
      </c>
      <c r="J1424" s="382">
        <v>21</v>
      </c>
      <c r="L1424" s="380">
        <v>45419</v>
      </c>
      <c r="M1424" s="383">
        <v>36</v>
      </c>
      <c r="N1424" s="382">
        <v>31</v>
      </c>
      <c r="O1424" s="382"/>
      <c r="P1424" s="382">
        <v>20</v>
      </c>
      <c r="Q1424" s="382">
        <v>11</v>
      </c>
      <c r="R1424" s="382">
        <v>31</v>
      </c>
      <c r="S1424" s="382">
        <v>0</v>
      </c>
    </row>
    <row r="1425" spans="1:19">
      <c r="A1425" t="s">
        <v>26</v>
      </c>
      <c r="B1425">
        <v>88</v>
      </c>
      <c r="C1425" t="s">
        <v>26</v>
      </c>
      <c r="D1425" s="58">
        <v>45323</v>
      </c>
      <c r="E1425" s="382"/>
      <c r="F1425" s="382"/>
      <c r="G1425" s="382"/>
      <c r="H1425" s="382"/>
      <c r="I1425" s="382">
        <v>0</v>
      </c>
      <c r="J1425" s="382">
        <v>0</v>
      </c>
      <c r="L1425" s="380"/>
      <c r="N1425" s="382"/>
      <c r="O1425" s="382"/>
      <c r="P1425" s="382"/>
      <c r="Q1425" s="382">
        <v>0</v>
      </c>
      <c r="R1425" s="382">
        <v>0</v>
      </c>
      <c r="S1425" s="382">
        <v>0</v>
      </c>
    </row>
    <row r="1426" spans="1:19">
      <c r="A1426" t="s">
        <v>26</v>
      </c>
      <c r="B1426">
        <v>88</v>
      </c>
      <c r="C1426" t="s">
        <v>26</v>
      </c>
      <c r="D1426" s="58">
        <v>45352</v>
      </c>
      <c r="E1426" s="382"/>
      <c r="F1426" s="382"/>
      <c r="G1426" s="382"/>
      <c r="H1426" s="382"/>
      <c r="I1426" s="382">
        <v>0</v>
      </c>
      <c r="J1426" s="382">
        <v>0</v>
      </c>
      <c r="L1426" s="380"/>
      <c r="M1426" s="383"/>
      <c r="N1426" s="382"/>
      <c r="O1426" s="382"/>
      <c r="P1426" s="382"/>
      <c r="Q1426" s="382">
        <v>0</v>
      </c>
      <c r="R1426" s="382">
        <v>0</v>
      </c>
      <c r="S1426" s="382">
        <v>0</v>
      </c>
    </row>
    <row r="1427" spans="1:19">
      <c r="A1427" t="s">
        <v>26</v>
      </c>
      <c r="B1427">
        <v>88</v>
      </c>
      <c r="C1427" t="s">
        <v>26</v>
      </c>
      <c r="D1427" s="58">
        <v>45383</v>
      </c>
      <c r="E1427" s="382"/>
      <c r="F1427" s="382">
        <v>35</v>
      </c>
      <c r="G1427" s="382"/>
      <c r="H1427" s="382">
        <v>10</v>
      </c>
      <c r="I1427" s="382">
        <v>45</v>
      </c>
      <c r="J1427" s="382">
        <v>35</v>
      </c>
      <c r="L1427" s="380">
        <v>45419</v>
      </c>
      <c r="M1427" s="383">
        <v>36</v>
      </c>
      <c r="N1427" s="382">
        <v>45</v>
      </c>
      <c r="O1427" s="382"/>
      <c r="P1427" s="382">
        <v>10</v>
      </c>
      <c r="Q1427" s="382">
        <v>35</v>
      </c>
      <c r="R1427" s="382">
        <v>45</v>
      </c>
      <c r="S1427" s="382">
        <v>0</v>
      </c>
    </row>
    <row r="1428" spans="1:19">
      <c r="A1428" t="s">
        <v>26</v>
      </c>
      <c r="B1428">
        <v>88</v>
      </c>
      <c r="C1428" t="s">
        <v>26</v>
      </c>
      <c r="D1428" s="58">
        <v>45413</v>
      </c>
      <c r="E1428" s="382"/>
      <c r="F1428" s="382">
        <v>84</v>
      </c>
      <c r="G1428" s="382"/>
      <c r="H1428" s="382">
        <v>10</v>
      </c>
      <c r="I1428" s="382">
        <v>94</v>
      </c>
      <c r="J1428" s="382">
        <v>84</v>
      </c>
      <c r="L1428" s="380">
        <v>45451</v>
      </c>
      <c r="M1428">
        <v>41</v>
      </c>
      <c r="N1428" s="382">
        <v>94</v>
      </c>
      <c r="O1428" s="382"/>
      <c r="P1428" s="382">
        <v>10</v>
      </c>
      <c r="Q1428" s="382">
        <v>84</v>
      </c>
      <c r="R1428" s="382">
        <v>94</v>
      </c>
      <c r="S1428" s="382">
        <v>0</v>
      </c>
    </row>
    <row r="1429" spans="1:19">
      <c r="A1429" t="s">
        <v>26</v>
      </c>
      <c r="B1429">
        <v>88</v>
      </c>
      <c r="C1429" t="s">
        <v>26</v>
      </c>
      <c r="D1429" s="58">
        <v>45444</v>
      </c>
      <c r="E1429" s="382"/>
      <c r="F1429" s="382">
        <v>70</v>
      </c>
      <c r="G1429" s="382"/>
      <c r="H1429" s="382">
        <v>10</v>
      </c>
      <c r="I1429" s="382">
        <v>80</v>
      </c>
      <c r="J1429" s="382">
        <v>70</v>
      </c>
      <c r="L1429" s="380">
        <v>45483</v>
      </c>
      <c r="M1429">
        <v>12</v>
      </c>
      <c r="N1429" s="382">
        <v>80</v>
      </c>
      <c r="O1429" s="382"/>
      <c r="P1429" s="382">
        <v>10</v>
      </c>
      <c r="Q1429" s="382">
        <v>70</v>
      </c>
      <c r="R1429" s="382">
        <v>80</v>
      </c>
      <c r="S1429" s="382">
        <v>0</v>
      </c>
    </row>
    <row r="1430" spans="1:19">
      <c r="A1430" t="s">
        <v>26</v>
      </c>
      <c r="B1430">
        <v>88</v>
      </c>
      <c r="C1430" t="s">
        <v>26</v>
      </c>
      <c r="D1430" s="58">
        <v>45474</v>
      </c>
      <c r="E1430" s="382"/>
      <c r="F1430" s="382">
        <v>42</v>
      </c>
      <c r="G1430" s="382">
        <v>5</v>
      </c>
      <c r="H1430" s="382">
        <v>10</v>
      </c>
      <c r="I1430" s="382">
        <v>57</v>
      </c>
      <c r="J1430" s="382">
        <v>47</v>
      </c>
      <c r="L1430" s="380">
        <v>45516</v>
      </c>
      <c r="M1430">
        <v>60</v>
      </c>
      <c r="N1430" s="382">
        <v>57</v>
      </c>
      <c r="O1430" s="382">
        <v>5</v>
      </c>
      <c r="P1430" s="382">
        <v>10</v>
      </c>
      <c r="Q1430" s="382">
        <v>42</v>
      </c>
      <c r="R1430" s="382">
        <v>57</v>
      </c>
      <c r="S1430" s="382">
        <v>0</v>
      </c>
    </row>
    <row r="1431" spans="1:19">
      <c r="A1431" t="s">
        <v>26</v>
      </c>
      <c r="B1431">
        <v>88</v>
      </c>
      <c r="C1431" t="s">
        <v>26</v>
      </c>
      <c r="D1431" s="58">
        <v>45505</v>
      </c>
      <c r="E1431" s="382"/>
      <c r="F1431" s="382">
        <v>0</v>
      </c>
      <c r="G1431" s="382">
        <v>5</v>
      </c>
      <c r="H1431" s="382">
        <v>10</v>
      </c>
      <c r="I1431" s="382">
        <v>15</v>
      </c>
      <c r="J1431" s="382">
        <v>5</v>
      </c>
      <c r="L1431" s="380"/>
      <c r="N1431" s="382">
        <v>15</v>
      </c>
      <c r="O1431" s="382"/>
      <c r="P1431" s="382"/>
      <c r="Q1431" s="382">
        <v>15</v>
      </c>
      <c r="R1431" s="382">
        <v>15</v>
      </c>
      <c r="S1431" s="382">
        <v>0</v>
      </c>
    </row>
    <row r="1432" spans="1:19">
      <c r="A1432" t="s">
        <v>26</v>
      </c>
      <c r="B1432">
        <v>88</v>
      </c>
      <c r="C1432" t="s">
        <v>26</v>
      </c>
      <c r="D1432" s="58">
        <v>45536</v>
      </c>
      <c r="E1432" s="382"/>
      <c r="F1432" s="382"/>
      <c r="G1432" s="382">
        <v>5</v>
      </c>
      <c r="H1432" s="382">
        <v>10</v>
      </c>
      <c r="I1432" s="382">
        <v>15</v>
      </c>
      <c r="J1432" s="382">
        <v>5</v>
      </c>
      <c r="L1432" s="380"/>
      <c r="N1432" s="382">
        <v>15</v>
      </c>
      <c r="O1432" s="382"/>
      <c r="P1432" s="382"/>
      <c r="Q1432" s="382">
        <v>15</v>
      </c>
      <c r="R1432" s="382">
        <v>15</v>
      </c>
      <c r="S1432" s="382">
        <v>0</v>
      </c>
    </row>
    <row r="1433" spans="1:19">
      <c r="A1433" t="s">
        <v>26</v>
      </c>
      <c r="B1433">
        <v>88</v>
      </c>
      <c r="C1433" t="s">
        <v>26</v>
      </c>
      <c r="D1433" s="58">
        <v>45566</v>
      </c>
      <c r="E1433" s="382"/>
      <c r="F1433" s="382"/>
      <c r="G1433" s="382"/>
      <c r="H1433" s="382"/>
      <c r="I1433" s="382">
        <v>0</v>
      </c>
      <c r="J1433" s="382">
        <v>0</v>
      </c>
      <c r="L1433" s="380"/>
      <c r="N1433" s="382">
        <v>30</v>
      </c>
      <c r="O1433" s="382"/>
      <c r="P1433" s="382"/>
      <c r="Q1433" s="382">
        <v>30</v>
      </c>
      <c r="R1433" s="382">
        <v>30</v>
      </c>
      <c r="S1433" s="382">
        <v>-30</v>
      </c>
    </row>
    <row r="1434" spans="1:19">
      <c r="A1434" t="s">
        <v>26</v>
      </c>
      <c r="B1434">
        <v>88</v>
      </c>
      <c r="C1434" t="s">
        <v>26</v>
      </c>
      <c r="D1434" s="58">
        <v>45597</v>
      </c>
      <c r="E1434" s="382"/>
      <c r="F1434" s="382"/>
      <c r="G1434" s="382"/>
      <c r="H1434" s="382"/>
      <c r="I1434" s="382">
        <v>0</v>
      </c>
      <c r="J1434" s="382">
        <v>0</v>
      </c>
      <c r="L1434" s="380"/>
      <c r="N1434" s="382">
        <v>-30</v>
      </c>
      <c r="O1434" s="382"/>
      <c r="P1434" s="382"/>
      <c r="Q1434" s="382">
        <v>-30</v>
      </c>
      <c r="R1434" s="382">
        <v>-30</v>
      </c>
      <c r="S1434" s="382">
        <v>30</v>
      </c>
    </row>
    <row r="1435" spans="1:19">
      <c r="A1435" t="s">
        <v>26</v>
      </c>
      <c r="B1435">
        <v>88</v>
      </c>
      <c r="C1435" t="s">
        <v>26</v>
      </c>
      <c r="D1435" s="58">
        <v>45627</v>
      </c>
      <c r="E1435" s="382"/>
      <c r="F1435" s="382"/>
      <c r="G1435" s="382"/>
      <c r="H1435" s="382"/>
      <c r="I1435" s="382">
        <v>0</v>
      </c>
      <c r="J1435" s="382">
        <v>0</v>
      </c>
      <c r="L1435" s="380"/>
      <c r="N1435" s="382"/>
      <c r="O1435" s="382"/>
      <c r="P1435" s="382"/>
      <c r="Q1435" s="382">
        <v>0</v>
      </c>
      <c r="R1435" s="382">
        <v>0</v>
      </c>
      <c r="S1435" s="382">
        <v>0</v>
      </c>
    </row>
    <row r="1436" spans="1:19">
      <c r="A1436" t="s">
        <v>26</v>
      </c>
      <c r="B1436" t="s">
        <v>462</v>
      </c>
      <c r="D1436" s="58"/>
      <c r="E1436" s="382">
        <v>0</v>
      </c>
      <c r="F1436" s="382">
        <v>252</v>
      </c>
      <c r="G1436" s="382">
        <v>15</v>
      </c>
      <c r="H1436" s="382">
        <v>70</v>
      </c>
      <c r="I1436" s="382">
        <v>337</v>
      </c>
      <c r="J1436" s="382">
        <v>267</v>
      </c>
      <c r="L1436" s="380"/>
      <c r="N1436" s="382">
        <v>337</v>
      </c>
      <c r="O1436" s="382">
        <v>5</v>
      </c>
      <c r="P1436" s="382">
        <v>60</v>
      </c>
      <c r="Q1436" s="382">
        <v>272</v>
      </c>
      <c r="R1436" s="382">
        <v>337</v>
      </c>
      <c r="S1436" s="382">
        <v>0</v>
      </c>
    </row>
    <row r="1437" spans="1:19">
      <c r="B1437">
        <v>89</v>
      </c>
      <c r="C1437" t="s">
        <v>325</v>
      </c>
      <c r="D1437" s="58">
        <v>45261</v>
      </c>
      <c r="E1437" s="382">
        <v>710</v>
      </c>
      <c r="F1437" s="382">
        <v>0</v>
      </c>
      <c r="G1437" s="382"/>
      <c r="H1437" s="382"/>
      <c r="I1437" s="382">
        <v>710</v>
      </c>
      <c r="J1437" s="382">
        <v>710</v>
      </c>
      <c r="K1437" s="387" t="s">
        <v>383</v>
      </c>
      <c r="L1437" s="380">
        <v>45375</v>
      </c>
      <c r="M1437">
        <v>66</v>
      </c>
      <c r="N1437" s="382">
        <v>260</v>
      </c>
      <c r="O1437" s="382"/>
      <c r="P1437" s="382"/>
      <c r="Q1437" s="382">
        <v>260</v>
      </c>
      <c r="R1437" s="382">
        <v>260</v>
      </c>
      <c r="S1437" s="382">
        <v>450</v>
      </c>
    </row>
    <row r="1438" spans="1:19">
      <c r="B1438">
        <v>89</v>
      </c>
      <c r="C1438" t="s">
        <v>325</v>
      </c>
      <c r="D1438" s="58">
        <v>45261</v>
      </c>
      <c r="E1438" s="382"/>
      <c r="F1438" s="382"/>
      <c r="G1438" s="382"/>
      <c r="H1438" s="382"/>
      <c r="I1438" s="382">
        <v>0</v>
      </c>
      <c r="J1438" s="382">
        <v>0</v>
      </c>
      <c r="K1438" s="387" t="s">
        <v>383</v>
      </c>
      <c r="L1438" s="380">
        <v>45375</v>
      </c>
      <c r="M1438">
        <v>66</v>
      </c>
      <c r="N1438" s="382">
        <v>450</v>
      </c>
      <c r="O1438" s="382"/>
      <c r="P1438" s="382"/>
      <c r="Q1438" s="382">
        <v>450</v>
      </c>
      <c r="R1438" s="382">
        <v>450</v>
      </c>
      <c r="S1438" s="382">
        <v>-450</v>
      </c>
    </row>
    <row r="1439" spans="1:19">
      <c r="A1439" t="s">
        <v>325</v>
      </c>
      <c r="B1439">
        <v>89</v>
      </c>
      <c r="C1439" t="s">
        <v>218</v>
      </c>
      <c r="D1439" s="58">
        <v>45292</v>
      </c>
      <c r="E1439" s="382"/>
      <c r="F1439" s="382">
        <v>0</v>
      </c>
      <c r="G1439" s="382"/>
      <c r="H1439" s="382">
        <v>0</v>
      </c>
      <c r="I1439" s="382">
        <v>0</v>
      </c>
      <c r="J1439" s="382">
        <v>0</v>
      </c>
      <c r="K1439" s="383"/>
      <c r="L1439" s="382"/>
      <c r="M1439" s="383"/>
      <c r="N1439" s="382"/>
      <c r="O1439" s="382"/>
      <c r="P1439" s="382"/>
      <c r="Q1439" s="382">
        <v>0</v>
      </c>
      <c r="R1439" s="382">
        <v>0</v>
      </c>
      <c r="S1439" s="382">
        <v>0</v>
      </c>
    </row>
    <row r="1440" spans="1:19">
      <c r="A1440" t="s">
        <v>325</v>
      </c>
      <c r="B1440">
        <v>89</v>
      </c>
      <c r="C1440" t="s">
        <v>218</v>
      </c>
      <c r="D1440" s="58">
        <v>45323</v>
      </c>
      <c r="E1440" s="382"/>
      <c r="F1440" s="382"/>
      <c r="G1440" s="382"/>
      <c r="H1440" s="382"/>
      <c r="I1440" s="382">
        <v>0</v>
      </c>
      <c r="J1440" s="382">
        <v>0</v>
      </c>
      <c r="K1440" s="387"/>
      <c r="L1440" s="380"/>
      <c r="N1440" s="382"/>
      <c r="O1440" s="382"/>
      <c r="P1440" s="382"/>
      <c r="Q1440" s="382">
        <v>0</v>
      </c>
      <c r="R1440" s="382">
        <v>0</v>
      </c>
      <c r="S1440" s="382">
        <v>0</v>
      </c>
    </row>
    <row r="1441" spans="1:19">
      <c r="A1441" t="s">
        <v>218</v>
      </c>
      <c r="B1441">
        <v>89</v>
      </c>
      <c r="C1441" t="s">
        <v>218</v>
      </c>
      <c r="D1441" s="58">
        <v>45352</v>
      </c>
      <c r="E1441" s="382"/>
      <c r="F1441" s="382">
        <v>0</v>
      </c>
      <c r="G1441" s="382"/>
      <c r="H1441" s="382">
        <v>10</v>
      </c>
      <c r="I1441" s="382">
        <v>10</v>
      </c>
      <c r="J1441" s="382">
        <v>0</v>
      </c>
      <c r="L1441" s="380">
        <v>45426</v>
      </c>
      <c r="M1441" s="383">
        <v>90</v>
      </c>
      <c r="N1441" s="382">
        <v>10</v>
      </c>
      <c r="O1441" s="382"/>
      <c r="P1441" s="382">
        <v>10</v>
      </c>
      <c r="Q1441" s="382">
        <v>0</v>
      </c>
      <c r="R1441" s="382">
        <v>10</v>
      </c>
      <c r="S1441" s="382">
        <v>0</v>
      </c>
    </row>
    <row r="1442" spans="1:19">
      <c r="A1442" t="s">
        <v>218</v>
      </c>
      <c r="B1442">
        <v>89</v>
      </c>
      <c r="C1442" t="s">
        <v>218</v>
      </c>
      <c r="D1442" s="58">
        <v>45383</v>
      </c>
      <c r="E1442" s="382"/>
      <c r="F1442" s="382">
        <v>0</v>
      </c>
      <c r="G1442" s="382"/>
      <c r="H1442" s="382">
        <v>10</v>
      </c>
      <c r="I1442" s="382">
        <v>10</v>
      </c>
      <c r="J1442" s="382">
        <v>0</v>
      </c>
      <c r="L1442" s="380">
        <v>45426</v>
      </c>
      <c r="M1442" s="383">
        <v>90</v>
      </c>
      <c r="N1442" s="382">
        <v>10</v>
      </c>
      <c r="O1442" s="382"/>
      <c r="P1442" s="382">
        <v>10</v>
      </c>
      <c r="Q1442" s="382">
        <v>0</v>
      </c>
      <c r="R1442" s="382">
        <v>10</v>
      </c>
      <c r="S1442" s="382">
        <v>0</v>
      </c>
    </row>
    <row r="1443" spans="1:19">
      <c r="A1443" t="s">
        <v>218</v>
      </c>
      <c r="B1443">
        <v>89</v>
      </c>
      <c r="C1443" t="s">
        <v>218</v>
      </c>
      <c r="D1443" s="58">
        <v>45413</v>
      </c>
      <c r="E1443" s="382"/>
      <c r="F1443" s="382">
        <v>7</v>
      </c>
      <c r="G1443" s="382"/>
      <c r="H1443" s="382">
        <v>10</v>
      </c>
      <c r="I1443" s="382">
        <v>17</v>
      </c>
      <c r="J1443" s="382">
        <v>7</v>
      </c>
      <c r="L1443" s="380">
        <v>45509</v>
      </c>
      <c r="M1443">
        <v>8</v>
      </c>
      <c r="N1443" s="382">
        <v>17</v>
      </c>
      <c r="O1443" s="382"/>
      <c r="P1443" s="382">
        <v>10</v>
      </c>
      <c r="Q1443" s="382">
        <v>7</v>
      </c>
      <c r="R1443" s="382">
        <v>17</v>
      </c>
      <c r="S1443" s="382">
        <v>0</v>
      </c>
    </row>
    <row r="1444" spans="1:19">
      <c r="A1444" t="s">
        <v>218</v>
      </c>
      <c r="B1444">
        <v>89</v>
      </c>
      <c r="C1444" t="s">
        <v>218</v>
      </c>
      <c r="D1444" s="58">
        <v>45444</v>
      </c>
      <c r="E1444" s="382"/>
      <c r="F1444" s="382">
        <v>42</v>
      </c>
      <c r="G1444" s="382"/>
      <c r="H1444" s="382">
        <v>10</v>
      </c>
      <c r="I1444" s="382">
        <v>52</v>
      </c>
      <c r="J1444" s="382">
        <v>42</v>
      </c>
      <c r="K1444" s="387"/>
      <c r="L1444" s="380">
        <v>45509</v>
      </c>
      <c r="M1444">
        <v>8</v>
      </c>
      <c r="N1444" s="382">
        <v>52</v>
      </c>
      <c r="O1444" s="382"/>
      <c r="P1444" s="382">
        <v>10</v>
      </c>
      <c r="Q1444" s="382">
        <v>42</v>
      </c>
      <c r="R1444" s="382">
        <v>52</v>
      </c>
      <c r="S1444" s="382">
        <v>0</v>
      </c>
    </row>
    <row r="1445" spans="1:19">
      <c r="A1445" t="s">
        <v>218</v>
      </c>
      <c r="B1445">
        <v>89</v>
      </c>
      <c r="C1445" t="s">
        <v>218</v>
      </c>
      <c r="D1445" s="58">
        <v>45474</v>
      </c>
      <c r="E1445" s="382"/>
      <c r="F1445" s="382">
        <v>98</v>
      </c>
      <c r="G1445" s="382">
        <v>5</v>
      </c>
      <c r="H1445" s="382">
        <v>10</v>
      </c>
      <c r="I1445" s="382">
        <v>113</v>
      </c>
      <c r="J1445" s="382">
        <v>103</v>
      </c>
      <c r="L1445" s="380">
        <v>45509</v>
      </c>
      <c r="M1445">
        <v>8</v>
      </c>
      <c r="N1445" s="382">
        <v>113</v>
      </c>
      <c r="O1445" s="382">
        <v>5</v>
      </c>
      <c r="P1445" s="382">
        <v>10</v>
      </c>
      <c r="Q1445" s="382">
        <v>98</v>
      </c>
      <c r="R1445" s="382">
        <v>113</v>
      </c>
      <c r="S1445" s="382">
        <v>0</v>
      </c>
    </row>
    <row r="1446" spans="1:19">
      <c r="A1446" t="s">
        <v>218</v>
      </c>
      <c r="B1446">
        <v>89</v>
      </c>
      <c r="C1446" t="s">
        <v>218</v>
      </c>
      <c r="D1446" s="58">
        <v>45505</v>
      </c>
      <c r="E1446" s="382"/>
      <c r="F1446" s="382">
        <v>49</v>
      </c>
      <c r="G1446" s="382">
        <v>5</v>
      </c>
      <c r="H1446" s="382">
        <v>10</v>
      </c>
      <c r="I1446" s="382">
        <v>64</v>
      </c>
      <c r="J1446" s="382">
        <v>54</v>
      </c>
      <c r="L1446" s="380"/>
      <c r="N1446" s="382">
        <v>64</v>
      </c>
      <c r="O1446" s="382">
        <v>5</v>
      </c>
      <c r="P1446" s="382">
        <v>10</v>
      </c>
      <c r="Q1446" s="382">
        <v>49</v>
      </c>
      <c r="R1446" s="382">
        <v>64</v>
      </c>
      <c r="S1446" s="382">
        <v>0</v>
      </c>
    </row>
    <row r="1447" spans="1:19">
      <c r="A1447" t="s">
        <v>218</v>
      </c>
      <c r="B1447">
        <v>89</v>
      </c>
      <c r="C1447" t="s">
        <v>218</v>
      </c>
      <c r="D1447" s="58">
        <v>45536</v>
      </c>
      <c r="E1447" s="382"/>
      <c r="F1447" s="382">
        <v>91</v>
      </c>
      <c r="G1447" s="382">
        <v>5</v>
      </c>
      <c r="H1447" s="382">
        <v>10</v>
      </c>
      <c r="I1447" s="382">
        <v>106</v>
      </c>
      <c r="J1447" s="382">
        <v>96</v>
      </c>
      <c r="L1447" s="380"/>
      <c r="N1447" s="382">
        <v>106</v>
      </c>
      <c r="O1447" s="382">
        <v>5</v>
      </c>
      <c r="P1447" s="382">
        <v>10</v>
      </c>
      <c r="Q1447" s="382">
        <v>91</v>
      </c>
      <c r="R1447" s="382">
        <v>106</v>
      </c>
      <c r="S1447" s="382">
        <v>0</v>
      </c>
    </row>
    <row r="1448" spans="1:19">
      <c r="A1448" t="s">
        <v>218</v>
      </c>
      <c r="B1448">
        <v>89</v>
      </c>
      <c r="C1448" t="s">
        <v>218</v>
      </c>
      <c r="D1448" s="58">
        <v>45566</v>
      </c>
      <c r="E1448" s="382"/>
      <c r="F1448" s="382"/>
      <c r="G1448" s="382"/>
      <c r="H1448" s="382"/>
      <c r="I1448" s="382">
        <v>0</v>
      </c>
      <c r="J1448" s="382">
        <v>0</v>
      </c>
      <c r="L1448" s="380"/>
      <c r="N1448" s="382">
        <v>170</v>
      </c>
      <c r="O1448" s="382"/>
      <c r="P1448" s="382"/>
      <c r="Q1448" s="382">
        <v>170</v>
      </c>
      <c r="R1448" s="382">
        <v>170</v>
      </c>
      <c r="S1448" s="382">
        <v>-170</v>
      </c>
    </row>
    <row r="1449" spans="1:19">
      <c r="A1449" t="s">
        <v>218</v>
      </c>
      <c r="B1449">
        <v>89</v>
      </c>
      <c r="C1449" t="s">
        <v>218</v>
      </c>
      <c r="D1449" s="58">
        <v>45597</v>
      </c>
      <c r="E1449" s="382"/>
      <c r="F1449" s="382"/>
      <c r="G1449" s="382"/>
      <c r="H1449" s="382"/>
      <c r="I1449" s="382">
        <v>0</v>
      </c>
      <c r="J1449" s="382">
        <v>0</v>
      </c>
      <c r="L1449" s="380"/>
      <c r="N1449" s="382">
        <v>-170</v>
      </c>
      <c r="O1449" s="382"/>
      <c r="P1449" s="382"/>
      <c r="Q1449" s="382">
        <v>-170</v>
      </c>
      <c r="R1449" s="382">
        <v>-170</v>
      </c>
      <c r="S1449" s="382">
        <v>170</v>
      </c>
    </row>
    <row r="1450" spans="1:19">
      <c r="A1450" t="s">
        <v>218</v>
      </c>
      <c r="B1450">
        <v>89</v>
      </c>
      <c r="C1450" t="s">
        <v>218</v>
      </c>
      <c r="D1450" s="58">
        <v>45627</v>
      </c>
      <c r="E1450" s="382"/>
      <c r="F1450" s="382"/>
      <c r="G1450" s="382"/>
      <c r="H1450" s="382"/>
      <c r="I1450" s="382">
        <v>0</v>
      </c>
      <c r="J1450" s="382">
        <v>0</v>
      </c>
      <c r="L1450" s="380"/>
      <c r="N1450" s="382"/>
      <c r="O1450" s="382"/>
      <c r="P1450" s="382"/>
      <c r="Q1450" s="382">
        <v>0</v>
      </c>
      <c r="R1450" s="382">
        <v>0</v>
      </c>
      <c r="S1450" s="382">
        <v>0</v>
      </c>
    </row>
    <row r="1451" spans="1:19">
      <c r="A1451" t="s">
        <v>218</v>
      </c>
      <c r="B1451">
        <v>89</v>
      </c>
      <c r="C1451" t="s">
        <v>218</v>
      </c>
      <c r="D1451" s="58">
        <v>45658</v>
      </c>
      <c r="E1451" s="382"/>
      <c r="F1451" s="382"/>
      <c r="G1451" s="382"/>
      <c r="H1451" s="382"/>
      <c r="I1451" s="382">
        <v>0</v>
      </c>
      <c r="J1451" s="382">
        <v>0</v>
      </c>
      <c r="L1451" s="380"/>
      <c r="N1451" s="382"/>
      <c r="O1451" s="382"/>
      <c r="P1451" s="382"/>
      <c r="Q1451" s="382">
        <v>0</v>
      </c>
      <c r="R1451" s="382">
        <v>0</v>
      </c>
      <c r="S1451" s="382">
        <v>0</v>
      </c>
    </row>
    <row r="1452" spans="1:19">
      <c r="A1452" t="s">
        <v>218</v>
      </c>
      <c r="B1452">
        <v>89</v>
      </c>
      <c r="C1452" t="s">
        <v>218</v>
      </c>
      <c r="D1452" s="58">
        <v>45689</v>
      </c>
      <c r="E1452" s="382"/>
      <c r="F1452" s="382"/>
      <c r="G1452" s="382"/>
      <c r="H1452" s="382"/>
      <c r="I1452" s="382">
        <v>0</v>
      </c>
      <c r="J1452" s="382">
        <v>0</v>
      </c>
      <c r="L1452" s="380"/>
      <c r="N1452" s="382"/>
      <c r="O1452" s="382"/>
      <c r="P1452" s="382"/>
      <c r="Q1452" s="382">
        <v>0</v>
      </c>
      <c r="R1452" s="382">
        <v>0</v>
      </c>
      <c r="S1452" s="382">
        <v>0</v>
      </c>
    </row>
    <row r="1453" spans="1:19">
      <c r="A1453" t="s">
        <v>218</v>
      </c>
      <c r="B1453">
        <v>89</v>
      </c>
      <c r="C1453" t="s">
        <v>218</v>
      </c>
      <c r="D1453" s="58">
        <v>45717</v>
      </c>
      <c r="E1453" s="382"/>
      <c r="F1453" s="382"/>
      <c r="G1453" s="382"/>
      <c r="H1453" s="382"/>
      <c r="I1453" s="382">
        <v>0</v>
      </c>
      <c r="J1453" s="382">
        <v>0</v>
      </c>
      <c r="L1453" s="380"/>
      <c r="N1453" s="382"/>
      <c r="O1453" s="382"/>
      <c r="P1453" s="382"/>
      <c r="Q1453" s="382">
        <v>0</v>
      </c>
      <c r="R1453" s="382">
        <v>0</v>
      </c>
      <c r="S1453" s="382">
        <v>0</v>
      </c>
    </row>
    <row r="1454" spans="1:19">
      <c r="A1454" t="s">
        <v>218</v>
      </c>
      <c r="B1454" t="s">
        <v>463</v>
      </c>
      <c r="D1454" s="58"/>
      <c r="E1454" s="382">
        <v>710</v>
      </c>
      <c r="F1454" s="382">
        <v>287</v>
      </c>
      <c r="G1454" s="382">
        <v>15</v>
      </c>
      <c r="H1454" s="382">
        <v>70</v>
      </c>
      <c r="I1454" s="382">
        <v>1082</v>
      </c>
      <c r="J1454" s="382">
        <v>1012</v>
      </c>
      <c r="L1454" s="380"/>
      <c r="N1454" s="382">
        <v>1082</v>
      </c>
      <c r="O1454" s="382">
        <v>15</v>
      </c>
      <c r="P1454" s="382">
        <v>70</v>
      </c>
      <c r="Q1454" s="382">
        <v>997</v>
      </c>
      <c r="R1454" s="382">
        <v>1082</v>
      </c>
      <c r="S1454" s="382">
        <v>0</v>
      </c>
    </row>
    <row r="1455" spans="1:19">
      <c r="B1455">
        <v>90</v>
      </c>
      <c r="C1455" t="s">
        <v>28</v>
      </c>
      <c r="D1455" s="58">
        <v>45261</v>
      </c>
      <c r="E1455" s="382">
        <v>390</v>
      </c>
      <c r="F1455" s="382">
        <v>385</v>
      </c>
      <c r="G1455" s="382"/>
      <c r="H1455" s="382">
        <v>10</v>
      </c>
      <c r="I1455" s="382">
        <v>785</v>
      </c>
      <c r="J1455" s="382">
        <v>775</v>
      </c>
      <c r="L1455" s="380"/>
      <c r="N1455" s="382"/>
      <c r="O1455" s="382"/>
      <c r="P1455" s="382"/>
      <c r="Q1455" s="382">
        <v>0</v>
      </c>
      <c r="R1455" s="382">
        <v>0</v>
      </c>
      <c r="S1455" s="382">
        <v>785</v>
      </c>
    </row>
    <row r="1456" spans="1:19">
      <c r="B1456">
        <v>90</v>
      </c>
      <c r="C1456" t="s">
        <v>28</v>
      </c>
      <c r="D1456" s="58">
        <v>45292</v>
      </c>
      <c r="E1456" s="382"/>
      <c r="F1456" s="382"/>
      <c r="G1456" s="382"/>
      <c r="H1456" s="382"/>
      <c r="I1456" s="382">
        <v>0</v>
      </c>
      <c r="J1456" s="382">
        <v>0</v>
      </c>
      <c r="L1456" s="380"/>
      <c r="N1456" s="382"/>
      <c r="O1456" s="382"/>
      <c r="P1456" s="382"/>
      <c r="Q1456" s="382">
        <v>0</v>
      </c>
      <c r="R1456" s="382">
        <v>0</v>
      </c>
      <c r="S1456" s="382">
        <v>0</v>
      </c>
    </row>
    <row r="1457" spans="1:19">
      <c r="A1457" t="s">
        <v>28</v>
      </c>
      <c r="B1457">
        <v>90</v>
      </c>
      <c r="C1457" t="s">
        <v>28</v>
      </c>
      <c r="D1457" s="58">
        <v>45323</v>
      </c>
      <c r="E1457" s="382"/>
      <c r="F1457" s="382"/>
      <c r="G1457" s="382"/>
      <c r="H1457" s="382"/>
      <c r="I1457" s="382">
        <v>0</v>
      </c>
      <c r="J1457" s="382">
        <v>0</v>
      </c>
      <c r="L1457" s="380"/>
      <c r="N1457" s="382"/>
      <c r="O1457" s="382"/>
      <c r="P1457" s="382"/>
      <c r="Q1457" s="382">
        <v>0</v>
      </c>
      <c r="R1457" s="382">
        <v>0</v>
      </c>
      <c r="S1457" s="382">
        <v>0</v>
      </c>
    </row>
    <row r="1458" spans="1:19">
      <c r="A1458" t="s">
        <v>28</v>
      </c>
      <c r="B1458">
        <v>90</v>
      </c>
      <c r="C1458" t="s">
        <v>28</v>
      </c>
      <c r="D1458" s="58">
        <v>45352</v>
      </c>
      <c r="E1458" s="382"/>
      <c r="F1458" s="382"/>
      <c r="G1458" s="382"/>
      <c r="H1458" s="382"/>
      <c r="I1458" s="382">
        <v>0</v>
      </c>
      <c r="J1458" s="382">
        <v>0</v>
      </c>
      <c r="L1458" s="380"/>
      <c r="N1458" s="382"/>
      <c r="O1458" s="382"/>
      <c r="P1458" s="382"/>
      <c r="Q1458" s="382">
        <v>0</v>
      </c>
      <c r="R1458" s="382">
        <v>0</v>
      </c>
      <c r="S1458" s="382">
        <v>0</v>
      </c>
    </row>
    <row r="1459" spans="1:19">
      <c r="A1459" t="s">
        <v>28</v>
      </c>
      <c r="B1459">
        <v>90</v>
      </c>
      <c r="C1459" t="s">
        <v>28</v>
      </c>
      <c r="D1459" s="58">
        <v>45383</v>
      </c>
      <c r="E1459" s="382"/>
      <c r="F1459" s="382"/>
      <c r="G1459" s="382"/>
      <c r="H1459" s="382"/>
      <c r="I1459" s="382">
        <v>0</v>
      </c>
      <c r="J1459" s="382">
        <v>0</v>
      </c>
      <c r="L1459" s="380"/>
      <c r="N1459" s="382"/>
      <c r="O1459" s="382"/>
      <c r="P1459" s="382"/>
      <c r="Q1459" s="382">
        <v>0</v>
      </c>
      <c r="R1459" s="382">
        <v>0</v>
      </c>
      <c r="S1459" s="382">
        <v>0</v>
      </c>
    </row>
    <row r="1460" spans="1:19">
      <c r="A1460" t="s">
        <v>28</v>
      </c>
      <c r="B1460">
        <v>90</v>
      </c>
      <c r="C1460" t="s">
        <v>28</v>
      </c>
      <c r="D1460" s="58">
        <v>45413</v>
      </c>
      <c r="E1460" s="382"/>
      <c r="F1460" s="382"/>
      <c r="G1460" s="382"/>
      <c r="H1460" s="382"/>
      <c r="I1460" s="382">
        <v>0</v>
      </c>
      <c r="J1460" s="382">
        <v>0</v>
      </c>
      <c r="L1460" s="380"/>
      <c r="N1460" s="382"/>
      <c r="O1460" s="382"/>
      <c r="P1460" s="382"/>
      <c r="Q1460" s="382">
        <v>0</v>
      </c>
      <c r="R1460" s="382">
        <v>0</v>
      </c>
      <c r="S1460" s="382">
        <v>0</v>
      </c>
    </row>
    <row r="1461" spans="1:19">
      <c r="A1461" t="s">
        <v>28</v>
      </c>
      <c r="B1461">
        <v>90</v>
      </c>
      <c r="C1461" t="s">
        <v>28</v>
      </c>
      <c r="D1461" s="58">
        <v>45444</v>
      </c>
      <c r="E1461" s="382"/>
      <c r="F1461" s="382">
        <v>0</v>
      </c>
      <c r="G1461" s="382"/>
      <c r="H1461" s="382"/>
      <c r="I1461" s="382">
        <v>0</v>
      </c>
      <c r="J1461" s="382">
        <v>0</v>
      </c>
      <c r="L1461" s="380"/>
      <c r="N1461" s="382"/>
      <c r="O1461" s="382"/>
      <c r="P1461" s="382"/>
      <c r="Q1461" s="382">
        <v>0</v>
      </c>
      <c r="R1461" s="382">
        <v>0</v>
      </c>
      <c r="S1461" s="382">
        <v>0</v>
      </c>
    </row>
    <row r="1462" spans="1:19">
      <c r="A1462" t="s">
        <v>28</v>
      </c>
      <c r="B1462">
        <v>90</v>
      </c>
      <c r="C1462" t="s">
        <v>28</v>
      </c>
      <c r="D1462" s="58">
        <v>45474</v>
      </c>
      <c r="E1462" s="382"/>
      <c r="F1462" s="382"/>
      <c r="G1462" s="382">
        <v>5</v>
      </c>
      <c r="H1462" s="382">
        <v>10</v>
      </c>
      <c r="I1462" s="382">
        <v>15</v>
      </c>
      <c r="J1462" s="382">
        <v>5</v>
      </c>
      <c r="L1462" s="380"/>
      <c r="N1462" s="382"/>
      <c r="O1462" s="382"/>
      <c r="P1462" s="382"/>
      <c r="Q1462" s="382">
        <v>0</v>
      </c>
      <c r="R1462" s="382">
        <v>0</v>
      </c>
      <c r="S1462" s="382">
        <v>15</v>
      </c>
    </row>
    <row r="1463" spans="1:19">
      <c r="A1463" t="s">
        <v>28</v>
      </c>
      <c r="B1463">
        <v>90</v>
      </c>
      <c r="C1463" t="s">
        <v>28</v>
      </c>
      <c r="D1463" s="58">
        <v>45505</v>
      </c>
      <c r="E1463" s="382"/>
      <c r="F1463" s="382"/>
      <c r="G1463" s="382"/>
      <c r="H1463" s="382"/>
      <c r="I1463" s="382">
        <v>0</v>
      </c>
      <c r="J1463" s="382">
        <v>0</v>
      </c>
      <c r="L1463" s="380"/>
      <c r="N1463" s="382"/>
      <c r="O1463" s="382"/>
      <c r="P1463" s="382"/>
      <c r="Q1463" s="382">
        <v>0</v>
      </c>
      <c r="R1463" s="382">
        <v>0</v>
      </c>
      <c r="S1463" s="382">
        <v>0</v>
      </c>
    </row>
    <row r="1464" spans="1:19">
      <c r="A1464" t="s">
        <v>28</v>
      </c>
      <c r="B1464">
        <v>90</v>
      </c>
      <c r="C1464" t="s">
        <v>28</v>
      </c>
      <c r="D1464" s="58">
        <v>45536</v>
      </c>
      <c r="E1464" s="382"/>
      <c r="F1464" s="382"/>
      <c r="G1464" s="382"/>
      <c r="H1464" s="382"/>
      <c r="I1464" s="382">
        <v>0</v>
      </c>
      <c r="J1464" s="382">
        <v>0</v>
      </c>
      <c r="L1464" s="380"/>
      <c r="N1464" s="382"/>
      <c r="O1464" s="382"/>
      <c r="P1464" s="382"/>
      <c r="Q1464" s="382">
        <v>0</v>
      </c>
      <c r="R1464" s="382">
        <v>0</v>
      </c>
      <c r="S1464" s="382">
        <v>0</v>
      </c>
    </row>
    <row r="1465" spans="1:19">
      <c r="A1465" t="s">
        <v>28</v>
      </c>
      <c r="B1465">
        <v>90</v>
      </c>
      <c r="C1465" t="s">
        <v>28</v>
      </c>
      <c r="D1465" s="58">
        <v>45566</v>
      </c>
      <c r="E1465" s="382"/>
      <c r="F1465" s="382"/>
      <c r="G1465" s="382"/>
      <c r="H1465" s="382"/>
      <c r="I1465" s="382">
        <v>0</v>
      </c>
      <c r="J1465" s="382">
        <v>0</v>
      </c>
      <c r="L1465" s="380"/>
      <c r="N1465" s="382"/>
      <c r="O1465" s="382"/>
      <c r="P1465" s="382"/>
      <c r="Q1465" s="382">
        <v>0</v>
      </c>
      <c r="R1465" s="382">
        <v>0</v>
      </c>
      <c r="S1465" s="382">
        <v>0</v>
      </c>
    </row>
    <row r="1466" spans="1:19">
      <c r="A1466" t="s">
        <v>28</v>
      </c>
      <c r="B1466">
        <v>90</v>
      </c>
      <c r="C1466" t="s">
        <v>28</v>
      </c>
      <c r="D1466" s="58">
        <v>45597</v>
      </c>
      <c r="E1466" s="382"/>
      <c r="F1466" s="382"/>
      <c r="G1466" s="382"/>
      <c r="H1466" s="382"/>
      <c r="I1466" s="382">
        <v>0</v>
      </c>
      <c r="J1466" s="382">
        <v>0</v>
      </c>
      <c r="L1466" s="380"/>
      <c r="N1466" s="382"/>
      <c r="O1466" s="382"/>
      <c r="P1466" s="382"/>
      <c r="Q1466" s="382">
        <v>0</v>
      </c>
      <c r="R1466" s="382">
        <v>0</v>
      </c>
      <c r="S1466" s="382">
        <v>0</v>
      </c>
    </row>
    <row r="1467" spans="1:19">
      <c r="A1467" t="s">
        <v>28</v>
      </c>
      <c r="B1467">
        <v>90</v>
      </c>
      <c r="C1467" t="s">
        <v>28</v>
      </c>
      <c r="D1467" s="58">
        <v>45627</v>
      </c>
      <c r="E1467" s="382"/>
      <c r="F1467" s="382"/>
      <c r="G1467" s="382"/>
      <c r="H1467" s="382"/>
      <c r="I1467" s="382">
        <v>0</v>
      </c>
      <c r="J1467" s="382">
        <v>0</v>
      </c>
      <c r="L1467" s="380"/>
      <c r="N1467" s="382"/>
      <c r="O1467" s="382"/>
      <c r="P1467" s="382"/>
      <c r="Q1467" s="382">
        <v>0</v>
      </c>
      <c r="R1467" s="382">
        <v>0</v>
      </c>
      <c r="S1467" s="382">
        <v>0</v>
      </c>
    </row>
    <row r="1468" spans="1:19">
      <c r="A1468" t="s">
        <v>28</v>
      </c>
      <c r="B1468">
        <v>90</v>
      </c>
      <c r="C1468" t="s">
        <v>28</v>
      </c>
      <c r="D1468" s="58">
        <v>45658</v>
      </c>
      <c r="E1468" s="382"/>
      <c r="F1468" s="382"/>
      <c r="G1468" s="382"/>
      <c r="H1468" s="382"/>
      <c r="I1468" s="382">
        <v>0</v>
      </c>
      <c r="J1468" s="382">
        <v>0</v>
      </c>
      <c r="L1468" s="380"/>
      <c r="N1468" s="382"/>
      <c r="O1468" s="382"/>
      <c r="P1468" s="382"/>
      <c r="Q1468" s="382">
        <v>0</v>
      </c>
      <c r="R1468" s="382">
        <v>0</v>
      </c>
      <c r="S1468" s="382">
        <v>0</v>
      </c>
    </row>
    <row r="1469" spans="1:19">
      <c r="A1469" t="s">
        <v>28</v>
      </c>
      <c r="B1469" t="s">
        <v>464</v>
      </c>
      <c r="D1469" s="58"/>
      <c r="E1469" s="382">
        <v>390</v>
      </c>
      <c r="F1469" s="382">
        <v>385</v>
      </c>
      <c r="G1469" s="382">
        <v>5</v>
      </c>
      <c r="H1469" s="382">
        <v>20</v>
      </c>
      <c r="I1469" s="382">
        <v>800</v>
      </c>
      <c r="J1469" s="382">
        <v>780</v>
      </c>
      <c r="L1469" s="380"/>
      <c r="N1469" s="382">
        <v>0</v>
      </c>
      <c r="O1469" s="382">
        <v>0</v>
      </c>
      <c r="P1469" s="382">
        <v>0</v>
      </c>
      <c r="Q1469" s="382">
        <v>0</v>
      </c>
      <c r="R1469" s="382">
        <v>0</v>
      </c>
      <c r="S1469" s="382">
        <v>800</v>
      </c>
    </row>
    <row r="1470" spans="1:19">
      <c r="B1470">
        <v>91</v>
      </c>
      <c r="C1470" t="s">
        <v>29</v>
      </c>
      <c r="D1470" s="58">
        <v>45261</v>
      </c>
      <c r="E1470" s="382">
        <v>324</v>
      </c>
      <c r="F1470" s="382"/>
      <c r="G1470" s="382"/>
      <c r="H1470" s="382"/>
      <c r="I1470" s="382">
        <v>324</v>
      </c>
      <c r="J1470" s="382">
        <v>324</v>
      </c>
      <c r="K1470" s="387" t="s">
        <v>383</v>
      </c>
      <c r="L1470" s="380"/>
      <c r="M1470">
        <v>34</v>
      </c>
      <c r="N1470" s="382">
        <v>324</v>
      </c>
      <c r="O1470" s="382"/>
      <c r="P1470" s="382"/>
      <c r="Q1470" s="382">
        <v>324</v>
      </c>
      <c r="R1470" s="382">
        <v>324</v>
      </c>
      <c r="S1470" s="382">
        <v>0</v>
      </c>
    </row>
    <row r="1471" spans="1:19">
      <c r="B1471">
        <v>91</v>
      </c>
      <c r="C1471" t="s">
        <v>29</v>
      </c>
      <c r="D1471" s="58">
        <v>45292</v>
      </c>
      <c r="E1471" s="382"/>
      <c r="F1471" s="382">
        <v>21</v>
      </c>
      <c r="G1471" s="382"/>
      <c r="H1471" s="382"/>
      <c r="I1471" s="382">
        <v>21</v>
      </c>
      <c r="J1471" s="382">
        <v>21</v>
      </c>
      <c r="K1471" t="s">
        <v>557</v>
      </c>
      <c r="L1471" s="380">
        <v>45391</v>
      </c>
      <c r="M1471">
        <v>120</v>
      </c>
      <c r="N1471" s="382">
        <v>21</v>
      </c>
      <c r="O1471" s="382"/>
      <c r="P1471" s="382"/>
      <c r="Q1471" s="382">
        <v>21</v>
      </c>
      <c r="R1471" s="382">
        <v>21</v>
      </c>
      <c r="S1471" s="382">
        <v>0</v>
      </c>
    </row>
    <row r="1472" spans="1:19">
      <c r="A1472" t="s">
        <v>29</v>
      </c>
      <c r="B1472">
        <v>91</v>
      </c>
      <c r="C1472" t="s">
        <v>29</v>
      </c>
      <c r="D1472" s="58">
        <v>45323</v>
      </c>
      <c r="E1472" s="382"/>
      <c r="F1472" s="382"/>
      <c r="G1472" s="382"/>
      <c r="H1472" s="382"/>
      <c r="I1472" s="382">
        <v>0</v>
      </c>
      <c r="J1472" s="382">
        <v>0</v>
      </c>
      <c r="L1472" s="380"/>
      <c r="N1472" s="382"/>
      <c r="O1472" s="382"/>
      <c r="P1472" s="382"/>
      <c r="Q1472" s="382">
        <v>0</v>
      </c>
      <c r="R1472" s="382">
        <v>0</v>
      </c>
      <c r="S1472" s="382">
        <v>0</v>
      </c>
    </row>
    <row r="1473" spans="1:19">
      <c r="A1473" t="s">
        <v>29</v>
      </c>
      <c r="B1473">
        <v>91</v>
      </c>
      <c r="C1473" t="s">
        <v>29</v>
      </c>
      <c r="D1473" s="58">
        <v>45352</v>
      </c>
      <c r="E1473" s="382"/>
      <c r="F1473" s="382">
        <v>14</v>
      </c>
      <c r="G1473" s="382"/>
      <c r="H1473" s="382">
        <v>10</v>
      </c>
      <c r="I1473" s="382">
        <v>24</v>
      </c>
      <c r="J1473" s="382">
        <v>14</v>
      </c>
      <c r="K1473" t="s">
        <v>557</v>
      </c>
      <c r="L1473" s="380">
        <v>45391</v>
      </c>
      <c r="M1473">
        <v>120</v>
      </c>
      <c r="N1473" s="382">
        <v>24</v>
      </c>
      <c r="O1473" s="382"/>
      <c r="P1473" s="382">
        <v>10</v>
      </c>
      <c r="Q1473" s="382">
        <v>14</v>
      </c>
      <c r="R1473" s="382">
        <v>24</v>
      </c>
      <c r="S1473" s="382">
        <v>0</v>
      </c>
    </row>
    <row r="1474" spans="1:19">
      <c r="A1474" t="s">
        <v>29</v>
      </c>
      <c r="B1474">
        <v>91</v>
      </c>
      <c r="C1474" t="s">
        <v>29</v>
      </c>
      <c r="D1474" s="58">
        <v>45383</v>
      </c>
      <c r="E1474" s="382"/>
      <c r="F1474" s="382">
        <v>70</v>
      </c>
      <c r="G1474" s="382"/>
      <c r="H1474" s="382">
        <v>10</v>
      </c>
      <c r="I1474" s="382">
        <v>80</v>
      </c>
      <c r="J1474" s="382">
        <v>70</v>
      </c>
      <c r="L1474" s="380">
        <v>45423</v>
      </c>
      <c r="M1474" s="383">
        <v>76</v>
      </c>
      <c r="N1474" s="382">
        <v>80</v>
      </c>
      <c r="O1474" s="382"/>
      <c r="P1474" s="382">
        <v>10</v>
      </c>
      <c r="Q1474" s="382">
        <v>70</v>
      </c>
      <c r="R1474" s="382">
        <v>80</v>
      </c>
      <c r="S1474" s="382">
        <v>0</v>
      </c>
    </row>
    <row r="1475" spans="1:19">
      <c r="A1475" t="s">
        <v>29</v>
      </c>
      <c r="B1475">
        <v>91</v>
      </c>
      <c r="C1475" t="s">
        <v>29</v>
      </c>
      <c r="D1475" s="58">
        <v>45413</v>
      </c>
      <c r="E1475" s="382"/>
      <c r="F1475" s="382">
        <v>91</v>
      </c>
      <c r="G1475" s="382"/>
      <c r="H1475" s="382">
        <v>10</v>
      </c>
      <c r="I1475" s="382">
        <v>101</v>
      </c>
      <c r="J1475" s="382">
        <v>91</v>
      </c>
      <c r="L1475" s="380">
        <v>45462</v>
      </c>
      <c r="M1475">
        <v>91</v>
      </c>
      <c r="N1475" s="382">
        <v>101</v>
      </c>
      <c r="O1475" s="382"/>
      <c r="P1475" s="382">
        <v>10</v>
      </c>
      <c r="Q1475" s="382">
        <v>91</v>
      </c>
      <c r="R1475" s="382">
        <v>101</v>
      </c>
      <c r="S1475" s="382">
        <v>0</v>
      </c>
    </row>
    <row r="1476" spans="1:19">
      <c r="A1476" t="s">
        <v>29</v>
      </c>
      <c r="B1476">
        <v>91</v>
      </c>
      <c r="C1476" t="s">
        <v>29</v>
      </c>
      <c r="D1476" s="58">
        <v>45444</v>
      </c>
      <c r="E1476" s="382"/>
      <c r="F1476" s="382">
        <v>119</v>
      </c>
      <c r="G1476" s="382"/>
      <c r="H1476" s="382">
        <v>10</v>
      </c>
      <c r="I1476" s="382">
        <v>129</v>
      </c>
      <c r="J1476" s="382">
        <v>119</v>
      </c>
      <c r="L1476" s="380">
        <v>45493</v>
      </c>
      <c r="M1476">
        <v>101</v>
      </c>
      <c r="N1476" s="382">
        <v>129</v>
      </c>
      <c r="O1476" s="382"/>
      <c r="P1476" s="382">
        <v>10</v>
      </c>
      <c r="Q1476" s="382">
        <v>119</v>
      </c>
      <c r="R1476" s="382">
        <v>129</v>
      </c>
      <c r="S1476" s="382">
        <v>0</v>
      </c>
    </row>
    <row r="1477" spans="1:19">
      <c r="A1477" t="s">
        <v>29</v>
      </c>
      <c r="B1477">
        <v>91</v>
      </c>
      <c r="C1477" t="s">
        <v>29</v>
      </c>
      <c r="D1477" s="58">
        <v>45474</v>
      </c>
      <c r="E1477" s="382"/>
      <c r="F1477" s="382">
        <v>140</v>
      </c>
      <c r="G1477" s="382">
        <v>5</v>
      </c>
      <c r="H1477" s="382">
        <v>10</v>
      </c>
      <c r="I1477" s="382">
        <v>155</v>
      </c>
      <c r="J1477" s="382">
        <v>145</v>
      </c>
      <c r="L1477" s="380"/>
      <c r="N1477" s="382">
        <v>155</v>
      </c>
      <c r="O1477" s="382">
        <v>5</v>
      </c>
      <c r="P1477" s="382">
        <v>10</v>
      </c>
      <c r="Q1477" s="382">
        <v>140</v>
      </c>
      <c r="R1477" s="382">
        <v>155</v>
      </c>
      <c r="S1477" s="382">
        <v>0</v>
      </c>
    </row>
    <row r="1478" spans="1:19">
      <c r="A1478" t="s">
        <v>29</v>
      </c>
      <c r="B1478">
        <v>91</v>
      </c>
      <c r="C1478" t="s">
        <v>29</v>
      </c>
      <c r="D1478" s="58">
        <v>45505</v>
      </c>
      <c r="E1478" s="382"/>
      <c r="F1478" s="382">
        <v>161</v>
      </c>
      <c r="G1478" s="382">
        <v>5</v>
      </c>
      <c r="H1478" s="382">
        <v>10</v>
      </c>
      <c r="I1478" s="382">
        <v>176</v>
      </c>
      <c r="J1478" s="382">
        <v>166</v>
      </c>
      <c r="L1478" s="380"/>
      <c r="N1478" s="382">
        <v>176</v>
      </c>
      <c r="O1478" s="382">
        <v>5</v>
      </c>
      <c r="P1478" s="382">
        <v>10</v>
      </c>
      <c r="Q1478" s="382">
        <v>161</v>
      </c>
      <c r="R1478" s="382">
        <v>176</v>
      </c>
      <c r="S1478" s="382">
        <v>0</v>
      </c>
    </row>
    <row r="1479" spans="1:19">
      <c r="A1479" t="s">
        <v>29</v>
      </c>
      <c r="B1479">
        <v>91</v>
      </c>
      <c r="C1479" t="s">
        <v>29</v>
      </c>
      <c r="D1479" s="58">
        <v>45536</v>
      </c>
      <c r="E1479" s="382"/>
      <c r="F1479" s="382">
        <v>151</v>
      </c>
      <c r="G1479" s="382">
        <v>5</v>
      </c>
      <c r="H1479" s="382">
        <v>10</v>
      </c>
      <c r="I1479" s="382">
        <v>166</v>
      </c>
      <c r="J1479" s="382">
        <v>156</v>
      </c>
      <c r="L1479" s="380"/>
      <c r="N1479" s="382">
        <v>166</v>
      </c>
      <c r="O1479" s="382">
        <v>5</v>
      </c>
      <c r="P1479" s="382">
        <v>10</v>
      </c>
      <c r="Q1479" s="382">
        <v>151</v>
      </c>
      <c r="R1479" s="382">
        <v>166</v>
      </c>
      <c r="S1479" s="382">
        <v>0</v>
      </c>
    </row>
    <row r="1480" spans="1:19">
      <c r="A1480" t="s">
        <v>29</v>
      </c>
      <c r="B1480">
        <v>91</v>
      </c>
      <c r="C1480" t="s">
        <v>29</v>
      </c>
      <c r="D1480" s="58">
        <v>45566</v>
      </c>
      <c r="E1480" s="382"/>
      <c r="F1480" s="382"/>
      <c r="G1480" s="382"/>
      <c r="H1480" s="382"/>
      <c r="I1480" s="382">
        <v>0</v>
      </c>
      <c r="J1480" s="382">
        <v>0</v>
      </c>
      <c r="L1480" s="380"/>
      <c r="N1480" s="382"/>
      <c r="O1480" s="382"/>
      <c r="P1480" s="382"/>
      <c r="Q1480" s="382">
        <v>0</v>
      </c>
      <c r="R1480" s="382">
        <v>0</v>
      </c>
      <c r="S1480" s="382">
        <v>0</v>
      </c>
    </row>
    <row r="1481" spans="1:19">
      <c r="A1481" t="s">
        <v>29</v>
      </c>
      <c r="B1481">
        <v>91</v>
      </c>
      <c r="C1481" t="s">
        <v>29</v>
      </c>
      <c r="D1481" s="58">
        <v>45597</v>
      </c>
      <c r="E1481" s="382"/>
      <c r="F1481" s="382"/>
      <c r="G1481" s="382"/>
      <c r="H1481" s="382"/>
      <c r="I1481" s="382">
        <v>0</v>
      </c>
      <c r="J1481" s="382">
        <v>0</v>
      </c>
      <c r="L1481" s="380"/>
      <c r="N1481" s="382">
        <v>324</v>
      </c>
      <c r="O1481" s="382"/>
      <c r="P1481" s="382"/>
      <c r="Q1481" s="382">
        <v>324</v>
      </c>
      <c r="R1481" s="382">
        <v>324</v>
      </c>
      <c r="S1481" s="382">
        <v>-324</v>
      </c>
    </row>
    <row r="1482" spans="1:19">
      <c r="A1482" t="s">
        <v>29</v>
      </c>
      <c r="B1482">
        <v>91</v>
      </c>
      <c r="C1482" t="s">
        <v>29</v>
      </c>
      <c r="D1482" s="58">
        <v>45627</v>
      </c>
      <c r="E1482" s="382"/>
      <c r="F1482" s="382"/>
      <c r="G1482" s="382"/>
      <c r="H1482" s="382"/>
      <c r="I1482" s="382">
        <v>0</v>
      </c>
      <c r="J1482" s="382">
        <v>0</v>
      </c>
      <c r="L1482" s="380"/>
      <c r="N1482" s="382">
        <v>-342</v>
      </c>
      <c r="O1482" s="382"/>
      <c r="P1482" s="382"/>
      <c r="Q1482" s="382">
        <v>-342</v>
      </c>
      <c r="R1482" s="382">
        <v>-342</v>
      </c>
      <c r="S1482" s="382">
        <v>342</v>
      </c>
    </row>
    <row r="1483" spans="1:19">
      <c r="A1483" t="s">
        <v>29</v>
      </c>
      <c r="B1483">
        <v>91</v>
      </c>
      <c r="C1483" t="s">
        <v>29</v>
      </c>
      <c r="D1483" s="58">
        <v>45658</v>
      </c>
      <c r="E1483" s="382"/>
      <c r="F1483" s="382"/>
      <c r="G1483" s="382"/>
      <c r="H1483" s="382"/>
      <c r="I1483" s="382">
        <v>0</v>
      </c>
      <c r="J1483" s="382">
        <v>0</v>
      </c>
      <c r="L1483" s="380"/>
      <c r="N1483" s="382"/>
      <c r="O1483" s="382"/>
      <c r="P1483" s="382"/>
      <c r="Q1483" s="382">
        <v>0</v>
      </c>
      <c r="R1483" s="382">
        <v>0</v>
      </c>
      <c r="S1483" s="382">
        <v>0</v>
      </c>
    </row>
    <row r="1484" spans="1:19">
      <c r="A1484" t="s">
        <v>29</v>
      </c>
      <c r="B1484">
        <v>91</v>
      </c>
      <c r="C1484" t="s">
        <v>29</v>
      </c>
      <c r="D1484" s="58">
        <v>45689</v>
      </c>
      <c r="E1484" s="382"/>
      <c r="F1484" s="382"/>
      <c r="G1484" s="382"/>
      <c r="H1484" s="382"/>
      <c r="I1484" s="382">
        <v>0</v>
      </c>
      <c r="J1484" s="382">
        <v>0</v>
      </c>
      <c r="L1484" s="380"/>
      <c r="N1484" s="382"/>
      <c r="O1484" s="382"/>
      <c r="P1484" s="382"/>
      <c r="Q1484" s="382">
        <v>0</v>
      </c>
      <c r="R1484" s="382">
        <v>0</v>
      </c>
      <c r="S1484" s="382">
        <v>0</v>
      </c>
    </row>
    <row r="1485" spans="1:19">
      <c r="A1485" t="s">
        <v>29</v>
      </c>
      <c r="B1485">
        <v>91</v>
      </c>
      <c r="C1485" t="s">
        <v>29</v>
      </c>
      <c r="D1485" s="58">
        <v>45717</v>
      </c>
      <c r="E1485" s="382"/>
      <c r="F1485" s="382"/>
      <c r="G1485" s="382"/>
      <c r="H1485" s="382"/>
      <c r="I1485" s="382">
        <v>0</v>
      </c>
      <c r="J1485" s="382">
        <v>0</v>
      </c>
      <c r="L1485" s="380"/>
      <c r="N1485" s="382"/>
      <c r="O1485" s="382"/>
      <c r="P1485" s="382"/>
      <c r="Q1485" s="382">
        <v>0</v>
      </c>
      <c r="R1485" s="382">
        <v>0</v>
      </c>
      <c r="S1485" s="382">
        <v>0</v>
      </c>
    </row>
    <row r="1486" spans="1:19">
      <c r="A1486" t="s">
        <v>29</v>
      </c>
      <c r="B1486" t="s">
        <v>465</v>
      </c>
      <c r="D1486" s="58"/>
      <c r="E1486" s="382">
        <v>324</v>
      </c>
      <c r="F1486" s="382">
        <v>767</v>
      </c>
      <c r="G1486" s="382">
        <v>15</v>
      </c>
      <c r="H1486" s="382">
        <v>70</v>
      </c>
      <c r="I1486" s="382">
        <v>1176</v>
      </c>
      <c r="J1486" s="382">
        <v>1106</v>
      </c>
      <c r="L1486" s="380"/>
      <c r="N1486" s="382">
        <v>1158</v>
      </c>
      <c r="O1486" s="382">
        <v>15</v>
      </c>
      <c r="P1486" s="382">
        <v>70</v>
      </c>
      <c r="Q1486" s="382">
        <v>1073</v>
      </c>
      <c r="R1486" s="382">
        <v>1158</v>
      </c>
      <c r="S1486" s="382">
        <v>18</v>
      </c>
    </row>
    <row r="1487" spans="1:19">
      <c r="B1487">
        <v>92</v>
      </c>
      <c r="C1487" t="s">
        <v>128</v>
      </c>
      <c r="D1487" s="58">
        <v>45261</v>
      </c>
      <c r="E1487" s="382">
        <v>30</v>
      </c>
      <c r="F1487" s="382">
        <v>0</v>
      </c>
      <c r="G1487" s="382"/>
      <c r="H1487" s="382"/>
      <c r="I1487" s="382">
        <v>30</v>
      </c>
      <c r="J1487" s="382">
        <v>30</v>
      </c>
      <c r="K1487" s="387" t="s">
        <v>383</v>
      </c>
      <c r="L1487" s="380"/>
      <c r="M1487">
        <v>5</v>
      </c>
      <c r="N1487" s="382">
        <v>30</v>
      </c>
      <c r="O1487" s="382"/>
      <c r="P1487" s="382"/>
      <c r="Q1487" s="382">
        <v>30</v>
      </c>
      <c r="R1487" s="382">
        <v>30</v>
      </c>
      <c r="S1487" s="382">
        <v>0</v>
      </c>
    </row>
    <row r="1488" spans="1:19">
      <c r="B1488">
        <v>92</v>
      </c>
      <c r="C1488" t="s">
        <v>128</v>
      </c>
      <c r="D1488" s="58">
        <v>45292</v>
      </c>
      <c r="E1488" s="382"/>
      <c r="F1488" s="382">
        <v>0</v>
      </c>
      <c r="G1488" s="382"/>
      <c r="H1488" s="382"/>
      <c r="I1488" s="382">
        <v>0</v>
      </c>
      <c r="J1488" s="382">
        <v>0</v>
      </c>
      <c r="K1488" s="387"/>
      <c r="L1488" s="380"/>
      <c r="N1488" s="382"/>
      <c r="O1488" s="382"/>
      <c r="P1488" s="382"/>
      <c r="Q1488" s="382">
        <v>0</v>
      </c>
      <c r="R1488" s="382">
        <v>0</v>
      </c>
      <c r="S1488" s="382">
        <v>0</v>
      </c>
    </row>
    <row r="1489" spans="1:19">
      <c r="A1489" t="s">
        <v>128</v>
      </c>
      <c r="B1489">
        <v>92</v>
      </c>
      <c r="C1489" t="s">
        <v>128</v>
      </c>
      <c r="D1489" s="58">
        <v>45323</v>
      </c>
      <c r="E1489" s="382"/>
      <c r="F1489" s="382"/>
      <c r="G1489" s="382"/>
      <c r="H1489" s="382"/>
      <c r="I1489" s="382">
        <v>0</v>
      </c>
      <c r="J1489" s="382">
        <v>0</v>
      </c>
      <c r="L1489" s="380"/>
      <c r="N1489" s="382"/>
      <c r="O1489" s="382"/>
      <c r="P1489" s="382"/>
      <c r="Q1489" s="382">
        <v>0</v>
      </c>
      <c r="R1489" s="382">
        <v>0</v>
      </c>
      <c r="S1489" s="382">
        <v>0</v>
      </c>
    </row>
    <row r="1490" spans="1:19">
      <c r="A1490" t="s">
        <v>128</v>
      </c>
      <c r="B1490">
        <v>92</v>
      </c>
      <c r="C1490" t="s">
        <v>128</v>
      </c>
      <c r="D1490" s="58">
        <v>45352</v>
      </c>
      <c r="E1490" s="382"/>
      <c r="F1490" s="382">
        <v>0</v>
      </c>
      <c r="G1490" s="382"/>
      <c r="H1490" s="382">
        <v>10</v>
      </c>
      <c r="I1490" s="382">
        <v>10</v>
      </c>
      <c r="J1490" s="382">
        <v>0</v>
      </c>
      <c r="L1490" s="380"/>
      <c r="N1490" s="382"/>
      <c r="O1490" s="382"/>
      <c r="P1490" s="382"/>
      <c r="Q1490" s="382">
        <v>0</v>
      </c>
      <c r="R1490" s="382">
        <v>0</v>
      </c>
      <c r="S1490" s="382">
        <v>10</v>
      </c>
    </row>
    <row r="1491" spans="1:19">
      <c r="A1491" t="s">
        <v>128</v>
      </c>
      <c r="B1491">
        <v>92</v>
      </c>
      <c r="C1491" t="s">
        <v>128</v>
      </c>
      <c r="D1491" s="58">
        <v>45383</v>
      </c>
      <c r="E1491" s="382"/>
      <c r="F1491" s="382">
        <v>0</v>
      </c>
      <c r="G1491" s="382"/>
      <c r="H1491" s="382">
        <v>10</v>
      </c>
      <c r="I1491" s="382">
        <v>10</v>
      </c>
      <c r="J1491" s="382">
        <v>0</v>
      </c>
      <c r="L1491" s="380"/>
      <c r="N1491" s="382"/>
      <c r="O1491" s="382"/>
      <c r="P1491" s="382"/>
      <c r="Q1491" s="382">
        <v>0</v>
      </c>
      <c r="R1491" s="382">
        <v>0</v>
      </c>
      <c r="S1491" s="382">
        <v>10</v>
      </c>
    </row>
    <row r="1492" spans="1:19">
      <c r="A1492" t="s">
        <v>128</v>
      </c>
      <c r="B1492">
        <v>92</v>
      </c>
      <c r="C1492" t="s">
        <v>128</v>
      </c>
      <c r="D1492" s="58">
        <v>45413</v>
      </c>
      <c r="E1492" s="382"/>
      <c r="F1492" s="382">
        <v>0</v>
      </c>
      <c r="G1492" s="382"/>
      <c r="H1492" s="382">
        <v>10</v>
      </c>
      <c r="I1492" s="382">
        <v>10</v>
      </c>
      <c r="J1492" s="382">
        <v>0</v>
      </c>
      <c r="L1492" s="380"/>
      <c r="N1492" s="382"/>
      <c r="O1492" s="382"/>
      <c r="P1492" s="382"/>
      <c r="Q1492" s="382">
        <v>0</v>
      </c>
      <c r="R1492" s="382">
        <v>0</v>
      </c>
      <c r="S1492" s="382">
        <v>10</v>
      </c>
    </row>
    <row r="1493" spans="1:19">
      <c r="A1493" t="s">
        <v>128</v>
      </c>
      <c r="B1493">
        <v>92</v>
      </c>
      <c r="C1493" t="s">
        <v>128</v>
      </c>
      <c r="D1493" s="58">
        <v>45444</v>
      </c>
      <c r="E1493" s="382"/>
      <c r="F1493" s="382">
        <v>0</v>
      </c>
      <c r="G1493" s="382"/>
      <c r="H1493" s="382">
        <v>10</v>
      </c>
      <c r="I1493" s="382">
        <v>10</v>
      </c>
      <c r="J1493" s="382">
        <v>0</v>
      </c>
      <c r="L1493" s="380"/>
      <c r="N1493" s="382"/>
      <c r="O1493" s="382"/>
      <c r="P1493" s="382"/>
      <c r="Q1493" s="382">
        <v>0</v>
      </c>
      <c r="R1493" s="382">
        <v>0</v>
      </c>
      <c r="S1493" s="382">
        <v>10</v>
      </c>
    </row>
    <row r="1494" spans="1:19">
      <c r="A1494" t="s">
        <v>128</v>
      </c>
      <c r="B1494">
        <v>92</v>
      </c>
      <c r="C1494" t="s">
        <v>128</v>
      </c>
      <c r="D1494" s="58">
        <v>45474</v>
      </c>
      <c r="E1494" s="382"/>
      <c r="F1494" s="382"/>
      <c r="G1494" s="382"/>
      <c r="H1494" s="382"/>
      <c r="I1494" s="382">
        <v>0</v>
      </c>
      <c r="J1494" s="382">
        <v>0</v>
      </c>
      <c r="L1494" s="380"/>
      <c r="N1494" s="382"/>
      <c r="O1494" s="382"/>
      <c r="P1494" s="382"/>
      <c r="Q1494" s="382">
        <v>0</v>
      </c>
      <c r="R1494" s="382">
        <v>0</v>
      </c>
      <c r="S1494" s="382">
        <v>0</v>
      </c>
    </row>
    <row r="1495" spans="1:19">
      <c r="A1495" t="s">
        <v>128</v>
      </c>
      <c r="B1495">
        <v>92</v>
      </c>
      <c r="C1495" t="s">
        <v>128</v>
      </c>
      <c r="D1495" s="58">
        <v>45505</v>
      </c>
      <c r="E1495" s="382"/>
      <c r="F1495" s="382"/>
      <c r="G1495" s="382"/>
      <c r="H1495" s="382"/>
      <c r="I1495" s="382">
        <v>0</v>
      </c>
      <c r="J1495" s="382">
        <v>0</v>
      </c>
      <c r="L1495" s="380"/>
      <c r="N1495" s="382"/>
      <c r="O1495" s="382"/>
      <c r="P1495" s="382"/>
      <c r="Q1495" s="382">
        <v>0</v>
      </c>
      <c r="R1495" s="382">
        <v>0</v>
      </c>
      <c r="S1495" s="382">
        <v>0</v>
      </c>
    </row>
    <row r="1496" spans="1:19">
      <c r="A1496" t="s">
        <v>128</v>
      </c>
      <c r="B1496">
        <v>92</v>
      </c>
      <c r="C1496" t="s">
        <v>128</v>
      </c>
      <c r="D1496" s="58">
        <v>45536</v>
      </c>
      <c r="E1496" s="382"/>
      <c r="F1496" s="382"/>
      <c r="G1496" s="382"/>
      <c r="H1496" s="382"/>
      <c r="I1496" s="382">
        <v>0</v>
      </c>
      <c r="J1496" s="382">
        <v>0</v>
      </c>
      <c r="L1496" s="380"/>
      <c r="N1496" s="382"/>
      <c r="O1496" s="382"/>
      <c r="P1496" s="382"/>
      <c r="Q1496" s="382">
        <v>0</v>
      </c>
      <c r="R1496" s="382">
        <v>0</v>
      </c>
      <c r="S1496" s="382">
        <v>0</v>
      </c>
    </row>
    <row r="1497" spans="1:19">
      <c r="A1497" t="s">
        <v>128</v>
      </c>
      <c r="B1497">
        <v>92</v>
      </c>
      <c r="C1497" t="s">
        <v>128</v>
      </c>
      <c r="D1497" s="58">
        <v>45566</v>
      </c>
      <c r="E1497" s="382"/>
      <c r="F1497" s="382"/>
      <c r="G1497" s="382"/>
      <c r="H1497" s="382"/>
      <c r="I1497" s="382">
        <v>0</v>
      </c>
      <c r="J1497" s="382">
        <v>0</v>
      </c>
      <c r="L1497" s="380"/>
      <c r="N1497" s="382"/>
      <c r="O1497" s="382"/>
      <c r="P1497" s="382"/>
      <c r="Q1497" s="382">
        <v>0</v>
      </c>
      <c r="R1497" s="382">
        <v>0</v>
      </c>
      <c r="S1497" s="382">
        <v>0</v>
      </c>
    </row>
    <row r="1498" spans="1:19">
      <c r="A1498" t="s">
        <v>128</v>
      </c>
      <c r="B1498">
        <v>92</v>
      </c>
      <c r="C1498" t="s">
        <v>128</v>
      </c>
      <c r="D1498" s="58">
        <v>45597</v>
      </c>
      <c r="E1498" s="382"/>
      <c r="F1498" s="382"/>
      <c r="G1498" s="382"/>
      <c r="H1498" s="382"/>
      <c r="I1498" s="382">
        <v>0</v>
      </c>
      <c r="J1498" s="382">
        <v>0</v>
      </c>
      <c r="L1498" s="380"/>
      <c r="N1498" s="382"/>
      <c r="O1498" s="382"/>
      <c r="P1498" s="382"/>
      <c r="Q1498" s="382">
        <v>0</v>
      </c>
      <c r="R1498" s="382">
        <v>0</v>
      </c>
      <c r="S1498" s="382">
        <v>0</v>
      </c>
    </row>
    <row r="1499" spans="1:19">
      <c r="A1499" t="s">
        <v>128</v>
      </c>
      <c r="B1499">
        <v>92</v>
      </c>
      <c r="C1499" t="s">
        <v>128</v>
      </c>
      <c r="D1499" s="58">
        <v>45627</v>
      </c>
      <c r="E1499" s="382"/>
      <c r="F1499" s="382"/>
      <c r="G1499" s="382"/>
      <c r="H1499" s="382"/>
      <c r="I1499" s="382">
        <v>0</v>
      </c>
      <c r="J1499" s="382">
        <v>0</v>
      </c>
      <c r="L1499" s="380"/>
      <c r="N1499" s="382"/>
      <c r="O1499" s="382"/>
      <c r="P1499" s="382"/>
      <c r="Q1499" s="382">
        <v>0</v>
      </c>
      <c r="R1499" s="382">
        <v>0</v>
      </c>
      <c r="S1499" s="382">
        <v>0</v>
      </c>
    </row>
    <row r="1500" spans="1:19">
      <c r="A1500" t="s">
        <v>128</v>
      </c>
      <c r="B1500">
        <v>92</v>
      </c>
      <c r="C1500" t="s">
        <v>128</v>
      </c>
      <c r="D1500" s="58">
        <v>45658</v>
      </c>
      <c r="E1500" s="382"/>
      <c r="F1500" s="382"/>
      <c r="G1500" s="382"/>
      <c r="H1500" s="382"/>
      <c r="I1500" s="382">
        <v>0</v>
      </c>
      <c r="J1500" s="382">
        <v>0</v>
      </c>
      <c r="L1500" s="380"/>
      <c r="N1500" s="382"/>
      <c r="O1500" s="382"/>
      <c r="P1500" s="382"/>
      <c r="Q1500" s="382">
        <v>0</v>
      </c>
      <c r="R1500" s="382">
        <v>0</v>
      </c>
      <c r="S1500" s="382">
        <v>0</v>
      </c>
    </row>
    <row r="1501" spans="1:19">
      <c r="A1501" t="s">
        <v>128</v>
      </c>
      <c r="B1501">
        <v>92</v>
      </c>
      <c r="C1501" t="s">
        <v>128</v>
      </c>
      <c r="D1501" s="58">
        <v>45689</v>
      </c>
      <c r="E1501" s="382"/>
      <c r="F1501" s="382"/>
      <c r="G1501" s="382"/>
      <c r="H1501" s="382"/>
      <c r="I1501" s="382">
        <v>0</v>
      </c>
      <c r="J1501" s="382">
        <v>0</v>
      </c>
      <c r="L1501" s="380"/>
      <c r="N1501" s="382"/>
      <c r="O1501" s="382"/>
      <c r="P1501" s="382"/>
      <c r="Q1501" s="382">
        <v>0</v>
      </c>
      <c r="R1501" s="382">
        <v>0</v>
      </c>
      <c r="S1501" s="382">
        <v>0</v>
      </c>
    </row>
    <row r="1502" spans="1:19">
      <c r="A1502" t="s">
        <v>128</v>
      </c>
      <c r="B1502" t="s">
        <v>466</v>
      </c>
      <c r="D1502" s="58"/>
      <c r="E1502" s="382">
        <v>30</v>
      </c>
      <c r="F1502" s="382">
        <v>0</v>
      </c>
      <c r="G1502" s="382">
        <v>0</v>
      </c>
      <c r="H1502" s="382">
        <v>40</v>
      </c>
      <c r="I1502" s="382">
        <v>70</v>
      </c>
      <c r="J1502" s="382">
        <v>30</v>
      </c>
      <c r="L1502" s="380"/>
      <c r="N1502" s="382">
        <v>30</v>
      </c>
      <c r="O1502" s="382">
        <v>0</v>
      </c>
      <c r="P1502" s="382">
        <v>0</v>
      </c>
      <c r="Q1502" s="382">
        <v>30</v>
      </c>
      <c r="R1502" s="382">
        <v>30</v>
      </c>
      <c r="S1502" s="382">
        <v>40</v>
      </c>
    </row>
    <row r="1503" spans="1:19">
      <c r="B1503">
        <v>93</v>
      </c>
      <c r="C1503" t="s">
        <v>319</v>
      </c>
      <c r="D1503" s="58">
        <v>45261</v>
      </c>
      <c r="E1503" s="382">
        <v>3000</v>
      </c>
      <c r="F1503" s="382">
        <v>0</v>
      </c>
      <c r="G1503" s="382"/>
      <c r="H1503" s="382"/>
      <c r="I1503" s="382">
        <v>3000</v>
      </c>
      <c r="J1503" s="382">
        <v>3000</v>
      </c>
      <c r="L1503" s="380"/>
      <c r="N1503" s="382"/>
      <c r="O1503" s="382"/>
      <c r="P1503" s="382"/>
      <c r="Q1503" s="382">
        <v>0</v>
      </c>
      <c r="R1503" s="382">
        <v>0</v>
      </c>
      <c r="S1503" s="382">
        <v>3000</v>
      </c>
    </row>
    <row r="1504" spans="1:19">
      <c r="A1504" t="s">
        <v>319</v>
      </c>
      <c r="B1504">
        <v>93</v>
      </c>
      <c r="C1504" t="s">
        <v>319</v>
      </c>
      <c r="D1504" s="58">
        <v>45292</v>
      </c>
      <c r="E1504" s="382"/>
      <c r="F1504" s="382"/>
      <c r="G1504" s="382"/>
      <c r="H1504" s="382"/>
      <c r="I1504" s="382">
        <v>0</v>
      </c>
      <c r="J1504" s="382">
        <v>0</v>
      </c>
      <c r="L1504" s="380"/>
      <c r="N1504" s="382"/>
      <c r="O1504" s="382"/>
      <c r="P1504" s="382"/>
      <c r="Q1504" s="382">
        <v>0</v>
      </c>
      <c r="R1504" s="382">
        <v>0</v>
      </c>
      <c r="S1504" s="382">
        <v>0</v>
      </c>
    </row>
    <row r="1505" spans="1:19">
      <c r="A1505" t="s">
        <v>319</v>
      </c>
      <c r="B1505">
        <v>93</v>
      </c>
      <c r="C1505" t="s">
        <v>319</v>
      </c>
      <c r="D1505" s="58">
        <v>45323</v>
      </c>
      <c r="E1505" s="382"/>
      <c r="F1505" s="382"/>
      <c r="G1505" s="382"/>
      <c r="H1505" s="382"/>
      <c r="I1505" s="382">
        <v>0</v>
      </c>
      <c r="J1505" s="382">
        <v>0</v>
      </c>
      <c r="L1505" s="380"/>
      <c r="N1505" s="382"/>
      <c r="O1505" s="382"/>
      <c r="P1505" s="382"/>
      <c r="Q1505" s="382">
        <v>0</v>
      </c>
      <c r="R1505" s="382">
        <v>0</v>
      </c>
      <c r="S1505" s="382">
        <v>0</v>
      </c>
    </row>
    <row r="1506" spans="1:19">
      <c r="A1506" t="s">
        <v>319</v>
      </c>
      <c r="B1506">
        <v>93</v>
      </c>
      <c r="C1506" t="s">
        <v>319</v>
      </c>
      <c r="D1506" s="58">
        <v>45352</v>
      </c>
      <c r="E1506" s="382"/>
      <c r="F1506" s="382"/>
      <c r="G1506" s="382"/>
      <c r="H1506" s="382"/>
      <c r="I1506" s="382">
        <v>0</v>
      </c>
      <c r="J1506" s="382">
        <v>0</v>
      </c>
      <c r="L1506" s="380"/>
      <c r="N1506" s="382"/>
      <c r="O1506" s="382"/>
      <c r="P1506" s="382"/>
      <c r="Q1506" s="382">
        <v>0</v>
      </c>
      <c r="R1506" s="382">
        <v>0</v>
      </c>
      <c r="S1506" s="382">
        <v>0</v>
      </c>
    </row>
    <row r="1507" spans="1:19">
      <c r="A1507" t="s">
        <v>319</v>
      </c>
      <c r="B1507">
        <v>93</v>
      </c>
      <c r="C1507" t="s">
        <v>319</v>
      </c>
      <c r="D1507" s="58">
        <v>45383</v>
      </c>
      <c r="E1507" s="382"/>
      <c r="F1507" s="382"/>
      <c r="G1507" s="382"/>
      <c r="H1507" s="382"/>
      <c r="I1507" s="382">
        <v>0</v>
      </c>
      <c r="J1507" s="382">
        <v>0</v>
      </c>
      <c r="L1507" s="380"/>
      <c r="N1507" s="382"/>
      <c r="O1507" s="382"/>
      <c r="P1507" s="382"/>
      <c r="Q1507" s="382">
        <v>0</v>
      </c>
      <c r="R1507" s="382">
        <v>0</v>
      </c>
      <c r="S1507" s="382">
        <v>0</v>
      </c>
    </row>
    <row r="1508" spans="1:19">
      <c r="A1508" t="s">
        <v>319</v>
      </c>
      <c r="B1508">
        <v>93</v>
      </c>
      <c r="C1508" t="s">
        <v>319</v>
      </c>
      <c r="D1508" s="58">
        <v>45413</v>
      </c>
      <c r="E1508" s="382"/>
      <c r="F1508" s="382"/>
      <c r="G1508" s="382"/>
      <c r="H1508" s="382"/>
      <c r="I1508" s="382">
        <v>0</v>
      </c>
      <c r="J1508" s="382">
        <v>0</v>
      </c>
      <c r="L1508" s="380"/>
      <c r="N1508" s="382"/>
      <c r="O1508" s="382"/>
      <c r="P1508" s="382"/>
      <c r="Q1508" s="382">
        <v>0</v>
      </c>
      <c r="R1508" s="382">
        <v>0</v>
      </c>
      <c r="S1508" s="382">
        <v>0</v>
      </c>
    </row>
    <row r="1509" spans="1:19">
      <c r="A1509" t="s">
        <v>319</v>
      </c>
      <c r="B1509">
        <v>93</v>
      </c>
      <c r="C1509" t="s">
        <v>319</v>
      </c>
      <c r="D1509" s="58">
        <v>45444</v>
      </c>
      <c r="E1509" s="382"/>
      <c r="F1509" s="382"/>
      <c r="G1509" s="382"/>
      <c r="H1509" s="382">
        <v>0</v>
      </c>
      <c r="I1509" s="382">
        <v>0</v>
      </c>
      <c r="J1509" s="382">
        <v>0</v>
      </c>
      <c r="L1509" s="380"/>
      <c r="N1509" s="382"/>
      <c r="O1509" s="382"/>
      <c r="P1509" s="382"/>
      <c r="Q1509" s="382">
        <v>0</v>
      </c>
      <c r="R1509" s="382">
        <v>0</v>
      </c>
      <c r="S1509" s="382">
        <v>0</v>
      </c>
    </row>
    <row r="1510" spans="1:19">
      <c r="A1510" t="s">
        <v>319</v>
      </c>
      <c r="B1510">
        <v>93</v>
      </c>
      <c r="C1510" t="s">
        <v>319</v>
      </c>
      <c r="D1510" s="58">
        <v>45474</v>
      </c>
      <c r="E1510" s="382"/>
      <c r="F1510" s="382"/>
      <c r="G1510" s="382"/>
      <c r="H1510" s="382"/>
      <c r="I1510" s="382">
        <v>0</v>
      </c>
      <c r="J1510" s="382">
        <v>0</v>
      </c>
      <c r="L1510" s="380"/>
      <c r="N1510" s="382"/>
      <c r="O1510" s="382"/>
      <c r="P1510" s="382"/>
      <c r="Q1510" s="382">
        <v>0</v>
      </c>
      <c r="R1510" s="382">
        <v>0</v>
      </c>
      <c r="S1510" s="382">
        <v>0</v>
      </c>
    </row>
    <row r="1511" spans="1:19">
      <c r="A1511" t="s">
        <v>319</v>
      </c>
      <c r="B1511">
        <v>93</v>
      </c>
      <c r="C1511" t="s">
        <v>319</v>
      </c>
      <c r="D1511" s="58">
        <v>45505</v>
      </c>
      <c r="E1511" s="382"/>
      <c r="F1511" s="382"/>
      <c r="G1511" s="382"/>
      <c r="H1511" s="382"/>
      <c r="I1511" s="382">
        <v>0</v>
      </c>
      <c r="J1511" s="382">
        <v>0</v>
      </c>
      <c r="L1511" s="380"/>
      <c r="N1511" s="382"/>
      <c r="O1511" s="382"/>
      <c r="P1511" s="382"/>
      <c r="Q1511" s="382">
        <v>0</v>
      </c>
      <c r="R1511" s="382">
        <v>0</v>
      </c>
      <c r="S1511" s="382">
        <v>0</v>
      </c>
    </row>
    <row r="1512" spans="1:19">
      <c r="A1512" t="s">
        <v>319</v>
      </c>
      <c r="B1512">
        <v>93</v>
      </c>
      <c r="C1512" t="s">
        <v>319</v>
      </c>
      <c r="D1512" s="58">
        <v>45536</v>
      </c>
      <c r="E1512" s="382"/>
      <c r="F1512" s="382"/>
      <c r="G1512" s="382"/>
      <c r="H1512" s="382"/>
      <c r="I1512" s="382">
        <v>0</v>
      </c>
      <c r="J1512" s="382">
        <v>0</v>
      </c>
      <c r="L1512" s="380"/>
      <c r="N1512" s="382"/>
      <c r="O1512" s="382"/>
      <c r="P1512" s="382"/>
      <c r="Q1512" s="382">
        <v>0</v>
      </c>
      <c r="R1512" s="382">
        <v>0</v>
      </c>
      <c r="S1512" s="382">
        <v>0</v>
      </c>
    </row>
    <row r="1513" spans="1:19">
      <c r="A1513" t="s">
        <v>319</v>
      </c>
      <c r="B1513">
        <v>93</v>
      </c>
      <c r="C1513" t="s">
        <v>319</v>
      </c>
      <c r="D1513" s="58">
        <v>45566</v>
      </c>
      <c r="E1513" s="382"/>
      <c r="F1513" s="382"/>
      <c r="G1513" s="382"/>
      <c r="H1513" s="382"/>
      <c r="I1513" s="382">
        <v>0</v>
      </c>
      <c r="J1513" s="382">
        <v>0</v>
      </c>
      <c r="L1513" s="380"/>
      <c r="N1513" s="382"/>
      <c r="O1513" s="382"/>
      <c r="P1513" s="382"/>
      <c r="Q1513" s="382">
        <v>0</v>
      </c>
      <c r="R1513" s="382">
        <v>0</v>
      </c>
      <c r="S1513" s="382">
        <v>0</v>
      </c>
    </row>
    <row r="1514" spans="1:19">
      <c r="A1514" t="s">
        <v>319</v>
      </c>
      <c r="B1514">
        <v>93</v>
      </c>
      <c r="C1514" t="s">
        <v>319</v>
      </c>
      <c r="D1514" s="58">
        <v>45597</v>
      </c>
      <c r="E1514" s="382"/>
      <c r="F1514" s="382"/>
      <c r="G1514" s="382"/>
      <c r="H1514" s="382"/>
      <c r="I1514" s="382">
        <v>0</v>
      </c>
      <c r="J1514" s="382">
        <v>0</v>
      </c>
      <c r="L1514" s="380"/>
      <c r="N1514" s="382"/>
      <c r="O1514" s="382"/>
      <c r="P1514" s="382"/>
      <c r="Q1514" s="382">
        <v>0</v>
      </c>
      <c r="R1514" s="382">
        <v>0</v>
      </c>
      <c r="S1514" s="382">
        <v>0</v>
      </c>
    </row>
    <row r="1515" spans="1:19">
      <c r="A1515" t="s">
        <v>319</v>
      </c>
      <c r="B1515">
        <v>93</v>
      </c>
      <c r="C1515" t="s">
        <v>319</v>
      </c>
      <c r="D1515" s="58">
        <v>45627</v>
      </c>
      <c r="E1515" s="382"/>
      <c r="F1515" s="382"/>
      <c r="G1515" s="382"/>
      <c r="H1515" s="382"/>
      <c r="I1515" s="382">
        <v>0</v>
      </c>
      <c r="J1515" s="382">
        <v>0</v>
      </c>
      <c r="L1515" s="380"/>
      <c r="N1515" s="382"/>
      <c r="O1515" s="382"/>
      <c r="P1515" s="382"/>
      <c r="Q1515" s="382">
        <v>0</v>
      </c>
      <c r="R1515" s="382">
        <v>0</v>
      </c>
      <c r="S1515" s="382">
        <v>0</v>
      </c>
    </row>
    <row r="1516" spans="1:19">
      <c r="A1516" t="s">
        <v>319</v>
      </c>
      <c r="B1516">
        <v>93</v>
      </c>
      <c r="C1516" t="s">
        <v>319</v>
      </c>
      <c r="D1516" s="58">
        <v>45658</v>
      </c>
      <c r="E1516" s="382"/>
      <c r="F1516" s="382"/>
      <c r="G1516" s="382"/>
      <c r="H1516" s="382"/>
      <c r="I1516" s="382">
        <v>0</v>
      </c>
      <c r="J1516" s="382">
        <v>0</v>
      </c>
      <c r="L1516" s="380"/>
      <c r="N1516" s="382"/>
      <c r="O1516" s="382"/>
      <c r="P1516" s="382"/>
      <c r="Q1516" s="382">
        <v>0</v>
      </c>
      <c r="R1516" s="382">
        <v>0</v>
      </c>
      <c r="S1516" s="382">
        <v>0</v>
      </c>
    </row>
    <row r="1517" spans="1:19">
      <c r="A1517" t="s">
        <v>319</v>
      </c>
      <c r="B1517" t="s">
        <v>467</v>
      </c>
      <c r="D1517" s="58"/>
      <c r="E1517" s="382">
        <v>3000</v>
      </c>
      <c r="F1517" s="382">
        <v>0</v>
      </c>
      <c r="G1517" s="382">
        <v>0</v>
      </c>
      <c r="H1517" s="382">
        <v>0</v>
      </c>
      <c r="I1517" s="382">
        <v>3000</v>
      </c>
      <c r="J1517" s="382">
        <v>3000</v>
      </c>
      <c r="L1517" s="380"/>
      <c r="N1517" s="382">
        <v>0</v>
      </c>
      <c r="O1517" s="382">
        <v>0</v>
      </c>
      <c r="P1517" s="382">
        <v>0</v>
      </c>
      <c r="Q1517" s="382">
        <v>0</v>
      </c>
      <c r="R1517" s="382">
        <v>0</v>
      </c>
      <c r="S1517" s="382">
        <v>3000</v>
      </c>
    </row>
    <row r="1518" spans="1:19">
      <c r="B1518">
        <v>94</v>
      </c>
      <c r="C1518" t="s">
        <v>298</v>
      </c>
      <c r="D1518" s="58">
        <v>45261</v>
      </c>
      <c r="E1518" s="382">
        <v>48</v>
      </c>
      <c r="F1518" s="382"/>
      <c r="G1518" s="382"/>
      <c r="H1518" s="382"/>
      <c r="I1518" s="382">
        <v>48</v>
      </c>
      <c r="J1518" s="382">
        <v>48</v>
      </c>
      <c r="K1518" s="387" t="s">
        <v>383</v>
      </c>
      <c r="L1518" s="380"/>
      <c r="M1518">
        <v>26</v>
      </c>
      <c r="N1518" s="382">
        <v>48</v>
      </c>
      <c r="O1518" s="382"/>
      <c r="P1518" s="382"/>
      <c r="Q1518" s="382">
        <v>48</v>
      </c>
      <c r="R1518" s="382">
        <v>48</v>
      </c>
      <c r="S1518" s="382">
        <v>0</v>
      </c>
    </row>
    <row r="1519" spans="1:19">
      <c r="B1519">
        <v>94</v>
      </c>
      <c r="C1519" t="s">
        <v>298</v>
      </c>
      <c r="D1519" s="58">
        <v>45292</v>
      </c>
      <c r="E1519" s="382"/>
      <c r="F1519" s="382">
        <v>7</v>
      </c>
      <c r="G1519" s="382"/>
      <c r="H1519" s="382">
        <v>0</v>
      </c>
      <c r="I1519" s="382">
        <v>7</v>
      </c>
      <c r="J1519" s="382">
        <v>7</v>
      </c>
      <c r="K1519" t="s">
        <v>557</v>
      </c>
      <c r="L1519" s="380">
        <v>45391</v>
      </c>
      <c r="M1519">
        <v>124</v>
      </c>
      <c r="N1519" s="382">
        <v>7</v>
      </c>
      <c r="O1519" s="382"/>
      <c r="P1519" s="382"/>
      <c r="Q1519" s="382">
        <v>7</v>
      </c>
      <c r="R1519" s="382">
        <v>7</v>
      </c>
      <c r="S1519" s="382">
        <v>0</v>
      </c>
    </row>
    <row r="1520" spans="1:19">
      <c r="A1520" t="s">
        <v>298</v>
      </c>
      <c r="B1520">
        <v>94</v>
      </c>
      <c r="C1520" t="s">
        <v>298</v>
      </c>
      <c r="D1520" s="58">
        <v>45323</v>
      </c>
      <c r="E1520" s="382"/>
      <c r="F1520" s="382"/>
      <c r="G1520" s="382"/>
      <c r="H1520" s="382"/>
      <c r="I1520" s="382">
        <v>0</v>
      </c>
      <c r="J1520" s="382">
        <v>0</v>
      </c>
      <c r="L1520" s="380"/>
      <c r="N1520" s="382"/>
      <c r="O1520" s="382"/>
      <c r="P1520" s="382"/>
      <c r="Q1520" s="382">
        <v>0</v>
      </c>
      <c r="R1520" s="382">
        <v>0</v>
      </c>
      <c r="S1520" s="382">
        <v>0</v>
      </c>
    </row>
    <row r="1521" spans="1:19">
      <c r="A1521" t="s">
        <v>298</v>
      </c>
      <c r="B1521">
        <v>94</v>
      </c>
      <c r="C1521" t="s">
        <v>298</v>
      </c>
      <c r="D1521" s="58">
        <v>45352</v>
      </c>
      <c r="E1521" s="382"/>
      <c r="F1521" s="382">
        <v>14</v>
      </c>
      <c r="G1521" s="382"/>
      <c r="H1521" s="382">
        <v>10</v>
      </c>
      <c r="I1521" s="382">
        <v>24</v>
      </c>
      <c r="J1521" s="382">
        <v>14</v>
      </c>
      <c r="K1521" t="s">
        <v>557</v>
      </c>
      <c r="L1521" s="380">
        <v>45391</v>
      </c>
      <c r="M1521">
        <v>124</v>
      </c>
      <c r="N1521" s="382">
        <v>24</v>
      </c>
      <c r="O1521" s="382"/>
      <c r="P1521" s="382">
        <v>10</v>
      </c>
      <c r="Q1521" s="382">
        <v>14</v>
      </c>
      <c r="R1521" s="382">
        <v>24</v>
      </c>
      <c r="S1521" s="382">
        <v>0</v>
      </c>
    </row>
    <row r="1522" spans="1:19">
      <c r="A1522" t="s">
        <v>298</v>
      </c>
      <c r="B1522">
        <v>94</v>
      </c>
      <c r="C1522" t="s">
        <v>298</v>
      </c>
      <c r="D1522" s="58">
        <v>45383</v>
      </c>
      <c r="E1522" s="382"/>
      <c r="F1522" s="382">
        <v>35</v>
      </c>
      <c r="G1522" s="382"/>
      <c r="H1522" s="382">
        <v>10</v>
      </c>
      <c r="I1522" s="382">
        <v>45</v>
      </c>
      <c r="J1522" s="382">
        <v>35</v>
      </c>
      <c r="L1522" s="380">
        <v>45421</v>
      </c>
      <c r="M1522" s="383">
        <v>56</v>
      </c>
      <c r="N1522" s="382">
        <v>45</v>
      </c>
      <c r="O1522" s="382"/>
      <c r="P1522" s="382">
        <v>10</v>
      </c>
      <c r="Q1522" s="382">
        <v>35</v>
      </c>
      <c r="R1522" s="382">
        <v>45</v>
      </c>
      <c r="S1522" s="382">
        <v>0</v>
      </c>
    </row>
    <row r="1523" spans="1:19">
      <c r="A1523" t="s">
        <v>298</v>
      </c>
      <c r="B1523">
        <v>94</v>
      </c>
      <c r="C1523" t="s">
        <v>298</v>
      </c>
      <c r="D1523" s="58">
        <v>45413</v>
      </c>
      <c r="E1523" s="382"/>
      <c r="F1523" s="382">
        <v>70</v>
      </c>
      <c r="G1523" s="382"/>
      <c r="H1523" s="382">
        <v>10</v>
      </c>
      <c r="I1523" s="382">
        <v>80</v>
      </c>
      <c r="J1523" s="382">
        <v>70</v>
      </c>
      <c r="L1523" s="380">
        <v>45451</v>
      </c>
      <c r="M1523">
        <v>48</v>
      </c>
      <c r="N1523" s="382">
        <v>80</v>
      </c>
      <c r="O1523" s="382"/>
      <c r="P1523" s="382">
        <v>10</v>
      </c>
      <c r="Q1523" s="382">
        <v>70</v>
      </c>
      <c r="R1523" s="382">
        <v>80</v>
      </c>
      <c r="S1523" s="382">
        <v>0</v>
      </c>
    </row>
    <row r="1524" spans="1:19">
      <c r="A1524" t="s">
        <v>298</v>
      </c>
      <c r="B1524">
        <v>94</v>
      </c>
      <c r="C1524" t="s">
        <v>298</v>
      </c>
      <c r="D1524" s="58">
        <v>45444</v>
      </c>
      <c r="E1524" s="382"/>
      <c r="F1524" s="382">
        <v>49</v>
      </c>
      <c r="G1524" s="382"/>
      <c r="H1524" s="382">
        <v>10</v>
      </c>
      <c r="I1524" s="382">
        <v>59</v>
      </c>
      <c r="J1524" s="382">
        <v>49</v>
      </c>
      <c r="L1524" s="380">
        <v>45483</v>
      </c>
      <c r="M1524">
        <v>24</v>
      </c>
      <c r="N1524" s="382">
        <v>59</v>
      </c>
      <c r="O1524" s="382"/>
      <c r="P1524" s="382">
        <v>10</v>
      </c>
      <c r="Q1524" s="382">
        <v>49</v>
      </c>
      <c r="R1524" s="382">
        <v>59</v>
      </c>
      <c r="S1524" s="382">
        <v>0</v>
      </c>
    </row>
    <row r="1525" spans="1:19">
      <c r="A1525" t="s">
        <v>298</v>
      </c>
      <c r="B1525">
        <v>94</v>
      </c>
      <c r="C1525" t="s">
        <v>298</v>
      </c>
      <c r="D1525" s="58">
        <v>45474</v>
      </c>
      <c r="E1525" s="382"/>
      <c r="F1525" s="382">
        <v>63</v>
      </c>
      <c r="G1525" s="382">
        <v>5</v>
      </c>
      <c r="H1525" s="382">
        <v>10</v>
      </c>
      <c r="I1525" s="382">
        <v>78</v>
      </c>
      <c r="J1525" s="382">
        <v>68</v>
      </c>
      <c r="L1525" s="380">
        <v>45509</v>
      </c>
      <c r="M1525">
        <v>4</v>
      </c>
      <c r="N1525" s="382">
        <v>78</v>
      </c>
      <c r="O1525" s="382">
        <v>5</v>
      </c>
      <c r="P1525" s="382">
        <v>10</v>
      </c>
      <c r="Q1525" s="382">
        <v>63</v>
      </c>
      <c r="R1525" s="382">
        <v>78</v>
      </c>
      <c r="S1525" s="382">
        <v>0</v>
      </c>
    </row>
    <row r="1526" spans="1:19">
      <c r="A1526" t="s">
        <v>298</v>
      </c>
      <c r="B1526">
        <v>94</v>
      </c>
      <c r="C1526" t="s">
        <v>298</v>
      </c>
      <c r="D1526" s="58">
        <v>45505</v>
      </c>
      <c r="E1526" s="382"/>
      <c r="F1526" s="382">
        <v>56</v>
      </c>
      <c r="G1526" s="382">
        <v>5</v>
      </c>
      <c r="H1526" s="382">
        <v>10</v>
      </c>
      <c r="I1526" s="382">
        <v>71</v>
      </c>
      <c r="J1526" s="382">
        <v>61</v>
      </c>
      <c r="L1526" s="380">
        <v>45549</v>
      </c>
      <c r="M1526">
        <v>9</v>
      </c>
      <c r="N1526" s="382">
        <v>71</v>
      </c>
      <c r="O1526" s="382">
        <v>5</v>
      </c>
      <c r="P1526" s="382">
        <v>10</v>
      </c>
      <c r="Q1526" s="382">
        <v>56</v>
      </c>
      <c r="R1526" s="382">
        <v>71</v>
      </c>
      <c r="S1526" s="382">
        <v>0</v>
      </c>
    </row>
    <row r="1527" spans="1:19">
      <c r="A1527" t="s">
        <v>298</v>
      </c>
      <c r="B1527">
        <v>94</v>
      </c>
      <c r="C1527" t="s">
        <v>298</v>
      </c>
      <c r="D1527" s="58">
        <v>45536</v>
      </c>
      <c r="E1527" s="382"/>
      <c r="F1527" s="382">
        <v>77</v>
      </c>
      <c r="G1527" s="382">
        <v>5</v>
      </c>
      <c r="H1527" s="382">
        <v>10</v>
      </c>
      <c r="I1527" s="382">
        <v>92</v>
      </c>
      <c r="J1527" s="382">
        <v>82</v>
      </c>
      <c r="L1527" s="380"/>
      <c r="N1527" s="382">
        <v>92</v>
      </c>
      <c r="O1527" s="382">
        <v>5</v>
      </c>
      <c r="P1527" s="382">
        <v>10</v>
      </c>
      <c r="Q1527" s="382">
        <v>77</v>
      </c>
      <c r="R1527" s="382">
        <v>92</v>
      </c>
      <c r="S1527" s="382">
        <v>0</v>
      </c>
    </row>
    <row r="1528" spans="1:19">
      <c r="A1528" t="s">
        <v>298</v>
      </c>
      <c r="B1528">
        <v>94</v>
      </c>
      <c r="C1528" t="s">
        <v>298</v>
      </c>
      <c r="D1528" s="58">
        <v>45566</v>
      </c>
      <c r="E1528" s="382"/>
      <c r="F1528" s="382"/>
      <c r="G1528" s="382"/>
      <c r="H1528" s="382"/>
      <c r="I1528" s="382">
        <v>0</v>
      </c>
      <c r="J1528" s="382">
        <v>0</v>
      </c>
      <c r="L1528" s="380"/>
      <c r="N1528" s="382"/>
      <c r="O1528" s="382"/>
      <c r="P1528" s="382"/>
      <c r="Q1528" s="382">
        <v>0</v>
      </c>
      <c r="R1528" s="382">
        <v>0</v>
      </c>
      <c r="S1528" s="382">
        <v>0</v>
      </c>
    </row>
    <row r="1529" spans="1:19">
      <c r="A1529" t="s">
        <v>298</v>
      </c>
      <c r="B1529">
        <v>94</v>
      </c>
      <c r="C1529" t="s">
        <v>298</v>
      </c>
      <c r="D1529" s="58">
        <v>45597</v>
      </c>
      <c r="E1529" s="382"/>
      <c r="F1529" s="382"/>
      <c r="G1529" s="382"/>
      <c r="H1529" s="382"/>
      <c r="I1529" s="382">
        <v>0</v>
      </c>
      <c r="J1529" s="382">
        <v>0</v>
      </c>
      <c r="L1529" s="380"/>
      <c r="N1529" s="382"/>
      <c r="O1529" s="382"/>
      <c r="P1529" s="382"/>
      <c r="Q1529" s="382">
        <v>0</v>
      </c>
      <c r="R1529" s="382">
        <v>0</v>
      </c>
      <c r="S1529" s="382">
        <v>0</v>
      </c>
    </row>
    <row r="1530" spans="1:19">
      <c r="A1530" t="s">
        <v>298</v>
      </c>
      <c r="B1530">
        <v>94</v>
      </c>
      <c r="C1530" t="s">
        <v>298</v>
      </c>
      <c r="D1530" s="58">
        <v>45627</v>
      </c>
      <c r="E1530" s="382"/>
      <c r="F1530" s="382"/>
      <c r="G1530" s="382"/>
      <c r="H1530" s="382"/>
      <c r="I1530" s="382">
        <v>0</v>
      </c>
      <c r="J1530" s="382">
        <v>0</v>
      </c>
      <c r="L1530" s="380"/>
      <c r="N1530" s="382"/>
      <c r="O1530" s="382"/>
      <c r="P1530" s="382"/>
      <c r="Q1530" s="382">
        <v>0</v>
      </c>
      <c r="R1530" s="382">
        <v>0</v>
      </c>
      <c r="S1530" s="382">
        <v>0</v>
      </c>
    </row>
    <row r="1531" spans="1:19">
      <c r="A1531" t="s">
        <v>298</v>
      </c>
      <c r="B1531">
        <v>94</v>
      </c>
      <c r="C1531" t="s">
        <v>298</v>
      </c>
      <c r="D1531" s="58">
        <v>45658</v>
      </c>
      <c r="E1531" s="382"/>
      <c r="F1531" s="382"/>
      <c r="G1531" s="382"/>
      <c r="H1531" s="382"/>
      <c r="I1531" s="382">
        <v>0</v>
      </c>
      <c r="J1531" s="382">
        <v>0</v>
      </c>
      <c r="L1531" s="380"/>
      <c r="N1531" s="382"/>
      <c r="O1531" s="382"/>
      <c r="P1531" s="382"/>
      <c r="Q1531" s="382">
        <v>0</v>
      </c>
      <c r="R1531" s="382">
        <v>0</v>
      </c>
      <c r="S1531" s="382">
        <v>0</v>
      </c>
    </row>
    <row r="1532" spans="1:19">
      <c r="A1532" t="s">
        <v>298</v>
      </c>
      <c r="B1532">
        <v>94</v>
      </c>
      <c r="C1532" t="s">
        <v>298</v>
      </c>
      <c r="D1532" s="58">
        <v>45689</v>
      </c>
      <c r="E1532" s="382"/>
      <c r="F1532" s="382"/>
      <c r="G1532" s="382"/>
      <c r="H1532" s="382"/>
      <c r="I1532" s="382">
        <v>0</v>
      </c>
      <c r="J1532" s="382">
        <v>0</v>
      </c>
      <c r="L1532" s="380"/>
      <c r="N1532" s="382"/>
      <c r="O1532" s="382"/>
      <c r="P1532" s="382"/>
      <c r="Q1532" s="382">
        <v>0</v>
      </c>
      <c r="R1532" s="382">
        <v>0</v>
      </c>
      <c r="S1532" s="382">
        <v>0</v>
      </c>
    </row>
    <row r="1533" spans="1:19">
      <c r="A1533" t="s">
        <v>298</v>
      </c>
      <c r="B1533">
        <v>94</v>
      </c>
      <c r="C1533" t="s">
        <v>298</v>
      </c>
      <c r="D1533" s="58">
        <v>45717</v>
      </c>
      <c r="E1533" s="382"/>
      <c r="F1533" s="382"/>
      <c r="G1533" s="382"/>
      <c r="H1533" s="382"/>
      <c r="I1533" s="382">
        <v>0</v>
      </c>
      <c r="J1533" s="382">
        <v>0</v>
      </c>
      <c r="L1533" s="380"/>
      <c r="N1533" s="382"/>
      <c r="O1533" s="382"/>
      <c r="P1533" s="382"/>
      <c r="Q1533" s="382">
        <v>0</v>
      </c>
      <c r="R1533" s="382">
        <v>0</v>
      </c>
      <c r="S1533" s="382">
        <v>0</v>
      </c>
    </row>
    <row r="1534" spans="1:19">
      <c r="A1534" t="s">
        <v>298</v>
      </c>
      <c r="B1534" t="s">
        <v>468</v>
      </c>
      <c r="D1534" s="58"/>
      <c r="E1534" s="382">
        <v>48</v>
      </c>
      <c r="F1534" s="382">
        <v>371</v>
      </c>
      <c r="G1534" s="382">
        <v>15</v>
      </c>
      <c r="H1534" s="382">
        <v>70</v>
      </c>
      <c r="I1534" s="382">
        <v>504</v>
      </c>
      <c r="J1534" s="382">
        <v>434</v>
      </c>
      <c r="L1534" s="380"/>
      <c r="N1534" s="382">
        <v>504</v>
      </c>
      <c r="O1534" s="382">
        <v>15</v>
      </c>
      <c r="P1534" s="382">
        <v>70</v>
      </c>
      <c r="Q1534" s="382">
        <v>419</v>
      </c>
      <c r="R1534" s="382">
        <v>504</v>
      </c>
      <c r="S1534" s="382">
        <v>0</v>
      </c>
    </row>
    <row r="1535" spans="1:19">
      <c r="B1535">
        <v>95</v>
      </c>
      <c r="C1535" t="s">
        <v>129</v>
      </c>
      <c r="D1535" s="58">
        <v>45261</v>
      </c>
      <c r="E1535" s="382">
        <v>792</v>
      </c>
      <c r="F1535" s="382"/>
      <c r="G1535" s="382"/>
      <c r="H1535" s="382"/>
      <c r="I1535" s="382">
        <v>792</v>
      </c>
      <c r="J1535" s="382">
        <v>792</v>
      </c>
      <c r="L1535" s="380">
        <v>45433</v>
      </c>
      <c r="M1535" s="383">
        <v>112</v>
      </c>
      <c r="N1535" s="382">
        <v>792</v>
      </c>
      <c r="O1535" s="382"/>
      <c r="P1535" s="382"/>
      <c r="Q1535" s="382">
        <v>792</v>
      </c>
      <c r="R1535" s="382">
        <v>792</v>
      </c>
      <c r="S1535" s="382">
        <v>0</v>
      </c>
    </row>
    <row r="1536" spans="1:19">
      <c r="B1536">
        <v>95</v>
      </c>
      <c r="C1536" t="s">
        <v>129</v>
      </c>
      <c r="D1536" s="58">
        <v>45261</v>
      </c>
      <c r="E1536" s="382"/>
      <c r="F1536" s="382"/>
      <c r="G1536" s="382"/>
      <c r="H1536" s="382"/>
      <c r="I1536" s="382">
        <v>0</v>
      </c>
      <c r="J1536" s="382">
        <v>0</v>
      </c>
      <c r="L1536" s="380">
        <v>45433</v>
      </c>
      <c r="M1536" s="383">
        <v>112</v>
      </c>
      <c r="N1536" s="382">
        <v>500</v>
      </c>
      <c r="O1536" s="382"/>
      <c r="P1536" s="382"/>
      <c r="Q1536" s="382">
        <v>500</v>
      </c>
      <c r="R1536" s="382">
        <v>500</v>
      </c>
      <c r="S1536" s="382">
        <v>-500</v>
      </c>
    </row>
    <row r="1537" spans="1:19">
      <c r="A1537" t="s">
        <v>129</v>
      </c>
      <c r="B1537">
        <v>95</v>
      </c>
      <c r="C1537" t="s">
        <v>129</v>
      </c>
      <c r="D1537" s="58">
        <v>45292</v>
      </c>
      <c r="E1537" s="382"/>
      <c r="F1537" s="382"/>
      <c r="G1537" s="382"/>
      <c r="H1537" s="382"/>
      <c r="I1537" s="382">
        <v>0</v>
      </c>
      <c r="J1537" s="382">
        <v>0</v>
      </c>
      <c r="L1537" s="380">
        <v>45433</v>
      </c>
      <c r="M1537" s="383">
        <v>112</v>
      </c>
      <c r="N1537" s="382">
        <v>8</v>
      </c>
      <c r="O1537" s="382"/>
      <c r="P1537" s="382"/>
      <c r="Q1537" s="382">
        <v>8</v>
      </c>
      <c r="R1537" s="382">
        <v>8</v>
      </c>
      <c r="S1537" s="382">
        <v>-8</v>
      </c>
    </row>
    <row r="1538" spans="1:19">
      <c r="A1538" t="s">
        <v>129</v>
      </c>
      <c r="B1538">
        <v>95</v>
      </c>
      <c r="C1538" t="s">
        <v>129</v>
      </c>
      <c r="D1538" s="58">
        <v>45323</v>
      </c>
      <c r="E1538" s="382"/>
      <c r="F1538" s="382">
        <v>0</v>
      </c>
      <c r="G1538" s="382"/>
      <c r="H1538" s="382"/>
      <c r="I1538" s="382">
        <v>0</v>
      </c>
      <c r="J1538" s="382">
        <v>0</v>
      </c>
      <c r="L1538" s="380"/>
      <c r="M1538" s="383"/>
      <c r="N1538" s="382"/>
      <c r="O1538" s="382"/>
      <c r="P1538" s="382"/>
      <c r="Q1538" s="382">
        <v>0</v>
      </c>
      <c r="R1538" s="382">
        <v>0</v>
      </c>
      <c r="S1538" s="382">
        <v>0</v>
      </c>
    </row>
    <row r="1539" spans="1:19">
      <c r="A1539" t="s">
        <v>129</v>
      </c>
      <c r="B1539">
        <v>95</v>
      </c>
      <c r="C1539" t="s">
        <v>129</v>
      </c>
      <c r="D1539" s="58">
        <v>45352</v>
      </c>
      <c r="E1539" s="382"/>
      <c r="F1539" s="382">
        <v>14</v>
      </c>
      <c r="G1539" s="382"/>
      <c r="H1539" s="382">
        <v>10</v>
      </c>
      <c r="I1539" s="382">
        <v>24</v>
      </c>
      <c r="J1539" s="382">
        <v>14</v>
      </c>
      <c r="L1539" s="380"/>
      <c r="N1539" s="382"/>
      <c r="O1539" s="382"/>
      <c r="P1539" s="382"/>
      <c r="Q1539" s="382">
        <v>0</v>
      </c>
      <c r="R1539" s="382">
        <v>0</v>
      </c>
      <c r="S1539" s="382">
        <v>24</v>
      </c>
    </row>
    <row r="1540" spans="1:19">
      <c r="A1540" t="s">
        <v>129</v>
      </c>
      <c r="B1540">
        <v>95</v>
      </c>
      <c r="C1540" t="s">
        <v>129</v>
      </c>
      <c r="D1540" s="58">
        <v>45383</v>
      </c>
      <c r="E1540" s="382"/>
      <c r="F1540" s="382">
        <v>0</v>
      </c>
      <c r="G1540" s="382"/>
      <c r="H1540" s="382">
        <v>10</v>
      </c>
      <c r="I1540" s="382">
        <v>10</v>
      </c>
      <c r="J1540" s="382">
        <v>0</v>
      </c>
      <c r="L1540" s="380"/>
      <c r="N1540" s="382"/>
      <c r="O1540" s="382"/>
      <c r="P1540" s="382"/>
      <c r="Q1540" s="382">
        <v>0</v>
      </c>
      <c r="R1540" s="382">
        <v>0</v>
      </c>
      <c r="S1540" s="382">
        <v>10</v>
      </c>
    </row>
    <row r="1541" spans="1:19">
      <c r="A1541" t="s">
        <v>129</v>
      </c>
      <c r="B1541">
        <v>95</v>
      </c>
      <c r="C1541" t="s">
        <v>129</v>
      </c>
      <c r="D1541" s="58">
        <v>45413</v>
      </c>
      <c r="E1541" s="382"/>
      <c r="F1541" s="382">
        <v>42</v>
      </c>
      <c r="G1541" s="382"/>
      <c r="H1541" s="382">
        <v>10</v>
      </c>
      <c r="I1541" s="382">
        <v>52</v>
      </c>
      <c r="J1541" s="382">
        <v>42</v>
      </c>
      <c r="L1541" s="380">
        <v>45461</v>
      </c>
      <c r="M1541">
        <v>99</v>
      </c>
      <c r="N1541" s="382">
        <v>54</v>
      </c>
      <c r="O1541" s="382"/>
      <c r="P1541" s="382">
        <v>10</v>
      </c>
      <c r="Q1541" s="382">
        <v>44</v>
      </c>
      <c r="R1541" s="382">
        <v>54</v>
      </c>
      <c r="S1541" s="382">
        <v>-2</v>
      </c>
    </row>
    <row r="1542" spans="1:19">
      <c r="A1542" t="s">
        <v>129</v>
      </c>
      <c r="B1542">
        <v>95</v>
      </c>
      <c r="C1542" t="s">
        <v>129</v>
      </c>
      <c r="D1542" s="58">
        <v>45444</v>
      </c>
      <c r="E1542" s="382" t="s">
        <v>575</v>
      </c>
      <c r="F1542" s="382">
        <v>77</v>
      </c>
      <c r="G1542" s="382"/>
      <c r="H1542" s="382">
        <v>10</v>
      </c>
      <c r="I1542" s="382">
        <v>87</v>
      </c>
      <c r="J1542" s="382">
        <v>77</v>
      </c>
      <c r="L1542" s="380">
        <v>45485</v>
      </c>
      <c r="M1542">
        <v>56</v>
      </c>
      <c r="N1542" s="382">
        <v>87</v>
      </c>
      <c r="O1542" s="382"/>
      <c r="P1542" s="382">
        <v>10</v>
      </c>
      <c r="Q1542" s="382">
        <v>77</v>
      </c>
      <c r="R1542" s="382">
        <v>87</v>
      </c>
      <c r="S1542" s="382">
        <v>0</v>
      </c>
    </row>
    <row r="1543" spans="1:19">
      <c r="A1543" t="s">
        <v>129</v>
      </c>
      <c r="B1543">
        <v>95</v>
      </c>
      <c r="C1543" t="s">
        <v>129</v>
      </c>
      <c r="D1543" s="58">
        <v>45474</v>
      </c>
      <c r="E1543" s="382"/>
      <c r="F1543" s="382">
        <v>119</v>
      </c>
      <c r="G1543" s="382">
        <v>5</v>
      </c>
      <c r="H1543" s="382">
        <v>10</v>
      </c>
      <c r="I1543" s="382">
        <v>134</v>
      </c>
      <c r="J1543" s="382">
        <v>124</v>
      </c>
      <c r="L1543" s="380">
        <v>45509</v>
      </c>
      <c r="M1543">
        <v>4</v>
      </c>
      <c r="N1543" s="382">
        <v>284</v>
      </c>
      <c r="O1543" s="382"/>
      <c r="P1543" s="382"/>
      <c r="Q1543" s="382">
        <v>284</v>
      </c>
      <c r="R1543" s="382">
        <v>284</v>
      </c>
      <c r="S1543" s="382">
        <v>-150</v>
      </c>
    </row>
    <row r="1544" spans="1:19">
      <c r="A1544" t="s">
        <v>129</v>
      </c>
      <c r="B1544">
        <v>95</v>
      </c>
      <c r="C1544" t="s">
        <v>129</v>
      </c>
      <c r="D1544" s="58">
        <v>45505</v>
      </c>
      <c r="E1544" s="382"/>
      <c r="F1544" s="382">
        <v>105</v>
      </c>
      <c r="G1544" s="382">
        <v>5</v>
      </c>
      <c r="H1544" s="382">
        <v>10</v>
      </c>
      <c r="I1544" s="382">
        <v>120</v>
      </c>
      <c r="J1544" s="382">
        <v>110</v>
      </c>
      <c r="L1544" s="380">
        <v>45601</v>
      </c>
      <c r="M1544">
        <v>114</v>
      </c>
      <c r="N1544" s="382">
        <v>120</v>
      </c>
      <c r="O1544" s="382">
        <v>5</v>
      </c>
      <c r="P1544" s="382">
        <v>10</v>
      </c>
      <c r="Q1544" s="382">
        <v>105</v>
      </c>
      <c r="R1544" s="382">
        <v>120</v>
      </c>
      <c r="S1544" s="382">
        <v>0</v>
      </c>
    </row>
    <row r="1545" spans="1:19">
      <c r="A1545" t="s">
        <v>129</v>
      </c>
      <c r="B1545">
        <v>95</v>
      </c>
      <c r="C1545" t="s">
        <v>129</v>
      </c>
      <c r="D1545" s="58">
        <v>45536</v>
      </c>
      <c r="E1545" s="382"/>
      <c r="F1545" s="382">
        <v>49</v>
      </c>
      <c r="G1545" s="382">
        <v>5</v>
      </c>
      <c r="H1545" s="382">
        <v>10</v>
      </c>
      <c r="I1545" s="382">
        <v>64</v>
      </c>
      <c r="J1545" s="382">
        <v>54</v>
      </c>
      <c r="L1545" s="380">
        <v>45601</v>
      </c>
      <c r="M1545">
        <v>114</v>
      </c>
      <c r="N1545" s="382">
        <v>64</v>
      </c>
      <c r="O1545" s="382"/>
      <c r="P1545" s="382"/>
      <c r="Q1545" s="382">
        <v>64</v>
      </c>
      <c r="R1545" s="382">
        <v>64</v>
      </c>
      <c r="S1545" s="382">
        <v>0</v>
      </c>
    </row>
    <row r="1546" spans="1:19">
      <c r="A1546" t="s">
        <v>129</v>
      </c>
      <c r="B1546">
        <v>95</v>
      </c>
      <c r="C1546" t="s">
        <v>129</v>
      </c>
      <c r="D1546" s="58">
        <v>45566</v>
      </c>
      <c r="E1546" s="382"/>
      <c r="F1546" s="382">
        <v>28</v>
      </c>
      <c r="G1546" s="382">
        <v>5</v>
      </c>
      <c r="H1546" s="382">
        <v>10</v>
      </c>
      <c r="I1546" s="382">
        <v>43</v>
      </c>
      <c r="J1546" s="382">
        <v>33</v>
      </c>
      <c r="L1546" s="380" t="s">
        <v>568</v>
      </c>
      <c r="M1546">
        <v>42</v>
      </c>
      <c r="N1546" s="382">
        <v>43</v>
      </c>
      <c r="O1546" s="382">
        <v>5</v>
      </c>
      <c r="P1546" s="382">
        <v>10</v>
      </c>
      <c r="Q1546" s="382">
        <v>28</v>
      </c>
      <c r="R1546" s="382">
        <v>43</v>
      </c>
      <c r="S1546" s="382">
        <v>0</v>
      </c>
    </row>
    <row r="1547" spans="1:19">
      <c r="A1547" t="s">
        <v>129</v>
      </c>
      <c r="B1547">
        <v>95</v>
      </c>
      <c r="C1547" t="s">
        <v>129</v>
      </c>
      <c r="D1547" s="58">
        <v>45597</v>
      </c>
      <c r="E1547" s="382"/>
      <c r="F1547" s="382"/>
      <c r="G1547" s="382"/>
      <c r="H1547" s="382"/>
      <c r="I1547" s="382">
        <v>0</v>
      </c>
      <c r="J1547" s="382">
        <v>0</v>
      </c>
      <c r="L1547" s="380" t="s">
        <v>568</v>
      </c>
      <c r="M1547">
        <v>42</v>
      </c>
      <c r="N1547" s="382">
        <v>150</v>
      </c>
      <c r="O1547" s="382"/>
      <c r="P1547" s="382"/>
      <c r="Q1547" s="382">
        <v>150</v>
      </c>
      <c r="R1547" s="382">
        <v>150</v>
      </c>
      <c r="S1547" s="382">
        <v>-150</v>
      </c>
    </row>
    <row r="1548" spans="1:19">
      <c r="A1548" t="s">
        <v>129</v>
      </c>
      <c r="B1548">
        <v>95</v>
      </c>
      <c r="C1548" t="s">
        <v>129</v>
      </c>
      <c r="D1548" s="58">
        <v>45627</v>
      </c>
      <c r="E1548" s="382"/>
      <c r="F1548" s="382"/>
      <c r="G1548" s="382"/>
      <c r="H1548" s="382"/>
      <c r="I1548" s="382">
        <v>0</v>
      </c>
      <c r="J1548" s="382">
        <v>0</v>
      </c>
      <c r="L1548" s="380"/>
      <c r="N1548" s="382"/>
      <c r="O1548" s="382"/>
      <c r="P1548" s="382"/>
      <c r="Q1548" s="382">
        <v>0</v>
      </c>
      <c r="R1548" s="382">
        <v>0</v>
      </c>
      <c r="S1548" s="382">
        <v>0</v>
      </c>
    </row>
    <row r="1549" spans="1:19">
      <c r="A1549" t="s">
        <v>129</v>
      </c>
      <c r="B1549">
        <v>95</v>
      </c>
      <c r="C1549" t="s">
        <v>129</v>
      </c>
      <c r="D1549" s="58">
        <v>45658</v>
      </c>
      <c r="E1549" s="382"/>
      <c r="F1549" s="382"/>
      <c r="G1549" s="382"/>
      <c r="H1549" s="382"/>
      <c r="I1549" s="382">
        <v>0</v>
      </c>
      <c r="J1549" s="382">
        <v>0</v>
      </c>
      <c r="L1549" s="380"/>
      <c r="N1549" s="382"/>
      <c r="O1549" s="382"/>
      <c r="P1549" s="382"/>
      <c r="Q1549" s="382">
        <v>0</v>
      </c>
      <c r="R1549" s="382">
        <v>0</v>
      </c>
      <c r="S1549" s="382">
        <v>0</v>
      </c>
    </row>
    <row r="1550" spans="1:19">
      <c r="A1550" t="s">
        <v>129</v>
      </c>
      <c r="B1550" t="s">
        <v>469</v>
      </c>
      <c r="D1550" s="58"/>
      <c r="E1550" s="382">
        <v>792</v>
      </c>
      <c r="F1550" s="382">
        <v>434</v>
      </c>
      <c r="G1550" s="382">
        <v>20</v>
      </c>
      <c r="H1550" s="382">
        <v>80</v>
      </c>
      <c r="I1550" s="382">
        <v>1326</v>
      </c>
      <c r="J1550" s="382">
        <v>1246</v>
      </c>
      <c r="L1550" s="380"/>
      <c r="N1550" s="382">
        <v>2102</v>
      </c>
      <c r="O1550" s="382">
        <v>10</v>
      </c>
      <c r="P1550" s="382">
        <v>40</v>
      </c>
      <c r="Q1550" s="382">
        <v>2052</v>
      </c>
      <c r="R1550" s="382">
        <v>2102</v>
      </c>
      <c r="S1550" s="382">
        <v>-776</v>
      </c>
    </row>
    <row r="1551" spans="1:19">
      <c r="B1551">
        <v>96</v>
      </c>
      <c r="C1551" t="s">
        <v>68</v>
      </c>
      <c r="D1551" s="58">
        <v>45261</v>
      </c>
      <c r="E1551" s="382">
        <v>0</v>
      </c>
      <c r="F1551" s="382">
        <v>0</v>
      </c>
      <c r="G1551" s="382"/>
      <c r="H1551" s="382">
        <v>0</v>
      </c>
      <c r="I1551" s="382">
        <v>0</v>
      </c>
      <c r="J1551" s="382">
        <v>0</v>
      </c>
      <c r="L1551" s="380"/>
      <c r="N1551" s="382"/>
      <c r="O1551" s="382"/>
      <c r="P1551" s="382"/>
      <c r="Q1551" s="382">
        <v>0</v>
      </c>
      <c r="R1551" s="382">
        <v>0</v>
      </c>
      <c r="S1551" s="382">
        <v>0</v>
      </c>
    </row>
    <row r="1552" spans="1:19">
      <c r="B1552">
        <v>96</v>
      </c>
      <c r="C1552" t="s">
        <v>68</v>
      </c>
      <c r="D1552" s="58">
        <v>45292</v>
      </c>
      <c r="E1552" s="382"/>
      <c r="F1552" s="382">
        <v>21</v>
      </c>
      <c r="G1552" s="382"/>
      <c r="H1552" s="382">
        <v>0</v>
      </c>
      <c r="I1552" s="382">
        <v>21</v>
      </c>
      <c r="J1552" s="382">
        <v>21</v>
      </c>
      <c r="K1552" t="s">
        <v>557</v>
      </c>
      <c r="L1552" s="380">
        <v>45391</v>
      </c>
      <c r="M1552">
        <v>122</v>
      </c>
      <c r="N1552" s="382">
        <v>21</v>
      </c>
      <c r="O1552" s="382"/>
      <c r="P1552" s="382"/>
      <c r="Q1552" s="382">
        <v>21</v>
      </c>
      <c r="R1552" s="382">
        <v>21</v>
      </c>
      <c r="S1552" s="382">
        <v>0</v>
      </c>
    </row>
    <row r="1553" spans="1:19">
      <c r="A1553" t="s">
        <v>68</v>
      </c>
      <c r="B1553">
        <v>96</v>
      </c>
      <c r="C1553" t="s">
        <v>68</v>
      </c>
      <c r="D1553" s="58">
        <v>45323</v>
      </c>
      <c r="E1553" s="382"/>
      <c r="F1553" s="382">
        <v>0</v>
      </c>
      <c r="G1553" s="382"/>
      <c r="H1553" s="382"/>
      <c r="I1553" s="382">
        <v>0</v>
      </c>
      <c r="J1553" s="382">
        <v>0</v>
      </c>
      <c r="L1553" s="380"/>
      <c r="N1553" s="382"/>
      <c r="O1553" s="382"/>
      <c r="P1553" s="382"/>
      <c r="Q1553" s="382">
        <v>0</v>
      </c>
      <c r="R1553" s="382">
        <v>0</v>
      </c>
      <c r="S1553" s="382">
        <v>0</v>
      </c>
    </row>
    <row r="1554" spans="1:19">
      <c r="A1554" t="s">
        <v>68</v>
      </c>
      <c r="B1554">
        <v>96</v>
      </c>
      <c r="C1554" t="s">
        <v>68</v>
      </c>
      <c r="D1554" s="58">
        <v>45352</v>
      </c>
      <c r="E1554" s="382"/>
      <c r="F1554" s="382">
        <v>0</v>
      </c>
      <c r="G1554" s="382"/>
      <c r="H1554" s="382">
        <v>10</v>
      </c>
      <c r="I1554" s="382">
        <v>10</v>
      </c>
      <c r="J1554" s="382">
        <v>0</v>
      </c>
      <c r="K1554" t="s">
        <v>557</v>
      </c>
      <c r="L1554" s="380">
        <v>45391</v>
      </c>
      <c r="M1554">
        <v>122</v>
      </c>
      <c r="N1554" s="382">
        <v>10</v>
      </c>
      <c r="O1554" s="382"/>
      <c r="P1554" s="382">
        <v>10</v>
      </c>
      <c r="Q1554" s="382">
        <v>0</v>
      </c>
      <c r="R1554" s="382">
        <v>10</v>
      </c>
      <c r="S1554" s="382">
        <v>0</v>
      </c>
    </row>
    <row r="1555" spans="1:19">
      <c r="A1555" t="s">
        <v>68</v>
      </c>
      <c r="B1555">
        <v>96</v>
      </c>
      <c r="C1555" t="s">
        <v>68</v>
      </c>
      <c r="D1555" s="58">
        <v>45383</v>
      </c>
      <c r="E1555" s="382"/>
      <c r="F1555" s="382">
        <v>0</v>
      </c>
      <c r="G1555" s="382"/>
      <c r="H1555" s="382">
        <v>10</v>
      </c>
      <c r="I1555" s="382">
        <v>10</v>
      </c>
      <c r="J1555" s="382">
        <v>0</v>
      </c>
      <c r="L1555" s="380">
        <v>45419</v>
      </c>
      <c r="M1555" s="383">
        <v>31</v>
      </c>
      <c r="N1555" s="382">
        <v>10</v>
      </c>
      <c r="O1555" s="382"/>
      <c r="P1555" s="382">
        <v>10</v>
      </c>
      <c r="Q1555" s="382">
        <v>0</v>
      </c>
      <c r="R1555" s="382">
        <v>10</v>
      </c>
      <c r="S1555" s="382">
        <v>0</v>
      </c>
    </row>
    <row r="1556" spans="1:19">
      <c r="A1556" t="s">
        <v>68</v>
      </c>
      <c r="B1556">
        <v>96</v>
      </c>
      <c r="C1556" t="s">
        <v>68</v>
      </c>
      <c r="D1556" s="58">
        <v>45413</v>
      </c>
      <c r="E1556" s="382"/>
      <c r="F1556" s="382">
        <v>14</v>
      </c>
      <c r="G1556" s="382"/>
      <c r="H1556" s="382">
        <v>10</v>
      </c>
      <c r="I1556" s="382">
        <v>24</v>
      </c>
      <c r="J1556" s="382">
        <v>14</v>
      </c>
      <c r="L1556" s="380">
        <v>45455</v>
      </c>
      <c r="M1556">
        <v>77</v>
      </c>
      <c r="N1556" s="382">
        <v>24</v>
      </c>
      <c r="O1556" s="382"/>
      <c r="P1556" s="382">
        <v>10</v>
      </c>
      <c r="Q1556" s="382">
        <v>14</v>
      </c>
      <c r="R1556" s="382">
        <v>24</v>
      </c>
      <c r="S1556" s="382">
        <v>0</v>
      </c>
    </row>
    <row r="1557" spans="1:19">
      <c r="A1557" t="s">
        <v>68</v>
      </c>
      <c r="B1557">
        <v>96</v>
      </c>
      <c r="C1557" t="s">
        <v>68</v>
      </c>
      <c r="D1557" s="58">
        <v>45444</v>
      </c>
      <c r="E1557" s="382"/>
      <c r="F1557" s="382">
        <v>14</v>
      </c>
      <c r="G1557" s="382"/>
      <c r="H1557" s="382">
        <v>10</v>
      </c>
      <c r="I1557" s="382">
        <v>24</v>
      </c>
      <c r="J1557" s="382">
        <v>14</v>
      </c>
      <c r="L1557" s="380">
        <v>45491</v>
      </c>
      <c r="M1557">
        <v>86</v>
      </c>
      <c r="N1557" s="382">
        <v>24</v>
      </c>
      <c r="O1557" s="382"/>
      <c r="P1557" s="382">
        <v>10</v>
      </c>
      <c r="Q1557" s="382">
        <v>14</v>
      </c>
      <c r="R1557" s="382">
        <v>24</v>
      </c>
      <c r="S1557" s="382">
        <v>0</v>
      </c>
    </row>
    <row r="1558" spans="1:19">
      <c r="A1558" t="s">
        <v>68</v>
      </c>
      <c r="B1558">
        <v>96</v>
      </c>
      <c r="C1558" t="s">
        <v>68</v>
      </c>
      <c r="D1558" s="58">
        <v>45474</v>
      </c>
      <c r="E1558" s="382"/>
      <c r="F1558" s="382">
        <v>98</v>
      </c>
      <c r="G1558" s="382">
        <v>5</v>
      </c>
      <c r="H1558" s="382">
        <v>10</v>
      </c>
      <c r="I1558" s="382">
        <v>113</v>
      </c>
      <c r="J1558" s="382">
        <v>103</v>
      </c>
      <c r="L1558" s="380">
        <v>45515</v>
      </c>
      <c r="M1558">
        <v>54</v>
      </c>
      <c r="N1558" s="382">
        <v>113</v>
      </c>
      <c r="O1558" s="382">
        <v>5</v>
      </c>
      <c r="P1558" s="382">
        <v>10</v>
      </c>
      <c r="Q1558" s="382">
        <v>98</v>
      </c>
      <c r="R1558" s="382">
        <v>113</v>
      </c>
      <c r="S1558" s="382">
        <v>0</v>
      </c>
    </row>
    <row r="1559" spans="1:19">
      <c r="A1559" t="s">
        <v>68</v>
      </c>
      <c r="B1559">
        <v>96</v>
      </c>
      <c r="C1559" t="s">
        <v>68</v>
      </c>
      <c r="D1559" s="58">
        <v>45505</v>
      </c>
      <c r="E1559" s="382"/>
      <c r="F1559" s="382">
        <v>119</v>
      </c>
      <c r="G1559" s="382">
        <v>5</v>
      </c>
      <c r="H1559" s="382">
        <v>10</v>
      </c>
      <c r="I1559" s="382">
        <v>134</v>
      </c>
      <c r="J1559" s="382">
        <v>124</v>
      </c>
      <c r="L1559" s="380">
        <v>45562</v>
      </c>
      <c r="M1559">
        <v>79</v>
      </c>
      <c r="N1559" s="382">
        <v>134</v>
      </c>
      <c r="O1559" s="382">
        <v>5</v>
      </c>
      <c r="P1559" s="382">
        <v>10</v>
      </c>
      <c r="Q1559" s="382">
        <v>119</v>
      </c>
      <c r="R1559" s="382">
        <v>134</v>
      </c>
      <c r="S1559" s="382">
        <v>0</v>
      </c>
    </row>
    <row r="1560" spans="1:19">
      <c r="A1560" t="s">
        <v>68</v>
      </c>
      <c r="B1560">
        <v>96</v>
      </c>
      <c r="C1560" t="s">
        <v>68</v>
      </c>
      <c r="D1560" s="58">
        <v>45536</v>
      </c>
      <c r="E1560" s="382"/>
      <c r="F1560" s="382"/>
      <c r="G1560" s="382">
        <v>5</v>
      </c>
      <c r="H1560" s="382">
        <v>10</v>
      </c>
      <c r="I1560" s="382">
        <v>15</v>
      </c>
      <c r="J1560" s="382">
        <v>5</v>
      </c>
      <c r="L1560" s="380"/>
      <c r="N1560" s="382"/>
      <c r="O1560" s="382"/>
      <c r="P1560" s="382"/>
      <c r="Q1560" s="382">
        <v>0</v>
      </c>
      <c r="R1560" s="382">
        <v>0</v>
      </c>
      <c r="S1560" s="382">
        <v>15</v>
      </c>
    </row>
    <row r="1561" spans="1:19">
      <c r="A1561" t="s">
        <v>68</v>
      </c>
      <c r="B1561">
        <v>96</v>
      </c>
      <c r="C1561" t="s">
        <v>68</v>
      </c>
      <c r="D1561" s="58">
        <v>45566</v>
      </c>
      <c r="E1561" s="382"/>
      <c r="F1561" s="382"/>
      <c r="G1561" s="382"/>
      <c r="H1561" s="382"/>
      <c r="I1561" s="382">
        <v>0</v>
      </c>
      <c r="J1561" s="382">
        <v>0</v>
      </c>
      <c r="L1561" s="380"/>
      <c r="N1561" s="382"/>
      <c r="O1561" s="382"/>
      <c r="P1561" s="382"/>
      <c r="Q1561" s="382">
        <v>0</v>
      </c>
      <c r="R1561" s="382">
        <v>0</v>
      </c>
      <c r="S1561" s="382">
        <v>0</v>
      </c>
    </row>
    <row r="1562" spans="1:19">
      <c r="A1562" t="s">
        <v>68</v>
      </c>
      <c r="B1562">
        <v>96</v>
      </c>
      <c r="C1562" t="s">
        <v>68</v>
      </c>
      <c r="D1562" s="58">
        <v>45597</v>
      </c>
      <c r="E1562" s="382"/>
      <c r="F1562" s="382"/>
      <c r="G1562" s="382"/>
      <c r="H1562" s="382"/>
      <c r="I1562" s="382">
        <v>0</v>
      </c>
      <c r="J1562" s="382">
        <v>0</v>
      </c>
      <c r="L1562" s="380"/>
      <c r="N1562" s="382"/>
      <c r="O1562" s="382"/>
      <c r="P1562" s="382"/>
      <c r="Q1562" s="382">
        <v>0</v>
      </c>
      <c r="R1562" s="382">
        <v>0</v>
      </c>
      <c r="S1562" s="382">
        <v>0</v>
      </c>
    </row>
    <row r="1563" spans="1:19">
      <c r="A1563" t="s">
        <v>68</v>
      </c>
      <c r="B1563">
        <v>96</v>
      </c>
      <c r="C1563" t="s">
        <v>68</v>
      </c>
      <c r="D1563" s="58">
        <v>45627</v>
      </c>
      <c r="E1563" s="382"/>
      <c r="F1563" s="382"/>
      <c r="G1563" s="382"/>
      <c r="H1563" s="382"/>
      <c r="I1563" s="382">
        <v>0</v>
      </c>
      <c r="J1563" s="382">
        <v>0</v>
      </c>
      <c r="L1563" s="380"/>
      <c r="N1563" s="382"/>
      <c r="O1563" s="382"/>
      <c r="P1563" s="382"/>
      <c r="Q1563" s="382">
        <v>0</v>
      </c>
      <c r="R1563" s="382">
        <v>0</v>
      </c>
      <c r="S1563" s="382">
        <v>0</v>
      </c>
    </row>
    <row r="1564" spans="1:19">
      <c r="A1564" t="s">
        <v>68</v>
      </c>
      <c r="B1564">
        <v>96</v>
      </c>
      <c r="C1564" t="s">
        <v>68</v>
      </c>
      <c r="D1564" s="58">
        <v>45658</v>
      </c>
      <c r="E1564" s="382"/>
      <c r="F1564" s="382"/>
      <c r="G1564" s="382"/>
      <c r="H1564" s="382"/>
      <c r="I1564" s="382">
        <v>0</v>
      </c>
      <c r="J1564" s="382">
        <v>0</v>
      </c>
      <c r="L1564" s="380"/>
      <c r="N1564" s="382"/>
      <c r="O1564" s="382"/>
      <c r="P1564" s="382"/>
      <c r="Q1564" s="382">
        <v>0</v>
      </c>
      <c r="R1564" s="382">
        <v>0</v>
      </c>
      <c r="S1564" s="382">
        <v>0</v>
      </c>
    </row>
    <row r="1565" spans="1:19">
      <c r="A1565" t="s">
        <v>68</v>
      </c>
      <c r="B1565">
        <v>96</v>
      </c>
      <c r="C1565" t="s">
        <v>68</v>
      </c>
      <c r="D1565" s="58">
        <v>45689</v>
      </c>
      <c r="E1565" s="382"/>
      <c r="F1565" s="382"/>
      <c r="G1565" s="382"/>
      <c r="H1565" s="382"/>
      <c r="I1565" s="382">
        <v>0</v>
      </c>
      <c r="J1565" s="382">
        <v>0</v>
      </c>
      <c r="L1565" s="380"/>
      <c r="N1565" s="382"/>
      <c r="O1565" s="382"/>
      <c r="P1565" s="382"/>
      <c r="Q1565" s="382">
        <v>0</v>
      </c>
      <c r="R1565" s="382">
        <v>0</v>
      </c>
      <c r="S1565" s="382">
        <v>0</v>
      </c>
    </row>
    <row r="1566" spans="1:19">
      <c r="A1566" t="s">
        <v>68</v>
      </c>
      <c r="B1566" t="s">
        <v>470</v>
      </c>
      <c r="D1566" s="58"/>
      <c r="E1566" s="382">
        <v>0</v>
      </c>
      <c r="F1566" s="382">
        <v>266</v>
      </c>
      <c r="G1566" s="382">
        <v>15</v>
      </c>
      <c r="H1566" s="382">
        <v>70</v>
      </c>
      <c r="I1566" s="382">
        <v>351</v>
      </c>
      <c r="J1566" s="382">
        <v>281</v>
      </c>
      <c r="L1566" s="380"/>
      <c r="N1566" s="382">
        <v>336</v>
      </c>
      <c r="O1566" s="382">
        <v>10</v>
      </c>
      <c r="P1566" s="382">
        <v>60</v>
      </c>
      <c r="Q1566" s="382">
        <v>266</v>
      </c>
      <c r="R1566" s="382">
        <v>336</v>
      </c>
      <c r="S1566" s="382">
        <v>15</v>
      </c>
    </row>
    <row r="1567" spans="1:19">
      <c r="B1567">
        <v>97</v>
      </c>
      <c r="C1567" t="s">
        <v>130</v>
      </c>
      <c r="D1567" s="58">
        <v>45261</v>
      </c>
      <c r="E1567" s="382">
        <v>0</v>
      </c>
      <c r="F1567" s="382">
        <v>0</v>
      </c>
      <c r="G1567" s="382"/>
      <c r="H1567" s="382">
        <v>0</v>
      </c>
      <c r="I1567" s="382">
        <v>0</v>
      </c>
      <c r="J1567" s="382">
        <v>0</v>
      </c>
      <c r="L1567" s="380"/>
      <c r="N1567" s="382"/>
      <c r="O1567" s="382"/>
      <c r="P1567" s="382"/>
      <c r="Q1567" s="382">
        <v>0</v>
      </c>
      <c r="R1567" s="382">
        <v>0</v>
      </c>
      <c r="S1567" s="382">
        <v>0</v>
      </c>
    </row>
    <row r="1568" spans="1:19">
      <c r="B1568">
        <v>97</v>
      </c>
      <c r="C1568" t="s">
        <v>130</v>
      </c>
      <c r="D1568" s="58">
        <v>45292</v>
      </c>
      <c r="E1568" s="382"/>
      <c r="F1568" s="382">
        <v>7</v>
      </c>
      <c r="G1568" s="382"/>
      <c r="H1568" s="382">
        <v>0</v>
      </c>
      <c r="I1568" s="382">
        <v>7</v>
      </c>
      <c r="J1568" s="382">
        <v>7</v>
      </c>
      <c r="K1568" t="s">
        <v>557</v>
      </c>
      <c r="L1568" s="380">
        <v>45392</v>
      </c>
      <c r="M1568">
        <v>148</v>
      </c>
      <c r="N1568" s="382">
        <v>7</v>
      </c>
      <c r="O1568" s="382"/>
      <c r="P1568" s="382"/>
      <c r="Q1568" s="382">
        <v>7</v>
      </c>
      <c r="R1568" s="382">
        <v>7</v>
      </c>
      <c r="S1568" s="382">
        <v>0</v>
      </c>
    </row>
    <row r="1569" spans="1:19">
      <c r="A1569" t="s">
        <v>130</v>
      </c>
      <c r="B1569">
        <v>97</v>
      </c>
      <c r="C1569" t="s">
        <v>130</v>
      </c>
      <c r="D1569" s="58">
        <v>45323</v>
      </c>
      <c r="E1569" s="382"/>
      <c r="F1569" s="382">
        <v>0</v>
      </c>
      <c r="G1569" s="382"/>
      <c r="H1569" s="382"/>
      <c r="I1569" s="382">
        <v>0</v>
      </c>
      <c r="J1569" s="382">
        <v>0</v>
      </c>
      <c r="L1569" s="380"/>
      <c r="N1569" s="382"/>
      <c r="O1569" s="382"/>
      <c r="P1569" s="382"/>
      <c r="Q1569" s="382">
        <v>0</v>
      </c>
      <c r="R1569" s="382">
        <v>0</v>
      </c>
      <c r="S1569" s="382">
        <v>0</v>
      </c>
    </row>
    <row r="1570" spans="1:19">
      <c r="A1570" t="s">
        <v>130</v>
      </c>
      <c r="B1570">
        <v>97</v>
      </c>
      <c r="C1570" t="s">
        <v>130</v>
      </c>
      <c r="D1570" s="58">
        <v>45352</v>
      </c>
      <c r="E1570" s="382"/>
      <c r="F1570" s="382"/>
      <c r="G1570" s="382"/>
      <c r="H1570" s="382">
        <v>10</v>
      </c>
      <c r="I1570" s="382">
        <v>10</v>
      </c>
      <c r="J1570" s="382">
        <v>0</v>
      </c>
      <c r="K1570" t="s">
        <v>557</v>
      </c>
      <c r="L1570" s="380">
        <v>45392</v>
      </c>
      <c r="M1570">
        <v>148</v>
      </c>
      <c r="N1570" s="382">
        <v>10</v>
      </c>
      <c r="O1570" s="382"/>
      <c r="P1570" s="382">
        <v>10</v>
      </c>
      <c r="Q1570" s="382">
        <v>0</v>
      </c>
      <c r="R1570" s="382">
        <v>10</v>
      </c>
      <c r="S1570" s="382">
        <v>0</v>
      </c>
    </row>
    <row r="1571" spans="1:19">
      <c r="A1571" t="s">
        <v>130</v>
      </c>
      <c r="B1571">
        <v>97</v>
      </c>
      <c r="C1571" t="s">
        <v>130</v>
      </c>
      <c r="D1571" s="58">
        <v>45383</v>
      </c>
      <c r="E1571" s="382"/>
      <c r="F1571" s="382">
        <v>28</v>
      </c>
      <c r="G1571" s="382"/>
      <c r="H1571" s="382">
        <v>10</v>
      </c>
      <c r="I1571" s="382">
        <v>38</v>
      </c>
      <c r="J1571" s="382">
        <v>28</v>
      </c>
      <c r="L1571" s="380">
        <v>45419</v>
      </c>
      <c r="M1571" s="383">
        <v>10</v>
      </c>
      <c r="N1571" s="382">
        <v>38</v>
      </c>
      <c r="O1571" s="382"/>
      <c r="P1571" s="382">
        <v>10</v>
      </c>
      <c r="Q1571" s="382">
        <v>28</v>
      </c>
      <c r="R1571" s="382">
        <v>38</v>
      </c>
      <c r="S1571" s="382">
        <v>0</v>
      </c>
    </row>
    <row r="1572" spans="1:19">
      <c r="A1572" t="s">
        <v>130</v>
      </c>
      <c r="B1572">
        <v>97</v>
      </c>
      <c r="C1572" t="s">
        <v>130</v>
      </c>
      <c r="D1572" s="58">
        <v>45413</v>
      </c>
      <c r="E1572" s="382"/>
      <c r="F1572" s="382">
        <v>28</v>
      </c>
      <c r="G1572" s="382"/>
      <c r="H1572" s="382">
        <v>10</v>
      </c>
      <c r="I1572" s="382">
        <v>38</v>
      </c>
      <c r="J1572" s="382">
        <v>28</v>
      </c>
      <c r="L1572" s="380">
        <v>45450</v>
      </c>
      <c r="M1572">
        <v>33</v>
      </c>
      <c r="N1572" s="382">
        <v>38</v>
      </c>
      <c r="O1572" s="382"/>
      <c r="P1572" s="382">
        <v>10</v>
      </c>
      <c r="Q1572" s="382">
        <v>28</v>
      </c>
      <c r="R1572" s="382">
        <v>38</v>
      </c>
      <c r="S1572" s="382">
        <v>0</v>
      </c>
    </row>
    <row r="1573" spans="1:19">
      <c r="A1573" t="s">
        <v>130</v>
      </c>
      <c r="B1573">
        <v>97</v>
      </c>
      <c r="C1573" t="s">
        <v>130</v>
      </c>
      <c r="D1573" s="58">
        <v>45444</v>
      </c>
      <c r="E1573" s="382"/>
      <c r="F1573" s="382">
        <v>35</v>
      </c>
      <c r="G1573" s="382"/>
      <c r="H1573" s="382">
        <v>10</v>
      </c>
      <c r="I1573" s="382">
        <v>45</v>
      </c>
      <c r="J1573" s="382">
        <v>35</v>
      </c>
      <c r="L1573" s="380">
        <v>45483</v>
      </c>
      <c r="M1573">
        <v>33</v>
      </c>
      <c r="N1573" s="382">
        <v>45</v>
      </c>
      <c r="O1573" s="382"/>
      <c r="P1573" s="382">
        <v>10</v>
      </c>
      <c r="Q1573" s="382">
        <v>35</v>
      </c>
      <c r="R1573" s="382">
        <v>45</v>
      </c>
      <c r="S1573" s="382">
        <v>0</v>
      </c>
    </row>
    <row r="1574" spans="1:19">
      <c r="A1574" t="s">
        <v>130</v>
      </c>
      <c r="B1574">
        <v>97</v>
      </c>
      <c r="C1574" t="s">
        <v>130</v>
      </c>
      <c r="D1574" s="58">
        <v>45474</v>
      </c>
      <c r="E1574" s="382"/>
      <c r="F1574" s="382">
        <v>154</v>
      </c>
      <c r="G1574" s="382">
        <v>5</v>
      </c>
      <c r="H1574" s="382">
        <v>10</v>
      </c>
      <c r="I1574" s="382">
        <v>169</v>
      </c>
      <c r="J1574" s="382">
        <v>159</v>
      </c>
      <c r="L1574" s="380">
        <v>45511</v>
      </c>
      <c r="M1574">
        <v>36</v>
      </c>
      <c r="N1574" s="382">
        <v>169</v>
      </c>
      <c r="O1574" s="382">
        <v>5</v>
      </c>
      <c r="P1574" s="382">
        <v>10</v>
      </c>
      <c r="Q1574" s="382">
        <v>154</v>
      </c>
      <c r="R1574" s="382">
        <v>169</v>
      </c>
      <c r="S1574" s="382">
        <v>0</v>
      </c>
    </row>
    <row r="1575" spans="1:19">
      <c r="A1575" t="s">
        <v>130</v>
      </c>
      <c r="B1575">
        <v>97</v>
      </c>
      <c r="C1575" t="s">
        <v>130</v>
      </c>
      <c r="D1575" s="58">
        <v>45505</v>
      </c>
      <c r="E1575" s="382"/>
      <c r="F1575" s="382">
        <v>70</v>
      </c>
      <c r="G1575" s="382">
        <v>5</v>
      </c>
      <c r="H1575" s="382">
        <v>10</v>
      </c>
      <c r="I1575" s="382">
        <v>85</v>
      </c>
      <c r="J1575" s="382">
        <v>75</v>
      </c>
      <c r="L1575" s="380">
        <v>45549</v>
      </c>
      <c r="M1575">
        <v>22</v>
      </c>
      <c r="N1575" s="382">
        <v>169</v>
      </c>
      <c r="O1575" s="382">
        <v>5</v>
      </c>
      <c r="P1575" s="382">
        <v>10</v>
      </c>
      <c r="Q1575" s="382">
        <v>154</v>
      </c>
      <c r="R1575" s="382">
        <v>169</v>
      </c>
      <c r="S1575" s="382">
        <v>-84</v>
      </c>
    </row>
    <row r="1576" spans="1:19">
      <c r="A1576" t="s">
        <v>130</v>
      </c>
      <c r="B1576">
        <v>97</v>
      </c>
      <c r="C1576" t="s">
        <v>130</v>
      </c>
      <c r="D1576" s="58">
        <v>45536</v>
      </c>
      <c r="E1576" s="382"/>
      <c r="F1576" s="382">
        <v>35</v>
      </c>
      <c r="G1576" s="382">
        <v>5</v>
      </c>
      <c r="H1576" s="382">
        <v>10</v>
      </c>
      <c r="I1576" s="382">
        <v>50</v>
      </c>
      <c r="J1576" s="382">
        <v>40</v>
      </c>
      <c r="L1576" s="380"/>
      <c r="N1576" s="382">
        <v>50</v>
      </c>
      <c r="O1576" s="382">
        <v>5</v>
      </c>
      <c r="P1576" s="382">
        <v>10</v>
      </c>
      <c r="Q1576" s="382">
        <v>35</v>
      </c>
      <c r="R1576" s="382">
        <v>50</v>
      </c>
      <c r="S1576" s="382">
        <v>0</v>
      </c>
    </row>
    <row r="1577" spans="1:19">
      <c r="A1577" t="s">
        <v>130</v>
      </c>
      <c r="B1577">
        <v>97</v>
      </c>
      <c r="C1577" t="s">
        <v>130</v>
      </c>
      <c r="D1577" s="58">
        <v>45566</v>
      </c>
      <c r="E1577" s="382"/>
      <c r="F1577" s="382"/>
      <c r="G1577" s="382"/>
      <c r="H1577" s="382"/>
      <c r="I1577" s="382">
        <v>0</v>
      </c>
      <c r="J1577" s="382">
        <v>0</v>
      </c>
      <c r="L1577" s="380"/>
      <c r="N1577" s="382"/>
      <c r="O1577" s="382"/>
      <c r="P1577" s="382"/>
      <c r="Q1577" s="382">
        <v>0</v>
      </c>
      <c r="R1577" s="382">
        <v>0</v>
      </c>
      <c r="S1577" s="382">
        <v>0</v>
      </c>
    </row>
    <row r="1578" spans="1:19">
      <c r="A1578" t="s">
        <v>130</v>
      </c>
      <c r="B1578">
        <v>97</v>
      </c>
      <c r="C1578" t="s">
        <v>130</v>
      </c>
      <c r="D1578" s="58">
        <v>45597</v>
      </c>
      <c r="E1578" s="382"/>
      <c r="F1578" s="382"/>
      <c r="G1578" s="382"/>
      <c r="H1578" s="382"/>
      <c r="I1578" s="382">
        <v>0</v>
      </c>
      <c r="J1578" s="382">
        <v>0</v>
      </c>
      <c r="L1578" s="380"/>
      <c r="N1578" s="382"/>
      <c r="O1578" s="382"/>
      <c r="P1578" s="382"/>
      <c r="Q1578" s="382">
        <v>0</v>
      </c>
      <c r="R1578" s="382">
        <v>0</v>
      </c>
      <c r="S1578" s="382">
        <v>0</v>
      </c>
    </row>
    <row r="1579" spans="1:19">
      <c r="A1579" t="s">
        <v>130</v>
      </c>
      <c r="B1579">
        <v>97</v>
      </c>
      <c r="C1579" t="s">
        <v>130</v>
      </c>
      <c r="D1579" s="58">
        <v>45627</v>
      </c>
      <c r="E1579" s="382"/>
      <c r="F1579" s="382"/>
      <c r="G1579" s="382"/>
      <c r="H1579" s="382"/>
      <c r="I1579" s="382">
        <v>0</v>
      </c>
      <c r="J1579" s="382">
        <v>0</v>
      </c>
      <c r="L1579" s="380"/>
      <c r="N1579" s="382"/>
      <c r="O1579" s="382"/>
      <c r="P1579" s="382"/>
      <c r="Q1579" s="382">
        <v>0</v>
      </c>
      <c r="R1579" s="382">
        <v>0</v>
      </c>
      <c r="S1579" s="382">
        <v>0</v>
      </c>
    </row>
    <row r="1580" spans="1:19">
      <c r="A1580" t="s">
        <v>130</v>
      </c>
      <c r="B1580">
        <v>97</v>
      </c>
      <c r="C1580" t="s">
        <v>130</v>
      </c>
      <c r="D1580" s="58">
        <v>45658</v>
      </c>
      <c r="E1580" s="382"/>
      <c r="F1580" s="382"/>
      <c r="G1580" s="382"/>
      <c r="H1580" s="382"/>
      <c r="I1580" s="382">
        <v>0</v>
      </c>
      <c r="J1580" s="382">
        <v>0</v>
      </c>
      <c r="L1580" s="380"/>
      <c r="N1580" s="382"/>
      <c r="O1580" s="382"/>
      <c r="P1580" s="382"/>
      <c r="Q1580" s="382">
        <v>0</v>
      </c>
      <c r="R1580" s="382">
        <v>0</v>
      </c>
      <c r="S1580" s="382">
        <v>0</v>
      </c>
    </row>
    <row r="1581" spans="1:19">
      <c r="A1581" t="s">
        <v>130</v>
      </c>
      <c r="B1581">
        <v>97</v>
      </c>
      <c r="C1581" t="s">
        <v>130</v>
      </c>
      <c r="D1581" s="58">
        <v>45689</v>
      </c>
      <c r="E1581" s="382"/>
      <c r="F1581" s="382"/>
      <c r="G1581" s="382"/>
      <c r="H1581" s="382"/>
      <c r="I1581" s="382">
        <v>0</v>
      </c>
      <c r="J1581" s="382">
        <v>0</v>
      </c>
      <c r="L1581" s="380"/>
      <c r="N1581" s="382"/>
      <c r="O1581" s="382"/>
      <c r="P1581" s="382"/>
      <c r="Q1581" s="382">
        <v>0</v>
      </c>
      <c r="R1581" s="382">
        <v>0</v>
      </c>
      <c r="S1581" s="382">
        <v>0</v>
      </c>
    </row>
    <row r="1582" spans="1:19">
      <c r="A1582" t="s">
        <v>130</v>
      </c>
      <c r="B1582" t="s">
        <v>471</v>
      </c>
      <c r="D1582" s="58"/>
      <c r="E1582" s="382">
        <v>0</v>
      </c>
      <c r="F1582" s="382">
        <v>357</v>
      </c>
      <c r="G1582" s="382">
        <v>15</v>
      </c>
      <c r="H1582" s="382">
        <v>70</v>
      </c>
      <c r="I1582" s="382">
        <v>442</v>
      </c>
      <c r="J1582" s="382">
        <v>372</v>
      </c>
      <c r="L1582" s="380"/>
      <c r="N1582" s="382">
        <v>526</v>
      </c>
      <c r="O1582" s="382">
        <v>15</v>
      </c>
      <c r="P1582" s="382">
        <v>70</v>
      </c>
      <c r="Q1582" s="382">
        <v>441</v>
      </c>
      <c r="R1582" s="382">
        <v>526</v>
      </c>
      <c r="S1582" s="382">
        <v>-84</v>
      </c>
    </row>
    <row r="1583" spans="1:19">
      <c r="B1583">
        <v>98</v>
      </c>
      <c r="C1583" t="s">
        <v>131</v>
      </c>
      <c r="D1583" s="58">
        <v>45261</v>
      </c>
      <c r="E1583" s="382">
        <v>442</v>
      </c>
      <c r="F1583" s="382"/>
      <c r="G1583" s="382"/>
      <c r="H1583" s="382"/>
      <c r="I1583" s="382">
        <v>442</v>
      </c>
      <c r="J1583" s="382">
        <v>442</v>
      </c>
      <c r="K1583" s="387" t="s">
        <v>383</v>
      </c>
      <c r="L1583" s="380"/>
      <c r="M1583">
        <v>58</v>
      </c>
      <c r="N1583" s="382">
        <v>442</v>
      </c>
      <c r="O1583" s="382"/>
      <c r="P1583" s="382"/>
      <c r="Q1583" s="382">
        <v>442</v>
      </c>
      <c r="R1583" s="382">
        <v>442</v>
      </c>
      <c r="S1583" s="382">
        <v>0</v>
      </c>
    </row>
    <row r="1584" spans="1:19">
      <c r="B1584">
        <v>98</v>
      </c>
      <c r="C1584" t="s">
        <v>131</v>
      </c>
      <c r="D1584" s="58">
        <v>45292</v>
      </c>
      <c r="E1584" s="382"/>
      <c r="F1584" s="382">
        <v>21</v>
      </c>
      <c r="G1584" s="382"/>
      <c r="H1584" s="382">
        <v>0</v>
      </c>
      <c r="I1584" s="382">
        <v>21</v>
      </c>
      <c r="J1584" s="382">
        <v>21</v>
      </c>
      <c r="K1584" t="s">
        <v>557</v>
      </c>
      <c r="L1584" s="380">
        <v>45391</v>
      </c>
      <c r="M1584">
        <v>129</v>
      </c>
      <c r="N1584" s="382">
        <v>21</v>
      </c>
      <c r="O1584" s="382"/>
      <c r="P1584" s="382"/>
      <c r="Q1584" s="382">
        <v>21</v>
      </c>
      <c r="R1584" s="382">
        <v>21</v>
      </c>
      <c r="S1584" s="382">
        <v>0</v>
      </c>
    </row>
    <row r="1585" spans="1:19">
      <c r="A1585" t="s">
        <v>131</v>
      </c>
      <c r="B1585">
        <v>98</v>
      </c>
      <c r="C1585" t="s">
        <v>131</v>
      </c>
      <c r="D1585" s="58">
        <v>45323</v>
      </c>
      <c r="E1585" s="382"/>
      <c r="F1585" s="382">
        <v>0</v>
      </c>
      <c r="G1585" s="382"/>
      <c r="H1585" s="382"/>
      <c r="I1585" s="382">
        <v>0</v>
      </c>
      <c r="J1585" s="382">
        <v>0</v>
      </c>
      <c r="L1585" s="380"/>
      <c r="N1585" s="382"/>
      <c r="O1585" s="382"/>
      <c r="P1585" s="382"/>
      <c r="Q1585" s="382">
        <v>0</v>
      </c>
      <c r="R1585" s="382">
        <v>0</v>
      </c>
      <c r="S1585" s="382">
        <v>0</v>
      </c>
    </row>
    <row r="1586" spans="1:19">
      <c r="A1586" t="s">
        <v>131</v>
      </c>
      <c r="B1586">
        <v>98</v>
      </c>
      <c r="C1586" t="s">
        <v>131</v>
      </c>
      <c r="D1586" s="58">
        <v>45352</v>
      </c>
      <c r="E1586" s="382"/>
      <c r="F1586" s="382">
        <v>7</v>
      </c>
      <c r="G1586" s="382"/>
      <c r="H1586" s="382">
        <v>10</v>
      </c>
      <c r="I1586" s="382">
        <v>17</v>
      </c>
      <c r="J1586" s="382">
        <v>7</v>
      </c>
      <c r="K1586" t="s">
        <v>557</v>
      </c>
      <c r="L1586" s="380">
        <v>45391</v>
      </c>
      <c r="M1586">
        <v>129</v>
      </c>
      <c r="N1586" s="382">
        <v>17</v>
      </c>
      <c r="O1586" s="382"/>
      <c r="P1586" s="382">
        <v>10</v>
      </c>
      <c r="Q1586" s="382">
        <v>7</v>
      </c>
      <c r="R1586" s="382">
        <v>17</v>
      </c>
      <c r="S1586" s="382">
        <v>0</v>
      </c>
    </row>
    <row r="1587" spans="1:19">
      <c r="A1587" t="s">
        <v>131</v>
      </c>
      <c r="B1587">
        <v>98</v>
      </c>
      <c r="C1587" t="s">
        <v>131</v>
      </c>
      <c r="D1587" s="58">
        <v>45383</v>
      </c>
      <c r="E1587" s="382"/>
      <c r="F1587" s="382">
        <v>35</v>
      </c>
      <c r="G1587" s="382"/>
      <c r="H1587" s="382">
        <v>10</v>
      </c>
      <c r="I1587" s="382">
        <v>45</v>
      </c>
      <c r="J1587" s="382">
        <v>35</v>
      </c>
      <c r="L1587" s="380">
        <v>45432</v>
      </c>
      <c r="M1587" s="383">
        <v>105</v>
      </c>
      <c r="N1587" s="382">
        <v>45</v>
      </c>
      <c r="O1587" s="382"/>
      <c r="P1587" s="382">
        <v>10</v>
      </c>
      <c r="Q1587" s="382">
        <v>35</v>
      </c>
      <c r="R1587" s="382">
        <v>45</v>
      </c>
      <c r="S1587" s="382">
        <v>0</v>
      </c>
    </row>
    <row r="1588" spans="1:19">
      <c r="A1588" t="s">
        <v>131</v>
      </c>
      <c r="B1588">
        <v>98</v>
      </c>
      <c r="C1588" t="s">
        <v>131</v>
      </c>
      <c r="D1588" s="58">
        <v>45413</v>
      </c>
      <c r="E1588" s="382"/>
      <c r="F1588" s="382">
        <v>14</v>
      </c>
      <c r="G1588" s="382"/>
      <c r="H1588" s="382">
        <v>10</v>
      </c>
      <c r="I1588" s="382">
        <v>24</v>
      </c>
      <c r="J1588" s="382">
        <v>14</v>
      </c>
      <c r="L1588" s="380">
        <v>45448</v>
      </c>
      <c r="M1588">
        <v>12</v>
      </c>
      <c r="N1588" s="382">
        <v>24</v>
      </c>
      <c r="O1588" s="382"/>
      <c r="P1588" s="382">
        <v>10</v>
      </c>
      <c r="Q1588" s="382">
        <v>14</v>
      </c>
      <c r="R1588" s="382">
        <v>24</v>
      </c>
      <c r="S1588" s="382">
        <v>0</v>
      </c>
    </row>
    <row r="1589" spans="1:19">
      <c r="A1589" t="s">
        <v>131</v>
      </c>
      <c r="B1589">
        <v>98</v>
      </c>
      <c r="C1589" t="s">
        <v>131</v>
      </c>
      <c r="D1589" s="58">
        <v>45444</v>
      </c>
      <c r="E1589" s="382"/>
      <c r="F1589" s="382">
        <v>42</v>
      </c>
      <c r="G1589" s="382"/>
      <c r="H1589" s="382">
        <v>10</v>
      </c>
      <c r="I1589" s="382">
        <v>52</v>
      </c>
      <c r="J1589" s="382">
        <v>42</v>
      </c>
      <c r="L1589" s="380">
        <v>45503</v>
      </c>
      <c r="M1589">
        <v>121</v>
      </c>
      <c r="N1589" s="382">
        <v>52</v>
      </c>
      <c r="O1589" s="382"/>
      <c r="P1589" s="382">
        <v>10</v>
      </c>
      <c r="Q1589" s="382">
        <v>42</v>
      </c>
      <c r="R1589" s="382">
        <v>52</v>
      </c>
      <c r="S1589" s="382">
        <v>0</v>
      </c>
    </row>
    <row r="1590" spans="1:19">
      <c r="A1590" t="s">
        <v>131</v>
      </c>
      <c r="B1590">
        <v>98</v>
      </c>
      <c r="C1590" t="s">
        <v>131</v>
      </c>
      <c r="D1590" s="58">
        <v>45474</v>
      </c>
      <c r="E1590" s="382"/>
      <c r="F1590" s="382">
        <v>28</v>
      </c>
      <c r="G1590" s="382">
        <v>5</v>
      </c>
      <c r="H1590" s="382">
        <v>10</v>
      </c>
      <c r="I1590" s="382">
        <v>43</v>
      </c>
      <c r="J1590" s="382">
        <v>33</v>
      </c>
      <c r="L1590" s="380"/>
      <c r="N1590" s="382"/>
      <c r="O1590" s="382">
        <v>5</v>
      </c>
      <c r="P1590" s="382">
        <v>10</v>
      </c>
      <c r="Q1590" s="382">
        <v>-15</v>
      </c>
      <c r="R1590" s="382">
        <v>0</v>
      </c>
      <c r="S1590" s="382">
        <v>43</v>
      </c>
    </row>
    <row r="1591" spans="1:19">
      <c r="A1591" t="s">
        <v>131</v>
      </c>
      <c r="B1591">
        <v>98</v>
      </c>
      <c r="C1591" t="s">
        <v>131</v>
      </c>
      <c r="D1591" s="58">
        <v>45505</v>
      </c>
      <c r="E1591" s="382"/>
      <c r="F1591" s="382">
        <v>28</v>
      </c>
      <c r="G1591" s="382">
        <v>5</v>
      </c>
      <c r="H1591" s="382">
        <v>10</v>
      </c>
      <c r="I1591" s="382">
        <v>43</v>
      </c>
      <c r="J1591" s="382">
        <v>33</v>
      </c>
      <c r="L1591" s="380"/>
      <c r="N1591" s="382">
        <v>86</v>
      </c>
      <c r="O1591" s="382">
        <v>5</v>
      </c>
      <c r="P1591" s="382">
        <v>10</v>
      </c>
      <c r="Q1591" s="382">
        <v>71</v>
      </c>
      <c r="R1591" s="382">
        <v>86</v>
      </c>
      <c r="S1591" s="382">
        <v>-43</v>
      </c>
    </row>
    <row r="1592" spans="1:19">
      <c r="A1592" t="s">
        <v>131</v>
      </c>
      <c r="B1592">
        <v>98</v>
      </c>
      <c r="C1592" t="s">
        <v>131</v>
      </c>
      <c r="D1592" s="58">
        <v>45536</v>
      </c>
      <c r="E1592" s="382"/>
      <c r="F1592" s="382">
        <v>15</v>
      </c>
      <c r="G1592" s="382">
        <v>5</v>
      </c>
      <c r="H1592" s="382">
        <v>10</v>
      </c>
      <c r="I1592" s="382">
        <v>30</v>
      </c>
      <c r="J1592" s="382">
        <v>20</v>
      </c>
      <c r="L1592" s="380"/>
      <c r="N1592" s="382">
        <v>43</v>
      </c>
      <c r="O1592" s="382">
        <v>5</v>
      </c>
      <c r="P1592" s="382">
        <v>10</v>
      </c>
      <c r="Q1592" s="382">
        <v>28</v>
      </c>
      <c r="R1592" s="382">
        <v>43</v>
      </c>
      <c r="S1592" s="382">
        <v>-13</v>
      </c>
    </row>
    <row r="1593" spans="1:19">
      <c r="A1593" t="s">
        <v>131</v>
      </c>
      <c r="B1593">
        <v>98</v>
      </c>
      <c r="C1593" t="s">
        <v>131</v>
      </c>
      <c r="D1593" s="58">
        <v>45566</v>
      </c>
      <c r="E1593" s="382"/>
      <c r="F1593" s="382"/>
      <c r="G1593" s="382"/>
      <c r="H1593" s="382"/>
      <c r="I1593" s="382">
        <v>0</v>
      </c>
      <c r="J1593" s="382">
        <v>0</v>
      </c>
      <c r="L1593" s="380"/>
      <c r="N1593" s="382"/>
      <c r="O1593" s="382"/>
      <c r="P1593" s="382"/>
      <c r="Q1593" s="382">
        <v>0</v>
      </c>
      <c r="R1593" s="382">
        <v>0</v>
      </c>
      <c r="S1593" s="382">
        <v>0</v>
      </c>
    </row>
    <row r="1594" spans="1:19">
      <c r="A1594" t="s">
        <v>131</v>
      </c>
      <c r="B1594">
        <v>98</v>
      </c>
      <c r="C1594" t="s">
        <v>131</v>
      </c>
      <c r="D1594" s="58">
        <v>45597</v>
      </c>
      <c r="E1594" s="382"/>
      <c r="F1594" s="382"/>
      <c r="G1594" s="382"/>
      <c r="H1594" s="382"/>
      <c r="I1594" s="382">
        <v>0</v>
      </c>
      <c r="J1594" s="382">
        <v>0</v>
      </c>
      <c r="L1594" s="380"/>
      <c r="N1594" s="382"/>
      <c r="O1594" s="382"/>
      <c r="P1594" s="382"/>
      <c r="Q1594" s="382">
        <v>0</v>
      </c>
      <c r="R1594" s="382">
        <v>0</v>
      </c>
      <c r="S1594" s="382">
        <v>0</v>
      </c>
    </row>
    <row r="1595" spans="1:19">
      <c r="A1595" t="s">
        <v>131</v>
      </c>
      <c r="B1595">
        <v>98</v>
      </c>
      <c r="C1595" t="s">
        <v>131</v>
      </c>
      <c r="D1595" s="58">
        <v>45627</v>
      </c>
      <c r="E1595" s="382"/>
      <c r="F1595" s="382"/>
      <c r="G1595" s="382"/>
      <c r="H1595" s="382"/>
      <c r="I1595" s="382">
        <v>0</v>
      </c>
      <c r="J1595" s="382">
        <v>0</v>
      </c>
      <c r="L1595" s="380"/>
      <c r="N1595" s="382"/>
      <c r="O1595" s="382"/>
      <c r="P1595" s="382"/>
      <c r="Q1595" s="382">
        <v>0</v>
      </c>
      <c r="R1595" s="382">
        <v>0</v>
      </c>
      <c r="S1595" s="382">
        <v>0</v>
      </c>
    </row>
    <row r="1596" spans="1:19">
      <c r="A1596" t="s">
        <v>131</v>
      </c>
      <c r="B1596">
        <v>98</v>
      </c>
      <c r="C1596" t="s">
        <v>131</v>
      </c>
      <c r="D1596" s="58">
        <v>45658</v>
      </c>
      <c r="E1596" s="382"/>
      <c r="F1596" s="382"/>
      <c r="G1596" s="382"/>
      <c r="H1596" s="382"/>
      <c r="I1596" s="382">
        <v>0</v>
      </c>
      <c r="J1596" s="382">
        <v>0</v>
      </c>
      <c r="L1596" s="380"/>
      <c r="N1596" s="382"/>
      <c r="O1596" s="382"/>
      <c r="P1596" s="382"/>
      <c r="Q1596" s="382">
        <v>0</v>
      </c>
      <c r="R1596" s="382">
        <v>0</v>
      </c>
      <c r="S1596" s="382">
        <v>0</v>
      </c>
    </row>
    <row r="1597" spans="1:19">
      <c r="A1597" t="s">
        <v>131</v>
      </c>
      <c r="B1597">
        <v>98</v>
      </c>
      <c r="C1597" t="s">
        <v>131</v>
      </c>
      <c r="D1597" s="58">
        <v>45689</v>
      </c>
      <c r="E1597" s="382"/>
      <c r="F1597" s="382"/>
      <c r="G1597" s="382"/>
      <c r="H1597" s="382"/>
      <c r="I1597" s="382">
        <v>0</v>
      </c>
      <c r="J1597" s="382">
        <v>0</v>
      </c>
      <c r="L1597" s="380"/>
      <c r="N1597" s="382"/>
      <c r="O1597" s="382"/>
      <c r="P1597" s="382"/>
      <c r="Q1597" s="382">
        <v>0</v>
      </c>
      <c r="R1597" s="382">
        <v>0</v>
      </c>
      <c r="S1597" s="382">
        <v>0</v>
      </c>
    </row>
    <row r="1598" spans="1:19">
      <c r="A1598" t="s">
        <v>131</v>
      </c>
      <c r="B1598" t="s">
        <v>472</v>
      </c>
      <c r="D1598" s="58"/>
      <c r="E1598" s="382">
        <v>442</v>
      </c>
      <c r="F1598" s="382">
        <v>190</v>
      </c>
      <c r="G1598" s="382">
        <v>15</v>
      </c>
      <c r="H1598" s="382">
        <v>70</v>
      </c>
      <c r="I1598" s="382">
        <v>717</v>
      </c>
      <c r="J1598" s="382">
        <v>647</v>
      </c>
      <c r="L1598" s="380"/>
      <c r="N1598" s="382">
        <v>730</v>
      </c>
      <c r="O1598" s="382">
        <v>15</v>
      </c>
      <c r="P1598" s="382">
        <v>70</v>
      </c>
      <c r="Q1598" s="382">
        <v>645</v>
      </c>
      <c r="R1598" s="382">
        <v>730</v>
      </c>
      <c r="S1598" s="382">
        <v>-13</v>
      </c>
    </row>
    <row r="1599" spans="1:19">
      <c r="B1599">
        <v>99</v>
      </c>
      <c r="C1599" t="s">
        <v>69</v>
      </c>
      <c r="D1599" s="58">
        <v>45261</v>
      </c>
      <c r="E1599" s="382">
        <v>148</v>
      </c>
      <c r="F1599" s="382">
        <v>0</v>
      </c>
      <c r="G1599" s="382"/>
      <c r="H1599" s="382"/>
      <c r="I1599" s="382">
        <v>148</v>
      </c>
      <c r="J1599" s="382">
        <v>148</v>
      </c>
      <c r="K1599" s="387" t="s">
        <v>383</v>
      </c>
      <c r="L1599" s="380"/>
      <c r="M1599">
        <v>7</v>
      </c>
      <c r="N1599" s="382">
        <v>148</v>
      </c>
      <c r="O1599" s="382"/>
      <c r="P1599" s="382"/>
      <c r="Q1599" s="382">
        <v>148</v>
      </c>
      <c r="R1599" s="382">
        <v>148</v>
      </c>
      <c r="S1599" s="382">
        <v>0</v>
      </c>
    </row>
    <row r="1600" spans="1:19">
      <c r="B1600">
        <v>99</v>
      </c>
      <c r="C1600" t="s">
        <v>69</v>
      </c>
      <c r="D1600" s="58">
        <v>45292</v>
      </c>
      <c r="E1600" s="382"/>
      <c r="F1600" s="382">
        <v>0</v>
      </c>
      <c r="G1600" s="382"/>
      <c r="H1600" s="382"/>
      <c r="I1600" s="382">
        <v>0</v>
      </c>
      <c r="J1600" s="382">
        <v>0</v>
      </c>
      <c r="L1600" s="380"/>
      <c r="N1600" s="382"/>
      <c r="O1600" s="382"/>
      <c r="P1600" s="382"/>
      <c r="Q1600" s="382">
        <v>0</v>
      </c>
      <c r="R1600" s="382">
        <v>0</v>
      </c>
      <c r="S1600" s="382">
        <v>0</v>
      </c>
    </row>
    <row r="1601" spans="1:19">
      <c r="A1601" t="s">
        <v>69</v>
      </c>
      <c r="B1601">
        <v>99</v>
      </c>
      <c r="C1601" t="s">
        <v>69</v>
      </c>
      <c r="D1601" s="58">
        <v>45323</v>
      </c>
      <c r="E1601" s="382"/>
      <c r="F1601" s="382">
        <v>0</v>
      </c>
      <c r="G1601" s="382"/>
      <c r="H1601" s="382"/>
      <c r="I1601" s="382">
        <v>0</v>
      </c>
      <c r="J1601" s="382">
        <v>0</v>
      </c>
      <c r="L1601" s="380"/>
      <c r="N1601" s="382"/>
      <c r="O1601" s="382"/>
      <c r="P1601" s="382"/>
      <c r="Q1601" s="382">
        <v>0</v>
      </c>
      <c r="R1601" s="382">
        <v>0</v>
      </c>
      <c r="S1601" s="382">
        <v>0</v>
      </c>
    </row>
    <row r="1602" spans="1:19">
      <c r="A1602" t="s">
        <v>69</v>
      </c>
      <c r="B1602">
        <v>99</v>
      </c>
      <c r="C1602" t="s">
        <v>69</v>
      </c>
      <c r="D1602" s="58">
        <v>45352</v>
      </c>
      <c r="E1602" s="382"/>
      <c r="F1602" s="382">
        <v>7</v>
      </c>
      <c r="G1602" s="382"/>
      <c r="H1602" s="382">
        <v>10</v>
      </c>
      <c r="I1602" s="382">
        <v>17</v>
      </c>
      <c r="J1602" s="382">
        <v>7</v>
      </c>
      <c r="K1602" t="s">
        <v>557</v>
      </c>
      <c r="L1602" s="380">
        <v>45390</v>
      </c>
      <c r="M1602">
        <v>98</v>
      </c>
      <c r="N1602" s="382">
        <v>17</v>
      </c>
      <c r="O1602" s="382"/>
      <c r="P1602" s="382">
        <v>10</v>
      </c>
      <c r="Q1602" s="382">
        <v>7</v>
      </c>
      <c r="R1602" s="382">
        <v>17</v>
      </c>
      <c r="S1602" s="382">
        <v>0</v>
      </c>
    </row>
    <row r="1603" spans="1:19">
      <c r="A1603" t="s">
        <v>69</v>
      </c>
      <c r="B1603">
        <v>99</v>
      </c>
      <c r="C1603" t="s">
        <v>69</v>
      </c>
      <c r="D1603" s="58">
        <v>45383</v>
      </c>
      <c r="E1603" s="382"/>
      <c r="F1603" s="382">
        <v>7</v>
      </c>
      <c r="G1603" s="382"/>
      <c r="H1603" s="382">
        <v>10</v>
      </c>
      <c r="I1603" s="382">
        <v>17</v>
      </c>
      <c r="J1603" s="382">
        <v>7</v>
      </c>
      <c r="L1603" s="380">
        <v>45422</v>
      </c>
      <c r="M1603" s="383">
        <v>62</v>
      </c>
      <c r="N1603" s="382">
        <v>17</v>
      </c>
      <c r="O1603" s="382"/>
      <c r="P1603" s="382">
        <v>10</v>
      </c>
      <c r="Q1603" s="382">
        <v>7</v>
      </c>
      <c r="R1603" s="382">
        <v>17</v>
      </c>
      <c r="S1603" s="382">
        <v>0</v>
      </c>
    </row>
    <row r="1604" spans="1:19">
      <c r="A1604" t="s">
        <v>69</v>
      </c>
      <c r="B1604">
        <v>99</v>
      </c>
      <c r="C1604" t="s">
        <v>69</v>
      </c>
      <c r="D1604" s="58">
        <v>45413</v>
      </c>
      <c r="E1604" s="382"/>
      <c r="F1604" s="382">
        <v>0</v>
      </c>
      <c r="G1604" s="382"/>
      <c r="H1604" s="382">
        <v>10</v>
      </c>
      <c r="I1604" s="382">
        <v>10</v>
      </c>
      <c r="J1604" s="382">
        <v>0</v>
      </c>
      <c r="L1604" s="380">
        <v>45497</v>
      </c>
      <c r="M1604">
        <v>112</v>
      </c>
      <c r="N1604" s="382">
        <v>10</v>
      </c>
      <c r="O1604" s="382"/>
      <c r="P1604" s="382">
        <v>10</v>
      </c>
      <c r="Q1604" s="382">
        <v>0</v>
      </c>
      <c r="R1604" s="382">
        <v>10</v>
      </c>
      <c r="S1604" s="382">
        <v>0</v>
      </c>
    </row>
    <row r="1605" spans="1:19">
      <c r="A1605" t="s">
        <v>69</v>
      </c>
      <c r="B1605">
        <v>99</v>
      </c>
      <c r="C1605" t="s">
        <v>69</v>
      </c>
      <c r="D1605" s="58">
        <v>45444</v>
      </c>
      <c r="E1605" s="382"/>
      <c r="F1605" s="382">
        <v>0</v>
      </c>
      <c r="G1605" s="382"/>
      <c r="H1605" s="382">
        <v>10</v>
      </c>
      <c r="I1605" s="382">
        <v>10</v>
      </c>
      <c r="J1605" s="382">
        <v>0</v>
      </c>
      <c r="L1605" s="380">
        <v>45497</v>
      </c>
      <c r="M1605">
        <v>112</v>
      </c>
      <c r="N1605" s="382">
        <v>10</v>
      </c>
      <c r="O1605" s="382"/>
      <c r="P1605" s="382">
        <v>10</v>
      </c>
      <c r="Q1605" s="382">
        <v>0</v>
      </c>
      <c r="R1605" s="382">
        <v>10</v>
      </c>
      <c r="S1605" s="382">
        <v>0</v>
      </c>
    </row>
    <row r="1606" spans="1:19">
      <c r="A1606" t="s">
        <v>69</v>
      </c>
      <c r="B1606">
        <v>99</v>
      </c>
      <c r="C1606" t="s">
        <v>69</v>
      </c>
      <c r="D1606" s="58">
        <v>45474</v>
      </c>
      <c r="E1606" s="382"/>
      <c r="F1606" s="382">
        <v>0</v>
      </c>
      <c r="G1606" s="382">
        <v>5</v>
      </c>
      <c r="H1606" s="382">
        <v>10</v>
      </c>
      <c r="I1606" s="382">
        <v>15</v>
      </c>
      <c r="J1606" s="382">
        <v>5</v>
      </c>
      <c r="L1606" s="380">
        <v>45523</v>
      </c>
      <c r="M1606">
        <v>78</v>
      </c>
      <c r="N1606" s="382">
        <v>15</v>
      </c>
      <c r="O1606" s="382">
        <v>5</v>
      </c>
      <c r="P1606" s="382">
        <v>10</v>
      </c>
      <c r="Q1606" s="382">
        <v>0</v>
      </c>
      <c r="R1606" s="382">
        <v>15</v>
      </c>
      <c r="S1606" s="382">
        <v>0</v>
      </c>
    </row>
    <row r="1607" spans="1:19">
      <c r="A1607" t="s">
        <v>69</v>
      </c>
      <c r="B1607">
        <v>99</v>
      </c>
      <c r="C1607" t="s">
        <v>69</v>
      </c>
      <c r="D1607" s="58">
        <v>45505</v>
      </c>
      <c r="E1607" s="382"/>
      <c r="F1607" s="382">
        <v>0</v>
      </c>
      <c r="G1607" s="382">
        <v>5</v>
      </c>
      <c r="H1607" s="382">
        <v>10</v>
      </c>
      <c r="I1607" s="382">
        <v>15</v>
      </c>
      <c r="J1607" s="382">
        <v>5</v>
      </c>
      <c r="L1607" s="380">
        <v>45553</v>
      </c>
      <c r="M1607">
        <v>49</v>
      </c>
      <c r="N1607" s="382">
        <v>15</v>
      </c>
      <c r="O1607" s="382">
        <v>5</v>
      </c>
      <c r="P1607" s="382">
        <v>10</v>
      </c>
      <c r="Q1607" s="382">
        <v>0</v>
      </c>
      <c r="R1607" s="382">
        <v>15</v>
      </c>
      <c r="S1607" s="382">
        <v>0</v>
      </c>
    </row>
    <row r="1608" spans="1:19">
      <c r="A1608" t="s">
        <v>69</v>
      </c>
      <c r="B1608">
        <v>99</v>
      </c>
      <c r="C1608" t="s">
        <v>69</v>
      </c>
      <c r="D1608" s="58">
        <v>45536</v>
      </c>
      <c r="E1608" s="382"/>
      <c r="F1608" s="382"/>
      <c r="G1608" s="382">
        <v>5</v>
      </c>
      <c r="H1608" s="382">
        <v>10</v>
      </c>
      <c r="I1608" s="382">
        <v>15</v>
      </c>
      <c r="J1608" s="382">
        <v>5</v>
      </c>
      <c r="L1608" s="380"/>
      <c r="N1608" s="382">
        <v>15</v>
      </c>
      <c r="O1608" s="382">
        <v>5</v>
      </c>
      <c r="P1608" s="382">
        <v>10</v>
      </c>
      <c r="Q1608" s="382">
        <v>0</v>
      </c>
      <c r="R1608" s="382">
        <v>15</v>
      </c>
      <c r="S1608" s="382">
        <v>0</v>
      </c>
    </row>
    <row r="1609" spans="1:19">
      <c r="A1609" t="s">
        <v>69</v>
      </c>
      <c r="B1609">
        <v>99</v>
      </c>
      <c r="C1609" t="s">
        <v>69</v>
      </c>
      <c r="D1609" s="58">
        <v>45566</v>
      </c>
      <c r="E1609" s="382"/>
      <c r="F1609" s="382"/>
      <c r="G1609" s="382">
        <v>5</v>
      </c>
      <c r="H1609" s="382">
        <v>10</v>
      </c>
      <c r="I1609" s="382">
        <v>15</v>
      </c>
      <c r="J1609" s="382">
        <v>5</v>
      </c>
      <c r="L1609" s="380" t="s">
        <v>568</v>
      </c>
      <c r="M1609">
        <v>43</v>
      </c>
      <c r="N1609" s="382">
        <v>15</v>
      </c>
      <c r="O1609" s="382">
        <v>5</v>
      </c>
      <c r="P1609" s="382">
        <v>10</v>
      </c>
      <c r="Q1609" s="382">
        <v>0</v>
      </c>
      <c r="R1609" s="382">
        <v>15</v>
      </c>
      <c r="S1609" s="382">
        <v>0</v>
      </c>
    </row>
    <row r="1610" spans="1:19">
      <c r="A1610" t="s">
        <v>69</v>
      </c>
      <c r="B1610">
        <v>99</v>
      </c>
      <c r="C1610" t="s">
        <v>69</v>
      </c>
      <c r="D1610" s="58">
        <v>45597</v>
      </c>
      <c r="E1610" s="382"/>
      <c r="F1610" s="382"/>
      <c r="G1610" s="382"/>
      <c r="H1610" s="382"/>
      <c r="I1610" s="382">
        <v>0</v>
      </c>
      <c r="J1610" s="382">
        <v>0</v>
      </c>
      <c r="L1610" s="380"/>
      <c r="N1610" s="382"/>
      <c r="O1610" s="382"/>
      <c r="P1610" s="382"/>
      <c r="Q1610" s="382">
        <v>0</v>
      </c>
      <c r="R1610" s="382">
        <v>0</v>
      </c>
      <c r="S1610" s="382">
        <v>0</v>
      </c>
    </row>
    <row r="1611" spans="1:19">
      <c r="A1611" t="s">
        <v>69</v>
      </c>
      <c r="B1611">
        <v>99</v>
      </c>
      <c r="C1611" t="s">
        <v>69</v>
      </c>
      <c r="D1611" s="58">
        <v>45627</v>
      </c>
      <c r="E1611" s="382"/>
      <c r="F1611" s="382"/>
      <c r="G1611" s="382"/>
      <c r="H1611" s="382"/>
      <c r="I1611" s="382">
        <v>0</v>
      </c>
      <c r="J1611" s="382">
        <v>0</v>
      </c>
      <c r="L1611" s="380"/>
      <c r="N1611" s="382"/>
      <c r="O1611" s="382"/>
      <c r="P1611" s="382"/>
      <c r="Q1611" s="382">
        <v>0</v>
      </c>
      <c r="R1611" s="382">
        <v>0</v>
      </c>
      <c r="S1611" s="382">
        <v>0</v>
      </c>
    </row>
    <row r="1612" spans="1:19">
      <c r="A1612" t="s">
        <v>69</v>
      </c>
      <c r="B1612">
        <v>99</v>
      </c>
      <c r="C1612" t="s">
        <v>69</v>
      </c>
      <c r="D1612" s="58">
        <v>45658</v>
      </c>
      <c r="E1612" s="382"/>
      <c r="F1612" s="382"/>
      <c r="G1612" s="382"/>
      <c r="H1612" s="382"/>
      <c r="I1612" s="382">
        <v>0</v>
      </c>
      <c r="J1612" s="382">
        <v>0</v>
      </c>
      <c r="L1612" s="380"/>
      <c r="N1612" s="382"/>
      <c r="O1612" s="382"/>
      <c r="P1612" s="382"/>
      <c r="Q1612" s="382">
        <v>0</v>
      </c>
      <c r="R1612" s="382">
        <v>0</v>
      </c>
      <c r="S1612" s="382">
        <v>0</v>
      </c>
    </row>
    <row r="1613" spans="1:19">
      <c r="A1613" t="s">
        <v>69</v>
      </c>
      <c r="B1613">
        <v>99</v>
      </c>
      <c r="C1613" t="s">
        <v>69</v>
      </c>
      <c r="D1613" s="58">
        <v>45689</v>
      </c>
      <c r="E1613" s="382"/>
      <c r="F1613" s="382"/>
      <c r="G1613" s="382"/>
      <c r="H1613" s="382"/>
      <c r="I1613" s="382">
        <v>0</v>
      </c>
      <c r="J1613" s="382">
        <v>0</v>
      </c>
      <c r="L1613" s="380"/>
      <c r="N1613" s="382"/>
      <c r="O1613" s="382"/>
      <c r="P1613" s="382"/>
      <c r="Q1613" s="382">
        <v>0</v>
      </c>
      <c r="R1613" s="382">
        <v>0</v>
      </c>
      <c r="S1613" s="382">
        <v>0</v>
      </c>
    </row>
    <row r="1614" spans="1:19">
      <c r="A1614" t="s">
        <v>69</v>
      </c>
      <c r="B1614">
        <v>99</v>
      </c>
      <c r="C1614" t="s">
        <v>69</v>
      </c>
      <c r="D1614" s="58">
        <v>45717</v>
      </c>
      <c r="E1614" s="382"/>
      <c r="F1614" s="382"/>
      <c r="G1614" s="382"/>
      <c r="H1614" s="382"/>
      <c r="I1614" s="382">
        <v>0</v>
      </c>
      <c r="J1614" s="382">
        <v>0</v>
      </c>
      <c r="L1614" s="380"/>
      <c r="N1614" s="382"/>
      <c r="O1614" s="382"/>
      <c r="P1614" s="382"/>
      <c r="Q1614" s="382">
        <v>0</v>
      </c>
      <c r="R1614" s="382">
        <v>0</v>
      </c>
      <c r="S1614" s="382">
        <v>0</v>
      </c>
    </row>
    <row r="1615" spans="1:19">
      <c r="A1615" t="s">
        <v>69</v>
      </c>
      <c r="B1615" t="s">
        <v>473</v>
      </c>
      <c r="D1615" s="58"/>
      <c r="E1615" s="382">
        <v>148</v>
      </c>
      <c r="F1615" s="382">
        <v>14</v>
      </c>
      <c r="G1615" s="382">
        <v>20</v>
      </c>
      <c r="H1615" s="382">
        <v>80</v>
      </c>
      <c r="I1615" s="382">
        <v>262</v>
      </c>
      <c r="J1615" s="382">
        <v>182</v>
      </c>
      <c r="L1615" s="380"/>
      <c r="N1615" s="382">
        <v>262</v>
      </c>
      <c r="O1615" s="382">
        <v>20</v>
      </c>
      <c r="P1615" s="382">
        <v>80</v>
      </c>
      <c r="Q1615" s="382">
        <v>162</v>
      </c>
      <c r="R1615" s="382">
        <v>262</v>
      </c>
      <c r="S1615" s="382">
        <v>0</v>
      </c>
    </row>
    <row r="1616" spans="1:19">
      <c r="B1616">
        <v>100</v>
      </c>
      <c r="C1616" t="s">
        <v>132</v>
      </c>
      <c r="D1616" s="58">
        <v>45261</v>
      </c>
      <c r="E1616" s="382">
        <v>214</v>
      </c>
      <c r="F1616" s="382">
        <v>0</v>
      </c>
      <c r="G1616" s="382"/>
      <c r="H1616" s="382"/>
      <c r="I1616" s="382">
        <v>214</v>
      </c>
      <c r="J1616" s="382">
        <v>214</v>
      </c>
      <c r="K1616" s="387" t="s">
        <v>383</v>
      </c>
      <c r="L1616" s="380"/>
      <c r="M1616">
        <v>39</v>
      </c>
      <c r="N1616" s="382">
        <v>214</v>
      </c>
      <c r="O1616" s="382"/>
      <c r="P1616" s="382"/>
      <c r="Q1616" s="382">
        <v>214</v>
      </c>
      <c r="R1616" s="382">
        <v>214</v>
      </c>
      <c r="S1616" s="382">
        <v>0</v>
      </c>
    </row>
    <row r="1617" spans="1:19">
      <c r="B1617">
        <v>100</v>
      </c>
      <c r="C1617" t="s">
        <v>132</v>
      </c>
      <c r="D1617" s="58">
        <v>45292</v>
      </c>
      <c r="E1617" s="382"/>
      <c r="F1617" s="382">
        <v>0</v>
      </c>
      <c r="G1617" s="382"/>
      <c r="H1617" s="382">
        <v>10</v>
      </c>
      <c r="I1617" s="382">
        <v>10</v>
      </c>
      <c r="J1617" s="382">
        <v>0</v>
      </c>
      <c r="K1617" s="387"/>
      <c r="L1617" s="380">
        <v>45428</v>
      </c>
      <c r="M1617" s="383">
        <v>103</v>
      </c>
      <c r="N1617" s="382">
        <v>10</v>
      </c>
      <c r="O1617" s="382"/>
      <c r="P1617" s="382">
        <v>10</v>
      </c>
      <c r="Q1617" s="382">
        <v>0</v>
      </c>
      <c r="R1617" s="382">
        <v>10</v>
      </c>
      <c r="S1617" s="382">
        <v>0</v>
      </c>
    </row>
    <row r="1618" spans="1:19">
      <c r="A1618" t="s">
        <v>132</v>
      </c>
      <c r="B1618">
        <v>100</v>
      </c>
      <c r="C1618" t="s">
        <v>132</v>
      </c>
      <c r="D1618" s="58">
        <v>45323</v>
      </c>
      <c r="E1618" s="382"/>
      <c r="F1618" s="382">
        <v>0</v>
      </c>
      <c r="G1618" s="382"/>
      <c r="H1618" s="382"/>
      <c r="I1618" s="382">
        <v>0</v>
      </c>
      <c r="J1618" s="382">
        <v>0</v>
      </c>
      <c r="L1618" s="380"/>
      <c r="N1618" s="382"/>
      <c r="O1618" s="382"/>
      <c r="P1618" s="382"/>
      <c r="Q1618" s="382">
        <v>0</v>
      </c>
      <c r="R1618" s="382">
        <v>0</v>
      </c>
      <c r="S1618" s="382">
        <v>0</v>
      </c>
    </row>
    <row r="1619" spans="1:19">
      <c r="A1619" t="s">
        <v>132</v>
      </c>
      <c r="B1619">
        <v>100</v>
      </c>
      <c r="C1619" t="s">
        <v>132</v>
      </c>
      <c r="D1619" s="58">
        <v>45352</v>
      </c>
      <c r="E1619" s="382"/>
      <c r="F1619" s="382">
        <v>21</v>
      </c>
      <c r="G1619" s="382"/>
      <c r="H1619" s="382">
        <v>10</v>
      </c>
      <c r="I1619" s="382">
        <v>31</v>
      </c>
      <c r="J1619" s="382">
        <v>21</v>
      </c>
      <c r="L1619" s="380">
        <v>45428</v>
      </c>
      <c r="M1619" s="383">
        <v>103</v>
      </c>
      <c r="N1619" s="382">
        <v>31</v>
      </c>
      <c r="O1619" s="382"/>
      <c r="P1619" s="382">
        <v>10</v>
      </c>
      <c r="Q1619" s="382">
        <v>21</v>
      </c>
      <c r="R1619" s="382">
        <v>31</v>
      </c>
      <c r="S1619" s="382">
        <v>0</v>
      </c>
    </row>
    <row r="1620" spans="1:19">
      <c r="A1620" t="s">
        <v>132</v>
      </c>
      <c r="B1620">
        <v>100</v>
      </c>
      <c r="C1620" t="s">
        <v>132</v>
      </c>
      <c r="D1620" s="58">
        <v>45383</v>
      </c>
      <c r="E1620" s="382"/>
      <c r="F1620" s="382">
        <v>21</v>
      </c>
      <c r="G1620" s="382"/>
      <c r="H1620" s="382">
        <v>10</v>
      </c>
      <c r="I1620" s="382">
        <v>31</v>
      </c>
      <c r="J1620" s="382">
        <v>21</v>
      </c>
      <c r="L1620" s="380"/>
      <c r="N1620" s="382"/>
      <c r="O1620" s="382"/>
      <c r="P1620" s="382"/>
      <c r="Q1620" s="382">
        <v>0</v>
      </c>
      <c r="R1620" s="382">
        <v>0</v>
      </c>
      <c r="S1620" s="382">
        <v>31</v>
      </c>
    </row>
    <row r="1621" spans="1:19">
      <c r="A1621" t="s">
        <v>132</v>
      </c>
      <c r="B1621">
        <v>100</v>
      </c>
      <c r="C1621" t="s">
        <v>132</v>
      </c>
      <c r="D1621" s="58">
        <v>45413</v>
      </c>
      <c r="E1621" s="382"/>
      <c r="F1621" s="382">
        <v>49</v>
      </c>
      <c r="G1621" s="382"/>
      <c r="H1621" s="382">
        <v>10</v>
      </c>
      <c r="I1621" s="382">
        <v>59</v>
      </c>
      <c r="J1621" s="382">
        <v>49</v>
      </c>
      <c r="L1621" s="380"/>
      <c r="N1621" s="382"/>
      <c r="O1621" s="382"/>
      <c r="P1621" s="382"/>
      <c r="Q1621" s="382">
        <v>0</v>
      </c>
      <c r="R1621" s="382">
        <v>0</v>
      </c>
      <c r="S1621" s="382">
        <v>59</v>
      </c>
    </row>
    <row r="1622" spans="1:19">
      <c r="A1622" t="s">
        <v>132</v>
      </c>
      <c r="B1622">
        <v>100</v>
      </c>
      <c r="C1622" t="s">
        <v>132</v>
      </c>
      <c r="D1622" s="58">
        <v>45444</v>
      </c>
      <c r="E1622" s="382"/>
      <c r="F1622" s="382">
        <v>7</v>
      </c>
      <c r="G1622" s="382"/>
      <c r="H1622" s="382">
        <v>10</v>
      </c>
      <c r="I1622" s="382">
        <v>17</v>
      </c>
      <c r="J1622" s="382">
        <v>7</v>
      </c>
      <c r="L1622" s="380"/>
      <c r="N1622" s="382"/>
      <c r="O1622" s="382"/>
      <c r="P1622" s="382"/>
      <c r="Q1622" s="382">
        <v>0</v>
      </c>
      <c r="R1622" s="382">
        <v>0</v>
      </c>
      <c r="S1622" s="382">
        <v>17</v>
      </c>
    </row>
    <row r="1623" spans="1:19">
      <c r="A1623" t="s">
        <v>132</v>
      </c>
      <c r="B1623">
        <v>100</v>
      </c>
      <c r="C1623" t="s">
        <v>132</v>
      </c>
      <c r="D1623" s="58">
        <v>45474</v>
      </c>
      <c r="E1623" s="382"/>
      <c r="F1623" s="382">
        <v>21</v>
      </c>
      <c r="G1623" s="382">
        <v>5</v>
      </c>
      <c r="H1623" s="382">
        <v>10</v>
      </c>
      <c r="I1623" s="382">
        <v>36</v>
      </c>
      <c r="J1623" s="382">
        <v>26</v>
      </c>
      <c r="L1623" s="380"/>
      <c r="N1623" s="382"/>
      <c r="O1623" s="382"/>
      <c r="P1623" s="382"/>
      <c r="Q1623" s="382">
        <v>0</v>
      </c>
      <c r="R1623" s="382">
        <v>0</v>
      </c>
      <c r="S1623" s="382">
        <v>36</v>
      </c>
    </row>
    <row r="1624" spans="1:19">
      <c r="A1624" t="s">
        <v>132</v>
      </c>
      <c r="B1624">
        <v>100</v>
      </c>
      <c r="C1624" t="s">
        <v>132</v>
      </c>
      <c r="D1624" s="58">
        <v>45505</v>
      </c>
      <c r="E1624" s="382"/>
      <c r="F1624" s="382">
        <v>42</v>
      </c>
      <c r="G1624" s="382">
        <v>5</v>
      </c>
      <c r="H1624" s="382">
        <v>10</v>
      </c>
      <c r="I1624" s="382">
        <v>57</v>
      </c>
      <c r="J1624" s="382">
        <v>47</v>
      </c>
      <c r="L1624" s="380">
        <v>45479</v>
      </c>
      <c r="M1624">
        <v>12</v>
      </c>
      <c r="N1624" s="382">
        <v>112</v>
      </c>
      <c r="O1624" s="382">
        <v>5</v>
      </c>
      <c r="P1624" s="382">
        <v>10</v>
      </c>
      <c r="Q1624" s="382">
        <v>97</v>
      </c>
      <c r="R1624" s="382">
        <v>112</v>
      </c>
      <c r="S1624" s="382">
        <v>-55</v>
      </c>
    </row>
    <row r="1625" spans="1:19">
      <c r="A1625" t="s">
        <v>132</v>
      </c>
      <c r="B1625">
        <v>100</v>
      </c>
      <c r="C1625" t="s">
        <v>132</v>
      </c>
      <c r="D1625" s="58">
        <v>45536</v>
      </c>
      <c r="E1625" s="382"/>
      <c r="F1625" s="382"/>
      <c r="G1625" s="382">
        <v>5</v>
      </c>
      <c r="H1625" s="382">
        <v>10</v>
      </c>
      <c r="I1625" s="382">
        <v>15</v>
      </c>
      <c r="J1625" s="382">
        <v>5</v>
      </c>
      <c r="L1625" s="380"/>
      <c r="N1625" s="382"/>
      <c r="O1625" s="382"/>
      <c r="P1625" s="382"/>
      <c r="Q1625" s="382">
        <v>0</v>
      </c>
      <c r="R1625" s="382">
        <v>0</v>
      </c>
      <c r="S1625" s="382">
        <v>15</v>
      </c>
    </row>
    <row r="1626" spans="1:19">
      <c r="A1626" t="s">
        <v>132</v>
      </c>
      <c r="B1626">
        <v>100</v>
      </c>
      <c r="C1626" t="s">
        <v>132</v>
      </c>
      <c r="D1626" s="58">
        <v>45566</v>
      </c>
      <c r="E1626" s="382"/>
      <c r="F1626" s="382"/>
      <c r="G1626" s="382"/>
      <c r="H1626" s="382"/>
      <c r="I1626" s="382">
        <v>0</v>
      </c>
      <c r="J1626" s="382">
        <v>0</v>
      </c>
      <c r="L1626" s="380"/>
      <c r="N1626" s="382"/>
      <c r="O1626" s="382"/>
      <c r="P1626" s="382"/>
      <c r="Q1626" s="382">
        <v>0</v>
      </c>
      <c r="R1626" s="382">
        <v>0</v>
      </c>
      <c r="S1626" s="382">
        <v>0</v>
      </c>
    </row>
    <row r="1627" spans="1:19">
      <c r="A1627" t="s">
        <v>132</v>
      </c>
      <c r="B1627">
        <v>100</v>
      </c>
      <c r="C1627" t="s">
        <v>132</v>
      </c>
      <c r="D1627" s="58">
        <v>45597</v>
      </c>
      <c r="E1627" s="382"/>
      <c r="F1627" s="382"/>
      <c r="G1627" s="382"/>
      <c r="H1627" s="382"/>
      <c r="I1627" s="382">
        <v>0</v>
      </c>
      <c r="J1627" s="382">
        <v>0</v>
      </c>
      <c r="L1627" s="380"/>
      <c r="N1627" s="382"/>
      <c r="O1627" s="382"/>
      <c r="P1627" s="382"/>
      <c r="Q1627" s="382">
        <v>0</v>
      </c>
      <c r="R1627" s="382">
        <v>0</v>
      </c>
      <c r="S1627" s="382">
        <v>0</v>
      </c>
    </row>
    <row r="1628" spans="1:19">
      <c r="A1628" t="s">
        <v>132</v>
      </c>
      <c r="B1628">
        <v>100</v>
      </c>
      <c r="C1628" t="s">
        <v>132</v>
      </c>
      <c r="D1628" s="58">
        <v>45627</v>
      </c>
      <c r="E1628" s="382"/>
      <c r="F1628" s="382"/>
      <c r="G1628" s="382"/>
      <c r="H1628" s="382"/>
      <c r="I1628" s="382">
        <v>0</v>
      </c>
      <c r="J1628" s="382">
        <v>0</v>
      </c>
      <c r="L1628" s="380"/>
      <c r="N1628" s="382"/>
      <c r="O1628" s="382"/>
      <c r="P1628" s="382"/>
      <c r="Q1628" s="382">
        <v>0</v>
      </c>
      <c r="R1628" s="382">
        <v>0</v>
      </c>
      <c r="S1628" s="382">
        <v>0</v>
      </c>
    </row>
    <row r="1629" spans="1:19">
      <c r="A1629" t="s">
        <v>132</v>
      </c>
      <c r="B1629">
        <v>100</v>
      </c>
      <c r="C1629" t="s">
        <v>132</v>
      </c>
      <c r="D1629" s="58">
        <v>45658</v>
      </c>
      <c r="E1629" s="382"/>
      <c r="F1629" s="382"/>
      <c r="G1629" s="382"/>
      <c r="H1629" s="382"/>
      <c r="I1629" s="382">
        <v>0</v>
      </c>
      <c r="J1629" s="382">
        <v>0</v>
      </c>
      <c r="L1629" s="380"/>
      <c r="N1629" s="382"/>
      <c r="O1629" s="382"/>
      <c r="P1629" s="382"/>
      <c r="Q1629" s="382">
        <v>0</v>
      </c>
      <c r="R1629" s="382">
        <v>0</v>
      </c>
      <c r="S1629" s="382">
        <v>0</v>
      </c>
    </row>
    <row r="1630" spans="1:19">
      <c r="A1630" t="s">
        <v>132</v>
      </c>
      <c r="B1630">
        <v>100</v>
      </c>
      <c r="C1630" t="s">
        <v>132</v>
      </c>
      <c r="D1630" s="58">
        <v>45689</v>
      </c>
      <c r="E1630" s="382"/>
      <c r="F1630" s="382"/>
      <c r="G1630" s="382"/>
      <c r="H1630" s="382"/>
      <c r="I1630" s="382">
        <v>0</v>
      </c>
      <c r="J1630" s="382">
        <v>0</v>
      </c>
      <c r="L1630" s="380"/>
      <c r="N1630" s="382"/>
      <c r="O1630" s="382"/>
      <c r="P1630" s="382"/>
      <c r="Q1630" s="382">
        <v>0</v>
      </c>
      <c r="R1630" s="382">
        <v>0</v>
      </c>
      <c r="S1630" s="382">
        <v>0</v>
      </c>
    </row>
    <row r="1631" spans="1:19">
      <c r="A1631" t="s">
        <v>132</v>
      </c>
      <c r="B1631" t="s">
        <v>474</v>
      </c>
      <c r="D1631" s="58"/>
      <c r="E1631" s="382">
        <v>214</v>
      </c>
      <c r="F1631" s="382">
        <v>161</v>
      </c>
      <c r="G1631" s="382">
        <v>15</v>
      </c>
      <c r="H1631" s="382">
        <v>80</v>
      </c>
      <c r="I1631" s="382">
        <v>470</v>
      </c>
      <c r="J1631" s="382">
        <v>390</v>
      </c>
      <c r="L1631" s="380"/>
      <c r="N1631" s="382">
        <v>367</v>
      </c>
      <c r="O1631" s="382">
        <v>5</v>
      </c>
      <c r="P1631" s="382">
        <v>30</v>
      </c>
      <c r="Q1631" s="382">
        <v>332</v>
      </c>
      <c r="R1631" s="382">
        <v>367</v>
      </c>
      <c r="S1631" s="382">
        <v>103</v>
      </c>
    </row>
    <row r="1632" spans="1:19">
      <c r="B1632" s="381">
        <v>101</v>
      </c>
      <c r="C1632" t="s">
        <v>135</v>
      </c>
      <c r="D1632" s="58">
        <v>45261</v>
      </c>
      <c r="E1632" s="382">
        <v>0</v>
      </c>
      <c r="F1632" s="382">
        <v>35</v>
      </c>
      <c r="G1632" s="382"/>
      <c r="H1632" s="382"/>
      <c r="I1632" s="382">
        <v>35</v>
      </c>
      <c r="J1632" s="382">
        <v>35</v>
      </c>
      <c r="L1632" s="380"/>
      <c r="N1632" s="382"/>
      <c r="O1632" s="382"/>
      <c r="P1632" s="382"/>
      <c r="Q1632" s="382">
        <v>0</v>
      </c>
      <c r="R1632" s="382">
        <v>0</v>
      </c>
      <c r="S1632" s="382">
        <v>35</v>
      </c>
    </row>
    <row r="1633" spans="1:19">
      <c r="A1633" t="s">
        <v>135</v>
      </c>
      <c r="B1633">
        <v>101</v>
      </c>
      <c r="C1633" t="s">
        <v>135</v>
      </c>
      <c r="D1633" s="58">
        <v>45292</v>
      </c>
      <c r="E1633" s="382"/>
      <c r="F1633" s="382"/>
      <c r="G1633" s="382"/>
      <c r="H1633" s="382"/>
      <c r="I1633" s="382">
        <v>0</v>
      </c>
      <c r="J1633" s="382">
        <v>0</v>
      </c>
      <c r="L1633" s="380"/>
      <c r="N1633" s="382"/>
      <c r="O1633" s="382"/>
      <c r="P1633" s="382"/>
      <c r="Q1633" s="382">
        <v>0</v>
      </c>
      <c r="R1633" s="382">
        <v>0</v>
      </c>
      <c r="S1633" s="382">
        <v>0</v>
      </c>
    </row>
    <row r="1634" spans="1:19">
      <c r="A1634" t="s">
        <v>135</v>
      </c>
      <c r="B1634">
        <v>101</v>
      </c>
      <c r="C1634" t="s">
        <v>135</v>
      </c>
      <c r="D1634" s="58">
        <v>45323</v>
      </c>
      <c r="E1634" s="382"/>
      <c r="F1634" s="382"/>
      <c r="G1634" s="382"/>
      <c r="H1634" s="382"/>
      <c r="I1634" s="382">
        <v>0</v>
      </c>
      <c r="J1634" s="382">
        <v>0</v>
      </c>
      <c r="L1634" s="380"/>
      <c r="N1634" s="382"/>
      <c r="O1634" s="382"/>
      <c r="P1634" s="382"/>
      <c r="Q1634" s="382">
        <v>0</v>
      </c>
      <c r="R1634" s="382">
        <v>0</v>
      </c>
      <c r="S1634" s="382">
        <v>0</v>
      </c>
    </row>
    <row r="1635" spans="1:19">
      <c r="A1635" t="s">
        <v>135</v>
      </c>
      <c r="B1635">
        <v>101</v>
      </c>
      <c r="C1635" t="s">
        <v>135</v>
      </c>
      <c r="D1635" s="58">
        <v>45352</v>
      </c>
      <c r="E1635" s="382"/>
      <c r="F1635" s="382"/>
      <c r="G1635" s="382"/>
      <c r="H1635" s="382"/>
      <c r="I1635" s="382">
        <v>0</v>
      </c>
      <c r="J1635" s="382">
        <v>0</v>
      </c>
      <c r="L1635" s="380"/>
      <c r="N1635" s="382"/>
      <c r="O1635" s="382"/>
      <c r="P1635" s="382"/>
      <c r="Q1635" s="382">
        <v>0</v>
      </c>
      <c r="R1635" s="382">
        <v>0</v>
      </c>
      <c r="S1635" s="382">
        <v>0</v>
      </c>
    </row>
    <row r="1636" spans="1:19">
      <c r="A1636" t="s">
        <v>135</v>
      </c>
      <c r="B1636">
        <v>101</v>
      </c>
      <c r="C1636" t="s">
        <v>135</v>
      </c>
      <c r="D1636" s="58">
        <v>45383</v>
      </c>
      <c r="E1636" s="382"/>
      <c r="F1636" s="382"/>
      <c r="G1636" s="382"/>
      <c r="H1636" s="382"/>
      <c r="I1636" s="382">
        <v>0</v>
      </c>
      <c r="J1636" s="382">
        <v>0</v>
      </c>
      <c r="L1636" s="380"/>
      <c r="N1636" s="382"/>
      <c r="O1636" s="382"/>
      <c r="P1636" s="382"/>
      <c r="Q1636" s="382">
        <v>0</v>
      </c>
      <c r="R1636" s="382">
        <v>0</v>
      </c>
      <c r="S1636" s="382">
        <v>0</v>
      </c>
    </row>
    <row r="1637" spans="1:19">
      <c r="A1637" t="s">
        <v>135</v>
      </c>
      <c r="B1637">
        <v>101</v>
      </c>
      <c r="C1637" t="s">
        <v>135</v>
      </c>
      <c r="D1637" s="58">
        <v>45413</v>
      </c>
      <c r="E1637" s="382"/>
      <c r="F1637" s="382"/>
      <c r="G1637" s="382"/>
      <c r="H1637" s="382"/>
      <c r="I1637" s="382">
        <v>0</v>
      </c>
      <c r="J1637" s="382">
        <v>0</v>
      </c>
      <c r="L1637" s="380"/>
      <c r="N1637" s="382"/>
      <c r="O1637" s="382"/>
      <c r="P1637" s="382"/>
      <c r="Q1637" s="382">
        <v>0</v>
      </c>
      <c r="R1637" s="382">
        <v>0</v>
      </c>
      <c r="S1637" s="382">
        <v>0</v>
      </c>
    </row>
    <row r="1638" spans="1:19">
      <c r="A1638" t="s">
        <v>135</v>
      </c>
      <c r="B1638">
        <v>101</v>
      </c>
      <c r="C1638" t="s">
        <v>135</v>
      </c>
      <c r="D1638" s="58">
        <v>45444</v>
      </c>
      <c r="E1638" s="382"/>
      <c r="F1638" s="382"/>
      <c r="G1638" s="382"/>
      <c r="H1638" s="382">
        <v>0</v>
      </c>
      <c r="I1638" s="382">
        <v>0</v>
      </c>
      <c r="J1638" s="382">
        <v>0</v>
      </c>
      <c r="L1638" s="380"/>
      <c r="N1638" s="382"/>
      <c r="O1638" s="382"/>
      <c r="P1638" s="382"/>
      <c r="Q1638" s="382">
        <v>0</v>
      </c>
      <c r="R1638" s="382">
        <v>0</v>
      </c>
      <c r="S1638" s="382">
        <v>0</v>
      </c>
    </row>
    <row r="1639" spans="1:19">
      <c r="A1639" t="s">
        <v>135</v>
      </c>
      <c r="B1639">
        <v>101</v>
      </c>
      <c r="C1639" t="s">
        <v>135</v>
      </c>
      <c r="D1639" s="58">
        <v>45474</v>
      </c>
      <c r="E1639" s="382"/>
      <c r="F1639" s="382"/>
      <c r="G1639" s="382"/>
      <c r="H1639" s="382"/>
      <c r="I1639" s="382">
        <v>0</v>
      </c>
      <c r="J1639" s="382">
        <v>0</v>
      </c>
      <c r="L1639" s="380"/>
      <c r="N1639" s="382"/>
      <c r="O1639" s="382"/>
      <c r="P1639" s="382"/>
      <c r="Q1639" s="382">
        <v>0</v>
      </c>
      <c r="R1639" s="382">
        <v>0</v>
      </c>
      <c r="S1639" s="382">
        <v>0</v>
      </c>
    </row>
    <row r="1640" spans="1:19">
      <c r="A1640" t="s">
        <v>135</v>
      </c>
      <c r="B1640">
        <v>101</v>
      </c>
      <c r="C1640" t="s">
        <v>135</v>
      </c>
      <c r="D1640" s="58">
        <v>45505</v>
      </c>
      <c r="E1640" s="382"/>
      <c r="F1640" s="382"/>
      <c r="G1640" s="382"/>
      <c r="H1640" s="382"/>
      <c r="I1640" s="382">
        <v>0</v>
      </c>
      <c r="J1640" s="382">
        <v>0</v>
      </c>
      <c r="L1640" s="380"/>
      <c r="N1640" s="382"/>
      <c r="O1640" s="382"/>
      <c r="P1640" s="382"/>
      <c r="Q1640" s="382">
        <v>0</v>
      </c>
      <c r="R1640" s="382">
        <v>0</v>
      </c>
      <c r="S1640" s="382">
        <v>0</v>
      </c>
    </row>
    <row r="1641" spans="1:19">
      <c r="A1641" t="s">
        <v>135</v>
      </c>
      <c r="B1641">
        <v>101</v>
      </c>
      <c r="C1641" t="s">
        <v>135</v>
      </c>
      <c r="D1641" s="58">
        <v>45536</v>
      </c>
      <c r="E1641" s="382"/>
      <c r="F1641" s="382"/>
      <c r="G1641" s="382"/>
      <c r="H1641" s="382"/>
      <c r="I1641" s="382">
        <v>0</v>
      </c>
      <c r="J1641" s="382">
        <v>0</v>
      </c>
      <c r="L1641" s="380"/>
      <c r="N1641" s="382"/>
      <c r="O1641" s="382"/>
      <c r="P1641" s="382"/>
      <c r="Q1641" s="382">
        <v>0</v>
      </c>
      <c r="R1641" s="382">
        <v>0</v>
      </c>
      <c r="S1641" s="382">
        <v>0</v>
      </c>
    </row>
    <row r="1642" spans="1:19">
      <c r="A1642" t="s">
        <v>135</v>
      </c>
      <c r="B1642">
        <v>101</v>
      </c>
      <c r="C1642" t="s">
        <v>135</v>
      </c>
      <c r="D1642" s="58">
        <v>45566</v>
      </c>
      <c r="E1642" s="382"/>
      <c r="F1642" s="382"/>
      <c r="G1642" s="382"/>
      <c r="H1642" s="382"/>
      <c r="I1642" s="382">
        <v>0</v>
      </c>
      <c r="J1642" s="382">
        <v>0</v>
      </c>
      <c r="L1642" s="380"/>
      <c r="N1642" s="382"/>
      <c r="O1642" s="382"/>
      <c r="P1642" s="382"/>
      <c r="Q1642" s="382">
        <v>0</v>
      </c>
      <c r="R1642" s="382">
        <v>0</v>
      </c>
      <c r="S1642" s="382">
        <v>0</v>
      </c>
    </row>
    <row r="1643" spans="1:19">
      <c r="A1643" t="s">
        <v>135</v>
      </c>
      <c r="B1643">
        <v>101</v>
      </c>
      <c r="C1643" t="s">
        <v>135</v>
      </c>
      <c r="D1643" s="58">
        <v>45597</v>
      </c>
      <c r="E1643" s="382"/>
      <c r="F1643" s="382"/>
      <c r="G1643" s="382"/>
      <c r="H1643" s="382"/>
      <c r="I1643" s="382">
        <v>0</v>
      </c>
      <c r="J1643" s="382">
        <v>0</v>
      </c>
      <c r="L1643" s="380"/>
      <c r="N1643" s="382"/>
      <c r="O1643" s="382"/>
      <c r="P1643" s="382"/>
      <c r="Q1643" s="382">
        <v>0</v>
      </c>
      <c r="R1643" s="382">
        <v>0</v>
      </c>
      <c r="S1643" s="382">
        <v>0</v>
      </c>
    </row>
    <row r="1644" spans="1:19">
      <c r="A1644" t="s">
        <v>135</v>
      </c>
      <c r="B1644">
        <v>101</v>
      </c>
      <c r="C1644" t="s">
        <v>135</v>
      </c>
      <c r="D1644" s="58">
        <v>45627</v>
      </c>
      <c r="E1644" s="382"/>
      <c r="F1644" s="382"/>
      <c r="G1644" s="382"/>
      <c r="H1644" s="382"/>
      <c r="I1644" s="382">
        <v>0</v>
      </c>
      <c r="J1644" s="382">
        <v>0</v>
      </c>
      <c r="L1644" s="380"/>
      <c r="N1644" s="382"/>
      <c r="O1644" s="382"/>
      <c r="P1644" s="382"/>
      <c r="Q1644" s="382">
        <v>0</v>
      </c>
      <c r="R1644" s="382">
        <v>0</v>
      </c>
      <c r="S1644" s="382">
        <v>0</v>
      </c>
    </row>
    <row r="1645" spans="1:19">
      <c r="A1645" t="s">
        <v>135</v>
      </c>
      <c r="B1645">
        <v>101</v>
      </c>
      <c r="C1645" t="s">
        <v>135</v>
      </c>
      <c r="D1645" s="58">
        <v>45658</v>
      </c>
      <c r="E1645" s="382"/>
      <c r="F1645" s="382"/>
      <c r="G1645" s="382"/>
      <c r="H1645" s="382"/>
      <c r="I1645" s="382">
        <v>0</v>
      </c>
      <c r="J1645" s="382">
        <v>0</v>
      </c>
      <c r="L1645" s="380"/>
      <c r="N1645" s="382"/>
      <c r="O1645" s="382"/>
      <c r="P1645" s="382"/>
      <c r="Q1645" s="382">
        <v>0</v>
      </c>
      <c r="R1645" s="382">
        <v>0</v>
      </c>
      <c r="S1645" s="382">
        <v>0</v>
      </c>
    </row>
    <row r="1646" spans="1:19">
      <c r="A1646" t="s">
        <v>135</v>
      </c>
      <c r="B1646" t="s">
        <v>475</v>
      </c>
      <c r="D1646" s="58"/>
      <c r="E1646" s="382">
        <v>0</v>
      </c>
      <c r="F1646" s="382">
        <v>35</v>
      </c>
      <c r="G1646" s="382">
        <v>0</v>
      </c>
      <c r="H1646" s="382">
        <v>0</v>
      </c>
      <c r="I1646" s="382">
        <v>35</v>
      </c>
      <c r="J1646" s="382">
        <v>35</v>
      </c>
      <c r="L1646" s="380"/>
      <c r="N1646" s="382">
        <v>0</v>
      </c>
      <c r="O1646" s="382">
        <v>0</v>
      </c>
      <c r="P1646" s="382">
        <v>0</v>
      </c>
      <c r="Q1646" s="382">
        <v>0</v>
      </c>
      <c r="R1646" s="382">
        <v>0</v>
      </c>
      <c r="S1646" s="382">
        <v>35</v>
      </c>
    </row>
    <row r="1647" spans="1:19">
      <c r="B1647" s="381">
        <v>102</v>
      </c>
      <c r="C1647" t="s">
        <v>133</v>
      </c>
      <c r="D1647" s="58">
        <v>45261</v>
      </c>
      <c r="E1647" s="382">
        <v>0</v>
      </c>
      <c r="F1647" s="382">
        <v>0</v>
      </c>
      <c r="G1647" s="382"/>
      <c r="H1647" s="382"/>
      <c r="I1647" s="382">
        <v>0</v>
      </c>
      <c r="J1647" s="382">
        <v>0</v>
      </c>
      <c r="L1647" s="380"/>
      <c r="N1647" s="382"/>
      <c r="O1647" s="382"/>
      <c r="P1647" s="382"/>
      <c r="Q1647" s="382">
        <v>0</v>
      </c>
      <c r="R1647" s="382">
        <v>0</v>
      </c>
      <c r="S1647" s="382">
        <v>0</v>
      </c>
    </row>
    <row r="1648" spans="1:19">
      <c r="A1648" t="s">
        <v>133</v>
      </c>
      <c r="B1648" s="381">
        <v>102</v>
      </c>
      <c r="C1648" t="s">
        <v>133</v>
      </c>
      <c r="D1648" s="58">
        <v>45292</v>
      </c>
      <c r="E1648" s="382"/>
      <c r="F1648" s="382">
        <v>0</v>
      </c>
      <c r="G1648" s="382"/>
      <c r="H1648" s="382"/>
      <c r="I1648" s="382">
        <v>0</v>
      </c>
      <c r="J1648" s="382">
        <v>0</v>
      </c>
      <c r="L1648" s="380"/>
      <c r="N1648" s="382"/>
      <c r="O1648" s="382"/>
      <c r="P1648" s="382"/>
      <c r="Q1648" s="382">
        <v>0</v>
      </c>
      <c r="R1648" s="382">
        <v>0</v>
      </c>
      <c r="S1648" s="382">
        <v>0</v>
      </c>
    </row>
    <row r="1649" spans="1:19">
      <c r="A1649" t="s">
        <v>133</v>
      </c>
      <c r="B1649">
        <v>102</v>
      </c>
      <c r="C1649" t="s">
        <v>133</v>
      </c>
      <c r="D1649" s="58">
        <v>45323</v>
      </c>
      <c r="E1649" s="382"/>
      <c r="F1649" s="382">
        <v>0</v>
      </c>
      <c r="G1649" s="382"/>
      <c r="H1649" s="382"/>
      <c r="I1649" s="382">
        <v>0</v>
      </c>
      <c r="J1649" s="382">
        <v>0</v>
      </c>
      <c r="L1649" s="380"/>
      <c r="N1649" s="382"/>
      <c r="O1649" s="382"/>
      <c r="P1649" s="382"/>
      <c r="Q1649" s="382">
        <v>0</v>
      </c>
      <c r="R1649" s="382">
        <v>0</v>
      </c>
      <c r="S1649" s="382">
        <v>0</v>
      </c>
    </row>
    <row r="1650" spans="1:19">
      <c r="A1650" t="s">
        <v>133</v>
      </c>
      <c r="B1650">
        <v>102</v>
      </c>
      <c r="C1650" t="s">
        <v>133</v>
      </c>
      <c r="D1650" s="58">
        <v>45352</v>
      </c>
      <c r="E1650" s="382"/>
      <c r="F1650" s="382">
        <v>7</v>
      </c>
      <c r="G1650" s="382"/>
      <c r="H1650" s="382">
        <v>10</v>
      </c>
      <c r="I1650" s="382">
        <v>17</v>
      </c>
      <c r="J1650" s="382">
        <v>7</v>
      </c>
      <c r="K1650" t="s">
        <v>557</v>
      </c>
      <c r="L1650" s="380">
        <v>45391</v>
      </c>
      <c r="M1650">
        <v>111</v>
      </c>
      <c r="N1650" s="382">
        <v>17</v>
      </c>
      <c r="O1650" s="382"/>
      <c r="P1650" s="382">
        <v>10</v>
      </c>
      <c r="Q1650" s="382">
        <v>7</v>
      </c>
      <c r="R1650" s="382">
        <v>17</v>
      </c>
      <c r="S1650" s="382">
        <v>0</v>
      </c>
    </row>
    <row r="1651" spans="1:19">
      <c r="A1651" t="s">
        <v>133</v>
      </c>
      <c r="B1651">
        <v>102</v>
      </c>
      <c r="C1651" t="s">
        <v>133</v>
      </c>
      <c r="D1651" s="58">
        <v>45383</v>
      </c>
      <c r="E1651" s="382"/>
      <c r="F1651" s="382">
        <v>0</v>
      </c>
      <c r="G1651" s="382"/>
      <c r="H1651" s="382">
        <v>10</v>
      </c>
      <c r="I1651" s="382">
        <v>10</v>
      </c>
      <c r="J1651" s="382">
        <v>0</v>
      </c>
      <c r="L1651" s="380">
        <v>45423</v>
      </c>
      <c r="M1651" s="383">
        <v>72</v>
      </c>
      <c r="N1651" s="382">
        <v>10</v>
      </c>
      <c r="O1651" s="382"/>
      <c r="P1651" s="382">
        <v>10</v>
      </c>
      <c r="Q1651" s="382">
        <v>0</v>
      </c>
      <c r="R1651" s="382">
        <v>10</v>
      </c>
      <c r="S1651" s="382">
        <v>0</v>
      </c>
    </row>
    <row r="1652" spans="1:19">
      <c r="A1652" t="s">
        <v>133</v>
      </c>
      <c r="B1652">
        <v>102</v>
      </c>
      <c r="C1652" t="s">
        <v>133</v>
      </c>
      <c r="D1652" s="58">
        <v>45413</v>
      </c>
      <c r="E1652" s="382"/>
      <c r="F1652" s="382">
        <v>7</v>
      </c>
      <c r="G1652" s="382"/>
      <c r="H1652" s="382">
        <v>10</v>
      </c>
      <c r="I1652" s="382">
        <v>17</v>
      </c>
      <c r="J1652" s="382">
        <v>7</v>
      </c>
      <c r="L1652" s="380">
        <v>45447</v>
      </c>
      <c r="M1652">
        <v>3</v>
      </c>
      <c r="N1652" s="382">
        <v>17</v>
      </c>
      <c r="O1652" s="382"/>
      <c r="P1652" s="382">
        <v>10</v>
      </c>
      <c r="Q1652" s="382">
        <v>7</v>
      </c>
      <c r="R1652" s="382">
        <v>17</v>
      </c>
      <c r="S1652" s="382">
        <v>0</v>
      </c>
    </row>
    <row r="1653" spans="1:19">
      <c r="A1653" t="s">
        <v>133</v>
      </c>
      <c r="B1653">
        <v>102</v>
      </c>
      <c r="C1653" t="s">
        <v>133</v>
      </c>
      <c r="D1653" s="58">
        <v>45444</v>
      </c>
      <c r="E1653" s="382"/>
      <c r="F1653" s="382">
        <v>14</v>
      </c>
      <c r="G1653" s="382"/>
      <c r="H1653" s="382">
        <v>10</v>
      </c>
      <c r="I1653" s="382">
        <v>24</v>
      </c>
      <c r="J1653" s="382">
        <v>14</v>
      </c>
      <c r="L1653" s="380">
        <v>45482</v>
      </c>
      <c r="M1653">
        <v>2</v>
      </c>
      <c r="N1653" s="382">
        <v>24</v>
      </c>
      <c r="O1653" s="382"/>
      <c r="P1653" s="382">
        <v>10</v>
      </c>
      <c r="Q1653" s="382">
        <v>14</v>
      </c>
      <c r="R1653" s="382">
        <v>24</v>
      </c>
      <c r="S1653" s="382">
        <v>0</v>
      </c>
    </row>
    <row r="1654" spans="1:19">
      <c r="A1654" t="s">
        <v>133</v>
      </c>
      <c r="B1654">
        <v>102</v>
      </c>
      <c r="C1654" t="s">
        <v>133</v>
      </c>
      <c r="D1654" s="58">
        <v>45444</v>
      </c>
      <c r="E1654" s="382"/>
      <c r="F1654" s="382">
        <v>0</v>
      </c>
      <c r="G1654" s="382"/>
      <c r="H1654" s="382">
        <v>0</v>
      </c>
      <c r="I1654" s="382">
        <v>0</v>
      </c>
      <c r="J1654" s="382">
        <v>0</v>
      </c>
      <c r="L1654" s="380"/>
      <c r="N1654" s="382"/>
      <c r="O1654" s="382"/>
      <c r="P1654" s="382"/>
      <c r="Q1654" s="382">
        <v>0</v>
      </c>
      <c r="R1654" s="382">
        <v>0</v>
      </c>
      <c r="S1654" s="382">
        <v>0</v>
      </c>
    </row>
    <row r="1655" spans="1:19">
      <c r="A1655" t="s">
        <v>133</v>
      </c>
      <c r="B1655">
        <v>102</v>
      </c>
      <c r="C1655" t="s">
        <v>133</v>
      </c>
      <c r="D1655" s="58">
        <v>45444</v>
      </c>
      <c r="E1655" s="382"/>
      <c r="F1655" s="382"/>
      <c r="G1655" s="382"/>
      <c r="H1655" s="382"/>
      <c r="I1655" s="382">
        <v>0</v>
      </c>
      <c r="J1655" s="382">
        <v>0</v>
      </c>
      <c r="L1655" s="380"/>
      <c r="N1655" s="382"/>
      <c r="O1655" s="382"/>
      <c r="P1655" s="382"/>
      <c r="Q1655" s="382">
        <v>0</v>
      </c>
      <c r="R1655" s="382">
        <v>0</v>
      </c>
      <c r="S1655" s="382">
        <v>0</v>
      </c>
    </row>
    <row r="1656" spans="1:19">
      <c r="A1656" t="s">
        <v>133</v>
      </c>
      <c r="B1656">
        <v>102</v>
      </c>
      <c r="C1656" t="s">
        <v>133</v>
      </c>
      <c r="D1656" s="58">
        <v>45474</v>
      </c>
      <c r="E1656" s="382"/>
      <c r="F1656" s="382">
        <v>35</v>
      </c>
      <c r="G1656" s="382">
        <v>5</v>
      </c>
      <c r="H1656" s="382">
        <v>10</v>
      </c>
      <c r="I1656" s="382">
        <v>50</v>
      </c>
      <c r="J1656" s="382">
        <v>40</v>
      </c>
      <c r="L1656" s="380">
        <v>45549</v>
      </c>
      <c r="M1656">
        <v>17</v>
      </c>
      <c r="N1656" s="382">
        <v>50</v>
      </c>
      <c r="O1656" s="382">
        <v>5</v>
      </c>
      <c r="P1656" s="382">
        <v>10</v>
      </c>
      <c r="Q1656" s="382">
        <v>35</v>
      </c>
      <c r="R1656" s="382">
        <v>50</v>
      </c>
      <c r="S1656" s="382">
        <v>0</v>
      </c>
    </row>
    <row r="1657" spans="1:19">
      <c r="A1657" t="s">
        <v>133</v>
      </c>
      <c r="B1657">
        <v>102</v>
      </c>
      <c r="C1657" t="s">
        <v>133</v>
      </c>
      <c r="D1657" s="58">
        <v>45505</v>
      </c>
      <c r="E1657" s="382"/>
      <c r="F1657" s="382">
        <v>7</v>
      </c>
      <c r="G1657" s="382">
        <v>5</v>
      </c>
      <c r="H1657" s="382">
        <v>10</v>
      </c>
      <c r="I1657" s="382">
        <v>22</v>
      </c>
      <c r="J1657" s="382">
        <v>12</v>
      </c>
      <c r="L1657" s="380"/>
      <c r="N1657" s="382">
        <v>22</v>
      </c>
      <c r="O1657" s="382">
        <v>5</v>
      </c>
      <c r="P1657" s="382">
        <v>10</v>
      </c>
      <c r="Q1657" s="382">
        <v>7</v>
      </c>
      <c r="R1657" s="382">
        <v>22</v>
      </c>
      <c r="S1657" s="382">
        <v>0</v>
      </c>
    </row>
    <row r="1658" spans="1:19">
      <c r="A1658" t="s">
        <v>133</v>
      </c>
      <c r="B1658">
        <v>102</v>
      </c>
      <c r="C1658" t="s">
        <v>133</v>
      </c>
      <c r="D1658" s="58">
        <v>45536</v>
      </c>
      <c r="E1658" s="382"/>
      <c r="F1658" s="382">
        <v>21</v>
      </c>
      <c r="G1658" s="382">
        <v>5</v>
      </c>
      <c r="H1658" s="382">
        <v>10</v>
      </c>
      <c r="I1658" s="382">
        <v>36</v>
      </c>
      <c r="J1658" s="382">
        <v>26</v>
      </c>
      <c r="L1658" s="380"/>
      <c r="N1658" s="382">
        <v>36</v>
      </c>
      <c r="O1658" s="382">
        <v>5</v>
      </c>
      <c r="P1658" s="382">
        <v>10</v>
      </c>
      <c r="Q1658" s="382">
        <v>21</v>
      </c>
      <c r="R1658" s="382">
        <v>36</v>
      </c>
      <c r="S1658" s="382">
        <v>0</v>
      </c>
    </row>
    <row r="1659" spans="1:19">
      <c r="A1659" t="s">
        <v>133</v>
      </c>
      <c r="B1659">
        <v>102</v>
      </c>
      <c r="C1659" t="s">
        <v>133</v>
      </c>
      <c r="D1659" s="58">
        <v>45566</v>
      </c>
      <c r="E1659" s="382"/>
      <c r="F1659" s="382">
        <v>14</v>
      </c>
      <c r="G1659" s="382">
        <v>5</v>
      </c>
      <c r="H1659" s="382">
        <v>10</v>
      </c>
      <c r="I1659" s="382">
        <v>29</v>
      </c>
      <c r="J1659" s="382">
        <v>19</v>
      </c>
      <c r="L1659" s="380" t="s">
        <v>564</v>
      </c>
      <c r="M1659">
        <v>14</v>
      </c>
      <c r="N1659" s="382">
        <v>29</v>
      </c>
      <c r="O1659" s="382">
        <v>5</v>
      </c>
      <c r="P1659" s="382">
        <v>10</v>
      </c>
      <c r="Q1659" s="382">
        <v>14</v>
      </c>
      <c r="R1659" s="382">
        <v>29</v>
      </c>
      <c r="S1659" s="382">
        <v>0</v>
      </c>
    </row>
    <row r="1660" spans="1:19">
      <c r="A1660" t="s">
        <v>133</v>
      </c>
      <c r="B1660">
        <v>102</v>
      </c>
      <c r="C1660" t="s">
        <v>133</v>
      </c>
      <c r="D1660" s="58">
        <v>45597</v>
      </c>
      <c r="E1660" s="382"/>
      <c r="F1660" s="382"/>
      <c r="G1660" s="382"/>
      <c r="H1660" s="382"/>
      <c r="I1660" s="382">
        <v>0</v>
      </c>
      <c r="J1660" s="382">
        <v>0</v>
      </c>
      <c r="L1660" s="380"/>
      <c r="N1660" s="382"/>
      <c r="O1660" s="382"/>
      <c r="P1660" s="382"/>
      <c r="Q1660" s="382">
        <v>0</v>
      </c>
      <c r="R1660" s="382">
        <v>0</v>
      </c>
      <c r="S1660" s="382">
        <v>0</v>
      </c>
    </row>
    <row r="1661" spans="1:19">
      <c r="A1661" t="s">
        <v>133</v>
      </c>
      <c r="B1661">
        <v>102</v>
      </c>
      <c r="C1661" t="s">
        <v>133</v>
      </c>
      <c r="D1661" s="58">
        <v>45627</v>
      </c>
      <c r="E1661" s="382"/>
      <c r="F1661" s="382"/>
      <c r="G1661" s="382"/>
      <c r="H1661" s="382"/>
      <c r="I1661" s="382">
        <v>0</v>
      </c>
      <c r="J1661" s="382">
        <v>0</v>
      </c>
      <c r="L1661" s="380"/>
      <c r="N1661" s="382"/>
      <c r="O1661" s="382"/>
      <c r="P1661" s="382"/>
      <c r="Q1661" s="382">
        <v>0</v>
      </c>
      <c r="R1661" s="382">
        <v>0</v>
      </c>
      <c r="S1661" s="382">
        <v>0</v>
      </c>
    </row>
    <row r="1662" spans="1:19">
      <c r="A1662" t="s">
        <v>133</v>
      </c>
      <c r="B1662">
        <v>102</v>
      </c>
      <c r="C1662" t="s">
        <v>133</v>
      </c>
      <c r="D1662" s="58">
        <v>45658</v>
      </c>
      <c r="E1662" s="382"/>
      <c r="F1662" s="382"/>
      <c r="G1662" s="382"/>
      <c r="H1662" s="382"/>
      <c r="I1662" s="382">
        <v>0</v>
      </c>
      <c r="J1662" s="382">
        <v>0</v>
      </c>
      <c r="L1662" s="380"/>
      <c r="N1662" s="382"/>
      <c r="O1662" s="382"/>
      <c r="P1662" s="382"/>
      <c r="Q1662" s="382">
        <v>0</v>
      </c>
      <c r="R1662" s="382">
        <v>0</v>
      </c>
      <c r="S1662" s="382">
        <v>0</v>
      </c>
    </row>
    <row r="1663" spans="1:19">
      <c r="A1663" t="s">
        <v>133</v>
      </c>
      <c r="B1663">
        <v>102</v>
      </c>
      <c r="C1663" t="s">
        <v>133</v>
      </c>
      <c r="D1663" s="58">
        <v>45689</v>
      </c>
      <c r="E1663" s="382"/>
      <c r="F1663" s="382"/>
      <c r="G1663" s="382"/>
      <c r="H1663" s="382"/>
      <c r="I1663" s="382">
        <v>0</v>
      </c>
      <c r="J1663" s="382">
        <v>0</v>
      </c>
      <c r="L1663" s="380"/>
      <c r="N1663" s="382"/>
      <c r="O1663" s="382"/>
      <c r="P1663" s="382"/>
      <c r="Q1663" s="382">
        <v>0</v>
      </c>
      <c r="R1663" s="382">
        <v>0</v>
      </c>
      <c r="S1663" s="382">
        <v>0</v>
      </c>
    </row>
    <row r="1664" spans="1:19">
      <c r="A1664" t="s">
        <v>133</v>
      </c>
      <c r="B1664" t="s">
        <v>476</v>
      </c>
      <c r="D1664" s="58"/>
      <c r="E1664" s="382">
        <v>0</v>
      </c>
      <c r="F1664" s="382">
        <v>105</v>
      </c>
      <c r="G1664" s="382">
        <v>20</v>
      </c>
      <c r="H1664" s="382">
        <v>80</v>
      </c>
      <c r="I1664" s="382">
        <v>205</v>
      </c>
      <c r="J1664" s="382">
        <v>125</v>
      </c>
      <c r="L1664" s="380"/>
      <c r="N1664" s="382">
        <v>205</v>
      </c>
      <c r="O1664" s="382">
        <v>20</v>
      </c>
      <c r="P1664" s="382">
        <v>80</v>
      </c>
      <c r="Q1664" s="382">
        <v>105</v>
      </c>
      <c r="R1664" s="382">
        <v>205</v>
      </c>
      <c r="S1664" s="382">
        <v>0</v>
      </c>
    </row>
    <row r="1665" spans="1:19">
      <c r="B1665" s="381">
        <v>103</v>
      </c>
      <c r="C1665" t="s">
        <v>134</v>
      </c>
      <c r="D1665" s="58">
        <v>45261</v>
      </c>
      <c r="E1665" s="382">
        <v>0</v>
      </c>
      <c r="F1665" s="382">
        <v>0</v>
      </c>
      <c r="G1665" s="382"/>
      <c r="H1665" s="382">
        <v>0</v>
      </c>
      <c r="I1665" s="382">
        <v>0</v>
      </c>
      <c r="J1665" s="382">
        <v>0</v>
      </c>
      <c r="L1665" s="380"/>
      <c r="N1665" s="382"/>
      <c r="O1665" s="382"/>
      <c r="P1665" s="382"/>
      <c r="Q1665" s="382">
        <v>0</v>
      </c>
      <c r="R1665" s="382">
        <v>0</v>
      </c>
      <c r="S1665" s="382">
        <v>0</v>
      </c>
    </row>
    <row r="1666" spans="1:19">
      <c r="B1666" s="381">
        <v>103</v>
      </c>
      <c r="C1666" t="s">
        <v>134</v>
      </c>
      <c r="D1666" s="58">
        <v>45292</v>
      </c>
      <c r="E1666" s="382"/>
      <c r="F1666" s="382">
        <v>14</v>
      </c>
      <c r="G1666" s="382"/>
      <c r="H1666" s="382">
        <v>0</v>
      </c>
      <c r="I1666" s="382">
        <v>14</v>
      </c>
      <c r="J1666" s="382">
        <v>14</v>
      </c>
      <c r="K1666" t="s">
        <v>557</v>
      </c>
      <c r="L1666" s="380">
        <v>45391</v>
      </c>
      <c r="M1666">
        <v>127</v>
      </c>
      <c r="N1666" s="382">
        <v>14</v>
      </c>
      <c r="O1666" s="382"/>
      <c r="P1666" s="382"/>
      <c r="Q1666" s="382">
        <v>14</v>
      </c>
      <c r="R1666" s="382">
        <v>14</v>
      </c>
      <c r="S1666" s="382">
        <v>0</v>
      </c>
    </row>
    <row r="1667" spans="1:19">
      <c r="A1667" t="s">
        <v>134</v>
      </c>
      <c r="B1667">
        <v>103</v>
      </c>
      <c r="C1667" t="s">
        <v>134</v>
      </c>
      <c r="D1667" s="58">
        <v>45323</v>
      </c>
      <c r="E1667" s="382"/>
      <c r="F1667" s="382"/>
      <c r="G1667" s="382"/>
      <c r="H1667" s="382"/>
      <c r="I1667" s="382">
        <v>0</v>
      </c>
      <c r="J1667" s="382">
        <v>0</v>
      </c>
      <c r="L1667" s="380"/>
      <c r="N1667" s="382"/>
      <c r="O1667" s="382"/>
      <c r="P1667" s="382"/>
      <c r="Q1667" s="382">
        <v>0</v>
      </c>
      <c r="R1667" s="382">
        <v>0</v>
      </c>
      <c r="S1667" s="382">
        <v>0</v>
      </c>
    </row>
    <row r="1668" spans="1:19">
      <c r="A1668" t="s">
        <v>134</v>
      </c>
      <c r="B1668">
        <v>103</v>
      </c>
      <c r="C1668" t="s">
        <v>134</v>
      </c>
      <c r="D1668" s="58">
        <v>45352</v>
      </c>
      <c r="E1668" s="382"/>
      <c r="F1668" s="382"/>
      <c r="G1668" s="382"/>
      <c r="H1668" s="382">
        <v>10</v>
      </c>
      <c r="I1668" s="382">
        <v>10</v>
      </c>
      <c r="J1668" s="382">
        <v>0</v>
      </c>
      <c r="K1668" t="s">
        <v>557</v>
      </c>
      <c r="L1668" s="380">
        <v>45391</v>
      </c>
      <c r="M1668">
        <v>127</v>
      </c>
      <c r="N1668" s="382">
        <v>10</v>
      </c>
      <c r="O1668" s="382"/>
      <c r="P1668" s="382">
        <v>10</v>
      </c>
      <c r="Q1668" s="382">
        <v>0</v>
      </c>
      <c r="R1668" s="382">
        <v>10</v>
      </c>
      <c r="S1668" s="382">
        <v>0</v>
      </c>
    </row>
    <row r="1669" spans="1:19">
      <c r="A1669" t="s">
        <v>134</v>
      </c>
      <c r="B1669">
        <v>103</v>
      </c>
      <c r="C1669" t="s">
        <v>134</v>
      </c>
      <c r="D1669" s="58">
        <v>45383</v>
      </c>
      <c r="E1669" s="382"/>
      <c r="F1669" s="382">
        <v>91</v>
      </c>
      <c r="G1669" s="382"/>
      <c r="H1669" s="382">
        <v>10</v>
      </c>
      <c r="I1669" s="382">
        <v>101</v>
      </c>
      <c r="J1669" s="382">
        <v>91</v>
      </c>
      <c r="L1669" s="380">
        <v>45423</v>
      </c>
      <c r="M1669">
        <v>64</v>
      </c>
      <c r="N1669" s="382">
        <v>101</v>
      </c>
      <c r="O1669" s="382"/>
      <c r="P1669" s="382">
        <v>10</v>
      </c>
      <c r="Q1669" s="382">
        <v>91</v>
      </c>
      <c r="R1669" s="382">
        <v>101</v>
      </c>
      <c r="S1669" s="382">
        <v>0</v>
      </c>
    </row>
    <row r="1670" spans="1:19">
      <c r="A1670" t="s">
        <v>134</v>
      </c>
      <c r="B1670">
        <v>103</v>
      </c>
      <c r="C1670" t="s">
        <v>134</v>
      </c>
      <c r="D1670" s="58">
        <v>45413</v>
      </c>
      <c r="E1670" s="382"/>
      <c r="F1670" s="382">
        <v>77</v>
      </c>
      <c r="G1670" s="382"/>
      <c r="H1670" s="382">
        <v>10</v>
      </c>
      <c r="I1670" s="382">
        <v>87</v>
      </c>
      <c r="J1670" s="382">
        <v>77</v>
      </c>
      <c r="L1670" s="380">
        <v>45453</v>
      </c>
      <c r="M1670">
        <v>62</v>
      </c>
      <c r="N1670" s="382">
        <v>87</v>
      </c>
      <c r="O1670" s="382"/>
      <c r="P1670" s="382">
        <v>10</v>
      </c>
      <c r="Q1670" s="382">
        <v>77</v>
      </c>
      <c r="R1670" s="382">
        <v>87</v>
      </c>
      <c r="S1670" s="382">
        <v>0</v>
      </c>
    </row>
    <row r="1671" spans="1:19">
      <c r="A1671" t="s">
        <v>134</v>
      </c>
      <c r="B1671">
        <v>103</v>
      </c>
      <c r="C1671" t="s">
        <v>134</v>
      </c>
      <c r="D1671" s="58">
        <v>45444</v>
      </c>
      <c r="E1671" s="382"/>
      <c r="F1671" s="382">
        <v>77</v>
      </c>
      <c r="G1671" s="382"/>
      <c r="H1671" s="382">
        <v>10</v>
      </c>
      <c r="I1671" s="382">
        <v>87</v>
      </c>
      <c r="J1671" s="382">
        <v>77</v>
      </c>
      <c r="L1671" s="380">
        <v>45488</v>
      </c>
      <c r="M1671">
        <v>77</v>
      </c>
      <c r="N1671" s="382">
        <v>87</v>
      </c>
      <c r="O1671" s="382"/>
      <c r="P1671" s="382">
        <v>10</v>
      </c>
      <c r="Q1671" s="382">
        <v>77</v>
      </c>
      <c r="R1671" s="382">
        <v>87</v>
      </c>
      <c r="S1671" s="382">
        <v>0</v>
      </c>
    </row>
    <row r="1672" spans="1:19">
      <c r="A1672" t="s">
        <v>134</v>
      </c>
      <c r="B1672">
        <v>103</v>
      </c>
      <c r="C1672" t="s">
        <v>134</v>
      </c>
      <c r="D1672" s="58">
        <v>45474</v>
      </c>
      <c r="E1672" s="382"/>
      <c r="F1672" s="382">
        <v>154</v>
      </c>
      <c r="G1672" s="382">
        <v>5</v>
      </c>
      <c r="H1672" s="382">
        <v>10</v>
      </c>
      <c r="I1672" s="382">
        <v>169</v>
      </c>
      <c r="J1672" s="382">
        <v>159</v>
      </c>
      <c r="L1672" s="380">
        <v>45515</v>
      </c>
      <c r="M1672">
        <v>51</v>
      </c>
      <c r="N1672" s="382">
        <v>169</v>
      </c>
      <c r="O1672" s="382">
        <v>5</v>
      </c>
      <c r="P1672" s="382">
        <v>10</v>
      </c>
      <c r="Q1672" s="382">
        <v>154</v>
      </c>
      <c r="R1672" s="382">
        <v>169</v>
      </c>
      <c r="S1672" s="382">
        <v>0</v>
      </c>
    </row>
    <row r="1673" spans="1:19">
      <c r="A1673" t="s">
        <v>134</v>
      </c>
      <c r="B1673">
        <v>103</v>
      </c>
      <c r="C1673" t="s">
        <v>134</v>
      </c>
      <c r="D1673" s="58">
        <v>45505</v>
      </c>
      <c r="E1673" s="382"/>
      <c r="F1673" s="382">
        <v>154</v>
      </c>
      <c r="G1673" s="382">
        <v>5</v>
      </c>
      <c r="H1673" s="382">
        <v>10</v>
      </c>
      <c r="I1673" s="382">
        <v>169</v>
      </c>
      <c r="J1673" s="382">
        <v>159</v>
      </c>
      <c r="L1673" s="380" t="s">
        <v>576</v>
      </c>
      <c r="M1673">
        <v>60</v>
      </c>
      <c r="N1673" s="382">
        <v>169</v>
      </c>
      <c r="O1673" s="382">
        <v>5</v>
      </c>
      <c r="P1673" s="382">
        <v>10</v>
      </c>
      <c r="Q1673" s="382">
        <v>154</v>
      </c>
      <c r="R1673" s="382">
        <v>169</v>
      </c>
      <c r="S1673" s="382">
        <v>0</v>
      </c>
    </row>
    <row r="1674" spans="1:19">
      <c r="A1674" t="s">
        <v>134</v>
      </c>
      <c r="B1674">
        <v>103</v>
      </c>
      <c r="C1674" t="s">
        <v>134</v>
      </c>
      <c r="D1674" s="58">
        <v>45536</v>
      </c>
      <c r="E1674" s="382"/>
      <c r="F1674" s="382">
        <v>77</v>
      </c>
      <c r="G1674" s="382">
        <v>5</v>
      </c>
      <c r="H1674" s="382">
        <v>10</v>
      </c>
      <c r="I1674" s="382">
        <v>92</v>
      </c>
      <c r="J1674" s="382">
        <v>82</v>
      </c>
      <c r="L1674" s="380"/>
      <c r="N1674" s="382">
        <v>92</v>
      </c>
      <c r="O1674" s="382">
        <v>5</v>
      </c>
      <c r="P1674" s="382">
        <v>10</v>
      </c>
      <c r="Q1674" s="382">
        <v>77</v>
      </c>
      <c r="R1674" s="382">
        <v>92</v>
      </c>
      <c r="S1674" s="382">
        <v>0</v>
      </c>
    </row>
    <row r="1675" spans="1:19">
      <c r="A1675" t="s">
        <v>134</v>
      </c>
      <c r="B1675">
        <v>103</v>
      </c>
      <c r="C1675" t="s">
        <v>134</v>
      </c>
      <c r="D1675" s="58">
        <v>45566</v>
      </c>
      <c r="E1675" s="382"/>
      <c r="F1675" s="382"/>
      <c r="G1675" s="382"/>
      <c r="H1675" s="382"/>
      <c r="I1675" s="382">
        <v>0</v>
      </c>
      <c r="J1675" s="382">
        <v>0</v>
      </c>
      <c r="L1675" s="380"/>
      <c r="N1675" s="382"/>
      <c r="O1675" s="382"/>
      <c r="P1675" s="382"/>
      <c r="Q1675" s="382">
        <v>0</v>
      </c>
      <c r="R1675" s="382">
        <v>0</v>
      </c>
      <c r="S1675" s="382">
        <v>0</v>
      </c>
    </row>
    <row r="1676" spans="1:19">
      <c r="A1676" t="s">
        <v>134</v>
      </c>
      <c r="B1676">
        <v>103</v>
      </c>
      <c r="C1676" t="s">
        <v>134</v>
      </c>
      <c r="D1676" s="58">
        <v>45597</v>
      </c>
      <c r="E1676" s="382"/>
      <c r="F1676" s="382"/>
      <c r="G1676" s="382"/>
      <c r="H1676" s="382"/>
      <c r="I1676" s="382">
        <v>0</v>
      </c>
      <c r="J1676" s="382">
        <v>0</v>
      </c>
      <c r="L1676" s="380"/>
      <c r="N1676" s="382"/>
      <c r="O1676" s="382"/>
      <c r="P1676" s="382"/>
      <c r="Q1676" s="382">
        <v>0</v>
      </c>
      <c r="R1676" s="382">
        <v>0</v>
      </c>
      <c r="S1676" s="382">
        <v>0</v>
      </c>
    </row>
    <row r="1677" spans="1:19">
      <c r="A1677" t="s">
        <v>134</v>
      </c>
      <c r="B1677">
        <v>103</v>
      </c>
      <c r="C1677" t="s">
        <v>134</v>
      </c>
      <c r="D1677" s="58">
        <v>45627</v>
      </c>
      <c r="E1677" s="382"/>
      <c r="F1677" s="382"/>
      <c r="G1677" s="382"/>
      <c r="H1677" s="382"/>
      <c r="I1677" s="382">
        <v>0</v>
      </c>
      <c r="J1677" s="382">
        <v>0</v>
      </c>
      <c r="L1677" s="380"/>
      <c r="N1677" s="382"/>
      <c r="O1677" s="382"/>
      <c r="P1677" s="382"/>
      <c r="Q1677" s="382">
        <v>0</v>
      </c>
      <c r="R1677" s="382">
        <v>0</v>
      </c>
      <c r="S1677" s="382">
        <v>0</v>
      </c>
    </row>
    <row r="1678" spans="1:19">
      <c r="A1678" t="s">
        <v>134</v>
      </c>
      <c r="B1678">
        <v>103</v>
      </c>
      <c r="C1678" t="s">
        <v>134</v>
      </c>
      <c r="D1678" s="58">
        <v>45658</v>
      </c>
      <c r="E1678" s="382"/>
      <c r="F1678" s="382"/>
      <c r="G1678" s="382"/>
      <c r="H1678" s="382"/>
      <c r="I1678" s="382">
        <v>0</v>
      </c>
      <c r="J1678" s="382">
        <v>0</v>
      </c>
      <c r="L1678" s="380"/>
      <c r="N1678" s="382"/>
      <c r="O1678" s="382"/>
      <c r="P1678" s="382"/>
      <c r="Q1678" s="382">
        <v>0</v>
      </c>
      <c r="R1678" s="382">
        <v>0</v>
      </c>
      <c r="S1678" s="382">
        <v>0</v>
      </c>
    </row>
    <row r="1679" spans="1:19">
      <c r="A1679" t="s">
        <v>134</v>
      </c>
      <c r="B1679">
        <v>103</v>
      </c>
      <c r="C1679" t="s">
        <v>134</v>
      </c>
      <c r="D1679" s="58">
        <v>45689</v>
      </c>
      <c r="E1679" s="382"/>
      <c r="F1679" s="382"/>
      <c r="G1679" s="382"/>
      <c r="H1679" s="382"/>
      <c r="I1679" s="382">
        <v>0</v>
      </c>
      <c r="J1679" s="382">
        <v>0</v>
      </c>
      <c r="L1679" s="380"/>
      <c r="N1679" s="382"/>
      <c r="O1679" s="382"/>
      <c r="P1679" s="382"/>
      <c r="Q1679" s="382">
        <v>0</v>
      </c>
      <c r="R1679" s="382">
        <v>0</v>
      </c>
      <c r="S1679" s="382">
        <v>0</v>
      </c>
    </row>
    <row r="1680" spans="1:19">
      <c r="A1680" t="s">
        <v>134</v>
      </c>
      <c r="B1680" t="s">
        <v>477</v>
      </c>
      <c r="D1680" s="58"/>
      <c r="E1680" s="382">
        <v>0</v>
      </c>
      <c r="F1680" s="382">
        <v>644</v>
      </c>
      <c r="G1680" s="382">
        <v>15</v>
      </c>
      <c r="H1680" s="382">
        <v>70</v>
      </c>
      <c r="I1680" s="382">
        <v>729</v>
      </c>
      <c r="J1680" s="382">
        <v>659</v>
      </c>
      <c r="L1680" s="380"/>
      <c r="N1680" s="382">
        <v>729</v>
      </c>
      <c r="O1680" s="382">
        <v>15</v>
      </c>
      <c r="P1680" s="382">
        <v>70</v>
      </c>
      <c r="Q1680" s="382">
        <v>644</v>
      </c>
      <c r="R1680" s="382">
        <v>729</v>
      </c>
      <c r="S1680" s="382">
        <v>0</v>
      </c>
    </row>
    <row r="1681" spans="1:19">
      <c r="B1681" s="381">
        <v>104</v>
      </c>
      <c r="C1681" t="s">
        <v>136</v>
      </c>
      <c r="D1681" s="58">
        <v>45261</v>
      </c>
      <c r="E1681" s="382">
        <v>0</v>
      </c>
      <c r="F1681" s="382"/>
      <c r="G1681" s="382"/>
      <c r="H1681" s="382"/>
      <c r="I1681" s="382">
        <v>0</v>
      </c>
      <c r="J1681" s="382">
        <v>0</v>
      </c>
      <c r="L1681" s="380"/>
      <c r="N1681" s="382"/>
      <c r="O1681" s="382"/>
      <c r="P1681" s="382"/>
      <c r="Q1681" s="382">
        <v>0</v>
      </c>
      <c r="R1681" s="382">
        <v>0</v>
      </c>
      <c r="S1681" s="382">
        <v>0</v>
      </c>
    </row>
    <row r="1682" spans="1:19">
      <c r="B1682" s="381">
        <v>104</v>
      </c>
      <c r="C1682" t="s">
        <v>136</v>
      </c>
      <c r="D1682" s="58">
        <v>45292</v>
      </c>
      <c r="E1682" s="382"/>
      <c r="F1682" s="382">
        <v>7</v>
      </c>
      <c r="G1682" s="382"/>
      <c r="H1682" s="382">
        <v>0</v>
      </c>
      <c r="I1682" s="382">
        <v>7</v>
      </c>
      <c r="J1682" s="382">
        <v>7</v>
      </c>
      <c r="K1682" t="s">
        <v>557</v>
      </c>
      <c r="L1682" s="380">
        <v>45395</v>
      </c>
      <c r="M1682">
        <v>169</v>
      </c>
      <c r="N1682" s="382">
        <v>7</v>
      </c>
      <c r="O1682" s="382"/>
      <c r="P1682" s="382"/>
      <c r="Q1682" s="382">
        <v>7</v>
      </c>
      <c r="R1682" s="382">
        <v>7</v>
      </c>
      <c r="S1682" s="382">
        <v>0</v>
      </c>
    </row>
    <row r="1683" spans="1:19">
      <c r="A1683" t="s">
        <v>136</v>
      </c>
      <c r="B1683">
        <v>104</v>
      </c>
      <c r="C1683" t="s">
        <v>136</v>
      </c>
      <c r="D1683" s="58">
        <v>45323</v>
      </c>
      <c r="E1683" s="382"/>
      <c r="F1683" s="382">
        <v>0</v>
      </c>
      <c r="G1683" s="382"/>
      <c r="H1683" s="382">
        <v>0</v>
      </c>
      <c r="I1683" s="382">
        <v>0</v>
      </c>
      <c r="J1683" s="382">
        <v>0</v>
      </c>
      <c r="L1683" s="380"/>
      <c r="N1683" s="382"/>
      <c r="O1683" s="382"/>
      <c r="P1683" s="382"/>
      <c r="Q1683" s="382">
        <v>0</v>
      </c>
      <c r="R1683" s="382">
        <v>0</v>
      </c>
      <c r="S1683" s="382">
        <v>0</v>
      </c>
    </row>
    <row r="1684" spans="1:19">
      <c r="A1684" t="s">
        <v>136</v>
      </c>
      <c r="B1684">
        <v>104</v>
      </c>
      <c r="C1684" t="s">
        <v>136</v>
      </c>
      <c r="D1684" s="58">
        <v>45352</v>
      </c>
      <c r="E1684" s="382"/>
      <c r="F1684" s="382">
        <v>42</v>
      </c>
      <c r="G1684" s="382"/>
      <c r="H1684" s="382">
        <v>10</v>
      </c>
      <c r="I1684" s="382">
        <v>52</v>
      </c>
      <c r="J1684" s="382">
        <v>42</v>
      </c>
      <c r="K1684" t="s">
        <v>557</v>
      </c>
      <c r="L1684" s="380">
        <v>45395</v>
      </c>
      <c r="M1684">
        <v>169</v>
      </c>
      <c r="N1684" s="382">
        <v>52</v>
      </c>
      <c r="O1684" s="382"/>
      <c r="P1684" s="382">
        <v>10</v>
      </c>
      <c r="Q1684" s="382">
        <v>42</v>
      </c>
      <c r="R1684" s="382">
        <v>52</v>
      </c>
      <c r="S1684" s="382">
        <v>0</v>
      </c>
    </row>
    <row r="1685" spans="1:19">
      <c r="A1685" t="s">
        <v>136</v>
      </c>
      <c r="B1685">
        <v>104</v>
      </c>
      <c r="C1685" t="s">
        <v>136</v>
      </c>
      <c r="D1685" s="58">
        <v>45383</v>
      </c>
      <c r="E1685" s="382"/>
      <c r="F1685" s="382">
        <v>133</v>
      </c>
      <c r="G1685" s="382"/>
      <c r="H1685" s="382">
        <v>10</v>
      </c>
      <c r="I1685" s="382">
        <v>143</v>
      </c>
      <c r="J1685" s="382">
        <v>133</v>
      </c>
      <c r="L1685" s="380">
        <v>45427</v>
      </c>
      <c r="M1685" s="383">
        <v>98</v>
      </c>
      <c r="N1685" s="382">
        <v>143</v>
      </c>
      <c r="O1685" s="382"/>
      <c r="P1685" s="382">
        <v>10</v>
      </c>
      <c r="Q1685" s="382">
        <v>133</v>
      </c>
      <c r="R1685" s="382">
        <v>143</v>
      </c>
      <c r="S1685" s="382">
        <v>0</v>
      </c>
    </row>
    <row r="1686" spans="1:19">
      <c r="A1686" t="s">
        <v>136</v>
      </c>
      <c r="B1686">
        <v>104</v>
      </c>
      <c r="C1686" t="s">
        <v>136</v>
      </c>
      <c r="D1686" s="58">
        <v>45413</v>
      </c>
      <c r="E1686" s="382"/>
      <c r="F1686" s="382">
        <v>161</v>
      </c>
      <c r="G1686" s="382"/>
      <c r="H1686" s="382">
        <v>10</v>
      </c>
      <c r="I1686" s="382">
        <v>171</v>
      </c>
      <c r="J1686" s="382">
        <v>161</v>
      </c>
      <c r="L1686" s="380">
        <v>45463</v>
      </c>
      <c r="M1686">
        <v>104</v>
      </c>
      <c r="N1686" s="382">
        <v>171</v>
      </c>
      <c r="O1686" s="382"/>
      <c r="P1686" s="382">
        <v>10</v>
      </c>
      <c r="Q1686" s="382">
        <v>161</v>
      </c>
      <c r="R1686" s="382">
        <v>171</v>
      </c>
      <c r="S1686" s="382">
        <v>0</v>
      </c>
    </row>
    <row r="1687" spans="1:19">
      <c r="A1687" t="s">
        <v>136</v>
      </c>
      <c r="B1687">
        <v>104</v>
      </c>
      <c r="C1687" t="s">
        <v>136</v>
      </c>
      <c r="D1687" s="58">
        <v>45444</v>
      </c>
      <c r="E1687" s="382"/>
      <c r="F1687" s="382">
        <v>175</v>
      </c>
      <c r="G1687" s="382"/>
      <c r="H1687" s="382">
        <v>10</v>
      </c>
      <c r="I1687" s="382">
        <v>185</v>
      </c>
      <c r="J1687" s="382">
        <v>175</v>
      </c>
      <c r="L1687" s="380">
        <v>45486</v>
      </c>
      <c r="M1687">
        <v>68</v>
      </c>
      <c r="N1687" s="382">
        <v>185</v>
      </c>
      <c r="O1687" s="382"/>
      <c r="P1687" s="382">
        <v>10</v>
      </c>
      <c r="Q1687" s="382">
        <v>175</v>
      </c>
      <c r="R1687" s="382">
        <v>185</v>
      </c>
      <c r="S1687" s="382">
        <v>0</v>
      </c>
    </row>
    <row r="1688" spans="1:19">
      <c r="A1688" t="s">
        <v>136</v>
      </c>
      <c r="B1688">
        <v>104</v>
      </c>
      <c r="C1688" t="s">
        <v>136</v>
      </c>
      <c r="D1688" s="58">
        <v>45474</v>
      </c>
      <c r="E1688" s="382"/>
      <c r="F1688" s="382">
        <v>147</v>
      </c>
      <c r="G1688" s="382">
        <v>5</v>
      </c>
      <c r="H1688" s="382">
        <v>10</v>
      </c>
      <c r="I1688" s="382">
        <v>162</v>
      </c>
      <c r="J1688" s="382">
        <v>152</v>
      </c>
      <c r="L1688" s="380"/>
      <c r="N1688" s="382">
        <v>147</v>
      </c>
      <c r="O1688" s="382">
        <v>5</v>
      </c>
      <c r="P1688" s="382">
        <v>10</v>
      </c>
      <c r="Q1688" s="382">
        <v>132</v>
      </c>
      <c r="R1688" s="382">
        <v>147</v>
      </c>
      <c r="S1688" s="382">
        <v>15</v>
      </c>
    </row>
    <row r="1689" spans="1:19">
      <c r="A1689" t="s">
        <v>136</v>
      </c>
      <c r="B1689">
        <v>104</v>
      </c>
      <c r="C1689" t="s">
        <v>136</v>
      </c>
      <c r="D1689" s="58">
        <v>45505</v>
      </c>
      <c r="E1689" s="382"/>
      <c r="F1689" s="382">
        <v>161</v>
      </c>
      <c r="G1689" s="382">
        <v>5</v>
      </c>
      <c r="H1689" s="382">
        <v>10</v>
      </c>
      <c r="I1689" s="382">
        <v>176</v>
      </c>
      <c r="J1689" s="382">
        <v>166</v>
      </c>
      <c r="L1689" s="380"/>
      <c r="N1689" s="382">
        <v>176</v>
      </c>
      <c r="O1689" s="382">
        <v>5</v>
      </c>
      <c r="P1689" s="382">
        <v>10</v>
      </c>
      <c r="Q1689" s="382">
        <v>161</v>
      </c>
      <c r="R1689" s="382">
        <v>176</v>
      </c>
      <c r="S1689" s="382">
        <v>0</v>
      </c>
    </row>
    <row r="1690" spans="1:19">
      <c r="A1690" t="s">
        <v>136</v>
      </c>
      <c r="B1690">
        <v>104</v>
      </c>
      <c r="C1690" t="s">
        <v>136</v>
      </c>
      <c r="D1690" s="58">
        <v>45536</v>
      </c>
      <c r="E1690" s="382"/>
      <c r="F1690" s="382">
        <v>147</v>
      </c>
      <c r="G1690" s="382">
        <v>5</v>
      </c>
      <c r="H1690" s="382">
        <v>10</v>
      </c>
      <c r="I1690" s="382">
        <v>162</v>
      </c>
      <c r="J1690" s="382">
        <v>152</v>
      </c>
      <c r="L1690" s="380"/>
      <c r="N1690" s="382">
        <v>162</v>
      </c>
      <c r="O1690" s="382">
        <v>5</v>
      </c>
      <c r="P1690" s="382">
        <v>10</v>
      </c>
      <c r="Q1690" s="382">
        <v>147</v>
      </c>
      <c r="R1690" s="382">
        <v>162</v>
      </c>
      <c r="S1690" s="382">
        <v>0</v>
      </c>
    </row>
    <row r="1691" spans="1:19">
      <c r="A1691" t="s">
        <v>136</v>
      </c>
      <c r="B1691">
        <v>104</v>
      </c>
      <c r="C1691" t="s">
        <v>136</v>
      </c>
      <c r="D1691" s="58">
        <v>45566</v>
      </c>
      <c r="E1691" s="382"/>
      <c r="F1691" s="382"/>
      <c r="G1691" s="382"/>
      <c r="H1691" s="382"/>
      <c r="I1691" s="382">
        <v>0</v>
      </c>
      <c r="J1691" s="382">
        <v>0</v>
      </c>
      <c r="L1691" s="380"/>
      <c r="N1691" s="382"/>
      <c r="O1691" s="382"/>
      <c r="P1691" s="382"/>
      <c r="Q1691" s="382">
        <v>0</v>
      </c>
      <c r="R1691" s="382">
        <v>0</v>
      </c>
      <c r="S1691" s="382">
        <v>0</v>
      </c>
    </row>
    <row r="1692" spans="1:19">
      <c r="A1692" t="s">
        <v>136</v>
      </c>
      <c r="B1692">
        <v>104</v>
      </c>
      <c r="C1692" t="s">
        <v>136</v>
      </c>
      <c r="D1692" s="58">
        <v>45597</v>
      </c>
      <c r="E1692" s="382"/>
      <c r="F1692" s="382"/>
      <c r="G1692" s="382"/>
      <c r="H1692" s="382"/>
      <c r="I1692" s="382">
        <v>0</v>
      </c>
      <c r="J1692" s="382">
        <v>0</v>
      </c>
      <c r="L1692" s="380"/>
      <c r="N1692" s="382"/>
      <c r="O1692" s="382"/>
      <c r="P1692" s="382"/>
      <c r="Q1692" s="382">
        <v>0</v>
      </c>
      <c r="R1692" s="382">
        <v>0</v>
      </c>
      <c r="S1692" s="382">
        <v>0</v>
      </c>
    </row>
    <row r="1693" spans="1:19">
      <c r="A1693" t="s">
        <v>136</v>
      </c>
      <c r="B1693">
        <v>104</v>
      </c>
      <c r="C1693" t="s">
        <v>136</v>
      </c>
      <c r="D1693" s="58">
        <v>45627</v>
      </c>
      <c r="E1693" s="382"/>
      <c r="F1693" s="382"/>
      <c r="G1693" s="382"/>
      <c r="H1693" s="382"/>
      <c r="I1693" s="382">
        <v>0</v>
      </c>
      <c r="J1693" s="382">
        <v>0</v>
      </c>
      <c r="L1693" s="380"/>
      <c r="N1693" s="382"/>
      <c r="O1693" s="382"/>
      <c r="P1693" s="382"/>
      <c r="Q1693" s="382">
        <v>0</v>
      </c>
      <c r="R1693" s="382">
        <v>0</v>
      </c>
      <c r="S1693" s="382">
        <v>0</v>
      </c>
    </row>
    <row r="1694" spans="1:19">
      <c r="A1694" t="s">
        <v>136</v>
      </c>
      <c r="B1694">
        <v>104</v>
      </c>
      <c r="C1694" t="s">
        <v>136</v>
      </c>
      <c r="D1694" s="58">
        <v>45658</v>
      </c>
      <c r="E1694" s="382"/>
      <c r="F1694" s="382"/>
      <c r="G1694" s="382"/>
      <c r="H1694" s="382"/>
      <c r="I1694" s="382">
        <v>0</v>
      </c>
      <c r="J1694" s="382">
        <v>0</v>
      </c>
      <c r="L1694" s="380"/>
      <c r="N1694" s="382"/>
      <c r="O1694" s="382"/>
      <c r="P1694" s="382"/>
      <c r="Q1694" s="382">
        <v>0</v>
      </c>
      <c r="R1694" s="382">
        <v>0</v>
      </c>
      <c r="S1694" s="382">
        <v>0</v>
      </c>
    </row>
    <row r="1695" spans="1:19">
      <c r="A1695" t="s">
        <v>136</v>
      </c>
      <c r="B1695">
        <v>104</v>
      </c>
      <c r="C1695" t="s">
        <v>136</v>
      </c>
      <c r="D1695" s="58">
        <v>45689</v>
      </c>
      <c r="E1695" s="382"/>
      <c r="F1695" s="382"/>
      <c r="G1695" s="382"/>
      <c r="H1695" s="382"/>
      <c r="I1695" s="382">
        <v>0</v>
      </c>
      <c r="J1695" s="382">
        <v>0</v>
      </c>
      <c r="L1695" s="380"/>
      <c r="N1695" s="382"/>
      <c r="O1695" s="382"/>
      <c r="P1695" s="382"/>
      <c r="Q1695" s="382">
        <v>0</v>
      </c>
      <c r="R1695" s="382">
        <v>0</v>
      </c>
      <c r="S1695" s="382">
        <v>0</v>
      </c>
    </row>
    <row r="1696" spans="1:19">
      <c r="A1696" t="s">
        <v>136</v>
      </c>
      <c r="B1696" t="s">
        <v>478</v>
      </c>
      <c r="D1696" s="58"/>
      <c r="E1696" s="382">
        <v>0</v>
      </c>
      <c r="F1696" s="382">
        <v>973</v>
      </c>
      <c r="G1696" s="382">
        <v>15</v>
      </c>
      <c r="H1696" s="382">
        <v>70</v>
      </c>
      <c r="I1696" s="382">
        <v>1058</v>
      </c>
      <c r="J1696" s="382">
        <v>988</v>
      </c>
      <c r="L1696" s="380"/>
      <c r="N1696" s="382">
        <v>1043</v>
      </c>
      <c r="O1696" s="382">
        <v>15</v>
      </c>
      <c r="P1696" s="382">
        <v>70</v>
      </c>
      <c r="Q1696" s="382">
        <v>958</v>
      </c>
      <c r="R1696" s="382">
        <v>1043</v>
      </c>
      <c r="S1696" s="382">
        <v>15</v>
      </c>
    </row>
    <row r="1697" spans="1:19">
      <c r="B1697" s="381">
        <v>105</v>
      </c>
      <c r="C1697" t="s">
        <v>137</v>
      </c>
      <c r="D1697" s="58">
        <v>45261</v>
      </c>
      <c r="E1697" s="382">
        <v>0</v>
      </c>
      <c r="F1697" s="382"/>
      <c r="G1697" s="382"/>
      <c r="H1697" s="382"/>
      <c r="I1697" s="382">
        <v>0</v>
      </c>
      <c r="J1697" s="382">
        <v>0</v>
      </c>
      <c r="L1697" s="380"/>
      <c r="N1697" s="382"/>
      <c r="O1697" s="382"/>
      <c r="P1697" s="382"/>
      <c r="Q1697" s="382">
        <v>0</v>
      </c>
      <c r="R1697" s="382">
        <v>0</v>
      </c>
      <c r="S1697" s="382">
        <v>0</v>
      </c>
    </row>
    <row r="1698" spans="1:19">
      <c r="B1698" s="381">
        <v>105</v>
      </c>
      <c r="C1698" t="s">
        <v>137</v>
      </c>
      <c r="D1698" s="58">
        <v>45292</v>
      </c>
      <c r="E1698" s="382"/>
      <c r="F1698" s="382">
        <v>42</v>
      </c>
      <c r="G1698" s="382"/>
      <c r="H1698" s="382"/>
      <c r="I1698" s="382">
        <v>42</v>
      </c>
      <c r="J1698" s="382">
        <v>42</v>
      </c>
      <c r="K1698" t="s">
        <v>557</v>
      </c>
      <c r="L1698" s="380">
        <v>45398</v>
      </c>
      <c r="M1698">
        <v>180</v>
      </c>
      <c r="N1698" s="382">
        <v>42</v>
      </c>
      <c r="O1698" s="382"/>
      <c r="P1698" s="382"/>
      <c r="Q1698" s="382">
        <v>42</v>
      </c>
      <c r="R1698" s="382">
        <v>42</v>
      </c>
      <c r="S1698" s="382">
        <v>0</v>
      </c>
    </row>
    <row r="1699" spans="1:19">
      <c r="A1699" t="s">
        <v>137</v>
      </c>
      <c r="B1699">
        <v>105</v>
      </c>
      <c r="C1699" t="s">
        <v>137</v>
      </c>
      <c r="D1699" s="58">
        <v>45323</v>
      </c>
      <c r="E1699" s="382"/>
      <c r="F1699" s="382"/>
      <c r="G1699" s="382"/>
      <c r="H1699" s="382"/>
      <c r="I1699" s="382">
        <v>0</v>
      </c>
      <c r="J1699" s="382">
        <v>0</v>
      </c>
      <c r="L1699" s="380"/>
      <c r="N1699" s="382"/>
      <c r="O1699" s="382"/>
      <c r="P1699" s="382"/>
      <c r="Q1699" s="382">
        <v>0</v>
      </c>
      <c r="R1699" s="382">
        <v>0</v>
      </c>
      <c r="S1699" s="382">
        <v>0</v>
      </c>
    </row>
    <row r="1700" spans="1:19">
      <c r="A1700" t="s">
        <v>137</v>
      </c>
      <c r="B1700">
        <v>105</v>
      </c>
      <c r="C1700" t="s">
        <v>137</v>
      </c>
      <c r="D1700" s="58">
        <v>45352</v>
      </c>
      <c r="E1700" s="382"/>
      <c r="F1700" s="382">
        <v>14</v>
      </c>
      <c r="G1700" s="382"/>
      <c r="H1700" s="382">
        <v>10</v>
      </c>
      <c r="I1700" s="382">
        <v>24</v>
      </c>
      <c r="J1700" s="382">
        <v>14</v>
      </c>
      <c r="K1700" t="s">
        <v>557</v>
      </c>
      <c r="L1700" s="380">
        <v>45398</v>
      </c>
      <c r="M1700">
        <v>180</v>
      </c>
      <c r="N1700" s="382">
        <v>24</v>
      </c>
      <c r="O1700" s="382"/>
      <c r="P1700" s="382">
        <v>10</v>
      </c>
      <c r="Q1700" s="382">
        <v>14</v>
      </c>
      <c r="R1700" s="382">
        <v>24</v>
      </c>
      <c r="S1700" s="382">
        <v>0</v>
      </c>
    </row>
    <row r="1701" spans="1:19">
      <c r="A1701" t="s">
        <v>137</v>
      </c>
      <c r="B1701">
        <v>105</v>
      </c>
      <c r="C1701" t="s">
        <v>137</v>
      </c>
      <c r="D1701" s="58">
        <v>45383</v>
      </c>
      <c r="E1701" s="382"/>
      <c r="F1701" s="382">
        <v>49</v>
      </c>
      <c r="G1701" s="382"/>
      <c r="H1701" s="382">
        <v>10</v>
      </c>
      <c r="I1701" s="382">
        <v>59</v>
      </c>
      <c r="J1701" s="382">
        <v>49</v>
      </c>
      <c r="L1701" s="380">
        <v>45430</v>
      </c>
      <c r="M1701" s="383">
        <v>107</v>
      </c>
      <c r="N1701" s="382">
        <v>59</v>
      </c>
      <c r="O1701" s="382"/>
      <c r="P1701" s="382">
        <v>10</v>
      </c>
      <c r="Q1701" s="382">
        <v>49</v>
      </c>
      <c r="R1701" s="382">
        <v>59</v>
      </c>
      <c r="S1701" s="382">
        <v>0</v>
      </c>
    </row>
    <row r="1702" spans="1:19">
      <c r="A1702" t="s">
        <v>137</v>
      </c>
      <c r="B1702">
        <v>105</v>
      </c>
      <c r="C1702" t="s">
        <v>137</v>
      </c>
      <c r="D1702" s="58">
        <v>45413</v>
      </c>
      <c r="E1702" s="382"/>
      <c r="F1702" s="382">
        <v>112</v>
      </c>
      <c r="G1702" s="382"/>
      <c r="H1702" s="382">
        <v>10</v>
      </c>
      <c r="I1702" s="382">
        <v>122</v>
      </c>
      <c r="J1702" s="382">
        <v>112</v>
      </c>
      <c r="L1702" s="380">
        <v>45463</v>
      </c>
      <c r="M1702">
        <v>103</v>
      </c>
      <c r="N1702" s="382">
        <v>122</v>
      </c>
      <c r="O1702" s="382"/>
      <c r="P1702" s="382">
        <v>10</v>
      </c>
      <c r="Q1702" s="382">
        <v>112</v>
      </c>
      <c r="R1702" s="382">
        <v>122</v>
      </c>
      <c r="S1702" s="382">
        <v>0</v>
      </c>
    </row>
    <row r="1703" spans="1:19">
      <c r="A1703" t="s">
        <v>137</v>
      </c>
      <c r="B1703">
        <v>105</v>
      </c>
      <c r="C1703" t="s">
        <v>137</v>
      </c>
      <c r="D1703" s="58">
        <v>45444</v>
      </c>
      <c r="E1703" s="382"/>
      <c r="F1703" s="382">
        <v>133</v>
      </c>
      <c r="G1703" s="382"/>
      <c r="H1703" s="382">
        <v>10</v>
      </c>
      <c r="I1703" s="382">
        <v>143</v>
      </c>
      <c r="J1703" s="382">
        <v>133</v>
      </c>
      <c r="L1703" s="380">
        <v>45493</v>
      </c>
      <c r="M1703">
        <v>102</v>
      </c>
      <c r="N1703" s="382">
        <v>143</v>
      </c>
      <c r="O1703" s="382"/>
      <c r="P1703" s="382">
        <v>10</v>
      </c>
      <c r="Q1703" s="382">
        <v>133</v>
      </c>
      <c r="R1703" s="382">
        <v>143</v>
      </c>
      <c r="S1703" s="382">
        <v>0</v>
      </c>
    </row>
    <row r="1704" spans="1:19">
      <c r="A1704" t="s">
        <v>137</v>
      </c>
      <c r="B1704">
        <v>105</v>
      </c>
      <c r="C1704" t="s">
        <v>137</v>
      </c>
      <c r="D1704" s="58">
        <v>45474</v>
      </c>
      <c r="E1704" s="382"/>
      <c r="F1704" s="382">
        <v>105</v>
      </c>
      <c r="G1704" s="382">
        <v>5</v>
      </c>
      <c r="H1704" s="382">
        <v>10</v>
      </c>
      <c r="I1704" s="382">
        <v>120</v>
      </c>
      <c r="J1704" s="382">
        <v>110</v>
      </c>
      <c r="L1704" s="380">
        <v>45535</v>
      </c>
      <c r="M1704">
        <v>106</v>
      </c>
      <c r="N1704" s="382">
        <v>120</v>
      </c>
      <c r="O1704" s="382">
        <v>5</v>
      </c>
      <c r="P1704" s="382">
        <v>10</v>
      </c>
      <c r="Q1704" s="382">
        <v>105</v>
      </c>
      <c r="R1704" s="382">
        <v>120</v>
      </c>
      <c r="S1704" s="382">
        <v>0</v>
      </c>
    </row>
    <row r="1705" spans="1:19">
      <c r="A1705" t="s">
        <v>137</v>
      </c>
      <c r="B1705">
        <v>105</v>
      </c>
      <c r="C1705" t="s">
        <v>137</v>
      </c>
      <c r="D1705" s="58">
        <v>45505</v>
      </c>
      <c r="E1705" s="382"/>
      <c r="F1705" s="382">
        <v>70</v>
      </c>
      <c r="G1705" s="382">
        <v>5</v>
      </c>
      <c r="H1705" s="382">
        <v>10</v>
      </c>
      <c r="I1705" s="382">
        <v>85</v>
      </c>
      <c r="J1705" s="382">
        <v>75</v>
      </c>
      <c r="L1705" s="380">
        <v>45564</v>
      </c>
      <c r="M1705">
        <v>86</v>
      </c>
      <c r="N1705" s="382">
        <v>85</v>
      </c>
      <c r="O1705" s="382">
        <v>5</v>
      </c>
      <c r="P1705" s="382">
        <v>10</v>
      </c>
      <c r="Q1705" s="382">
        <v>70</v>
      </c>
      <c r="R1705" s="382">
        <v>85</v>
      </c>
      <c r="S1705" s="382">
        <v>0</v>
      </c>
    </row>
    <row r="1706" spans="1:19">
      <c r="A1706" t="s">
        <v>137</v>
      </c>
      <c r="B1706">
        <v>105</v>
      </c>
      <c r="C1706" t="s">
        <v>137</v>
      </c>
      <c r="D1706" s="58">
        <v>45536</v>
      </c>
      <c r="E1706" s="382"/>
      <c r="F1706" s="382"/>
      <c r="G1706" s="382">
        <v>5</v>
      </c>
      <c r="H1706" s="382">
        <v>10</v>
      </c>
      <c r="I1706" s="382">
        <v>15</v>
      </c>
      <c r="J1706" s="382">
        <v>5</v>
      </c>
      <c r="L1706" s="380"/>
      <c r="N1706" s="382"/>
      <c r="O1706" s="382"/>
      <c r="P1706" s="382"/>
      <c r="Q1706" s="382">
        <v>0</v>
      </c>
      <c r="R1706" s="382">
        <v>0</v>
      </c>
      <c r="S1706" s="382">
        <v>15</v>
      </c>
    </row>
    <row r="1707" spans="1:19">
      <c r="A1707" t="s">
        <v>137</v>
      </c>
      <c r="B1707">
        <v>105</v>
      </c>
      <c r="C1707" t="s">
        <v>137</v>
      </c>
      <c r="D1707" s="58">
        <v>45566</v>
      </c>
      <c r="E1707" s="382"/>
      <c r="F1707" s="382"/>
      <c r="G1707" s="382"/>
      <c r="H1707" s="382"/>
      <c r="I1707" s="382">
        <v>0</v>
      </c>
      <c r="J1707" s="382">
        <v>0</v>
      </c>
      <c r="L1707" s="380"/>
      <c r="N1707" s="382"/>
      <c r="O1707" s="382"/>
      <c r="P1707" s="382"/>
      <c r="Q1707" s="382">
        <v>0</v>
      </c>
      <c r="R1707" s="382">
        <v>0</v>
      </c>
      <c r="S1707" s="382">
        <v>0</v>
      </c>
    </row>
    <row r="1708" spans="1:19">
      <c r="A1708" t="s">
        <v>137</v>
      </c>
      <c r="B1708">
        <v>105</v>
      </c>
      <c r="C1708" t="s">
        <v>137</v>
      </c>
      <c r="D1708" s="58">
        <v>45597</v>
      </c>
      <c r="E1708" s="382"/>
      <c r="F1708" s="382"/>
      <c r="G1708" s="382"/>
      <c r="H1708" s="382"/>
      <c r="I1708" s="382">
        <v>0</v>
      </c>
      <c r="J1708" s="382">
        <v>0</v>
      </c>
      <c r="L1708" s="380"/>
      <c r="N1708" s="382"/>
      <c r="O1708" s="382"/>
      <c r="P1708" s="382"/>
      <c r="Q1708" s="382">
        <v>0</v>
      </c>
      <c r="R1708" s="382">
        <v>0</v>
      </c>
      <c r="S1708" s="382">
        <v>0</v>
      </c>
    </row>
    <row r="1709" spans="1:19">
      <c r="A1709" t="s">
        <v>137</v>
      </c>
      <c r="B1709">
        <v>105</v>
      </c>
      <c r="C1709" t="s">
        <v>137</v>
      </c>
      <c r="D1709" s="58">
        <v>45627</v>
      </c>
      <c r="E1709" s="382"/>
      <c r="F1709" s="382"/>
      <c r="G1709" s="382"/>
      <c r="H1709" s="382"/>
      <c r="I1709" s="382">
        <v>0</v>
      </c>
      <c r="J1709" s="382">
        <v>0</v>
      </c>
      <c r="L1709" s="380"/>
      <c r="N1709" s="382"/>
      <c r="O1709" s="382"/>
      <c r="P1709" s="382"/>
      <c r="Q1709" s="382">
        <v>0</v>
      </c>
      <c r="R1709" s="382">
        <v>0</v>
      </c>
      <c r="S1709" s="382">
        <v>0</v>
      </c>
    </row>
    <row r="1710" spans="1:19">
      <c r="A1710" t="s">
        <v>137</v>
      </c>
      <c r="B1710">
        <v>105</v>
      </c>
      <c r="C1710" t="s">
        <v>137</v>
      </c>
      <c r="D1710" s="58">
        <v>45658</v>
      </c>
      <c r="E1710" s="382"/>
      <c r="F1710" s="382"/>
      <c r="G1710" s="382"/>
      <c r="H1710" s="382"/>
      <c r="I1710" s="382">
        <v>0</v>
      </c>
      <c r="J1710" s="382">
        <v>0</v>
      </c>
      <c r="L1710" s="380"/>
      <c r="N1710" s="382"/>
      <c r="O1710" s="382"/>
      <c r="P1710" s="382"/>
      <c r="Q1710" s="382">
        <v>0</v>
      </c>
      <c r="R1710" s="382">
        <v>0</v>
      </c>
      <c r="S1710" s="382">
        <v>0</v>
      </c>
    </row>
    <row r="1711" spans="1:19">
      <c r="A1711" t="s">
        <v>137</v>
      </c>
      <c r="B1711">
        <v>105</v>
      </c>
      <c r="C1711" t="s">
        <v>137</v>
      </c>
      <c r="D1711" s="58">
        <v>45689</v>
      </c>
      <c r="E1711" s="382"/>
      <c r="F1711" s="382"/>
      <c r="G1711" s="382"/>
      <c r="H1711" s="382"/>
      <c r="I1711" s="382">
        <v>0</v>
      </c>
      <c r="J1711" s="382">
        <v>0</v>
      </c>
      <c r="L1711" s="380"/>
      <c r="N1711" s="382"/>
      <c r="O1711" s="382"/>
      <c r="P1711" s="382"/>
      <c r="Q1711" s="382">
        <v>0</v>
      </c>
      <c r="R1711" s="382">
        <v>0</v>
      </c>
      <c r="S1711" s="382">
        <v>0</v>
      </c>
    </row>
    <row r="1712" spans="1:19">
      <c r="A1712" t="s">
        <v>137</v>
      </c>
      <c r="B1712" t="s">
        <v>479</v>
      </c>
      <c r="D1712" s="58"/>
      <c r="E1712" s="382">
        <v>0</v>
      </c>
      <c r="F1712" s="382">
        <v>525</v>
      </c>
      <c r="G1712" s="382">
        <v>15</v>
      </c>
      <c r="H1712" s="382">
        <v>70</v>
      </c>
      <c r="I1712" s="382">
        <v>610</v>
      </c>
      <c r="J1712" s="382">
        <v>540</v>
      </c>
      <c r="L1712" s="380"/>
      <c r="N1712" s="382">
        <v>595</v>
      </c>
      <c r="O1712" s="382">
        <v>10</v>
      </c>
      <c r="P1712" s="382">
        <v>60</v>
      </c>
      <c r="Q1712" s="382">
        <v>525</v>
      </c>
      <c r="R1712" s="382">
        <v>595</v>
      </c>
      <c r="S1712" s="382">
        <v>15</v>
      </c>
    </row>
    <row r="1713" spans="1:19">
      <c r="B1713" s="381">
        <v>106</v>
      </c>
      <c r="C1713" t="s">
        <v>75</v>
      </c>
      <c r="D1713" s="58">
        <v>45261</v>
      </c>
      <c r="E1713" s="382">
        <v>624</v>
      </c>
      <c r="F1713" s="382"/>
      <c r="G1713" s="382"/>
      <c r="H1713" s="382"/>
      <c r="I1713" s="382">
        <v>624</v>
      </c>
      <c r="J1713" s="382">
        <v>624</v>
      </c>
      <c r="K1713" s="387" t="s">
        <v>383</v>
      </c>
      <c r="L1713" s="380"/>
      <c r="M1713">
        <v>1</v>
      </c>
      <c r="N1713" s="382">
        <v>624</v>
      </c>
      <c r="O1713" s="382"/>
      <c r="P1713" s="382"/>
      <c r="Q1713" s="382">
        <v>624</v>
      </c>
      <c r="R1713" s="382">
        <v>624</v>
      </c>
      <c r="S1713" s="382">
        <v>0</v>
      </c>
    </row>
    <row r="1714" spans="1:19">
      <c r="B1714" s="381">
        <v>106</v>
      </c>
      <c r="C1714" t="s">
        <v>75</v>
      </c>
      <c r="D1714" s="58">
        <v>45292</v>
      </c>
      <c r="E1714" s="382"/>
      <c r="F1714" s="382">
        <v>7</v>
      </c>
      <c r="G1714" s="382"/>
      <c r="H1714" s="382">
        <v>0</v>
      </c>
      <c r="I1714" s="382">
        <v>7</v>
      </c>
      <c r="J1714" s="382">
        <v>7</v>
      </c>
      <c r="K1714" t="s">
        <v>557</v>
      </c>
      <c r="L1714" s="380">
        <v>45390</v>
      </c>
      <c r="M1714">
        <v>97</v>
      </c>
      <c r="N1714" s="382">
        <v>7</v>
      </c>
      <c r="O1714" s="382"/>
      <c r="P1714" s="382"/>
      <c r="Q1714" s="382">
        <v>7</v>
      </c>
      <c r="R1714" s="382">
        <v>7</v>
      </c>
      <c r="S1714" s="382">
        <v>0</v>
      </c>
    </row>
    <row r="1715" spans="1:19">
      <c r="A1715" t="s">
        <v>75</v>
      </c>
      <c r="B1715" s="381">
        <v>106</v>
      </c>
      <c r="C1715" t="s">
        <v>75</v>
      </c>
      <c r="D1715" s="58">
        <v>45323</v>
      </c>
      <c r="E1715" s="382"/>
      <c r="F1715" s="382">
        <v>0</v>
      </c>
      <c r="G1715" s="382"/>
      <c r="H1715" s="382">
        <v>0</v>
      </c>
      <c r="I1715" s="382">
        <v>0</v>
      </c>
      <c r="J1715" s="382">
        <v>0</v>
      </c>
      <c r="L1715" s="380"/>
      <c r="N1715" s="382"/>
      <c r="O1715" s="382"/>
      <c r="P1715" s="382"/>
      <c r="Q1715" s="382">
        <v>0</v>
      </c>
      <c r="R1715" s="382">
        <v>0</v>
      </c>
      <c r="S1715" s="382">
        <v>0</v>
      </c>
    </row>
    <row r="1716" spans="1:19">
      <c r="A1716" t="s">
        <v>75</v>
      </c>
      <c r="B1716">
        <v>106</v>
      </c>
      <c r="C1716" t="s">
        <v>75</v>
      </c>
      <c r="D1716" s="58">
        <v>45352</v>
      </c>
      <c r="E1716" s="382"/>
      <c r="F1716" s="382">
        <v>7</v>
      </c>
      <c r="G1716" s="382"/>
      <c r="H1716" s="382">
        <v>10</v>
      </c>
      <c r="I1716" s="382">
        <v>17</v>
      </c>
      <c r="J1716" s="382">
        <v>7</v>
      </c>
      <c r="K1716" t="s">
        <v>557</v>
      </c>
      <c r="L1716" s="380">
        <v>45390</v>
      </c>
      <c r="M1716">
        <v>97</v>
      </c>
      <c r="N1716" s="382">
        <v>21</v>
      </c>
      <c r="O1716" s="382"/>
      <c r="P1716" s="382">
        <v>10</v>
      </c>
      <c r="Q1716" s="382">
        <v>11</v>
      </c>
      <c r="R1716" s="382">
        <v>21</v>
      </c>
      <c r="S1716" s="382">
        <v>-4</v>
      </c>
    </row>
    <row r="1717" spans="1:19">
      <c r="A1717" t="s">
        <v>75</v>
      </c>
      <c r="B1717">
        <v>106</v>
      </c>
      <c r="C1717" t="s">
        <v>75</v>
      </c>
      <c r="D1717" s="58">
        <v>45383</v>
      </c>
      <c r="E1717" s="382"/>
      <c r="F1717" s="382">
        <v>49</v>
      </c>
      <c r="G1717" s="382"/>
      <c r="H1717" s="382">
        <v>10</v>
      </c>
      <c r="I1717" s="382">
        <v>59</v>
      </c>
      <c r="J1717" s="382">
        <v>49</v>
      </c>
      <c r="L1717" s="380">
        <v>45423</v>
      </c>
      <c r="M1717" s="383">
        <v>69</v>
      </c>
      <c r="N1717" s="382">
        <v>59</v>
      </c>
      <c r="O1717" s="382"/>
      <c r="P1717" s="382">
        <v>10</v>
      </c>
      <c r="Q1717" s="382">
        <v>49</v>
      </c>
      <c r="R1717" s="382">
        <v>59</v>
      </c>
      <c r="S1717" s="382">
        <v>0</v>
      </c>
    </row>
    <row r="1718" spans="1:19">
      <c r="A1718" t="s">
        <v>75</v>
      </c>
      <c r="B1718">
        <v>106</v>
      </c>
      <c r="C1718" t="s">
        <v>75</v>
      </c>
      <c r="D1718" s="58">
        <v>45413</v>
      </c>
      <c r="E1718" s="382"/>
      <c r="F1718" s="382">
        <v>42</v>
      </c>
      <c r="G1718" s="382"/>
      <c r="H1718" s="382">
        <v>10</v>
      </c>
      <c r="I1718" s="382">
        <v>52</v>
      </c>
      <c r="J1718" s="382">
        <v>42</v>
      </c>
      <c r="L1718" s="380">
        <v>45458</v>
      </c>
      <c r="M1718">
        <v>94</v>
      </c>
      <c r="N1718" s="382">
        <v>52</v>
      </c>
      <c r="O1718" s="382"/>
      <c r="P1718" s="382">
        <v>10</v>
      </c>
      <c r="Q1718" s="382">
        <v>42</v>
      </c>
      <c r="R1718" s="382">
        <v>52</v>
      </c>
      <c r="S1718" s="382">
        <v>0</v>
      </c>
    </row>
    <row r="1719" spans="1:19">
      <c r="A1719" t="s">
        <v>75</v>
      </c>
      <c r="B1719">
        <v>106</v>
      </c>
      <c r="C1719" t="s">
        <v>75</v>
      </c>
      <c r="D1719" s="58">
        <v>45444</v>
      </c>
      <c r="E1719" s="382"/>
      <c r="F1719" s="382">
        <v>56</v>
      </c>
      <c r="G1719" s="382"/>
      <c r="H1719" s="382">
        <v>10</v>
      </c>
      <c r="I1719" s="382">
        <v>66</v>
      </c>
      <c r="J1719" s="382">
        <v>56</v>
      </c>
      <c r="L1719" s="380">
        <v>45497</v>
      </c>
      <c r="M1719">
        <v>107</v>
      </c>
      <c r="N1719" s="382">
        <v>66</v>
      </c>
      <c r="O1719" s="382"/>
      <c r="P1719" s="382">
        <v>10</v>
      </c>
      <c r="Q1719" s="382">
        <v>56</v>
      </c>
      <c r="R1719" s="382">
        <v>66</v>
      </c>
      <c r="S1719" s="382">
        <v>0</v>
      </c>
    </row>
    <row r="1720" spans="1:19">
      <c r="A1720" t="s">
        <v>75</v>
      </c>
      <c r="B1720">
        <v>106</v>
      </c>
      <c r="C1720" t="s">
        <v>75</v>
      </c>
      <c r="D1720" s="58">
        <v>45474</v>
      </c>
      <c r="E1720" s="382"/>
      <c r="F1720" s="382">
        <v>42</v>
      </c>
      <c r="G1720" s="382">
        <v>5</v>
      </c>
      <c r="H1720" s="382">
        <v>10</v>
      </c>
      <c r="I1720" s="382">
        <v>57</v>
      </c>
      <c r="J1720" s="382">
        <v>47</v>
      </c>
      <c r="L1720" s="380">
        <v>45555</v>
      </c>
      <c r="M1720">
        <v>52</v>
      </c>
      <c r="N1720" s="382">
        <v>57</v>
      </c>
      <c r="O1720" s="382">
        <v>5</v>
      </c>
      <c r="P1720" s="382">
        <v>10</v>
      </c>
      <c r="Q1720" s="382">
        <v>42</v>
      </c>
      <c r="R1720" s="382">
        <v>57</v>
      </c>
      <c r="S1720" s="382">
        <v>0</v>
      </c>
    </row>
    <row r="1721" spans="1:19">
      <c r="A1721" t="s">
        <v>75</v>
      </c>
      <c r="B1721">
        <v>106</v>
      </c>
      <c r="C1721" t="s">
        <v>75</v>
      </c>
      <c r="D1721" s="58">
        <v>45505</v>
      </c>
      <c r="E1721" s="382"/>
      <c r="F1721" s="382">
        <v>56</v>
      </c>
      <c r="G1721" s="382">
        <v>5</v>
      </c>
      <c r="H1721" s="382">
        <v>10</v>
      </c>
      <c r="I1721" s="382">
        <v>71</v>
      </c>
      <c r="J1721" s="382">
        <v>61</v>
      </c>
      <c r="L1721" s="380">
        <v>45555</v>
      </c>
      <c r="M1721">
        <v>52</v>
      </c>
      <c r="N1721" s="382">
        <v>71</v>
      </c>
      <c r="O1721" s="382"/>
      <c r="P1721" s="382"/>
      <c r="Q1721" s="382">
        <v>71</v>
      </c>
      <c r="R1721" s="382">
        <v>71</v>
      </c>
      <c r="S1721" s="382">
        <v>0</v>
      </c>
    </row>
    <row r="1722" spans="1:19">
      <c r="A1722" t="s">
        <v>75</v>
      </c>
      <c r="B1722">
        <v>106</v>
      </c>
      <c r="C1722" t="s">
        <v>75</v>
      </c>
      <c r="D1722" s="58">
        <v>45536</v>
      </c>
      <c r="E1722" s="382"/>
      <c r="F1722" s="382"/>
      <c r="G1722" s="382">
        <v>5</v>
      </c>
      <c r="H1722" s="382">
        <v>10</v>
      </c>
      <c r="I1722" s="382">
        <v>15</v>
      </c>
      <c r="J1722" s="382">
        <v>5</v>
      </c>
      <c r="L1722" s="380"/>
      <c r="N1722" s="382"/>
      <c r="O1722" s="382"/>
      <c r="P1722" s="382"/>
      <c r="Q1722" s="382">
        <v>0</v>
      </c>
      <c r="R1722" s="382">
        <v>0</v>
      </c>
      <c r="S1722" s="382">
        <v>15</v>
      </c>
    </row>
    <row r="1723" spans="1:19">
      <c r="A1723" t="s">
        <v>75</v>
      </c>
      <c r="B1723">
        <v>106</v>
      </c>
      <c r="C1723" t="s">
        <v>75</v>
      </c>
      <c r="D1723" s="58">
        <v>45566</v>
      </c>
      <c r="E1723" s="382"/>
      <c r="F1723" s="382"/>
      <c r="G1723" s="382"/>
      <c r="H1723" s="382"/>
      <c r="I1723" s="382">
        <v>0</v>
      </c>
      <c r="J1723" s="382">
        <v>0</v>
      </c>
      <c r="L1723" s="380"/>
      <c r="N1723" s="382"/>
      <c r="O1723" s="382"/>
      <c r="P1723" s="382"/>
      <c r="Q1723" s="382">
        <v>0</v>
      </c>
      <c r="R1723" s="382">
        <v>0</v>
      </c>
      <c r="S1723" s="382">
        <v>0</v>
      </c>
    </row>
    <row r="1724" spans="1:19">
      <c r="A1724" t="s">
        <v>75</v>
      </c>
      <c r="B1724">
        <v>106</v>
      </c>
      <c r="C1724" t="s">
        <v>75</v>
      </c>
      <c r="D1724" s="58">
        <v>45597</v>
      </c>
      <c r="E1724" s="382"/>
      <c r="F1724" s="382"/>
      <c r="G1724" s="382"/>
      <c r="H1724" s="382"/>
      <c r="I1724" s="382">
        <v>0</v>
      </c>
      <c r="J1724" s="382">
        <v>0</v>
      </c>
      <c r="L1724" s="380"/>
      <c r="N1724" s="382"/>
      <c r="O1724" s="382"/>
      <c r="P1724" s="382"/>
      <c r="Q1724" s="382">
        <v>0</v>
      </c>
      <c r="R1724" s="382">
        <v>0</v>
      </c>
      <c r="S1724" s="382">
        <v>0</v>
      </c>
    </row>
    <row r="1725" spans="1:19">
      <c r="A1725" t="s">
        <v>75</v>
      </c>
      <c r="B1725">
        <v>106</v>
      </c>
      <c r="C1725" t="s">
        <v>75</v>
      </c>
      <c r="D1725" s="58">
        <v>45627</v>
      </c>
      <c r="E1725" s="382"/>
      <c r="F1725" s="382"/>
      <c r="G1725" s="382"/>
      <c r="H1725" s="382"/>
      <c r="I1725" s="382">
        <v>0</v>
      </c>
      <c r="J1725" s="382">
        <v>0</v>
      </c>
      <c r="L1725" s="380"/>
      <c r="N1725" s="382"/>
      <c r="O1725" s="382"/>
      <c r="P1725" s="382"/>
      <c r="Q1725" s="382">
        <v>0</v>
      </c>
      <c r="R1725" s="382">
        <v>0</v>
      </c>
      <c r="S1725" s="382">
        <v>0</v>
      </c>
    </row>
    <row r="1726" spans="1:19">
      <c r="A1726" t="s">
        <v>75</v>
      </c>
      <c r="B1726">
        <v>106</v>
      </c>
      <c r="C1726" t="s">
        <v>75</v>
      </c>
      <c r="D1726" s="58">
        <v>45658</v>
      </c>
      <c r="E1726" s="382"/>
      <c r="F1726" s="382"/>
      <c r="G1726" s="382"/>
      <c r="H1726" s="382"/>
      <c r="I1726" s="382">
        <v>0</v>
      </c>
      <c r="J1726" s="382">
        <v>0</v>
      </c>
      <c r="L1726" s="380"/>
      <c r="N1726" s="382"/>
      <c r="O1726" s="382"/>
      <c r="P1726" s="382"/>
      <c r="Q1726" s="382">
        <v>0</v>
      </c>
      <c r="R1726" s="382">
        <v>0</v>
      </c>
      <c r="S1726" s="382">
        <v>0</v>
      </c>
    </row>
    <row r="1727" spans="1:19">
      <c r="A1727" t="s">
        <v>75</v>
      </c>
      <c r="B1727">
        <v>106</v>
      </c>
      <c r="C1727" t="s">
        <v>75</v>
      </c>
      <c r="D1727" s="58">
        <v>45689</v>
      </c>
      <c r="E1727" s="382"/>
      <c r="F1727" s="382"/>
      <c r="G1727" s="382"/>
      <c r="H1727" s="382"/>
      <c r="I1727" s="382">
        <v>0</v>
      </c>
      <c r="J1727" s="382">
        <v>0</v>
      </c>
      <c r="L1727" s="380"/>
      <c r="N1727" s="382"/>
      <c r="O1727" s="382"/>
      <c r="P1727" s="382"/>
      <c r="Q1727" s="382">
        <v>0</v>
      </c>
      <c r="R1727" s="382">
        <v>0</v>
      </c>
      <c r="S1727" s="382">
        <v>0</v>
      </c>
    </row>
    <row r="1728" spans="1:19">
      <c r="A1728" t="s">
        <v>75</v>
      </c>
      <c r="B1728">
        <v>106</v>
      </c>
      <c r="C1728" t="s">
        <v>75</v>
      </c>
      <c r="D1728" s="58">
        <v>45717</v>
      </c>
      <c r="E1728" s="382"/>
      <c r="F1728" s="382"/>
      <c r="G1728" s="382"/>
      <c r="H1728" s="382"/>
      <c r="I1728" s="382">
        <v>0</v>
      </c>
      <c r="J1728" s="382">
        <v>0</v>
      </c>
      <c r="L1728" s="380"/>
      <c r="N1728" s="382"/>
      <c r="O1728" s="382"/>
      <c r="P1728" s="382"/>
      <c r="Q1728" s="382">
        <v>0</v>
      </c>
      <c r="R1728" s="382">
        <v>0</v>
      </c>
      <c r="S1728" s="382">
        <v>0</v>
      </c>
    </row>
    <row r="1729" spans="1:19">
      <c r="A1729" t="s">
        <v>75</v>
      </c>
      <c r="B1729" t="s">
        <v>480</v>
      </c>
      <c r="D1729" s="58"/>
      <c r="E1729" s="382">
        <v>624</v>
      </c>
      <c r="F1729" s="382">
        <v>259</v>
      </c>
      <c r="G1729" s="382">
        <v>15</v>
      </c>
      <c r="H1729" s="382">
        <v>70</v>
      </c>
      <c r="I1729" s="382">
        <v>968</v>
      </c>
      <c r="J1729" s="382">
        <v>898</v>
      </c>
      <c r="L1729" s="380"/>
      <c r="N1729" s="382">
        <v>957</v>
      </c>
      <c r="O1729" s="382">
        <v>5</v>
      </c>
      <c r="P1729" s="382">
        <v>50</v>
      </c>
      <c r="Q1729" s="382">
        <v>902</v>
      </c>
      <c r="R1729" s="382">
        <v>957</v>
      </c>
      <c r="S1729" s="382">
        <v>11</v>
      </c>
    </row>
    <row r="1730" spans="1:19">
      <c r="B1730" s="381">
        <v>107</v>
      </c>
      <c r="C1730" t="s">
        <v>260</v>
      </c>
      <c r="D1730" s="58">
        <v>45261</v>
      </c>
      <c r="E1730" s="382">
        <v>178</v>
      </c>
      <c r="F1730" s="382"/>
      <c r="G1730" s="382"/>
      <c r="H1730" s="382"/>
      <c r="I1730" s="382">
        <v>178</v>
      </c>
      <c r="J1730" s="382">
        <v>178</v>
      </c>
      <c r="K1730" s="387" t="s">
        <v>383</v>
      </c>
      <c r="L1730" s="380"/>
      <c r="M1730">
        <v>63</v>
      </c>
      <c r="N1730" s="382">
        <v>150</v>
      </c>
      <c r="O1730" s="382"/>
      <c r="P1730" s="382"/>
      <c r="Q1730" s="382">
        <v>150</v>
      </c>
      <c r="R1730" s="382">
        <v>150</v>
      </c>
      <c r="S1730" s="382">
        <v>28</v>
      </c>
    </row>
    <row r="1731" spans="1:19">
      <c r="B1731" s="381">
        <v>107</v>
      </c>
      <c r="C1731" t="s">
        <v>260</v>
      </c>
      <c r="D1731" s="58">
        <v>45292</v>
      </c>
      <c r="E1731" s="382"/>
      <c r="F1731" s="382">
        <v>28</v>
      </c>
      <c r="G1731" s="382"/>
      <c r="H1731" s="382">
        <v>0</v>
      </c>
      <c r="I1731" s="382">
        <v>28</v>
      </c>
      <c r="J1731" s="382">
        <v>28</v>
      </c>
      <c r="K1731" t="s">
        <v>557</v>
      </c>
      <c r="L1731" s="380">
        <v>45390</v>
      </c>
      <c r="M1731">
        <v>87</v>
      </c>
      <c r="N1731" s="382">
        <v>28</v>
      </c>
      <c r="O1731" s="382"/>
      <c r="P1731" s="382"/>
      <c r="Q1731" s="382">
        <v>28</v>
      </c>
      <c r="R1731" s="382">
        <v>28</v>
      </c>
      <c r="S1731" s="382">
        <v>0</v>
      </c>
    </row>
    <row r="1732" spans="1:19">
      <c r="A1732" t="s">
        <v>260</v>
      </c>
      <c r="B1732" s="381">
        <v>107</v>
      </c>
      <c r="C1732" t="s">
        <v>260</v>
      </c>
      <c r="D1732" s="58">
        <v>45323</v>
      </c>
      <c r="E1732" s="382"/>
      <c r="F1732" s="382"/>
      <c r="G1732" s="382"/>
      <c r="H1732" s="382"/>
      <c r="I1732" s="382">
        <v>0</v>
      </c>
      <c r="J1732" s="382">
        <v>0</v>
      </c>
      <c r="L1732" s="380"/>
      <c r="N1732" s="382"/>
      <c r="O1732" s="382"/>
      <c r="P1732" s="382"/>
      <c r="Q1732" s="382">
        <v>0</v>
      </c>
      <c r="R1732" s="382">
        <v>0</v>
      </c>
      <c r="S1732" s="382">
        <v>0</v>
      </c>
    </row>
    <row r="1733" spans="1:19">
      <c r="A1733" t="s">
        <v>260</v>
      </c>
      <c r="B1733">
        <v>107</v>
      </c>
      <c r="C1733" t="s">
        <v>260</v>
      </c>
      <c r="D1733" s="58">
        <v>45352</v>
      </c>
      <c r="E1733" s="382"/>
      <c r="F1733" s="382">
        <v>14</v>
      </c>
      <c r="G1733" s="382"/>
      <c r="H1733" s="382">
        <v>10</v>
      </c>
      <c r="I1733" s="382">
        <v>24</v>
      </c>
      <c r="J1733" s="382">
        <v>14</v>
      </c>
      <c r="K1733" t="s">
        <v>557</v>
      </c>
      <c r="L1733" s="380">
        <v>45390</v>
      </c>
      <c r="M1733">
        <v>87</v>
      </c>
      <c r="N1733" s="382">
        <v>24</v>
      </c>
      <c r="O1733" s="382"/>
      <c r="P1733" s="382">
        <v>10</v>
      </c>
      <c r="Q1733" s="382">
        <v>14</v>
      </c>
      <c r="R1733" s="382">
        <v>24</v>
      </c>
      <c r="S1733" s="382">
        <v>0</v>
      </c>
    </row>
    <row r="1734" spans="1:19">
      <c r="A1734" t="s">
        <v>260</v>
      </c>
      <c r="B1734">
        <v>107</v>
      </c>
      <c r="C1734" t="s">
        <v>260</v>
      </c>
      <c r="D1734" s="58">
        <v>45383</v>
      </c>
      <c r="E1734" s="382"/>
      <c r="F1734" s="382">
        <v>84</v>
      </c>
      <c r="G1734" s="382"/>
      <c r="H1734" s="382">
        <v>10</v>
      </c>
      <c r="I1734" s="382">
        <v>94</v>
      </c>
      <c r="J1734" s="382">
        <v>84</v>
      </c>
      <c r="L1734" s="380">
        <v>45419</v>
      </c>
      <c r="M1734" s="383">
        <v>18</v>
      </c>
      <c r="N1734" s="382">
        <v>94</v>
      </c>
      <c r="O1734" s="382"/>
      <c r="P1734" s="382">
        <v>10</v>
      </c>
      <c r="Q1734" s="382">
        <v>84</v>
      </c>
      <c r="R1734" s="382">
        <v>94</v>
      </c>
      <c r="S1734" s="382">
        <v>0</v>
      </c>
    </row>
    <row r="1735" spans="1:19">
      <c r="A1735" t="s">
        <v>260</v>
      </c>
      <c r="B1735">
        <v>107</v>
      </c>
      <c r="C1735" t="s">
        <v>260</v>
      </c>
      <c r="D1735" s="58">
        <v>45413</v>
      </c>
      <c r="E1735" s="382"/>
      <c r="F1735" s="382">
        <v>147</v>
      </c>
      <c r="G1735" s="382"/>
      <c r="H1735" s="382">
        <v>10</v>
      </c>
      <c r="I1735" s="382">
        <v>157</v>
      </c>
      <c r="J1735" s="382">
        <v>147</v>
      </c>
      <c r="L1735" s="380"/>
      <c r="M1735">
        <v>115</v>
      </c>
      <c r="N1735" s="382">
        <v>157</v>
      </c>
      <c r="O1735" s="382"/>
      <c r="P1735" s="382">
        <v>10</v>
      </c>
      <c r="Q1735" s="382">
        <v>147</v>
      </c>
      <c r="R1735" s="382">
        <v>157</v>
      </c>
      <c r="S1735" s="382">
        <v>0</v>
      </c>
    </row>
    <row r="1736" spans="1:19">
      <c r="A1736" t="s">
        <v>260</v>
      </c>
      <c r="B1736">
        <v>107</v>
      </c>
      <c r="C1736" t="s">
        <v>260</v>
      </c>
      <c r="D1736" s="58">
        <v>45444</v>
      </c>
      <c r="E1736" s="382"/>
      <c r="F1736" s="382">
        <v>126</v>
      </c>
      <c r="G1736" s="382"/>
      <c r="H1736" s="382">
        <v>10</v>
      </c>
      <c r="I1736" s="382">
        <v>136</v>
      </c>
      <c r="J1736" s="382">
        <v>126</v>
      </c>
      <c r="L1736" s="380">
        <v>45503</v>
      </c>
      <c r="M1736">
        <v>124</v>
      </c>
      <c r="N1736" s="382">
        <v>10</v>
      </c>
      <c r="O1736" s="382"/>
      <c r="P1736" s="382">
        <v>10</v>
      </c>
      <c r="Q1736" s="382">
        <v>0</v>
      </c>
      <c r="R1736" s="382">
        <v>10</v>
      </c>
      <c r="S1736" s="382">
        <v>126</v>
      </c>
    </row>
    <row r="1737" spans="1:19">
      <c r="A1737" t="s">
        <v>260</v>
      </c>
      <c r="B1737">
        <v>107</v>
      </c>
      <c r="C1737" t="s">
        <v>260</v>
      </c>
      <c r="D1737" s="58">
        <v>45474</v>
      </c>
      <c r="E1737" s="382"/>
      <c r="F1737" s="382">
        <v>112</v>
      </c>
      <c r="G1737" s="382">
        <v>5</v>
      </c>
      <c r="H1737" s="382">
        <v>10</v>
      </c>
      <c r="I1737" s="382">
        <v>127</v>
      </c>
      <c r="J1737" s="382">
        <v>117</v>
      </c>
      <c r="L1737" s="380">
        <v>45533</v>
      </c>
      <c r="M1737">
        <v>99</v>
      </c>
      <c r="N1737" s="382">
        <v>176</v>
      </c>
      <c r="O1737" s="382"/>
      <c r="P1737" s="382"/>
      <c r="Q1737" s="382">
        <v>176</v>
      </c>
      <c r="R1737" s="382">
        <v>176</v>
      </c>
      <c r="S1737" s="382">
        <v>-49</v>
      </c>
    </row>
    <row r="1738" spans="1:19">
      <c r="A1738" t="s">
        <v>260</v>
      </c>
      <c r="B1738">
        <v>107</v>
      </c>
      <c r="C1738" t="s">
        <v>260</v>
      </c>
      <c r="D1738" s="58">
        <v>45505</v>
      </c>
      <c r="E1738" s="382"/>
      <c r="F1738" s="382">
        <v>112</v>
      </c>
      <c r="G1738" s="382">
        <v>5</v>
      </c>
      <c r="H1738" s="382">
        <v>10</v>
      </c>
      <c r="I1738" s="382">
        <v>127</v>
      </c>
      <c r="J1738" s="382">
        <v>117</v>
      </c>
      <c r="L1738" s="380">
        <v>45565</v>
      </c>
      <c r="M1738">
        <v>96</v>
      </c>
      <c r="N1738" s="382">
        <v>253</v>
      </c>
      <c r="O1738" s="382">
        <v>5</v>
      </c>
      <c r="P1738" s="382">
        <v>10</v>
      </c>
      <c r="Q1738" s="382">
        <v>238</v>
      </c>
      <c r="R1738" s="382">
        <v>253</v>
      </c>
      <c r="S1738" s="382">
        <v>-126</v>
      </c>
    </row>
    <row r="1739" spans="1:19">
      <c r="A1739" t="s">
        <v>260</v>
      </c>
      <c r="B1739">
        <v>107</v>
      </c>
      <c r="C1739" t="s">
        <v>260</v>
      </c>
      <c r="D1739" s="58">
        <v>45536</v>
      </c>
      <c r="E1739" s="382"/>
      <c r="F1739" s="382">
        <v>42</v>
      </c>
      <c r="G1739" s="382">
        <v>5</v>
      </c>
      <c r="H1739" s="382">
        <v>10</v>
      </c>
      <c r="I1739" s="382">
        <v>57</v>
      </c>
      <c r="J1739" s="382">
        <v>47</v>
      </c>
      <c r="L1739" s="380"/>
      <c r="N1739" s="382">
        <v>184</v>
      </c>
      <c r="O1739" s="382"/>
      <c r="P1739" s="382"/>
      <c r="Q1739" s="382">
        <v>184</v>
      </c>
      <c r="R1739" s="382">
        <v>184</v>
      </c>
      <c r="S1739" s="382">
        <v>-127</v>
      </c>
    </row>
    <row r="1740" spans="1:19">
      <c r="A1740" t="s">
        <v>260</v>
      </c>
      <c r="B1740">
        <v>107</v>
      </c>
      <c r="C1740" t="s">
        <v>260</v>
      </c>
      <c r="D1740" s="58">
        <v>45566</v>
      </c>
      <c r="E1740" s="382"/>
      <c r="F1740" s="382">
        <v>63</v>
      </c>
      <c r="G1740" s="382">
        <v>5</v>
      </c>
      <c r="H1740" s="382">
        <v>10</v>
      </c>
      <c r="I1740" s="382">
        <v>78</v>
      </c>
      <c r="J1740" s="382">
        <v>68</v>
      </c>
      <c r="L1740" s="380"/>
      <c r="N1740" s="382"/>
      <c r="O1740" s="382"/>
      <c r="P1740" s="382"/>
      <c r="Q1740" s="382">
        <v>0</v>
      </c>
      <c r="R1740" s="382">
        <v>0</v>
      </c>
      <c r="S1740" s="382">
        <v>78</v>
      </c>
    </row>
    <row r="1741" spans="1:19">
      <c r="A1741" t="s">
        <v>260</v>
      </c>
      <c r="B1741">
        <v>107</v>
      </c>
      <c r="C1741" t="s">
        <v>260</v>
      </c>
      <c r="D1741" s="58">
        <v>45597</v>
      </c>
      <c r="E1741" s="382"/>
      <c r="F1741" s="382"/>
      <c r="G1741" s="382"/>
      <c r="H1741" s="382"/>
      <c r="I1741" s="382">
        <v>0</v>
      </c>
      <c r="J1741" s="382">
        <v>0</v>
      </c>
      <c r="L1741" s="380"/>
      <c r="N1741" s="382"/>
      <c r="O1741" s="382"/>
      <c r="P1741" s="382"/>
      <c r="Q1741" s="382">
        <v>0</v>
      </c>
      <c r="R1741" s="382">
        <v>0</v>
      </c>
      <c r="S1741" s="382">
        <v>0</v>
      </c>
    </row>
    <row r="1742" spans="1:19">
      <c r="A1742" t="s">
        <v>260</v>
      </c>
      <c r="B1742">
        <v>107</v>
      </c>
      <c r="C1742" t="s">
        <v>260</v>
      </c>
      <c r="D1742" s="58">
        <v>45627</v>
      </c>
      <c r="E1742" s="382"/>
      <c r="F1742" s="382"/>
      <c r="G1742" s="382"/>
      <c r="H1742" s="382"/>
      <c r="I1742" s="382">
        <v>0</v>
      </c>
      <c r="J1742" s="382">
        <v>0</v>
      </c>
      <c r="L1742" s="380"/>
      <c r="N1742" s="382"/>
      <c r="O1742" s="382"/>
      <c r="P1742" s="382"/>
      <c r="Q1742" s="382">
        <v>0</v>
      </c>
      <c r="R1742" s="382">
        <v>0</v>
      </c>
      <c r="S1742" s="382">
        <v>0</v>
      </c>
    </row>
    <row r="1743" spans="1:19">
      <c r="A1743" t="s">
        <v>260</v>
      </c>
      <c r="B1743">
        <v>107</v>
      </c>
      <c r="C1743" t="s">
        <v>260</v>
      </c>
      <c r="D1743" s="58">
        <v>45658</v>
      </c>
      <c r="E1743" s="382"/>
      <c r="F1743" s="382"/>
      <c r="G1743" s="382"/>
      <c r="H1743" s="382"/>
      <c r="I1743" s="382">
        <v>0</v>
      </c>
      <c r="J1743" s="382">
        <v>0</v>
      </c>
      <c r="L1743" s="380"/>
      <c r="N1743" s="382"/>
      <c r="O1743" s="382"/>
      <c r="P1743" s="382"/>
      <c r="Q1743" s="382">
        <v>0</v>
      </c>
      <c r="R1743" s="382">
        <v>0</v>
      </c>
      <c r="S1743" s="382">
        <v>0</v>
      </c>
    </row>
    <row r="1744" spans="1:19">
      <c r="A1744" t="s">
        <v>260</v>
      </c>
      <c r="B1744">
        <v>107</v>
      </c>
      <c r="C1744" t="s">
        <v>260</v>
      </c>
      <c r="D1744" s="58">
        <v>45689</v>
      </c>
      <c r="E1744" s="382"/>
      <c r="F1744" s="382"/>
      <c r="G1744" s="382"/>
      <c r="H1744" s="382"/>
      <c r="I1744" s="382">
        <v>0</v>
      </c>
      <c r="J1744" s="382">
        <v>0</v>
      </c>
      <c r="L1744" s="380"/>
      <c r="N1744" s="382"/>
      <c r="O1744" s="382"/>
      <c r="P1744" s="382"/>
      <c r="Q1744" s="382">
        <v>0</v>
      </c>
      <c r="R1744" s="382">
        <v>0</v>
      </c>
      <c r="S1744" s="382">
        <v>0</v>
      </c>
    </row>
    <row r="1745" spans="1:19">
      <c r="A1745" t="s">
        <v>260</v>
      </c>
      <c r="B1745">
        <v>107</v>
      </c>
      <c r="C1745" t="s">
        <v>260</v>
      </c>
      <c r="D1745" s="58">
        <v>45717</v>
      </c>
      <c r="E1745" s="382"/>
      <c r="F1745" s="382"/>
      <c r="G1745" s="382"/>
      <c r="H1745" s="382"/>
      <c r="I1745" s="382">
        <v>0</v>
      </c>
      <c r="J1745" s="382">
        <v>0</v>
      </c>
      <c r="L1745" s="380"/>
      <c r="N1745" s="382"/>
      <c r="O1745" s="382"/>
      <c r="P1745" s="382"/>
      <c r="Q1745" s="382">
        <v>0</v>
      </c>
      <c r="R1745" s="382">
        <v>0</v>
      </c>
      <c r="S1745" s="382">
        <v>0</v>
      </c>
    </row>
    <row r="1746" spans="1:19">
      <c r="A1746" t="s">
        <v>260</v>
      </c>
      <c r="B1746" t="s">
        <v>481</v>
      </c>
      <c r="D1746" s="58"/>
      <c r="E1746" s="382">
        <v>178</v>
      </c>
      <c r="F1746" s="382">
        <v>728</v>
      </c>
      <c r="G1746" s="382">
        <v>20</v>
      </c>
      <c r="H1746" s="382">
        <v>80</v>
      </c>
      <c r="I1746" s="382">
        <v>1006</v>
      </c>
      <c r="J1746" s="382">
        <v>926</v>
      </c>
      <c r="L1746" s="380"/>
      <c r="N1746" s="382">
        <v>1076</v>
      </c>
      <c r="O1746" s="382">
        <v>5</v>
      </c>
      <c r="P1746" s="382">
        <v>50</v>
      </c>
      <c r="Q1746" s="382">
        <v>1021</v>
      </c>
      <c r="R1746" s="382">
        <v>1076</v>
      </c>
      <c r="S1746" s="382">
        <v>-70</v>
      </c>
    </row>
    <row r="1747" spans="1:19">
      <c r="B1747" s="381">
        <v>108</v>
      </c>
      <c r="C1747" t="s">
        <v>261</v>
      </c>
      <c r="D1747" s="58">
        <v>45261</v>
      </c>
      <c r="E1747" s="382">
        <v>180</v>
      </c>
      <c r="F1747" s="382">
        <v>0</v>
      </c>
      <c r="G1747" s="382"/>
      <c r="H1747" s="382"/>
      <c r="I1747" s="382">
        <v>180</v>
      </c>
      <c r="J1747" s="382">
        <v>180</v>
      </c>
      <c r="K1747" s="387" t="s">
        <v>383</v>
      </c>
      <c r="L1747" s="380"/>
      <c r="N1747" s="382">
        <v>180</v>
      </c>
      <c r="O1747" s="382"/>
      <c r="P1747" s="382"/>
      <c r="Q1747" s="382">
        <v>180</v>
      </c>
      <c r="R1747" s="382">
        <v>180</v>
      </c>
      <c r="S1747" s="382">
        <v>0</v>
      </c>
    </row>
    <row r="1748" spans="1:19">
      <c r="B1748" s="381">
        <v>108</v>
      </c>
      <c r="C1748" t="s">
        <v>261</v>
      </c>
      <c r="D1748" s="58">
        <v>45292</v>
      </c>
      <c r="E1748" s="382"/>
      <c r="F1748" s="382"/>
      <c r="G1748" s="382"/>
      <c r="H1748" s="382"/>
      <c r="I1748" s="382">
        <v>0</v>
      </c>
      <c r="J1748" s="382">
        <v>0</v>
      </c>
      <c r="K1748" s="387"/>
      <c r="L1748" s="380"/>
      <c r="N1748" s="382"/>
      <c r="O1748" s="382"/>
      <c r="P1748" s="382"/>
      <c r="Q1748" s="382">
        <v>0</v>
      </c>
      <c r="R1748" s="382">
        <v>0</v>
      </c>
      <c r="S1748" s="382">
        <v>0</v>
      </c>
    </row>
    <row r="1749" spans="1:19">
      <c r="A1749" t="s">
        <v>261</v>
      </c>
      <c r="B1749">
        <v>108</v>
      </c>
      <c r="C1749" t="s">
        <v>261</v>
      </c>
      <c r="D1749" s="58">
        <v>45323</v>
      </c>
      <c r="E1749" s="382"/>
      <c r="F1749" s="382"/>
      <c r="G1749" s="382"/>
      <c r="H1749" s="382"/>
      <c r="I1749" s="382">
        <v>0</v>
      </c>
      <c r="J1749" s="382">
        <v>0</v>
      </c>
      <c r="L1749" s="380"/>
      <c r="N1749" s="382"/>
      <c r="O1749" s="382"/>
      <c r="P1749" s="382"/>
      <c r="Q1749" s="382">
        <v>0</v>
      </c>
      <c r="R1749" s="382">
        <v>0</v>
      </c>
      <c r="S1749" s="382">
        <v>0</v>
      </c>
    </row>
    <row r="1750" spans="1:19">
      <c r="A1750" t="s">
        <v>261</v>
      </c>
      <c r="B1750">
        <v>108</v>
      </c>
      <c r="C1750" t="s">
        <v>261</v>
      </c>
      <c r="D1750" s="58">
        <v>45352</v>
      </c>
      <c r="E1750" s="382"/>
      <c r="F1750" s="382"/>
      <c r="G1750" s="382"/>
      <c r="H1750" s="382"/>
      <c r="I1750" s="382">
        <v>0</v>
      </c>
      <c r="J1750" s="382">
        <v>0</v>
      </c>
      <c r="L1750" s="380"/>
      <c r="N1750" s="382"/>
      <c r="O1750" s="382"/>
      <c r="P1750" s="382"/>
      <c r="Q1750" s="382">
        <v>0</v>
      </c>
      <c r="R1750" s="382">
        <v>0</v>
      </c>
      <c r="S1750" s="382">
        <v>0</v>
      </c>
    </row>
    <row r="1751" spans="1:19">
      <c r="A1751" t="s">
        <v>261</v>
      </c>
      <c r="B1751">
        <v>108</v>
      </c>
      <c r="C1751" t="s">
        <v>261</v>
      </c>
      <c r="D1751" s="58">
        <v>45383</v>
      </c>
      <c r="E1751" s="382"/>
      <c r="F1751" s="382"/>
      <c r="G1751" s="382"/>
      <c r="H1751" s="382">
        <v>10</v>
      </c>
      <c r="I1751" s="382">
        <v>10</v>
      </c>
      <c r="J1751" s="382">
        <v>0</v>
      </c>
      <c r="L1751" s="380"/>
      <c r="N1751" s="382"/>
      <c r="O1751" s="382"/>
      <c r="P1751" s="382"/>
      <c r="Q1751" s="382">
        <v>0</v>
      </c>
      <c r="R1751" s="382">
        <v>0</v>
      </c>
      <c r="S1751" s="382">
        <v>10</v>
      </c>
    </row>
    <row r="1752" spans="1:19">
      <c r="A1752" t="s">
        <v>261</v>
      </c>
      <c r="B1752">
        <v>108</v>
      </c>
      <c r="C1752" t="s">
        <v>261</v>
      </c>
      <c r="D1752" s="58">
        <v>45413</v>
      </c>
      <c r="E1752" s="382"/>
      <c r="F1752" s="382"/>
      <c r="G1752" s="382"/>
      <c r="H1752" s="382"/>
      <c r="I1752" s="382">
        <v>0</v>
      </c>
      <c r="J1752" s="382">
        <v>0</v>
      </c>
      <c r="L1752" s="380"/>
      <c r="N1752" s="382"/>
      <c r="O1752" s="382"/>
      <c r="P1752" s="382"/>
      <c r="Q1752" s="382">
        <v>0</v>
      </c>
      <c r="R1752" s="382">
        <v>0</v>
      </c>
      <c r="S1752" s="382">
        <v>0</v>
      </c>
    </row>
    <row r="1753" spans="1:19">
      <c r="A1753" t="s">
        <v>261</v>
      </c>
      <c r="B1753">
        <v>108</v>
      </c>
      <c r="C1753" t="s">
        <v>261</v>
      </c>
      <c r="D1753" s="58">
        <v>45444</v>
      </c>
      <c r="E1753" s="382"/>
      <c r="F1753" s="382">
        <v>0</v>
      </c>
      <c r="G1753" s="382"/>
      <c r="H1753" s="382"/>
      <c r="I1753" s="382">
        <v>0</v>
      </c>
      <c r="J1753" s="382">
        <v>0</v>
      </c>
      <c r="L1753" s="380"/>
      <c r="N1753" s="382"/>
      <c r="O1753" s="382"/>
      <c r="P1753" s="382"/>
      <c r="Q1753" s="382">
        <v>0</v>
      </c>
      <c r="R1753" s="382">
        <v>0</v>
      </c>
      <c r="S1753" s="382">
        <v>0</v>
      </c>
    </row>
    <row r="1754" spans="1:19">
      <c r="A1754" t="s">
        <v>261</v>
      </c>
      <c r="B1754">
        <v>108</v>
      </c>
      <c r="C1754" t="s">
        <v>261</v>
      </c>
      <c r="D1754" s="58">
        <v>45474</v>
      </c>
      <c r="E1754" s="382"/>
      <c r="F1754" s="382"/>
      <c r="G1754" s="382"/>
      <c r="H1754" s="382"/>
      <c r="I1754" s="382">
        <v>0</v>
      </c>
      <c r="J1754" s="382">
        <v>0</v>
      </c>
      <c r="L1754" s="380"/>
      <c r="N1754" s="382"/>
      <c r="O1754" s="382"/>
      <c r="P1754" s="382"/>
      <c r="Q1754" s="382">
        <v>0</v>
      </c>
      <c r="R1754" s="382">
        <v>0</v>
      </c>
      <c r="S1754" s="382">
        <v>0</v>
      </c>
    </row>
    <row r="1755" spans="1:19">
      <c r="A1755" t="s">
        <v>261</v>
      </c>
      <c r="B1755">
        <v>108</v>
      </c>
      <c r="C1755" t="s">
        <v>261</v>
      </c>
      <c r="D1755" s="58">
        <v>45505</v>
      </c>
      <c r="E1755" s="382"/>
      <c r="F1755" s="382"/>
      <c r="G1755" s="382"/>
      <c r="H1755" s="382"/>
      <c r="I1755" s="382">
        <v>0</v>
      </c>
      <c r="J1755" s="382">
        <v>0</v>
      </c>
      <c r="L1755" s="380"/>
      <c r="N1755" s="382"/>
      <c r="O1755" s="382"/>
      <c r="P1755" s="382"/>
      <c r="Q1755" s="382">
        <v>0</v>
      </c>
      <c r="R1755" s="382">
        <v>0</v>
      </c>
      <c r="S1755" s="382">
        <v>0</v>
      </c>
    </row>
    <row r="1756" spans="1:19">
      <c r="A1756" t="s">
        <v>261</v>
      </c>
      <c r="B1756">
        <v>108</v>
      </c>
      <c r="C1756" t="s">
        <v>261</v>
      </c>
      <c r="D1756" s="58">
        <v>45536</v>
      </c>
      <c r="E1756" s="382"/>
      <c r="F1756" s="382"/>
      <c r="G1756" s="382"/>
      <c r="H1756" s="382"/>
      <c r="I1756" s="382">
        <v>0</v>
      </c>
      <c r="J1756" s="382">
        <v>0</v>
      </c>
      <c r="L1756" s="380"/>
      <c r="N1756" s="382"/>
      <c r="O1756" s="382"/>
      <c r="P1756" s="382"/>
      <c r="Q1756" s="382">
        <v>0</v>
      </c>
      <c r="R1756" s="382">
        <v>0</v>
      </c>
      <c r="S1756" s="382">
        <v>0</v>
      </c>
    </row>
    <row r="1757" spans="1:19">
      <c r="A1757" t="s">
        <v>261</v>
      </c>
      <c r="B1757">
        <v>108</v>
      </c>
      <c r="C1757" t="s">
        <v>261</v>
      </c>
      <c r="D1757" s="58">
        <v>45566</v>
      </c>
      <c r="E1757" s="382"/>
      <c r="F1757" s="382"/>
      <c r="G1757" s="382"/>
      <c r="H1757" s="382"/>
      <c r="I1757" s="382">
        <v>0</v>
      </c>
      <c r="J1757" s="382">
        <v>0</v>
      </c>
      <c r="L1757" s="380"/>
      <c r="N1757" s="382"/>
      <c r="O1757" s="382"/>
      <c r="P1757" s="382"/>
      <c r="Q1757" s="382">
        <v>0</v>
      </c>
      <c r="R1757" s="382">
        <v>0</v>
      </c>
      <c r="S1757" s="382">
        <v>0</v>
      </c>
    </row>
    <row r="1758" spans="1:19">
      <c r="A1758" t="s">
        <v>261</v>
      </c>
      <c r="B1758">
        <v>108</v>
      </c>
      <c r="C1758" t="s">
        <v>261</v>
      </c>
      <c r="D1758" s="58">
        <v>45597</v>
      </c>
      <c r="E1758" s="382"/>
      <c r="F1758" s="382"/>
      <c r="G1758" s="382"/>
      <c r="H1758" s="382"/>
      <c r="I1758" s="382">
        <v>0</v>
      </c>
      <c r="J1758" s="382">
        <v>0</v>
      </c>
      <c r="L1758" s="380"/>
      <c r="N1758" s="382"/>
      <c r="O1758" s="382"/>
      <c r="P1758" s="382"/>
      <c r="Q1758" s="382">
        <v>0</v>
      </c>
      <c r="R1758" s="382">
        <v>0</v>
      </c>
      <c r="S1758" s="382">
        <v>0</v>
      </c>
    </row>
    <row r="1759" spans="1:19">
      <c r="A1759" t="s">
        <v>261</v>
      </c>
      <c r="B1759">
        <v>108</v>
      </c>
      <c r="C1759" t="s">
        <v>261</v>
      </c>
      <c r="D1759" s="58">
        <v>45627</v>
      </c>
      <c r="E1759" s="382"/>
      <c r="F1759" s="382"/>
      <c r="G1759" s="382"/>
      <c r="H1759" s="382"/>
      <c r="I1759" s="382">
        <v>0</v>
      </c>
      <c r="J1759" s="382">
        <v>0</v>
      </c>
      <c r="L1759" s="380"/>
      <c r="N1759" s="382"/>
      <c r="O1759" s="382"/>
      <c r="P1759" s="382"/>
      <c r="Q1759" s="382">
        <v>0</v>
      </c>
      <c r="R1759" s="382">
        <v>0</v>
      </c>
      <c r="S1759" s="382">
        <v>0</v>
      </c>
    </row>
    <row r="1760" spans="1:19">
      <c r="A1760" t="s">
        <v>261</v>
      </c>
      <c r="B1760">
        <v>108</v>
      </c>
      <c r="C1760" t="s">
        <v>261</v>
      </c>
      <c r="D1760" s="58">
        <v>45658</v>
      </c>
      <c r="E1760" s="382"/>
      <c r="F1760" s="382"/>
      <c r="G1760" s="382"/>
      <c r="H1760" s="382"/>
      <c r="I1760" s="382">
        <v>0</v>
      </c>
      <c r="J1760" s="382">
        <v>0</v>
      </c>
      <c r="L1760" s="380"/>
      <c r="N1760" s="382"/>
      <c r="O1760" s="382"/>
      <c r="P1760" s="382"/>
      <c r="Q1760" s="382">
        <v>0</v>
      </c>
      <c r="R1760" s="382">
        <v>0</v>
      </c>
      <c r="S1760" s="382">
        <v>0</v>
      </c>
    </row>
    <row r="1761" spans="1:19">
      <c r="A1761" t="s">
        <v>261</v>
      </c>
      <c r="B1761" t="s">
        <v>482</v>
      </c>
      <c r="D1761" s="58"/>
      <c r="E1761" s="382">
        <v>180</v>
      </c>
      <c r="F1761" s="382">
        <v>0</v>
      </c>
      <c r="G1761" s="382">
        <v>0</v>
      </c>
      <c r="H1761" s="382">
        <v>10</v>
      </c>
      <c r="I1761" s="382">
        <v>190</v>
      </c>
      <c r="J1761" s="382">
        <v>180</v>
      </c>
      <c r="L1761" s="380"/>
      <c r="N1761" s="382">
        <v>180</v>
      </c>
      <c r="O1761" s="382">
        <v>0</v>
      </c>
      <c r="P1761" s="382">
        <v>0</v>
      </c>
      <c r="Q1761" s="382">
        <v>180</v>
      </c>
      <c r="R1761" s="382">
        <v>180</v>
      </c>
      <c r="S1761" s="382">
        <v>10</v>
      </c>
    </row>
    <row r="1762" spans="1:19">
      <c r="B1762" s="381">
        <v>109</v>
      </c>
      <c r="C1762" t="s">
        <v>138</v>
      </c>
      <c r="D1762" s="58">
        <v>45261</v>
      </c>
      <c r="E1762" s="382">
        <v>54</v>
      </c>
      <c r="F1762" s="382"/>
      <c r="G1762" s="382"/>
      <c r="H1762" s="382"/>
      <c r="I1762" s="382">
        <v>54</v>
      </c>
      <c r="J1762" s="382">
        <v>54</v>
      </c>
      <c r="K1762" s="387" t="s">
        <v>383</v>
      </c>
      <c r="L1762" s="380"/>
      <c r="M1762">
        <v>17</v>
      </c>
      <c r="N1762" s="382">
        <v>54</v>
      </c>
      <c r="O1762" s="382"/>
      <c r="P1762" s="382"/>
      <c r="Q1762" s="382">
        <v>54</v>
      </c>
      <c r="R1762" s="382">
        <v>54</v>
      </c>
      <c r="S1762" s="382">
        <v>0</v>
      </c>
    </row>
    <row r="1763" spans="1:19">
      <c r="A1763" t="s">
        <v>138</v>
      </c>
      <c r="B1763" s="381">
        <v>109</v>
      </c>
      <c r="C1763" t="s">
        <v>138</v>
      </c>
      <c r="D1763" s="58">
        <v>45292</v>
      </c>
      <c r="E1763" s="382"/>
      <c r="F1763" s="382">
        <v>14</v>
      </c>
      <c r="G1763" s="382"/>
      <c r="H1763" s="382">
        <v>0</v>
      </c>
      <c r="I1763" s="382">
        <v>14</v>
      </c>
      <c r="J1763" s="382">
        <v>14</v>
      </c>
      <c r="K1763" t="s">
        <v>557</v>
      </c>
      <c r="L1763" s="380">
        <v>45392</v>
      </c>
      <c r="M1763">
        <v>141</v>
      </c>
      <c r="N1763" s="382">
        <v>14</v>
      </c>
      <c r="O1763" s="382"/>
      <c r="P1763" s="382"/>
      <c r="Q1763" s="382">
        <v>14</v>
      </c>
      <c r="R1763" s="382">
        <v>14</v>
      </c>
      <c r="S1763" s="382">
        <v>0</v>
      </c>
    </row>
    <row r="1764" spans="1:19">
      <c r="A1764" t="s">
        <v>138</v>
      </c>
      <c r="B1764" s="381">
        <v>109</v>
      </c>
      <c r="C1764" t="s">
        <v>138</v>
      </c>
      <c r="D1764" s="58">
        <v>45323</v>
      </c>
      <c r="E1764" s="382"/>
      <c r="F1764" s="382"/>
      <c r="G1764" s="382"/>
      <c r="H1764" s="382"/>
      <c r="I1764" s="382">
        <v>0</v>
      </c>
      <c r="J1764" s="382">
        <v>0</v>
      </c>
      <c r="L1764" s="380"/>
      <c r="N1764" s="382"/>
      <c r="O1764" s="382"/>
      <c r="P1764" s="382"/>
      <c r="Q1764" s="382">
        <v>0</v>
      </c>
      <c r="R1764" s="382">
        <v>0</v>
      </c>
      <c r="S1764" s="382">
        <v>0</v>
      </c>
    </row>
    <row r="1765" spans="1:19">
      <c r="A1765" t="s">
        <v>138</v>
      </c>
      <c r="B1765">
        <v>109</v>
      </c>
      <c r="C1765" t="s">
        <v>138</v>
      </c>
      <c r="D1765" s="58">
        <v>45352</v>
      </c>
      <c r="E1765" s="382"/>
      <c r="F1765" s="382">
        <v>7</v>
      </c>
      <c r="G1765" s="382"/>
      <c r="H1765" s="382">
        <v>10</v>
      </c>
      <c r="I1765" s="382">
        <v>17</v>
      </c>
      <c r="J1765" s="382">
        <v>7</v>
      </c>
      <c r="K1765" t="s">
        <v>557</v>
      </c>
      <c r="L1765" s="380">
        <v>45392</v>
      </c>
      <c r="M1765">
        <v>141</v>
      </c>
      <c r="N1765" s="382">
        <v>17</v>
      </c>
      <c r="O1765" s="382"/>
      <c r="P1765" s="382">
        <v>10</v>
      </c>
      <c r="Q1765" s="382">
        <v>7</v>
      </c>
      <c r="R1765" s="382">
        <v>17</v>
      </c>
      <c r="S1765" s="382">
        <v>0</v>
      </c>
    </row>
    <row r="1766" spans="1:19">
      <c r="A1766" t="s">
        <v>138</v>
      </c>
      <c r="B1766">
        <v>109</v>
      </c>
      <c r="C1766" t="s">
        <v>138</v>
      </c>
      <c r="D1766" s="58">
        <v>45383</v>
      </c>
      <c r="E1766" s="382"/>
      <c r="F1766" s="382">
        <v>14</v>
      </c>
      <c r="G1766" s="382"/>
      <c r="H1766" s="382">
        <v>10</v>
      </c>
      <c r="I1766" s="382">
        <v>24</v>
      </c>
      <c r="J1766" s="382">
        <v>14</v>
      </c>
      <c r="L1766" s="380">
        <v>45421</v>
      </c>
      <c r="M1766" s="383">
        <v>52</v>
      </c>
      <c r="N1766" s="382">
        <v>24</v>
      </c>
      <c r="O1766" s="382"/>
      <c r="P1766" s="382">
        <v>10</v>
      </c>
      <c r="Q1766" s="382">
        <v>14</v>
      </c>
      <c r="R1766" s="382">
        <v>24</v>
      </c>
      <c r="S1766" s="382">
        <v>0</v>
      </c>
    </row>
    <row r="1767" spans="1:19">
      <c r="A1767" t="s">
        <v>138</v>
      </c>
      <c r="B1767">
        <v>109</v>
      </c>
      <c r="C1767" t="s">
        <v>138</v>
      </c>
      <c r="D1767" s="58">
        <v>45413</v>
      </c>
      <c r="E1767" s="382"/>
      <c r="F1767" s="382">
        <v>14</v>
      </c>
      <c r="G1767" s="382"/>
      <c r="H1767" s="382">
        <v>10</v>
      </c>
      <c r="I1767" s="382">
        <v>24</v>
      </c>
      <c r="J1767" s="382">
        <v>14</v>
      </c>
      <c r="L1767" s="380">
        <v>45451</v>
      </c>
      <c r="M1767">
        <v>40</v>
      </c>
      <c r="N1767" s="382">
        <v>24</v>
      </c>
      <c r="O1767" s="382"/>
      <c r="P1767" s="382">
        <v>10</v>
      </c>
      <c r="Q1767" s="382">
        <v>14</v>
      </c>
      <c r="R1767" s="382">
        <v>24</v>
      </c>
      <c r="S1767" s="382">
        <v>0</v>
      </c>
    </row>
    <row r="1768" spans="1:19">
      <c r="A1768" t="s">
        <v>138</v>
      </c>
      <c r="B1768">
        <v>109</v>
      </c>
      <c r="C1768" t="s">
        <v>138</v>
      </c>
      <c r="D1768" s="58">
        <v>45444</v>
      </c>
      <c r="E1768" s="382"/>
      <c r="F1768" s="382">
        <v>28</v>
      </c>
      <c r="G1768" s="382"/>
      <c r="H1768" s="382">
        <v>10</v>
      </c>
      <c r="I1768" s="382">
        <v>38</v>
      </c>
      <c r="J1768" s="382">
        <v>28</v>
      </c>
      <c r="L1768" s="380">
        <v>45489</v>
      </c>
      <c r="M1768">
        <v>79</v>
      </c>
      <c r="N1768" s="382">
        <v>38</v>
      </c>
      <c r="O1768" s="382"/>
      <c r="P1768" s="382">
        <v>10</v>
      </c>
      <c r="Q1768" s="382">
        <v>28</v>
      </c>
      <c r="R1768" s="382">
        <v>38</v>
      </c>
      <c r="S1768" s="382">
        <v>0</v>
      </c>
    </row>
    <row r="1769" spans="1:19">
      <c r="A1769" t="s">
        <v>138</v>
      </c>
      <c r="B1769">
        <v>109</v>
      </c>
      <c r="C1769" t="s">
        <v>138</v>
      </c>
      <c r="D1769" s="58">
        <v>45474</v>
      </c>
      <c r="E1769" s="382"/>
      <c r="F1769" s="382">
        <v>35</v>
      </c>
      <c r="G1769" s="382">
        <v>5</v>
      </c>
      <c r="H1769" s="382">
        <v>10</v>
      </c>
      <c r="I1769" s="382">
        <v>50</v>
      </c>
      <c r="J1769" s="382">
        <v>40</v>
      </c>
      <c r="L1769" s="380">
        <v>45510</v>
      </c>
      <c r="M1769">
        <v>14</v>
      </c>
      <c r="N1769" s="382">
        <v>50</v>
      </c>
      <c r="O1769" s="382">
        <v>5</v>
      </c>
      <c r="P1769" s="382">
        <v>10</v>
      </c>
      <c r="Q1769" s="382">
        <v>35</v>
      </c>
      <c r="R1769" s="382">
        <v>50</v>
      </c>
      <c r="S1769" s="382">
        <v>0</v>
      </c>
    </row>
    <row r="1770" spans="1:19">
      <c r="A1770" t="s">
        <v>138</v>
      </c>
      <c r="B1770">
        <v>109</v>
      </c>
      <c r="C1770" t="s">
        <v>138</v>
      </c>
      <c r="D1770" s="58">
        <v>45505</v>
      </c>
      <c r="E1770" s="382"/>
      <c r="F1770" s="382">
        <v>21</v>
      </c>
      <c r="G1770" s="382">
        <v>5</v>
      </c>
      <c r="H1770" s="382">
        <v>10</v>
      </c>
      <c r="I1770" s="382">
        <v>36</v>
      </c>
      <c r="J1770" s="382">
        <v>26</v>
      </c>
      <c r="L1770" s="380" t="s">
        <v>562</v>
      </c>
      <c r="M1770">
        <v>75</v>
      </c>
      <c r="N1770" s="382">
        <v>36</v>
      </c>
      <c r="O1770" s="382">
        <v>5</v>
      </c>
      <c r="P1770" s="382">
        <v>10</v>
      </c>
      <c r="Q1770" s="382">
        <v>21</v>
      </c>
      <c r="R1770" s="382">
        <v>36</v>
      </c>
      <c r="S1770" s="382">
        <v>0</v>
      </c>
    </row>
    <row r="1771" spans="1:19">
      <c r="A1771" t="s">
        <v>138</v>
      </c>
      <c r="B1771">
        <v>109</v>
      </c>
      <c r="C1771" t="s">
        <v>138</v>
      </c>
      <c r="D1771" s="58">
        <v>45536</v>
      </c>
      <c r="E1771" s="382"/>
      <c r="F1771" s="382">
        <v>28</v>
      </c>
      <c r="G1771" s="382">
        <v>5</v>
      </c>
      <c r="H1771" s="382">
        <v>10</v>
      </c>
      <c r="I1771" s="382">
        <v>43</v>
      </c>
      <c r="J1771" s="382">
        <v>33</v>
      </c>
      <c r="L1771" s="380"/>
      <c r="N1771" s="382">
        <v>43</v>
      </c>
      <c r="O1771" s="382">
        <v>5</v>
      </c>
      <c r="P1771" s="382">
        <v>10</v>
      </c>
      <c r="Q1771" s="382">
        <v>28</v>
      </c>
      <c r="R1771" s="382">
        <v>43</v>
      </c>
      <c r="S1771" s="382">
        <v>0</v>
      </c>
    </row>
    <row r="1772" spans="1:19">
      <c r="A1772" t="s">
        <v>138</v>
      </c>
      <c r="B1772">
        <v>109</v>
      </c>
      <c r="C1772" t="s">
        <v>138</v>
      </c>
      <c r="D1772" s="58">
        <v>45566</v>
      </c>
      <c r="E1772" s="382"/>
      <c r="F1772" s="382"/>
      <c r="G1772" s="382"/>
      <c r="H1772" s="382"/>
      <c r="I1772" s="382">
        <v>0</v>
      </c>
      <c r="J1772" s="382">
        <v>0</v>
      </c>
      <c r="L1772" s="380">
        <v>45560</v>
      </c>
      <c r="M1772">
        <v>75</v>
      </c>
      <c r="N1772" s="382">
        <v>50</v>
      </c>
      <c r="O1772" s="382">
        <v>5</v>
      </c>
      <c r="P1772" s="382">
        <v>10</v>
      </c>
      <c r="Q1772" s="382">
        <v>35</v>
      </c>
      <c r="R1772" s="382">
        <v>50</v>
      </c>
      <c r="S1772" s="382">
        <v>-50</v>
      </c>
    </row>
    <row r="1773" spans="1:19">
      <c r="A1773" t="s">
        <v>138</v>
      </c>
      <c r="B1773">
        <v>109</v>
      </c>
      <c r="C1773" t="s">
        <v>138</v>
      </c>
      <c r="D1773" s="58">
        <v>45597</v>
      </c>
      <c r="E1773" s="382"/>
      <c r="F1773" s="382"/>
      <c r="G1773" s="382"/>
      <c r="H1773" s="382"/>
      <c r="I1773" s="382">
        <v>0</v>
      </c>
      <c r="J1773" s="382">
        <v>0</v>
      </c>
      <c r="L1773" s="380"/>
      <c r="N1773" s="382"/>
      <c r="O1773" s="382"/>
      <c r="P1773" s="382"/>
      <c r="Q1773" s="382">
        <v>0</v>
      </c>
      <c r="R1773" s="382">
        <v>0</v>
      </c>
      <c r="S1773" s="382">
        <v>0</v>
      </c>
    </row>
    <row r="1774" spans="1:19">
      <c r="A1774" t="s">
        <v>138</v>
      </c>
      <c r="B1774">
        <v>109</v>
      </c>
      <c r="C1774" t="s">
        <v>138</v>
      </c>
      <c r="D1774" s="58">
        <v>45627</v>
      </c>
      <c r="E1774" s="382"/>
      <c r="F1774" s="382"/>
      <c r="G1774" s="382"/>
      <c r="H1774" s="382"/>
      <c r="I1774" s="382">
        <v>0</v>
      </c>
      <c r="J1774" s="382">
        <v>0</v>
      </c>
      <c r="L1774" s="380"/>
      <c r="N1774" s="382"/>
      <c r="O1774" s="382"/>
      <c r="P1774" s="382"/>
      <c r="Q1774" s="382">
        <v>0</v>
      </c>
      <c r="R1774" s="382">
        <v>0</v>
      </c>
      <c r="S1774" s="382">
        <v>0</v>
      </c>
    </row>
    <row r="1775" spans="1:19">
      <c r="A1775" t="s">
        <v>138</v>
      </c>
      <c r="B1775">
        <v>109</v>
      </c>
      <c r="C1775" t="s">
        <v>138</v>
      </c>
      <c r="D1775" s="58">
        <v>45658</v>
      </c>
      <c r="E1775" s="382"/>
      <c r="F1775" s="382"/>
      <c r="G1775" s="382"/>
      <c r="H1775" s="382"/>
      <c r="I1775" s="382">
        <v>0</v>
      </c>
      <c r="J1775" s="382">
        <v>0</v>
      </c>
      <c r="L1775" s="380"/>
      <c r="N1775" s="382"/>
      <c r="O1775" s="382"/>
      <c r="P1775" s="382"/>
      <c r="Q1775" s="382">
        <v>0</v>
      </c>
      <c r="R1775" s="382">
        <v>0</v>
      </c>
      <c r="S1775" s="382">
        <v>0</v>
      </c>
    </row>
    <row r="1776" spans="1:19">
      <c r="A1776" t="s">
        <v>138</v>
      </c>
      <c r="B1776">
        <v>109</v>
      </c>
      <c r="C1776" t="s">
        <v>138</v>
      </c>
      <c r="D1776" s="58">
        <v>45689</v>
      </c>
      <c r="E1776" s="382"/>
      <c r="F1776" s="382"/>
      <c r="G1776" s="382"/>
      <c r="H1776" s="382"/>
      <c r="I1776" s="382">
        <v>0</v>
      </c>
      <c r="J1776" s="382">
        <v>0</v>
      </c>
      <c r="L1776" s="380"/>
      <c r="N1776" s="382"/>
      <c r="O1776" s="382"/>
      <c r="P1776" s="382"/>
      <c r="Q1776" s="382">
        <v>0</v>
      </c>
      <c r="R1776" s="382">
        <v>0</v>
      </c>
      <c r="S1776" s="382">
        <v>0</v>
      </c>
    </row>
    <row r="1777" spans="1:19">
      <c r="A1777" t="s">
        <v>138</v>
      </c>
      <c r="B1777">
        <v>109</v>
      </c>
      <c r="C1777" t="s">
        <v>138</v>
      </c>
      <c r="D1777" s="58">
        <v>45717</v>
      </c>
      <c r="E1777" s="382"/>
      <c r="F1777" s="382"/>
      <c r="G1777" s="382"/>
      <c r="H1777" s="382"/>
      <c r="I1777" s="382">
        <v>0</v>
      </c>
      <c r="J1777" s="382">
        <v>0</v>
      </c>
      <c r="L1777" s="380"/>
      <c r="N1777" s="382"/>
      <c r="O1777" s="382"/>
      <c r="P1777" s="382"/>
      <c r="Q1777" s="382">
        <v>0</v>
      </c>
      <c r="R1777" s="382">
        <v>0</v>
      </c>
      <c r="S1777" s="382">
        <v>0</v>
      </c>
    </row>
    <row r="1778" spans="1:19">
      <c r="A1778" t="s">
        <v>138</v>
      </c>
      <c r="B1778" t="s">
        <v>483</v>
      </c>
      <c r="D1778" s="58"/>
      <c r="E1778" s="382">
        <v>54</v>
      </c>
      <c r="F1778" s="382">
        <v>161</v>
      </c>
      <c r="G1778" s="382">
        <v>15</v>
      </c>
      <c r="H1778" s="382">
        <v>70</v>
      </c>
      <c r="I1778" s="382">
        <v>300</v>
      </c>
      <c r="J1778" s="382">
        <v>230</v>
      </c>
      <c r="L1778" s="380"/>
      <c r="N1778" s="382">
        <v>350</v>
      </c>
      <c r="O1778" s="382">
        <v>20</v>
      </c>
      <c r="P1778" s="382">
        <v>80</v>
      </c>
      <c r="Q1778" s="382">
        <v>250</v>
      </c>
      <c r="R1778" s="382">
        <v>350</v>
      </c>
      <c r="S1778" s="382">
        <v>-50</v>
      </c>
    </row>
    <row r="1779" spans="1:19">
      <c r="B1779">
        <v>110</v>
      </c>
      <c r="C1779" t="s">
        <v>484</v>
      </c>
      <c r="D1779" s="58">
        <v>45261</v>
      </c>
      <c r="E1779" s="382">
        <v>0</v>
      </c>
      <c r="F1779" s="382">
        <v>0</v>
      </c>
      <c r="G1779" s="382"/>
      <c r="H1779" s="382"/>
      <c r="I1779" s="382">
        <v>0</v>
      </c>
      <c r="J1779" s="382">
        <v>0</v>
      </c>
      <c r="L1779" s="380"/>
      <c r="N1779" s="382"/>
      <c r="O1779" s="382"/>
      <c r="P1779" s="382"/>
      <c r="Q1779" s="382">
        <v>0</v>
      </c>
      <c r="R1779" s="382">
        <v>0</v>
      </c>
      <c r="S1779" s="382">
        <v>0</v>
      </c>
    </row>
    <row r="1780" spans="1:19">
      <c r="A1780" t="s">
        <v>484</v>
      </c>
      <c r="B1780">
        <v>110</v>
      </c>
      <c r="C1780" t="s">
        <v>484</v>
      </c>
      <c r="D1780" s="58">
        <v>45292</v>
      </c>
      <c r="E1780" s="382"/>
      <c r="F1780" s="382"/>
      <c r="G1780" s="382"/>
      <c r="H1780" s="382"/>
      <c r="I1780" s="382">
        <v>0</v>
      </c>
      <c r="J1780" s="382">
        <v>0</v>
      </c>
      <c r="L1780" s="380"/>
      <c r="N1780" s="382"/>
      <c r="O1780" s="382"/>
      <c r="P1780" s="382"/>
      <c r="Q1780" s="382">
        <v>0</v>
      </c>
      <c r="R1780" s="382">
        <v>0</v>
      </c>
      <c r="S1780" s="382">
        <v>0</v>
      </c>
    </row>
    <row r="1781" spans="1:19">
      <c r="A1781" t="s">
        <v>484</v>
      </c>
      <c r="B1781">
        <v>110</v>
      </c>
      <c r="C1781" t="s">
        <v>484</v>
      </c>
      <c r="D1781" s="58">
        <v>45323</v>
      </c>
      <c r="E1781" s="382"/>
      <c r="F1781" s="382"/>
      <c r="G1781" s="382"/>
      <c r="H1781" s="382"/>
      <c r="I1781" s="382">
        <v>0</v>
      </c>
      <c r="J1781" s="382">
        <v>0</v>
      </c>
      <c r="L1781" s="380"/>
      <c r="N1781" s="382"/>
      <c r="O1781" s="382"/>
      <c r="P1781" s="382"/>
      <c r="Q1781" s="382">
        <v>0</v>
      </c>
      <c r="R1781" s="382">
        <v>0</v>
      </c>
      <c r="S1781" s="382">
        <v>0</v>
      </c>
    </row>
    <row r="1782" spans="1:19">
      <c r="A1782" t="s">
        <v>484</v>
      </c>
      <c r="B1782">
        <v>110</v>
      </c>
      <c r="C1782" t="s">
        <v>484</v>
      </c>
      <c r="D1782" s="58">
        <v>45352</v>
      </c>
      <c r="E1782" s="382"/>
      <c r="F1782" s="382"/>
      <c r="G1782" s="382"/>
      <c r="H1782" s="382"/>
      <c r="I1782" s="382">
        <v>0</v>
      </c>
      <c r="J1782" s="382">
        <v>0</v>
      </c>
      <c r="L1782" s="380"/>
      <c r="N1782" s="382"/>
      <c r="O1782" s="382"/>
      <c r="P1782" s="382"/>
      <c r="Q1782" s="382">
        <v>0</v>
      </c>
      <c r="R1782" s="382">
        <v>0</v>
      </c>
      <c r="S1782" s="382">
        <v>0</v>
      </c>
    </row>
    <row r="1783" spans="1:19">
      <c r="A1783" t="s">
        <v>484</v>
      </c>
      <c r="B1783">
        <v>110</v>
      </c>
      <c r="C1783" t="s">
        <v>484</v>
      </c>
      <c r="D1783" s="58">
        <v>45383</v>
      </c>
      <c r="E1783" s="382"/>
      <c r="F1783" s="382"/>
      <c r="G1783" s="382"/>
      <c r="H1783" s="382"/>
      <c r="I1783" s="382">
        <v>0</v>
      </c>
      <c r="J1783" s="382">
        <v>0</v>
      </c>
      <c r="L1783" s="380"/>
      <c r="N1783" s="382"/>
      <c r="O1783" s="382"/>
      <c r="P1783" s="382"/>
      <c r="Q1783" s="382">
        <v>0</v>
      </c>
      <c r="R1783" s="382">
        <v>0</v>
      </c>
      <c r="S1783" s="382">
        <v>0</v>
      </c>
    </row>
    <row r="1784" spans="1:19">
      <c r="A1784" t="s">
        <v>484</v>
      </c>
      <c r="B1784">
        <v>110</v>
      </c>
      <c r="C1784" t="s">
        <v>484</v>
      </c>
      <c r="D1784" s="58">
        <v>45413</v>
      </c>
      <c r="E1784" s="382"/>
      <c r="F1784" s="382"/>
      <c r="G1784" s="382"/>
      <c r="H1784" s="382"/>
      <c r="I1784" s="382">
        <v>0</v>
      </c>
      <c r="J1784" s="382">
        <v>0</v>
      </c>
      <c r="L1784" s="380"/>
      <c r="N1784" s="382"/>
      <c r="O1784" s="382"/>
      <c r="P1784" s="382"/>
      <c r="Q1784" s="382">
        <v>0</v>
      </c>
      <c r="R1784" s="382">
        <v>0</v>
      </c>
      <c r="S1784" s="382">
        <v>0</v>
      </c>
    </row>
    <row r="1785" spans="1:19">
      <c r="A1785" t="s">
        <v>484</v>
      </c>
      <c r="B1785">
        <v>110</v>
      </c>
      <c r="C1785" t="s">
        <v>484</v>
      </c>
      <c r="D1785" s="58">
        <v>45444</v>
      </c>
      <c r="E1785" s="382"/>
      <c r="F1785" s="382"/>
      <c r="G1785" s="382"/>
      <c r="H1785" s="382"/>
      <c r="I1785" s="382">
        <v>0</v>
      </c>
      <c r="J1785" s="382">
        <v>0</v>
      </c>
      <c r="L1785" s="380"/>
      <c r="N1785" s="382"/>
      <c r="O1785" s="382"/>
      <c r="P1785" s="382">
        <v>0</v>
      </c>
      <c r="Q1785" s="382">
        <v>0</v>
      </c>
      <c r="R1785" s="382">
        <v>0</v>
      </c>
      <c r="S1785" s="382">
        <v>0</v>
      </c>
    </row>
    <row r="1786" spans="1:19">
      <c r="A1786" t="s">
        <v>484</v>
      </c>
      <c r="B1786">
        <v>110</v>
      </c>
      <c r="C1786" t="s">
        <v>484</v>
      </c>
      <c r="D1786" s="58">
        <v>45444</v>
      </c>
      <c r="E1786" s="382" t="s">
        <v>575</v>
      </c>
      <c r="F1786" s="382">
        <v>0</v>
      </c>
      <c r="G1786" s="382"/>
      <c r="H1786" s="382">
        <v>10</v>
      </c>
      <c r="I1786" s="382">
        <v>10</v>
      </c>
      <c r="J1786" s="382">
        <v>0</v>
      </c>
      <c r="L1786" s="380"/>
      <c r="N1786" s="382"/>
      <c r="O1786" s="382"/>
      <c r="P1786" s="382"/>
      <c r="Q1786" s="382">
        <v>0</v>
      </c>
      <c r="R1786" s="382">
        <v>0</v>
      </c>
      <c r="S1786" s="382">
        <v>10</v>
      </c>
    </row>
    <row r="1787" spans="1:19">
      <c r="A1787" t="s">
        <v>484</v>
      </c>
      <c r="B1787">
        <v>110</v>
      </c>
      <c r="C1787" t="s">
        <v>484</v>
      </c>
      <c r="D1787" s="58">
        <v>45474</v>
      </c>
      <c r="E1787" s="382"/>
      <c r="F1787" s="382"/>
      <c r="G1787" s="382"/>
      <c r="H1787" s="382"/>
      <c r="I1787" s="382">
        <v>0</v>
      </c>
      <c r="J1787" s="382">
        <v>0</v>
      </c>
      <c r="L1787" s="380"/>
      <c r="N1787" s="382"/>
      <c r="O1787" s="382"/>
      <c r="P1787" s="382"/>
      <c r="Q1787" s="382">
        <v>0</v>
      </c>
      <c r="R1787" s="382">
        <v>0</v>
      </c>
      <c r="S1787" s="382">
        <v>0</v>
      </c>
    </row>
    <row r="1788" spans="1:19">
      <c r="A1788" t="s">
        <v>484</v>
      </c>
      <c r="B1788">
        <v>110</v>
      </c>
      <c r="C1788" t="s">
        <v>484</v>
      </c>
      <c r="D1788" s="58">
        <v>45505</v>
      </c>
      <c r="E1788" s="382"/>
      <c r="F1788" s="382"/>
      <c r="G1788" s="382"/>
      <c r="H1788" s="382"/>
      <c r="I1788" s="382">
        <v>0</v>
      </c>
      <c r="J1788" s="382">
        <v>0</v>
      </c>
      <c r="L1788" s="380"/>
      <c r="N1788" s="382"/>
      <c r="O1788" s="382"/>
      <c r="P1788" s="382"/>
      <c r="Q1788" s="382">
        <v>0</v>
      </c>
      <c r="R1788" s="382">
        <v>0</v>
      </c>
      <c r="S1788" s="382">
        <v>0</v>
      </c>
    </row>
    <row r="1789" spans="1:19">
      <c r="A1789" t="s">
        <v>484</v>
      </c>
      <c r="B1789">
        <v>110</v>
      </c>
      <c r="C1789" t="s">
        <v>484</v>
      </c>
      <c r="D1789" s="58">
        <v>45536</v>
      </c>
      <c r="E1789" s="382"/>
      <c r="F1789" s="382"/>
      <c r="G1789" s="382"/>
      <c r="H1789" s="382"/>
      <c r="I1789" s="382">
        <v>0</v>
      </c>
      <c r="J1789" s="382">
        <v>0</v>
      </c>
      <c r="L1789" s="380"/>
      <c r="N1789" s="382"/>
      <c r="O1789" s="382"/>
      <c r="P1789" s="382"/>
      <c r="Q1789" s="382">
        <v>0</v>
      </c>
      <c r="R1789" s="382">
        <v>0</v>
      </c>
      <c r="S1789" s="382">
        <v>0</v>
      </c>
    </row>
    <row r="1790" spans="1:19">
      <c r="A1790" t="s">
        <v>484</v>
      </c>
      <c r="B1790">
        <v>110</v>
      </c>
      <c r="C1790" t="s">
        <v>484</v>
      </c>
      <c r="D1790" s="58">
        <v>45566</v>
      </c>
      <c r="E1790" s="382"/>
      <c r="F1790" s="382"/>
      <c r="G1790" s="382"/>
      <c r="H1790" s="382"/>
      <c r="I1790" s="382">
        <v>0</v>
      </c>
      <c r="J1790" s="382">
        <v>0</v>
      </c>
      <c r="L1790" s="380"/>
      <c r="N1790" s="382"/>
      <c r="O1790" s="382"/>
      <c r="P1790" s="382"/>
      <c r="Q1790" s="382">
        <v>0</v>
      </c>
      <c r="R1790" s="382">
        <v>0</v>
      </c>
      <c r="S1790" s="382">
        <v>0</v>
      </c>
    </row>
    <row r="1791" spans="1:19">
      <c r="A1791" t="s">
        <v>484</v>
      </c>
      <c r="B1791">
        <v>110</v>
      </c>
      <c r="C1791" t="s">
        <v>484</v>
      </c>
      <c r="D1791" s="58">
        <v>45597</v>
      </c>
      <c r="E1791" s="382"/>
      <c r="F1791" s="382"/>
      <c r="G1791" s="382"/>
      <c r="H1791" s="382"/>
      <c r="I1791" s="382">
        <v>0</v>
      </c>
      <c r="J1791" s="382">
        <v>0</v>
      </c>
      <c r="L1791" s="380"/>
      <c r="N1791" s="382"/>
      <c r="O1791" s="382"/>
      <c r="P1791" s="382"/>
      <c r="Q1791" s="382">
        <v>0</v>
      </c>
      <c r="R1791" s="382">
        <v>0</v>
      </c>
      <c r="S1791" s="382">
        <v>0</v>
      </c>
    </row>
    <row r="1792" spans="1:19">
      <c r="A1792" t="s">
        <v>484</v>
      </c>
      <c r="B1792">
        <v>110</v>
      </c>
      <c r="C1792" t="s">
        <v>484</v>
      </c>
      <c r="D1792" s="58">
        <v>45627</v>
      </c>
      <c r="E1792" s="382"/>
      <c r="F1792" s="382"/>
      <c r="G1792" s="382"/>
      <c r="H1792" s="382"/>
      <c r="I1792" s="382">
        <v>0</v>
      </c>
      <c r="J1792" s="382">
        <v>0</v>
      </c>
      <c r="L1792" s="380"/>
      <c r="N1792" s="382"/>
      <c r="O1792" s="382"/>
      <c r="P1792" s="382"/>
      <c r="Q1792" s="382">
        <v>0</v>
      </c>
      <c r="R1792" s="382">
        <v>0</v>
      </c>
      <c r="S1792" s="382">
        <v>0</v>
      </c>
    </row>
    <row r="1793" spans="1:19">
      <c r="A1793" t="s">
        <v>484</v>
      </c>
      <c r="B1793" t="s">
        <v>485</v>
      </c>
      <c r="D1793" s="58"/>
      <c r="E1793" s="382">
        <v>0</v>
      </c>
      <c r="F1793" s="382">
        <v>0</v>
      </c>
      <c r="G1793" s="382">
        <v>0</v>
      </c>
      <c r="H1793" s="382">
        <v>10</v>
      </c>
      <c r="I1793" s="382">
        <v>10</v>
      </c>
      <c r="J1793" s="382">
        <v>0</v>
      </c>
      <c r="L1793" s="380"/>
      <c r="N1793" s="382">
        <v>0</v>
      </c>
      <c r="O1793" s="382">
        <v>0</v>
      </c>
      <c r="P1793" s="382">
        <v>0</v>
      </c>
      <c r="Q1793" s="382">
        <v>0</v>
      </c>
      <c r="R1793" s="382">
        <v>0</v>
      </c>
      <c r="S1793" s="382">
        <v>10</v>
      </c>
    </row>
    <row r="1794" spans="1:19">
      <c r="B1794">
        <v>111</v>
      </c>
      <c r="C1794" t="s">
        <v>486</v>
      </c>
      <c r="D1794" s="58">
        <v>45261</v>
      </c>
      <c r="E1794" s="382">
        <v>466</v>
      </c>
      <c r="F1794" s="382">
        <v>0</v>
      </c>
      <c r="G1794" s="382"/>
      <c r="H1794" s="382"/>
      <c r="I1794" s="382">
        <v>466</v>
      </c>
      <c r="J1794" s="382">
        <v>466</v>
      </c>
      <c r="L1794" s="380"/>
      <c r="N1794" s="382"/>
      <c r="O1794" s="382"/>
      <c r="P1794" s="382"/>
      <c r="Q1794" s="382">
        <v>0</v>
      </c>
      <c r="R1794" s="382">
        <v>0</v>
      </c>
      <c r="S1794" s="382">
        <v>466</v>
      </c>
    </row>
    <row r="1795" spans="1:19">
      <c r="A1795" t="s">
        <v>486</v>
      </c>
      <c r="B1795">
        <v>111</v>
      </c>
      <c r="C1795" t="s">
        <v>486</v>
      </c>
      <c r="D1795" s="58">
        <v>45292</v>
      </c>
      <c r="E1795" s="382"/>
      <c r="F1795" s="382"/>
      <c r="G1795" s="382"/>
      <c r="H1795" s="382"/>
      <c r="I1795" s="382">
        <v>0</v>
      </c>
      <c r="J1795" s="382">
        <v>0</v>
      </c>
      <c r="L1795" s="380"/>
      <c r="N1795" s="382"/>
      <c r="O1795" s="382"/>
      <c r="P1795" s="382"/>
      <c r="Q1795" s="382">
        <v>0</v>
      </c>
      <c r="R1795" s="382">
        <v>0</v>
      </c>
      <c r="S1795" s="382">
        <v>0</v>
      </c>
    </row>
    <row r="1796" spans="1:19">
      <c r="A1796" t="s">
        <v>486</v>
      </c>
      <c r="B1796">
        <v>111</v>
      </c>
      <c r="C1796" t="s">
        <v>486</v>
      </c>
      <c r="D1796" s="58">
        <v>45323</v>
      </c>
      <c r="E1796" s="382"/>
      <c r="F1796" s="382"/>
      <c r="G1796" s="382"/>
      <c r="H1796" s="382"/>
      <c r="I1796" s="382">
        <v>0</v>
      </c>
      <c r="J1796" s="382">
        <v>0</v>
      </c>
      <c r="L1796" s="380"/>
      <c r="N1796" s="382"/>
      <c r="O1796" s="382"/>
      <c r="P1796" s="382"/>
      <c r="Q1796" s="382">
        <v>0</v>
      </c>
      <c r="R1796" s="382">
        <v>0</v>
      </c>
      <c r="S1796" s="382">
        <v>0</v>
      </c>
    </row>
    <row r="1797" spans="1:19">
      <c r="A1797" t="s">
        <v>486</v>
      </c>
      <c r="B1797">
        <v>111</v>
      </c>
      <c r="C1797" t="s">
        <v>486</v>
      </c>
      <c r="D1797" s="58">
        <v>45352</v>
      </c>
      <c r="E1797" s="382"/>
      <c r="F1797" s="382"/>
      <c r="G1797" s="382"/>
      <c r="H1797" s="382"/>
      <c r="I1797" s="382">
        <v>0</v>
      </c>
      <c r="J1797" s="382">
        <v>0</v>
      </c>
      <c r="L1797" s="380"/>
      <c r="N1797" s="382"/>
      <c r="O1797" s="382"/>
      <c r="P1797" s="382"/>
      <c r="Q1797" s="382">
        <v>0</v>
      </c>
      <c r="R1797" s="382">
        <v>0</v>
      </c>
      <c r="S1797" s="382">
        <v>0</v>
      </c>
    </row>
    <row r="1798" spans="1:19">
      <c r="A1798" t="s">
        <v>486</v>
      </c>
      <c r="B1798">
        <v>111</v>
      </c>
      <c r="C1798" t="s">
        <v>486</v>
      </c>
      <c r="D1798" s="58">
        <v>45383</v>
      </c>
      <c r="E1798" s="382"/>
      <c r="F1798" s="382"/>
      <c r="G1798" s="382"/>
      <c r="H1798" s="382"/>
      <c r="I1798" s="382">
        <v>0</v>
      </c>
      <c r="J1798" s="382">
        <v>0</v>
      </c>
      <c r="L1798" s="380"/>
      <c r="N1798" s="382"/>
      <c r="O1798" s="382"/>
      <c r="P1798" s="382"/>
      <c r="Q1798" s="382">
        <v>0</v>
      </c>
      <c r="R1798" s="382">
        <v>0</v>
      </c>
      <c r="S1798" s="382">
        <v>0</v>
      </c>
    </row>
    <row r="1799" spans="1:19">
      <c r="A1799" t="s">
        <v>486</v>
      </c>
      <c r="B1799">
        <v>111</v>
      </c>
      <c r="C1799" t="s">
        <v>287</v>
      </c>
      <c r="D1799" s="58">
        <v>45413</v>
      </c>
      <c r="E1799" s="382"/>
      <c r="F1799" s="382"/>
      <c r="G1799" s="382"/>
      <c r="H1799" s="382"/>
      <c r="I1799" s="382">
        <v>0</v>
      </c>
      <c r="J1799" s="382">
        <v>0</v>
      </c>
      <c r="L1799" s="380"/>
      <c r="N1799" s="382"/>
      <c r="O1799" s="382"/>
      <c r="P1799" s="382"/>
      <c r="Q1799" s="382">
        <v>0</v>
      </c>
      <c r="R1799" s="382">
        <v>0</v>
      </c>
      <c r="S1799" s="382">
        <v>0</v>
      </c>
    </row>
    <row r="1800" spans="1:19">
      <c r="A1800" t="s">
        <v>486</v>
      </c>
      <c r="B1800">
        <v>111</v>
      </c>
      <c r="C1800" t="s">
        <v>486</v>
      </c>
      <c r="D1800" s="58">
        <v>45444</v>
      </c>
      <c r="E1800" s="382"/>
      <c r="F1800" s="382"/>
      <c r="G1800" s="382"/>
      <c r="H1800" s="382">
        <v>0</v>
      </c>
      <c r="I1800" s="382">
        <v>0</v>
      </c>
      <c r="J1800" s="382">
        <v>0</v>
      </c>
      <c r="L1800" s="380"/>
      <c r="N1800" s="382"/>
      <c r="O1800" s="382"/>
      <c r="P1800" s="382"/>
      <c r="Q1800" s="382">
        <v>0</v>
      </c>
      <c r="R1800" s="382">
        <v>0</v>
      </c>
      <c r="S1800" s="382">
        <v>0</v>
      </c>
    </row>
    <row r="1801" spans="1:19">
      <c r="A1801" t="s">
        <v>287</v>
      </c>
      <c r="B1801">
        <v>111</v>
      </c>
      <c r="C1801" t="s">
        <v>486</v>
      </c>
      <c r="D1801" s="58">
        <v>45474</v>
      </c>
      <c r="E1801" s="382"/>
      <c r="F1801" s="382"/>
      <c r="G1801" s="382"/>
      <c r="H1801" s="382"/>
      <c r="I1801" s="382">
        <v>0</v>
      </c>
      <c r="J1801" s="382">
        <v>0</v>
      </c>
      <c r="L1801" s="380"/>
      <c r="N1801" s="382"/>
      <c r="O1801" s="382"/>
      <c r="P1801" s="382"/>
      <c r="Q1801" s="382">
        <v>0</v>
      </c>
      <c r="R1801" s="382">
        <v>0</v>
      </c>
      <c r="S1801" s="382">
        <v>0</v>
      </c>
    </row>
    <row r="1802" spans="1:19">
      <c r="A1802" t="s">
        <v>486</v>
      </c>
      <c r="B1802">
        <v>111</v>
      </c>
      <c r="C1802" t="s">
        <v>486</v>
      </c>
      <c r="D1802" s="58">
        <v>45505</v>
      </c>
      <c r="E1802" s="382"/>
      <c r="F1802" s="382"/>
      <c r="G1802" s="382"/>
      <c r="H1802" s="382"/>
      <c r="I1802" s="382">
        <v>0</v>
      </c>
      <c r="J1802" s="382">
        <v>0</v>
      </c>
      <c r="L1802" s="380"/>
      <c r="N1802" s="382"/>
      <c r="O1802" s="382"/>
      <c r="P1802" s="382"/>
      <c r="Q1802" s="382">
        <v>0</v>
      </c>
      <c r="R1802" s="382">
        <v>0</v>
      </c>
      <c r="S1802" s="382">
        <v>0</v>
      </c>
    </row>
    <row r="1803" spans="1:19">
      <c r="A1803" t="s">
        <v>486</v>
      </c>
      <c r="B1803">
        <v>111</v>
      </c>
      <c r="C1803" t="s">
        <v>486</v>
      </c>
      <c r="D1803" s="58">
        <v>45536</v>
      </c>
      <c r="E1803" s="382"/>
      <c r="F1803" s="382"/>
      <c r="G1803" s="382"/>
      <c r="H1803" s="382"/>
      <c r="I1803" s="382">
        <v>0</v>
      </c>
      <c r="J1803" s="382">
        <v>0</v>
      </c>
      <c r="L1803" s="380"/>
      <c r="N1803" s="382"/>
      <c r="O1803" s="382"/>
      <c r="P1803" s="382"/>
      <c r="Q1803" s="382">
        <v>0</v>
      </c>
      <c r="R1803" s="382">
        <v>0</v>
      </c>
      <c r="S1803" s="382">
        <v>0</v>
      </c>
    </row>
    <row r="1804" spans="1:19">
      <c r="A1804" t="s">
        <v>486</v>
      </c>
      <c r="B1804">
        <v>111</v>
      </c>
      <c r="C1804" t="s">
        <v>486</v>
      </c>
      <c r="D1804" s="58">
        <v>45566</v>
      </c>
      <c r="E1804" s="382"/>
      <c r="F1804" s="382"/>
      <c r="G1804" s="382"/>
      <c r="H1804" s="382"/>
      <c r="I1804" s="382">
        <v>0</v>
      </c>
      <c r="J1804" s="382">
        <v>0</v>
      </c>
      <c r="L1804" s="380"/>
      <c r="N1804" s="382"/>
      <c r="O1804" s="382"/>
      <c r="P1804" s="382"/>
      <c r="Q1804" s="382">
        <v>0</v>
      </c>
      <c r="R1804" s="382">
        <v>0</v>
      </c>
      <c r="S1804" s="382">
        <v>0</v>
      </c>
    </row>
    <row r="1805" spans="1:19">
      <c r="A1805" t="s">
        <v>486</v>
      </c>
      <c r="B1805">
        <v>111</v>
      </c>
      <c r="C1805" t="s">
        <v>486</v>
      </c>
      <c r="D1805" s="58">
        <v>45597</v>
      </c>
      <c r="E1805" s="382"/>
      <c r="F1805" s="382"/>
      <c r="G1805" s="382"/>
      <c r="H1805" s="382"/>
      <c r="I1805" s="382">
        <v>0</v>
      </c>
      <c r="J1805" s="382">
        <v>0</v>
      </c>
      <c r="L1805" s="380"/>
      <c r="N1805" s="382"/>
      <c r="O1805" s="382"/>
      <c r="P1805" s="382"/>
      <c r="Q1805" s="382">
        <v>0</v>
      </c>
      <c r="R1805" s="382">
        <v>0</v>
      </c>
      <c r="S1805" s="382">
        <v>0</v>
      </c>
    </row>
    <row r="1806" spans="1:19">
      <c r="A1806" t="s">
        <v>486</v>
      </c>
      <c r="B1806">
        <v>111</v>
      </c>
      <c r="C1806" t="s">
        <v>486</v>
      </c>
      <c r="D1806" s="58">
        <v>45627</v>
      </c>
      <c r="E1806" s="382"/>
      <c r="F1806" s="382"/>
      <c r="G1806" s="382"/>
      <c r="H1806" s="382"/>
      <c r="I1806" s="382">
        <v>0</v>
      </c>
      <c r="J1806" s="382">
        <v>0</v>
      </c>
      <c r="L1806" s="380"/>
      <c r="N1806" s="382"/>
      <c r="O1806" s="382"/>
      <c r="P1806" s="382"/>
      <c r="Q1806" s="382">
        <v>0</v>
      </c>
      <c r="R1806" s="382">
        <v>0</v>
      </c>
      <c r="S1806" s="382">
        <v>0</v>
      </c>
    </row>
    <row r="1807" spans="1:19">
      <c r="A1807" t="s">
        <v>486</v>
      </c>
      <c r="B1807" t="s">
        <v>487</v>
      </c>
      <c r="D1807" s="58"/>
      <c r="E1807" s="382">
        <v>466</v>
      </c>
      <c r="F1807" s="382">
        <v>0</v>
      </c>
      <c r="G1807" s="382">
        <v>0</v>
      </c>
      <c r="H1807" s="382">
        <v>0</v>
      </c>
      <c r="I1807" s="382">
        <v>466</v>
      </c>
      <c r="J1807" s="382">
        <v>466</v>
      </c>
      <c r="L1807" s="380"/>
      <c r="N1807" s="382">
        <v>0</v>
      </c>
      <c r="O1807" s="382">
        <v>0</v>
      </c>
      <c r="P1807" s="382">
        <v>0</v>
      </c>
      <c r="Q1807" s="382">
        <v>0</v>
      </c>
      <c r="R1807" s="382">
        <v>0</v>
      </c>
      <c r="S1807" s="382">
        <v>466</v>
      </c>
    </row>
    <row r="1808" spans="1:19">
      <c r="B1808">
        <v>112</v>
      </c>
      <c r="C1808" s="381" t="s">
        <v>139</v>
      </c>
      <c r="D1808" s="58">
        <v>45261</v>
      </c>
      <c r="E1808" s="382">
        <v>0</v>
      </c>
      <c r="F1808" s="382"/>
      <c r="G1808" s="382"/>
      <c r="H1808" s="382"/>
      <c r="I1808" s="382">
        <v>0</v>
      </c>
      <c r="J1808" s="382">
        <v>0</v>
      </c>
      <c r="L1808" s="380"/>
      <c r="N1808" s="382"/>
      <c r="O1808" s="382"/>
      <c r="P1808" s="382"/>
      <c r="Q1808" s="382">
        <v>0</v>
      </c>
      <c r="R1808" s="382">
        <v>0</v>
      </c>
      <c r="S1808" s="382">
        <v>0</v>
      </c>
    </row>
    <row r="1809" spans="1:19">
      <c r="A1809" s="381" t="s">
        <v>139</v>
      </c>
      <c r="B1809">
        <v>112</v>
      </c>
      <c r="C1809" s="381" t="s">
        <v>139</v>
      </c>
      <c r="D1809" s="58">
        <v>45292</v>
      </c>
      <c r="E1809" s="382"/>
      <c r="F1809" s="382">
        <v>21</v>
      </c>
      <c r="G1809" s="382"/>
      <c r="H1809" s="382">
        <v>0</v>
      </c>
      <c r="I1809" s="382">
        <v>21</v>
      </c>
      <c r="J1809" s="382">
        <v>21</v>
      </c>
      <c r="K1809" t="s">
        <v>557</v>
      </c>
      <c r="L1809" s="380">
        <v>45391</v>
      </c>
      <c r="M1809">
        <v>118</v>
      </c>
      <c r="N1809" s="382">
        <v>21</v>
      </c>
      <c r="O1809" s="382"/>
      <c r="P1809" s="382"/>
      <c r="Q1809" s="382">
        <v>21</v>
      </c>
      <c r="R1809" s="382">
        <v>21</v>
      </c>
      <c r="S1809" s="382">
        <v>0</v>
      </c>
    </row>
    <row r="1810" spans="1:19">
      <c r="A1810" s="381" t="s">
        <v>139</v>
      </c>
      <c r="B1810">
        <v>112</v>
      </c>
      <c r="C1810" s="381" t="s">
        <v>139</v>
      </c>
      <c r="D1810" s="58">
        <v>45323</v>
      </c>
      <c r="E1810" s="382"/>
      <c r="F1810" s="382"/>
      <c r="G1810" s="382"/>
      <c r="H1810" s="382"/>
      <c r="I1810" s="382">
        <v>0</v>
      </c>
      <c r="J1810" s="382">
        <v>0</v>
      </c>
      <c r="L1810" s="380"/>
      <c r="N1810" s="382"/>
      <c r="O1810" s="382"/>
      <c r="P1810" s="382"/>
      <c r="Q1810" s="382">
        <v>0</v>
      </c>
      <c r="R1810" s="382">
        <v>0</v>
      </c>
      <c r="S1810" s="382">
        <v>0</v>
      </c>
    </row>
    <row r="1811" spans="1:19">
      <c r="A1811" s="381" t="s">
        <v>139</v>
      </c>
      <c r="B1811">
        <v>112</v>
      </c>
      <c r="C1811" s="381" t="s">
        <v>139</v>
      </c>
      <c r="D1811" s="58">
        <v>45352</v>
      </c>
      <c r="E1811" s="382"/>
      <c r="F1811" s="382">
        <v>21</v>
      </c>
      <c r="G1811" s="382"/>
      <c r="H1811" s="382">
        <v>10</v>
      </c>
      <c r="I1811" s="382">
        <v>31</v>
      </c>
      <c r="J1811" s="382">
        <v>21</v>
      </c>
      <c r="K1811" t="s">
        <v>557</v>
      </c>
      <c r="L1811" s="380">
        <v>45391</v>
      </c>
      <c r="M1811">
        <v>118</v>
      </c>
      <c r="N1811" s="382">
        <v>31</v>
      </c>
      <c r="O1811" s="382"/>
      <c r="P1811" s="382">
        <v>10</v>
      </c>
      <c r="Q1811" s="382">
        <v>21</v>
      </c>
      <c r="R1811" s="382">
        <v>31</v>
      </c>
      <c r="S1811" s="382">
        <v>0</v>
      </c>
    </row>
    <row r="1812" spans="1:19">
      <c r="A1812" s="381" t="s">
        <v>139</v>
      </c>
      <c r="B1812">
        <v>112</v>
      </c>
      <c r="C1812" s="381" t="s">
        <v>139</v>
      </c>
      <c r="D1812" s="58">
        <v>45383</v>
      </c>
      <c r="E1812" s="382"/>
      <c r="F1812" s="382">
        <v>63</v>
      </c>
      <c r="G1812" s="382"/>
      <c r="H1812" s="382">
        <v>10</v>
      </c>
      <c r="I1812" s="382">
        <v>73</v>
      </c>
      <c r="J1812" s="382">
        <v>63</v>
      </c>
      <c r="L1812" s="380">
        <v>45419</v>
      </c>
      <c r="M1812" s="383">
        <v>4</v>
      </c>
      <c r="N1812" s="382">
        <v>73</v>
      </c>
      <c r="O1812" s="382"/>
      <c r="P1812" s="382">
        <v>10</v>
      </c>
      <c r="Q1812" s="382">
        <v>63</v>
      </c>
      <c r="R1812" s="382">
        <v>73</v>
      </c>
      <c r="S1812" s="382">
        <v>0</v>
      </c>
    </row>
    <row r="1813" spans="1:19">
      <c r="A1813" s="381" t="s">
        <v>139</v>
      </c>
      <c r="B1813">
        <v>112</v>
      </c>
      <c r="C1813" s="381" t="s">
        <v>139</v>
      </c>
      <c r="D1813" s="58">
        <v>45413</v>
      </c>
      <c r="E1813" s="382"/>
      <c r="F1813" s="382">
        <v>56</v>
      </c>
      <c r="G1813" s="382"/>
      <c r="H1813" s="382">
        <v>10</v>
      </c>
      <c r="I1813" s="382">
        <v>66</v>
      </c>
      <c r="J1813" s="382">
        <v>56</v>
      </c>
      <c r="L1813" s="380">
        <v>45461</v>
      </c>
      <c r="M1813">
        <v>96</v>
      </c>
      <c r="N1813" s="382">
        <v>66</v>
      </c>
      <c r="O1813" s="382"/>
      <c r="P1813" s="382">
        <v>10</v>
      </c>
      <c r="Q1813" s="382">
        <v>56</v>
      </c>
      <c r="R1813" s="382">
        <v>66</v>
      </c>
      <c r="S1813" s="382">
        <v>0</v>
      </c>
    </row>
    <row r="1814" spans="1:19">
      <c r="A1814" s="381" t="s">
        <v>139</v>
      </c>
      <c r="B1814">
        <v>112</v>
      </c>
      <c r="C1814" s="381" t="s">
        <v>139</v>
      </c>
      <c r="D1814" s="58">
        <v>45444</v>
      </c>
      <c r="E1814" s="382"/>
      <c r="F1814" s="382">
        <v>63</v>
      </c>
      <c r="G1814" s="382"/>
      <c r="H1814" s="382">
        <v>10</v>
      </c>
      <c r="I1814" s="382">
        <v>73</v>
      </c>
      <c r="J1814" s="382">
        <v>63</v>
      </c>
      <c r="L1814" s="380">
        <v>45484</v>
      </c>
      <c r="M1814">
        <v>47</v>
      </c>
      <c r="N1814" s="382">
        <v>73</v>
      </c>
      <c r="O1814" s="382"/>
      <c r="P1814" s="382">
        <v>10</v>
      </c>
      <c r="Q1814" s="382">
        <v>63</v>
      </c>
      <c r="R1814" s="382">
        <v>73</v>
      </c>
      <c r="S1814" s="382">
        <v>0</v>
      </c>
    </row>
    <row r="1815" spans="1:19">
      <c r="A1815" s="381" t="s">
        <v>139</v>
      </c>
      <c r="B1815">
        <v>112</v>
      </c>
      <c r="C1815" s="381" t="s">
        <v>139</v>
      </c>
      <c r="D1815" s="58">
        <v>45444</v>
      </c>
      <c r="E1815" s="382"/>
      <c r="F1815" s="382"/>
      <c r="G1815" s="382"/>
      <c r="H1815" s="382"/>
      <c r="I1815" s="382">
        <v>0</v>
      </c>
      <c r="J1815" s="382">
        <v>0</v>
      </c>
      <c r="L1815" s="380"/>
      <c r="N1815" s="382"/>
      <c r="O1815" s="382"/>
      <c r="P1815" s="382">
        <v>0</v>
      </c>
      <c r="Q1815" s="382">
        <v>0</v>
      </c>
      <c r="R1815" s="382">
        <v>0</v>
      </c>
      <c r="S1815" s="382">
        <v>0</v>
      </c>
    </row>
    <row r="1816" spans="1:19">
      <c r="A1816" s="381" t="s">
        <v>139</v>
      </c>
      <c r="B1816">
        <v>112</v>
      </c>
      <c r="C1816" s="381" t="s">
        <v>139</v>
      </c>
      <c r="D1816" s="58">
        <v>45474</v>
      </c>
      <c r="E1816" s="382"/>
      <c r="F1816" s="382">
        <v>63</v>
      </c>
      <c r="G1816" s="382">
        <v>5</v>
      </c>
      <c r="H1816" s="382">
        <v>10</v>
      </c>
      <c r="I1816" s="382">
        <v>78</v>
      </c>
      <c r="J1816" s="382">
        <v>68</v>
      </c>
      <c r="L1816" s="380">
        <v>45513</v>
      </c>
      <c r="M1816">
        <v>38</v>
      </c>
      <c r="N1816" s="382">
        <v>78</v>
      </c>
      <c r="O1816" s="382">
        <v>5</v>
      </c>
      <c r="P1816" s="382">
        <v>10</v>
      </c>
      <c r="Q1816" s="382">
        <v>63</v>
      </c>
      <c r="R1816" s="382">
        <v>78</v>
      </c>
      <c r="S1816" s="382">
        <v>0</v>
      </c>
    </row>
    <row r="1817" spans="1:19">
      <c r="A1817" s="381" t="s">
        <v>139</v>
      </c>
      <c r="B1817">
        <v>112</v>
      </c>
      <c r="C1817" s="381" t="s">
        <v>139</v>
      </c>
      <c r="D1817" s="58">
        <v>45505</v>
      </c>
      <c r="E1817" s="382"/>
      <c r="F1817" s="382">
        <v>56</v>
      </c>
      <c r="G1817" s="382">
        <v>5</v>
      </c>
      <c r="H1817" s="382">
        <v>10</v>
      </c>
      <c r="I1817" s="382">
        <v>71</v>
      </c>
      <c r="J1817" s="382">
        <v>61</v>
      </c>
      <c r="L1817" s="380">
        <v>45553</v>
      </c>
      <c r="M1817">
        <v>47</v>
      </c>
      <c r="N1817" s="382">
        <v>71</v>
      </c>
      <c r="O1817" s="382">
        <v>5</v>
      </c>
      <c r="P1817" s="382">
        <v>10</v>
      </c>
      <c r="Q1817" s="382">
        <v>56</v>
      </c>
      <c r="R1817" s="382">
        <v>71</v>
      </c>
      <c r="S1817" s="382">
        <v>0</v>
      </c>
    </row>
    <row r="1818" spans="1:19">
      <c r="A1818" s="381" t="s">
        <v>139</v>
      </c>
      <c r="B1818">
        <v>112</v>
      </c>
      <c r="C1818" s="381" t="s">
        <v>139</v>
      </c>
      <c r="D1818" s="58">
        <v>45536</v>
      </c>
      <c r="E1818" s="382"/>
      <c r="F1818" s="382">
        <v>91</v>
      </c>
      <c r="G1818" s="382">
        <v>5</v>
      </c>
      <c r="H1818" s="382">
        <v>10</v>
      </c>
      <c r="I1818" s="382">
        <v>106</v>
      </c>
      <c r="J1818" s="382">
        <v>96</v>
      </c>
      <c r="L1818" s="380"/>
      <c r="N1818" s="382">
        <v>106</v>
      </c>
      <c r="O1818" s="382">
        <v>5</v>
      </c>
      <c r="P1818" s="382">
        <v>10</v>
      </c>
      <c r="Q1818" s="382">
        <v>91</v>
      </c>
      <c r="R1818" s="382">
        <v>106</v>
      </c>
      <c r="S1818" s="382">
        <v>0</v>
      </c>
    </row>
    <row r="1819" spans="1:19">
      <c r="A1819" s="381" t="s">
        <v>139</v>
      </c>
      <c r="B1819">
        <v>112</v>
      </c>
      <c r="C1819" s="381" t="s">
        <v>139</v>
      </c>
      <c r="D1819" s="58">
        <v>45566</v>
      </c>
      <c r="E1819" s="382"/>
      <c r="F1819" s="382">
        <v>63</v>
      </c>
      <c r="G1819" s="382">
        <v>5</v>
      </c>
      <c r="H1819" s="382">
        <v>10</v>
      </c>
      <c r="I1819" s="382">
        <v>78</v>
      </c>
      <c r="J1819" s="382">
        <v>68</v>
      </c>
      <c r="L1819" s="380" t="s">
        <v>559</v>
      </c>
      <c r="M1819">
        <v>22</v>
      </c>
      <c r="N1819" s="382">
        <v>78</v>
      </c>
      <c r="O1819" s="382">
        <v>5</v>
      </c>
      <c r="P1819" s="382">
        <v>10</v>
      </c>
      <c r="Q1819" s="382">
        <v>63</v>
      </c>
      <c r="R1819" s="382">
        <v>78</v>
      </c>
      <c r="S1819" s="382">
        <v>0</v>
      </c>
    </row>
    <row r="1820" spans="1:19">
      <c r="A1820" s="381" t="s">
        <v>139</v>
      </c>
      <c r="B1820">
        <v>112</v>
      </c>
      <c r="C1820" s="381" t="s">
        <v>139</v>
      </c>
      <c r="D1820" s="58">
        <v>45597</v>
      </c>
      <c r="E1820" s="382"/>
      <c r="F1820" s="382"/>
      <c r="G1820" s="382"/>
      <c r="H1820" s="382"/>
      <c r="I1820" s="382">
        <v>0</v>
      </c>
      <c r="J1820" s="382">
        <v>0</v>
      </c>
      <c r="L1820" s="380"/>
      <c r="N1820" s="382"/>
      <c r="O1820" s="382"/>
      <c r="P1820" s="382"/>
      <c r="Q1820" s="382">
        <v>0</v>
      </c>
      <c r="R1820" s="382">
        <v>0</v>
      </c>
      <c r="S1820" s="382">
        <v>0</v>
      </c>
    </row>
    <row r="1821" spans="1:19">
      <c r="A1821" s="381" t="s">
        <v>139</v>
      </c>
      <c r="B1821">
        <v>112</v>
      </c>
      <c r="C1821" s="381" t="s">
        <v>139</v>
      </c>
      <c r="D1821" s="58">
        <v>45627</v>
      </c>
      <c r="E1821" s="382"/>
      <c r="F1821" s="382"/>
      <c r="G1821" s="382"/>
      <c r="H1821" s="382"/>
      <c r="I1821" s="382">
        <v>0</v>
      </c>
      <c r="J1821" s="382">
        <v>0</v>
      </c>
      <c r="L1821" s="380"/>
      <c r="N1821" s="382"/>
      <c r="O1821" s="382"/>
      <c r="P1821" s="382"/>
      <c r="Q1821" s="382">
        <v>0</v>
      </c>
      <c r="R1821" s="382">
        <v>0</v>
      </c>
      <c r="S1821" s="382">
        <v>0</v>
      </c>
    </row>
    <row r="1822" spans="1:19">
      <c r="A1822" s="381" t="s">
        <v>139</v>
      </c>
      <c r="B1822">
        <v>112</v>
      </c>
      <c r="C1822" s="381" t="s">
        <v>139</v>
      </c>
      <c r="E1822" s="382"/>
      <c r="F1822" s="382"/>
      <c r="G1822" s="382"/>
      <c r="H1822" s="382"/>
      <c r="I1822" s="382">
        <v>0</v>
      </c>
      <c r="J1822" s="382">
        <v>0</v>
      </c>
      <c r="L1822" s="380"/>
      <c r="N1822" s="382"/>
      <c r="O1822" s="382"/>
      <c r="P1822" s="382"/>
      <c r="Q1822" s="382">
        <v>0</v>
      </c>
      <c r="R1822" s="382">
        <v>0</v>
      </c>
      <c r="S1822" s="382">
        <v>0</v>
      </c>
    </row>
    <row r="1823" spans="1:19">
      <c r="A1823" s="381" t="s">
        <v>139</v>
      </c>
      <c r="B1823" t="s">
        <v>488</v>
      </c>
      <c r="C1823" s="381"/>
      <c r="E1823" s="382">
        <v>0</v>
      </c>
      <c r="F1823" s="382">
        <v>497</v>
      </c>
      <c r="G1823" s="382">
        <v>20</v>
      </c>
      <c r="H1823" s="382">
        <v>80</v>
      </c>
      <c r="I1823" s="382">
        <v>597</v>
      </c>
      <c r="J1823" s="382">
        <v>517</v>
      </c>
      <c r="L1823" s="380"/>
      <c r="N1823" s="382">
        <v>597</v>
      </c>
      <c r="O1823" s="382">
        <v>20</v>
      </c>
      <c r="P1823" s="382">
        <v>80</v>
      </c>
      <c r="Q1823" s="382">
        <v>497</v>
      </c>
      <c r="R1823" s="382">
        <v>597</v>
      </c>
      <c r="S1823" s="382">
        <v>0</v>
      </c>
    </row>
    <row r="1824" spans="1:19">
      <c r="A1824" s="381"/>
      <c r="B1824">
        <v>113</v>
      </c>
      <c r="C1824" t="s">
        <v>140</v>
      </c>
      <c r="D1824" s="58">
        <v>45261</v>
      </c>
      <c r="E1824" s="382">
        <v>0</v>
      </c>
      <c r="F1824" s="382">
        <v>0</v>
      </c>
      <c r="G1824" s="382"/>
      <c r="H1824" s="382"/>
      <c r="I1824" s="382">
        <v>0</v>
      </c>
      <c r="J1824" s="382">
        <v>0</v>
      </c>
      <c r="L1824" s="380"/>
      <c r="N1824" s="382"/>
      <c r="O1824" s="382"/>
      <c r="P1824" s="382"/>
      <c r="Q1824" s="382">
        <v>0</v>
      </c>
      <c r="R1824" s="382">
        <v>0</v>
      </c>
      <c r="S1824" s="382">
        <v>0</v>
      </c>
    </row>
    <row r="1825" spans="1:19">
      <c r="A1825" s="381"/>
      <c r="B1825">
        <v>113</v>
      </c>
      <c r="C1825" t="s">
        <v>140</v>
      </c>
      <c r="D1825" s="58">
        <v>45292</v>
      </c>
      <c r="E1825" s="382"/>
      <c r="F1825" s="382">
        <v>21</v>
      </c>
      <c r="G1825" s="382"/>
      <c r="H1825" s="382">
        <v>0</v>
      </c>
      <c r="I1825" s="382">
        <v>21</v>
      </c>
      <c r="J1825" s="382">
        <v>21</v>
      </c>
      <c r="K1825" t="s">
        <v>557</v>
      </c>
      <c r="L1825" s="380">
        <v>45393</v>
      </c>
      <c r="M1825">
        <v>155</v>
      </c>
      <c r="N1825" s="382">
        <v>21</v>
      </c>
      <c r="O1825" s="382"/>
      <c r="P1825" s="382"/>
      <c r="Q1825" s="382">
        <v>21</v>
      </c>
      <c r="R1825" s="382">
        <v>21</v>
      </c>
      <c r="S1825" s="382">
        <v>0</v>
      </c>
    </row>
    <row r="1826" spans="1:19">
      <c r="A1826" t="s">
        <v>140</v>
      </c>
      <c r="B1826">
        <v>113</v>
      </c>
      <c r="C1826" t="s">
        <v>140</v>
      </c>
      <c r="D1826" s="58">
        <v>45323</v>
      </c>
      <c r="E1826" s="382"/>
      <c r="F1826" s="382">
        <v>0</v>
      </c>
      <c r="G1826" s="382"/>
      <c r="H1826" s="382">
        <v>0</v>
      </c>
      <c r="I1826" s="382">
        <v>0</v>
      </c>
      <c r="J1826" s="382">
        <v>0</v>
      </c>
      <c r="L1826" s="380"/>
      <c r="N1826" s="382"/>
      <c r="O1826" s="382"/>
      <c r="P1826" s="382"/>
      <c r="Q1826" s="382">
        <v>0</v>
      </c>
      <c r="R1826" s="382">
        <v>0</v>
      </c>
      <c r="S1826" s="382">
        <v>0</v>
      </c>
    </row>
    <row r="1827" spans="1:19">
      <c r="A1827" t="s">
        <v>140</v>
      </c>
      <c r="B1827">
        <v>113</v>
      </c>
      <c r="C1827" t="s">
        <v>140</v>
      </c>
      <c r="D1827" s="58">
        <v>45352</v>
      </c>
      <c r="E1827" s="382"/>
      <c r="F1827" s="382">
        <v>21</v>
      </c>
      <c r="G1827" s="382"/>
      <c r="H1827" s="382">
        <v>10</v>
      </c>
      <c r="I1827" s="382">
        <v>31</v>
      </c>
      <c r="J1827" s="382">
        <v>21</v>
      </c>
      <c r="K1827" t="s">
        <v>557</v>
      </c>
      <c r="L1827" s="380">
        <v>45393</v>
      </c>
      <c r="M1827">
        <v>155</v>
      </c>
      <c r="N1827" s="382">
        <v>31</v>
      </c>
      <c r="O1827" s="382"/>
      <c r="P1827" s="382">
        <v>10</v>
      </c>
      <c r="Q1827" s="382">
        <v>21</v>
      </c>
      <c r="R1827" s="382">
        <v>31</v>
      </c>
      <c r="S1827" s="382">
        <v>0</v>
      </c>
    </row>
    <row r="1828" spans="1:19">
      <c r="A1828" t="s">
        <v>140</v>
      </c>
      <c r="B1828">
        <v>113</v>
      </c>
      <c r="C1828" t="s">
        <v>140</v>
      </c>
      <c r="D1828" s="58">
        <v>45383</v>
      </c>
      <c r="E1828" s="382"/>
      <c r="F1828" s="382">
        <v>84</v>
      </c>
      <c r="G1828" s="382"/>
      <c r="H1828" s="382">
        <v>10</v>
      </c>
      <c r="I1828" s="382">
        <v>94</v>
      </c>
      <c r="J1828" s="382">
        <v>84</v>
      </c>
      <c r="L1828" s="380">
        <v>45420</v>
      </c>
      <c r="M1828" s="383">
        <v>40</v>
      </c>
      <c r="N1828" s="382">
        <v>94</v>
      </c>
      <c r="O1828" s="382"/>
      <c r="P1828" s="382">
        <v>10</v>
      </c>
      <c r="Q1828" s="382">
        <v>84</v>
      </c>
      <c r="R1828" s="382">
        <v>94</v>
      </c>
      <c r="S1828" s="382">
        <v>0</v>
      </c>
    </row>
    <row r="1829" spans="1:19">
      <c r="A1829" t="s">
        <v>140</v>
      </c>
      <c r="B1829">
        <v>113</v>
      </c>
      <c r="C1829" t="s">
        <v>140</v>
      </c>
      <c r="D1829" s="58">
        <v>45413</v>
      </c>
      <c r="E1829" s="382"/>
      <c r="F1829" s="382">
        <v>98</v>
      </c>
      <c r="G1829" s="382"/>
      <c r="H1829" s="382">
        <v>10</v>
      </c>
      <c r="I1829" s="382">
        <v>108</v>
      </c>
      <c r="J1829" s="382">
        <v>98</v>
      </c>
      <c r="L1829" s="380"/>
      <c r="M1829">
        <v>110</v>
      </c>
      <c r="N1829" s="382">
        <v>108</v>
      </c>
      <c r="O1829" s="382"/>
      <c r="P1829" s="382">
        <v>10</v>
      </c>
      <c r="Q1829" s="382">
        <v>98</v>
      </c>
      <c r="R1829" s="382">
        <v>108</v>
      </c>
      <c r="S1829" s="382">
        <v>0</v>
      </c>
    </row>
    <row r="1830" spans="1:19">
      <c r="A1830" t="s">
        <v>140</v>
      </c>
      <c r="B1830">
        <v>113</v>
      </c>
      <c r="C1830" t="s">
        <v>140</v>
      </c>
      <c r="D1830" s="58">
        <v>45444</v>
      </c>
      <c r="E1830" s="382"/>
      <c r="F1830" s="382">
        <v>91</v>
      </c>
      <c r="G1830" s="382"/>
      <c r="H1830" s="382">
        <v>10</v>
      </c>
      <c r="I1830" s="382">
        <v>101</v>
      </c>
      <c r="J1830" s="382">
        <v>91</v>
      </c>
      <c r="L1830" s="380">
        <v>45491</v>
      </c>
      <c r="M1830">
        <v>89</v>
      </c>
      <c r="N1830" s="382">
        <v>101</v>
      </c>
      <c r="O1830" s="382"/>
      <c r="P1830" s="382">
        <v>10</v>
      </c>
      <c r="Q1830" s="382">
        <v>91</v>
      </c>
      <c r="R1830" s="382">
        <v>101</v>
      </c>
      <c r="S1830" s="382">
        <v>0</v>
      </c>
    </row>
    <row r="1831" spans="1:19">
      <c r="A1831" t="s">
        <v>140</v>
      </c>
      <c r="B1831">
        <v>113</v>
      </c>
      <c r="C1831" t="s">
        <v>140</v>
      </c>
      <c r="D1831" s="58">
        <v>45474</v>
      </c>
      <c r="E1831" s="382"/>
      <c r="F1831" s="382">
        <v>133</v>
      </c>
      <c r="G1831" s="382">
        <v>5</v>
      </c>
      <c r="H1831" s="382">
        <v>10</v>
      </c>
      <c r="I1831" s="382">
        <v>148</v>
      </c>
      <c r="J1831" s="382">
        <v>138</v>
      </c>
      <c r="L1831" s="380">
        <v>45520</v>
      </c>
      <c r="M1831">
        <v>68</v>
      </c>
      <c r="N1831" s="382">
        <v>148</v>
      </c>
      <c r="O1831" s="382">
        <v>5</v>
      </c>
      <c r="P1831" s="382">
        <v>10</v>
      </c>
      <c r="Q1831" s="382">
        <v>133</v>
      </c>
      <c r="R1831" s="382">
        <v>148</v>
      </c>
      <c r="S1831" s="382">
        <v>0</v>
      </c>
    </row>
    <row r="1832" spans="1:19">
      <c r="A1832" t="s">
        <v>140</v>
      </c>
      <c r="B1832">
        <v>113</v>
      </c>
      <c r="C1832" t="s">
        <v>140</v>
      </c>
      <c r="D1832" s="58">
        <v>45505</v>
      </c>
      <c r="E1832" s="382"/>
      <c r="F1832" s="382">
        <v>147</v>
      </c>
      <c r="G1832" s="382">
        <v>5</v>
      </c>
      <c r="H1832" s="382">
        <v>10</v>
      </c>
      <c r="I1832" s="382">
        <v>162</v>
      </c>
      <c r="J1832" s="382">
        <v>152</v>
      </c>
      <c r="L1832" s="380">
        <v>45565</v>
      </c>
      <c r="M1832">
        <v>88</v>
      </c>
      <c r="N1832" s="382">
        <v>198</v>
      </c>
      <c r="O1832" s="382">
        <v>5</v>
      </c>
      <c r="P1832" s="382">
        <v>10</v>
      </c>
      <c r="Q1832" s="382">
        <v>183</v>
      </c>
      <c r="R1832" s="382">
        <v>198</v>
      </c>
      <c r="S1832" s="382">
        <v>-36</v>
      </c>
    </row>
    <row r="1833" spans="1:19">
      <c r="A1833" t="s">
        <v>140</v>
      </c>
      <c r="B1833">
        <v>113</v>
      </c>
      <c r="C1833" t="s">
        <v>140</v>
      </c>
      <c r="D1833" s="58">
        <v>45536</v>
      </c>
      <c r="E1833" s="382"/>
      <c r="F1833" s="382"/>
      <c r="G1833" s="382">
        <v>5</v>
      </c>
      <c r="H1833" s="382">
        <v>10</v>
      </c>
      <c r="I1833" s="382">
        <v>15</v>
      </c>
      <c r="J1833" s="382">
        <v>5</v>
      </c>
      <c r="L1833" s="380"/>
      <c r="N1833" s="382"/>
      <c r="O1833" s="382"/>
      <c r="P1833" s="382"/>
      <c r="Q1833" s="382">
        <v>0</v>
      </c>
      <c r="R1833" s="382">
        <v>0</v>
      </c>
      <c r="S1833" s="382">
        <v>15</v>
      </c>
    </row>
    <row r="1834" spans="1:19">
      <c r="A1834" t="s">
        <v>140</v>
      </c>
      <c r="B1834">
        <v>113</v>
      </c>
      <c r="C1834" t="s">
        <v>140</v>
      </c>
      <c r="D1834" s="58">
        <v>45566</v>
      </c>
      <c r="E1834" s="382"/>
      <c r="F1834" s="382"/>
      <c r="G1834" s="382"/>
      <c r="H1834" s="382"/>
      <c r="I1834" s="382">
        <v>0</v>
      </c>
      <c r="J1834" s="382">
        <v>0</v>
      </c>
      <c r="L1834" s="380"/>
      <c r="N1834" s="382"/>
      <c r="O1834" s="382"/>
      <c r="P1834" s="382"/>
      <c r="Q1834" s="382">
        <v>0</v>
      </c>
      <c r="R1834" s="382">
        <v>0</v>
      </c>
      <c r="S1834" s="382">
        <v>0</v>
      </c>
    </row>
    <row r="1835" spans="1:19">
      <c r="A1835" t="s">
        <v>140</v>
      </c>
      <c r="B1835">
        <v>113</v>
      </c>
      <c r="C1835" t="s">
        <v>140</v>
      </c>
      <c r="D1835" s="58">
        <v>45597</v>
      </c>
      <c r="E1835" s="382"/>
      <c r="F1835" s="382"/>
      <c r="G1835" s="382"/>
      <c r="H1835" s="382"/>
      <c r="I1835" s="382">
        <v>0</v>
      </c>
      <c r="J1835" s="382">
        <v>0</v>
      </c>
      <c r="L1835" s="380"/>
      <c r="N1835" s="382"/>
      <c r="O1835" s="382"/>
      <c r="P1835" s="382"/>
      <c r="Q1835" s="382">
        <v>0</v>
      </c>
      <c r="R1835" s="382">
        <v>0</v>
      </c>
      <c r="S1835" s="382">
        <v>0</v>
      </c>
    </row>
    <row r="1836" spans="1:19">
      <c r="A1836" t="s">
        <v>140</v>
      </c>
      <c r="B1836">
        <v>113</v>
      </c>
      <c r="C1836" t="s">
        <v>140</v>
      </c>
      <c r="D1836" s="58">
        <v>45627</v>
      </c>
      <c r="E1836" s="382"/>
      <c r="F1836" s="382"/>
      <c r="G1836" s="382"/>
      <c r="H1836" s="382"/>
      <c r="I1836" s="382">
        <v>0</v>
      </c>
      <c r="J1836" s="382">
        <v>0</v>
      </c>
      <c r="L1836" s="380"/>
      <c r="N1836" s="382"/>
      <c r="O1836" s="382"/>
      <c r="P1836" s="382"/>
      <c r="Q1836" s="382">
        <v>0</v>
      </c>
      <c r="R1836" s="382">
        <v>0</v>
      </c>
      <c r="S1836" s="382">
        <v>0</v>
      </c>
    </row>
    <row r="1837" spans="1:19">
      <c r="A1837" t="s">
        <v>140</v>
      </c>
      <c r="B1837">
        <v>113</v>
      </c>
      <c r="C1837" t="s">
        <v>140</v>
      </c>
      <c r="D1837" s="58">
        <v>45658</v>
      </c>
      <c r="E1837" s="382"/>
      <c r="F1837" s="382"/>
      <c r="G1837" s="382"/>
      <c r="H1837" s="382"/>
      <c r="I1837" s="382">
        <v>0</v>
      </c>
      <c r="J1837" s="382">
        <v>0</v>
      </c>
      <c r="L1837" s="380"/>
      <c r="N1837" s="382"/>
      <c r="O1837" s="382"/>
      <c r="P1837" s="382"/>
      <c r="Q1837" s="382">
        <v>0</v>
      </c>
      <c r="R1837" s="382">
        <v>0</v>
      </c>
      <c r="S1837" s="382">
        <v>0</v>
      </c>
    </row>
    <row r="1838" spans="1:19">
      <c r="A1838" t="s">
        <v>140</v>
      </c>
      <c r="B1838" t="s">
        <v>489</v>
      </c>
      <c r="D1838" s="58"/>
      <c r="E1838" s="382">
        <v>0</v>
      </c>
      <c r="F1838" s="382">
        <v>595</v>
      </c>
      <c r="G1838" s="382">
        <v>15</v>
      </c>
      <c r="H1838" s="382">
        <v>70</v>
      </c>
      <c r="I1838" s="382">
        <v>680</v>
      </c>
      <c r="J1838" s="382">
        <v>610</v>
      </c>
      <c r="L1838" s="380"/>
      <c r="N1838" s="382">
        <v>701</v>
      </c>
      <c r="O1838" s="382">
        <v>10</v>
      </c>
      <c r="P1838" s="382">
        <v>60</v>
      </c>
      <c r="Q1838" s="382">
        <v>631</v>
      </c>
      <c r="R1838" s="382">
        <v>701</v>
      </c>
      <c r="S1838" s="382">
        <v>-21</v>
      </c>
    </row>
    <row r="1839" spans="1:19">
      <c r="B1839">
        <v>114</v>
      </c>
      <c r="C1839" t="s">
        <v>141</v>
      </c>
      <c r="D1839" s="58">
        <v>45261</v>
      </c>
      <c r="E1839" s="382">
        <v>290</v>
      </c>
      <c r="F1839" s="382">
        <v>0</v>
      </c>
      <c r="G1839" s="382"/>
      <c r="H1839" s="382">
        <v>0</v>
      </c>
      <c r="I1839" s="382">
        <v>290</v>
      </c>
      <c r="J1839" s="382">
        <v>290</v>
      </c>
      <c r="L1839" s="380"/>
      <c r="N1839" s="382"/>
      <c r="O1839" s="382"/>
      <c r="P1839" s="382"/>
      <c r="Q1839" s="382">
        <v>0</v>
      </c>
      <c r="R1839" s="382">
        <v>0</v>
      </c>
      <c r="S1839" s="382">
        <v>290</v>
      </c>
    </row>
    <row r="1840" spans="1:19">
      <c r="A1840" t="s">
        <v>141</v>
      </c>
      <c r="B1840">
        <v>114</v>
      </c>
      <c r="C1840" t="s">
        <v>141</v>
      </c>
      <c r="D1840" s="58">
        <v>45292</v>
      </c>
      <c r="E1840" s="382"/>
      <c r="F1840" s="382">
        <v>21</v>
      </c>
      <c r="G1840" s="382"/>
      <c r="H1840" s="382">
        <v>10</v>
      </c>
      <c r="I1840" s="382">
        <v>31</v>
      </c>
      <c r="J1840" s="382">
        <v>21</v>
      </c>
      <c r="L1840" s="380"/>
      <c r="N1840" s="382"/>
      <c r="O1840" s="382"/>
      <c r="P1840" s="382"/>
      <c r="Q1840" s="382">
        <v>0</v>
      </c>
      <c r="R1840" s="382">
        <v>0</v>
      </c>
      <c r="S1840" s="382">
        <v>31</v>
      </c>
    </row>
    <row r="1841" spans="1:19">
      <c r="A1841" t="s">
        <v>141</v>
      </c>
      <c r="B1841">
        <v>114</v>
      </c>
      <c r="C1841" t="s">
        <v>141</v>
      </c>
      <c r="D1841" s="58">
        <v>45323</v>
      </c>
      <c r="E1841" s="382"/>
      <c r="F1841" s="382"/>
      <c r="G1841" s="382"/>
      <c r="H1841" s="382">
        <v>10</v>
      </c>
      <c r="I1841" s="382">
        <v>10</v>
      </c>
      <c r="J1841" s="382">
        <v>0</v>
      </c>
      <c r="L1841" s="380"/>
      <c r="N1841" s="382"/>
      <c r="O1841" s="382"/>
      <c r="P1841" s="382"/>
      <c r="Q1841" s="382">
        <v>0</v>
      </c>
      <c r="R1841" s="382">
        <v>0</v>
      </c>
      <c r="S1841" s="382">
        <v>10</v>
      </c>
    </row>
    <row r="1842" spans="1:19">
      <c r="A1842" t="s">
        <v>141</v>
      </c>
      <c r="B1842">
        <v>114</v>
      </c>
      <c r="C1842" t="s">
        <v>141</v>
      </c>
      <c r="D1842" s="58">
        <v>45352</v>
      </c>
      <c r="E1842" s="382"/>
      <c r="F1842" s="382">
        <v>84</v>
      </c>
      <c r="G1842" s="382"/>
      <c r="H1842" s="382">
        <v>10</v>
      </c>
      <c r="I1842" s="382">
        <v>94</v>
      </c>
      <c r="J1842" s="382">
        <v>84</v>
      </c>
      <c r="L1842" s="380"/>
      <c r="N1842" s="382"/>
      <c r="O1842" s="382"/>
      <c r="P1842" s="382"/>
      <c r="Q1842" s="382">
        <v>0</v>
      </c>
      <c r="R1842" s="382">
        <v>0</v>
      </c>
      <c r="S1842" s="382">
        <v>94</v>
      </c>
    </row>
    <row r="1843" spans="1:19">
      <c r="A1843" t="s">
        <v>141</v>
      </c>
      <c r="B1843">
        <v>114</v>
      </c>
      <c r="C1843" t="s">
        <v>141</v>
      </c>
      <c r="D1843" s="58">
        <v>45383</v>
      </c>
      <c r="E1843" s="382"/>
      <c r="F1843" s="382">
        <v>84</v>
      </c>
      <c r="G1843" s="382"/>
      <c r="H1843" s="382">
        <v>10</v>
      </c>
      <c r="I1843" s="382">
        <v>94</v>
      </c>
      <c r="J1843" s="382">
        <v>84</v>
      </c>
      <c r="L1843" s="380"/>
      <c r="N1843" s="382"/>
      <c r="O1843" s="382"/>
      <c r="P1843" s="382"/>
      <c r="Q1843" s="382">
        <v>0</v>
      </c>
      <c r="R1843" s="382">
        <v>0</v>
      </c>
      <c r="S1843" s="382">
        <v>94</v>
      </c>
    </row>
    <row r="1844" spans="1:19">
      <c r="A1844" t="s">
        <v>141</v>
      </c>
      <c r="B1844">
        <v>114</v>
      </c>
      <c r="C1844" t="s">
        <v>141</v>
      </c>
      <c r="D1844" s="58">
        <v>45413</v>
      </c>
      <c r="E1844" s="382"/>
      <c r="F1844" s="382">
        <v>98</v>
      </c>
      <c r="G1844" s="382"/>
      <c r="H1844" s="382">
        <v>10</v>
      </c>
      <c r="I1844" s="382">
        <v>108</v>
      </c>
      <c r="J1844" s="382">
        <v>98</v>
      </c>
      <c r="L1844" s="380"/>
      <c r="N1844" s="382"/>
      <c r="O1844" s="382"/>
      <c r="P1844" s="382"/>
      <c r="Q1844" s="382">
        <v>0</v>
      </c>
      <c r="R1844" s="382">
        <v>0</v>
      </c>
      <c r="S1844" s="382">
        <v>108</v>
      </c>
    </row>
    <row r="1845" spans="1:19">
      <c r="A1845" t="s">
        <v>141</v>
      </c>
      <c r="B1845">
        <v>114</v>
      </c>
      <c r="C1845" t="s">
        <v>141</v>
      </c>
      <c r="D1845" s="58">
        <v>45444</v>
      </c>
      <c r="E1845" s="382"/>
      <c r="F1845" s="382">
        <v>0</v>
      </c>
      <c r="G1845" s="382"/>
      <c r="H1845" s="382">
        <v>10</v>
      </c>
      <c r="I1845" s="382">
        <v>10</v>
      </c>
      <c r="J1845" s="382">
        <v>0</v>
      </c>
      <c r="L1845" s="380"/>
      <c r="N1845" s="382"/>
      <c r="O1845" s="382"/>
      <c r="P1845" s="382"/>
      <c r="Q1845" s="382">
        <v>0</v>
      </c>
      <c r="R1845" s="382">
        <v>0</v>
      </c>
      <c r="S1845" s="382">
        <v>10</v>
      </c>
    </row>
    <row r="1846" spans="1:19">
      <c r="A1846" t="s">
        <v>141</v>
      </c>
      <c r="B1846">
        <v>114</v>
      </c>
      <c r="C1846" t="s">
        <v>141</v>
      </c>
      <c r="D1846" s="58">
        <v>45474</v>
      </c>
      <c r="E1846" s="382"/>
      <c r="F1846" s="382"/>
      <c r="G1846" s="382"/>
      <c r="H1846" s="382"/>
      <c r="I1846" s="382">
        <v>0</v>
      </c>
      <c r="J1846" s="382">
        <v>0</v>
      </c>
      <c r="L1846" s="380"/>
      <c r="N1846" s="382"/>
      <c r="O1846" s="382"/>
      <c r="P1846" s="382"/>
      <c r="Q1846" s="382">
        <v>0</v>
      </c>
      <c r="R1846" s="382">
        <v>0</v>
      </c>
      <c r="S1846" s="382">
        <v>0</v>
      </c>
    </row>
    <row r="1847" spans="1:19">
      <c r="A1847" t="s">
        <v>141</v>
      </c>
      <c r="B1847">
        <v>114</v>
      </c>
      <c r="C1847" t="s">
        <v>141</v>
      </c>
      <c r="D1847" s="58">
        <v>45505</v>
      </c>
      <c r="E1847" s="382"/>
      <c r="F1847" s="382"/>
      <c r="G1847" s="382"/>
      <c r="H1847" s="382"/>
      <c r="I1847" s="382">
        <v>0</v>
      </c>
      <c r="J1847" s="382">
        <v>0</v>
      </c>
      <c r="L1847" s="380"/>
      <c r="N1847" s="382"/>
      <c r="O1847" s="382"/>
      <c r="P1847" s="382"/>
      <c r="Q1847" s="382">
        <v>0</v>
      </c>
      <c r="R1847" s="382">
        <v>0</v>
      </c>
      <c r="S1847" s="382">
        <v>0</v>
      </c>
    </row>
    <row r="1848" spans="1:19">
      <c r="A1848" t="s">
        <v>141</v>
      </c>
      <c r="B1848">
        <v>114</v>
      </c>
      <c r="C1848" t="s">
        <v>141</v>
      </c>
      <c r="D1848" s="58">
        <v>45536</v>
      </c>
      <c r="E1848" s="382"/>
      <c r="F1848" s="382"/>
      <c r="G1848" s="382"/>
      <c r="H1848" s="382"/>
      <c r="I1848" s="382">
        <v>0</v>
      </c>
      <c r="J1848" s="382">
        <v>0</v>
      </c>
      <c r="L1848" s="380"/>
      <c r="N1848" s="382"/>
      <c r="O1848" s="382"/>
      <c r="P1848" s="382"/>
      <c r="Q1848" s="382">
        <v>0</v>
      </c>
      <c r="R1848" s="382">
        <v>0</v>
      </c>
      <c r="S1848" s="382">
        <v>0</v>
      </c>
    </row>
    <row r="1849" spans="1:19">
      <c r="A1849" t="s">
        <v>141</v>
      </c>
      <c r="B1849">
        <v>114</v>
      </c>
      <c r="C1849" t="s">
        <v>141</v>
      </c>
      <c r="D1849" s="58">
        <v>45566</v>
      </c>
      <c r="E1849" s="382"/>
      <c r="F1849" s="382"/>
      <c r="G1849" s="382"/>
      <c r="H1849" s="382"/>
      <c r="I1849" s="382">
        <v>0</v>
      </c>
      <c r="J1849" s="382">
        <v>0</v>
      </c>
      <c r="L1849" s="380"/>
      <c r="N1849" s="382"/>
      <c r="O1849" s="382"/>
      <c r="P1849" s="382"/>
      <c r="Q1849" s="382">
        <v>0</v>
      </c>
      <c r="R1849" s="382">
        <v>0</v>
      </c>
      <c r="S1849" s="382">
        <v>0</v>
      </c>
    </row>
    <row r="1850" spans="1:19">
      <c r="A1850" t="s">
        <v>141</v>
      </c>
      <c r="B1850">
        <v>114</v>
      </c>
      <c r="C1850" t="s">
        <v>141</v>
      </c>
      <c r="D1850" s="58">
        <v>45597</v>
      </c>
      <c r="E1850" s="382"/>
      <c r="F1850" s="382"/>
      <c r="G1850" s="382"/>
      <c r="H1850" s="382"/>
      <c r="I1850" s="382">
        <v>0</v>
      </c>
      <c r="J1850" s="382">
        <v>0</v>
      </c>
      <c r="L1850" s="380"/>
      <c r="N1850" s="382"/>
      <c r="O1850" s="382"/>
      <c r="P1850" s="382"/>
      <c r="Q1850" s="382">
        <v>0</v>
      </c>
      <c r="R1850" s="382">
        <v>0</v>
      </c>
      <c r="S1850" s="382">
        <v>0</v>
      </c>
    </row>
    <row r="1851" spans="1:19">
      <c r="A1851" t="s">
        <v>141</v>
      </c>
      <c r="B1851">
        <v>114</v>
      </c>
      <c r="C1851" t="s">
        <v>141</v>
      </c>
      <c r="D1851" s="58">
        <v>45627</v>
      </c>
      <c r="E1851" s="382"/>
      <c r="F1851" s="382"/>
      <c r="G1851" s="382"/>
      <c r="H1851" s="382"/>
      <c r="I1851" s="382">
        <v>0</v>
      </c>
      <c r="J1851" s="382">
        <v>0</v>
      </c>
      <c r="L1851" s="380"/>
      <c r="N1851" s="382"/>
      <c r="O1851" s="382"/>
      <c r="P1851" s="382"/>
      <c r="Q1851" s="382">
        <v>0</v>
      </c>
      <c r="R1851" s="382">
        <v>0</v>
      </c>
      <c r="S1851" s="382">
        <v>0</v>
      </c>
    </row>
    <row r="1852" spans="1:19">
      <c r="A1852" t="s">
        <v>141</v>
      </c>
      <c r="B1852" t="s">
        <v>490</v>
      </c>
      <c r="D1852" s="58"/>
      <c r="E1852" s="382">
        <v>290</v>
      </c>
      <c r="F1852" s="382">
        <v>287</v>
      </c>
      <c r="G1852" s="382">
        <v>0</v>
      </c>
      <c r="H1852" s="382">
        <v>60</v>
      </c>
      <c r="I1852" s="382">
        <v>637</v>
      </c>
      <c r="J1852" s="382">
        <v>577</v>
      </c>
      <c r="L1852" s="380"/>
      <c r="N1852" s="382">
        <v>0</v>
      </c>
      <c r="O1852" s="382">
        <v>0</v>
      </c>
      <c r="P1852" s="382">
        <v>0</v>
      </c>
      <c r="Q1852" s="382">
        <v>0</v>
      </c>
      <c r="R1852" s="382">
        <v>0</v>
      </c>
      <c r="S1852" s="382">
        <v>637</v>
      </c>
    </row>
    <row r="1853" spans="1:19">
      <c r="B1853">
        <v>115</v>
      </c>
      <c r="C1853" t="s">
        <v>142</v>
      </c>
      <c r="D1853" s="58">
        <v>45261</v>
      </c>
      <c r="E1853" s="382">
        <v>0</v>
      </c>
      <c r="F1853" s="382">
        <v>0</v>
      </c>
      <c r="G1853" s="382"/>
      <c r="H1853" s="382"/>
      <c r="I1853" s="382">
        <v>0</v>
      </c>
      <c r="J1853" s="382">
        <v>0</v>
      </c>
      <c r="L1853" s="380"/>
      <c r="N1853" s="382"/>
      <c r="O1853" s="382"/>
      <c r="P1853" s="382"/>
      <c r="Q1853" s="382">
        <v>0</v>
      </c>
      <c r="R1853" s="382">
        <v>0</v>
      </c>
      <c r="S1853" s="382">
        <v>0</v>
      </c>
    </row>
    <row r="1854" spans="1:19">
      <c r="A1854" t="s">
        <v>142</v>
      </c>
      <c r="B1854">
        <v>115</v>
      </c>
      <c r="C1854" t="s">
        <v>142</v>
      </c>
      <c r="D1854" s="58">
        <v>45292</v>
      </c>
      <c r="E1854" s="382"/>
      <c r="F1854" s="382"/>
      <c r="G1854" s="382"/>
      <c r="H1854" s="382">
        <v>0</v>
      </c>
      <c r="I1854" s="382">
        <v>0</v>
      </c>
      <c r="J1854" s="382">
        <v>0</v>
      </c>
      <c r="N1854" s="382"/>
      <c r="O1854" s="382"/>
      <c r="P1854" s="382"/>
      <c r="Q1854" s="382">
        <v>0</v>
      </c>
      <c r="R1854" s="382">
        <v>0</v>
      </c>
      <c r="S1854" s="382">
        <v>0</v>
      </c>
    </row>
    <row r="1855" spans="1:19">
      <c r="A1855" t="s">
        <v>142</v>
      </c>
      <c r="B1855">
        <v>115</v>
      </c>
      <c r="C1855" t="s">
        <v>142</v>
      </c>
      <c r="D1855" s="58">
        <v>45323</v>
      </c>
      <c r="E1855" s="382"/>
      <c r="F1855" s="382"/>
      <c r="G1855" s="382"/>
      <c r="H1855" s="382"/>
      <c r="I1855" s="382">
        <v>0</v>
      </c>
      <c r="J1855" s="382">
        <v>0</v>
      </c>
      <c r="L1855" s="380"/>
      <c r="N1855" s="382"/>
      <c r="O1855" s="382"/>
      <c r="P1855" s="382"/>
      <c r="Q1855" s="382">
        <v>0</v>
      </c>
      <c r="R1855" s="382">
        <v>0</v>
      </c>
      <c r="S1855" s="382">
        <v>0</v>
      </c>
    </row>
    <row r="1856" spans="1:19">
      <c r="A1856" t="s">
        <v>142</v>
      </c>
      <c r="B1856">
        <v>115</v>
      </c>
      <c r="C1856" t="s">
        <v>142</v>
      </c>
      <c r="D1856" s="58">
        <v>45352</v>
      </c>
      <c r="E1856" s="382"/>
      <c r="F1856" s="382"/>
      <c r="G1856" s="382"/>
      <c r="H1856" s="382">
        <v>10</v>
      </c>
      <c r="I1856" s="382">
        <v>10</v>
      </c>
      <c r="J1856" s="382">
        <v>0</v>
      </c>
      <c r="K1856" t="s">
        <v>557</v>
      </c>
      <c r="L1856" s="380">
        <v>45398</v>
      </c>
      <c r="M1856">
        <v>178</v>
      </c>
      <c r="N1856" s="382">
        <v>10</v>
      </c>
      <c r="O1856" s="382"/>
      <c r="P1856" s="382">
        <v>10</v>
      </c>
      <c r="Q1856" s="382">
        <v>0</v>
      </c>
      <c r="R1856" s="382">
        <v>10</v>
      </c>
      <c r="S1856" s="382">
        <v>0</v>
      </c>
    </row>
    <row r="1857" spans="1:19">
      <c r="A1857" t="s">
        <v>142</v>
      </c>
      <c r="B1857">
        <v>115</v>
      </c>
      <c r="C1857" t="s">
        <v>142</v>
      </c>
      <c r="D1857" s="58">
        <v>45383</v>
      </c>
      <c r="E1857" s="382"/>
      <c r="F1857" s="382"/>
      <c r="G1857" s="382"/>
      <c r="H1857" s="382">
        <v>10</v>
      </c>
      <c r="I1857" s="382">
        <v>10</v>
      </c>
      <c r="J1857" s="382">
        <v>0</v>
      </c>
      <c r="L1857" s="380">
        <v>45420</v>
      </c>
      <c r="M1857" s="383">
        <v>45</v>
      </c>
      <c r="N1857" s="382">
        <v>10</v>
      </c>
      <c r="O1857" s="382"/>
      <c r="P1857" s="382">
        <v>10</v>
      </c>
      <c r="Q1857" s="382">
        <v>0</v>
      </c>
      <c r="R1857" s="382">
        <v>10</v>
      </c>
      <c r="S1857" s="382">
        <v>0</v>
      </c>
    </row>
    <row r="1858" spans="1:19">
      <c r="A1858" t="s">
        <v>142</v>
      </c>
      <c r="B1858">
        <v>115</v>
      </c>
      <c r="C1858" t="s">
        <v>142</v>
      </c>
      <c r="D1858" s="58">
        <v>45413</v>
      </c>
      <c r="E1858" s="382"/>
      <c r="F1858" s="382"/>
      <c r="G1858" s="382"/>
      <c r="H1858" s="382">
        <v>10</v>
      </c>
      <c r="I1858" s="382">
        <v>10</v>
      </c>
      <c r="J1858" s="382">
        <v>0</v>
      </c>
      <c r="L1858" s="380">
        <v>45451</v>
      </c>
      <c r="M1858">
        <v>42</v>
      </c>
      <c r="N1858" s="382">
        <v>10</v>
      </c>
      <c r="O1858" s="382"/>
      <c r="P1858" s="382">
        <v>10</v>
      </c>
      <c r="Q1858" s="382">
        <v>0</v>
      </c>
      <c r="R1858" s="382">
        <v>10</v>
      </c>
      <c r="S1858" s="382">
        <v>0</v>
      </c>
    </row>
    <row r="1859" spans="1:19">
      <c r="A1859" t="s">
        <v>142</v>
      </c>
      <c r="B1859">
        <v>115</v>
      </c>
      <c r="C1859" t="s">
        <v>142</v>
      </c>
      <c r="D1859" s="58">
        <v>45444</v>
      </c>
      <c r="E1859" s="382"/>
      <c r="F1859" s="382">
        <v>7</v>
      </c>
      <c r="G1859" s="382"/>
      <c r="H1859" s="382">
        <v>10</v>
      </c>
      <c r="I1859" s="382">
        <v>17</v>
      </c>
      <c r="J1859" s="382">
        <v>7</v>
      </c>
      <c r="L1859" s="380">
        <v>45514</v>
      </c>
      <c r="M1859">
        <v>48</v>
      </c>
      <c r="N1859" s="382">
        <v>17</v>
      </c>
      <c r="O1859" s="382"/>
      <c r="P1859" s="382">
        <v>10</v>
      </c>
      <c r="Q1859" s="382">
        <v>7</v>
      </c>
      <c r="R1859" s="382">
        <v>17</v>
      </c>
      <c r="S1859" s="382">
        <v>0</v>
      </c>
    </row>
    <row r="1860" spans="1:19">
      <c r="A1860" t="s">
        <v>142</v>
      </c>
      <c r="B1860">
        <v>115</v>
      </c>
      <c r="C1860" t="s">
        <v>142</v>
      </c>
      <c r="D1860" s="58">
        <v>45474</v>
      </c>
      <c r="E1860" s="382"/>
      <c r="F1860" s="382">
        <v>0</v>
      </c>
      <c r="G1860" s="382">
        <v>5</v>
      </c>
      <c r="H1860" s="382">
        <v>10</v>
      </c>
      <c r="I1860" s="382">
        <v>15</v>
      </c>
      <c r="J1860" s="382">
        <v>5</v>
      </c>
      <c r="L1860" s="380">
        <v>45514</v>
      </c>
      <c r="M1860">
        <v>48</v>
      </c>
      <c r="N1860" s="382">
        <v>15</v>
      </c>
      <c r="O1860" s="382">
        <v>5</v>
      </c>
      <c r="P1860" s="382">
        <v>10</v>
      </c>
      <c r="Q1860" s="382">
        <v>0</v>
      </c>
      <c r="R1860" s="382">
        <v>15</v>
      </c>
      <c r="S1860" s="382">
        <v>0</v>
      </c>
    </row>
    <row r="1861" spans="1:19">
      <c r="A1861" t="s">
        <v>142</v>
      </c>
      <c r="B1861">
        <v>115</v>
      </c>
      <c r="C1861" t="s">
        <v>142</v>
      </c>
      <c r="D1861" s="58">
        <v>45505</v>
      </c>
      <c r="E1861" s="382"/>
      <c r="F1861" s="382">
        <v>0</v>
      </c>
      <c r="G1861" s="382">
        <v>5</v>
      </c>
      <c r="H1861" s="382">
        <v>10</v>
      </c>
      <c r="I1861" s="382">
        <v>15</v>
      </c>
      <c r="J1861" s="382">
        <v>5</v>
      </c>
      <c r="L1861" s="380">
        <v>45549</v>
      </c>
      <c r="M1861">
        <v>14</v>
      </c>
      <c r="N1861" s="382">
        <v>15</v>
      </c>
      <c r="O1861" s="382">
        <v>5</v>
      </c>
      <c r="P1861" s="382">
        <v>10</v>
      </c>
      <c r="Q1861" s="382">
        <v>0</v>
      </c>
      <c r="R1861" s="382">
        <v>15</v>
      </c>
      <c r="S1861" s="382">
        <v>0</v>
      </c>
    </row>
    <row r="1862" spans="1:19">
      <c r="A1862" t="s">
        <v>142</v>
      </c>
      <c r="B1862">
        <v>115</v>
      </c>
      <c r="C1862" t="s">
        <v>142</v>
      </c>
      <c r="D1862" s="58">
        <v>45536</v>
      </c>
      <c r="E1862" s="382"/>
      <c r="F1862" s="382"/>
      <c r="G1862" s="382">
        <v>5</v>
      </c>
      <c r="H1862" s="382">
        <v>10</v>
      </c>
      <c r="I1862" s="382">
        <v>15</v>
      </c>
      <c r="J1862" s="382">
        <v>5</v>
      </c>
      <c r="L1862" s="380"/>
      <c r="N1862" s="382">
        <v>15</v>
      </c>
      <c r="O1862" s="382">
        <v>5</v>
      </c>
      <c r="P1862" s="382">
        <v>10</v>
      </c>
      <c r="Q1862" s="382">
        <v>0</v>
      </c>
      <c r="R1862" s="382">
        <v>15</v>
      </c>
      <c r="S1862" s="382">
        <v>0</v>
      </c>
    </row>
    <row r="1863" spans="1:19">
      <c r="A1863" t="s">
        <v>142</v>
      </c>
      <c r="B1863">
        <v>115</v>
      </c>
      <c r="C1863" t="s">
        <v>142</v>
      </c>
      <c r="D1863" s="58">
        <v>45566</v>
      </c>
      <c r="E1863" s="382"/>
      <c r="F1863" s="382">
        <v>7</v>
      </c>
      <c r="G1863" s="382">
        <v>5</v>
      </c>
      <c r="H1863" s="382">
        <v>10</v>
      </c>
      <c r="I1863" s="382">
        <v>22</v>
      </c>
      <c r="J1863" s="382">
        <v>12</v>
      </c>
      <c r="L1863" s="380" t="s">
        <v>559</v>
      </c>
      <c r="M1863">
        <v>29</v>
      </c>
      <c r="N1863" s="382">
        <v>22</v>
      </c>
      <c r="O1863" s="382">
        <v>5</v>
      </c>
      <c r="P1863" s="382">
        <v>10</v>
      </c>
      <c r="Q1863" s="382">
        <v>7</v>
      </c>
      <c r="R1863" s="382">
        <v>22</v>
      </c>
      <c r="S1863" s="382">
        <v>0</v>
      </c>
    </row>
    <row r="1864" spans="1:19">
      <c r="A1864" t="s">
        <v>142</v>
      </c>
      <c r="B1864">
        <v>115</v>
      </c>
      <c r="C1864" t="s">
        <v>142</v>
      </c>
      <c r="D1864" s="58">
        <v>45597</v>
      </c>
      <c r="E1864" s="382"/>
      <c r="F1864" s="382"/>
      <c r="G1864" s="382"/>
      <c r="H1864" s="382"/>
      <c r="I1864" s="382">
        <v>0</v>
      </c>
      <c r="J1864" s="382">
        <v>0</v>
      </c>
      <c r="L1864" s="380"/>
      <c r="N1864" s="382"/>
      <c r="O1864" s="382"/>
      <c r="P1864" s="382"/>
      <c r="Q1864" s="382">
        <v>0</v>
      </c>
      <c r="R1864" s="382">
        <v>0</v>
      </c>
      <c r="S1864" s="382">
        <v>0</v>
      </c>
    </row>
    <row r="1865" spans="1:19">
      <c r="A1865" t="s">
        <v>142</v>
      </c>
      <c r="B1865">
        <v>115</v>
      </c>
      <c r="C1865" t="s">
        <v>142</v>
      </c>
      <c r="D1865" s="58">
        <v>45627</v>
      </c>
      <c r="E1865" s="382"/>
      <c r="F1865" s="382"/>
      <c r="G1865" s="382"/>
      <c r="H1865" s="382"/>
      <c r="I1865" s="382">
        <v>0</v>
      </c>
      <c r="J1865" s="382">
        <v>0</v>
      </c>
      <c r="L1865" s="380"/>
      <c r="N1865" s="382"/>
      <c r="O1865" s="382"/>
      <c r="P1865" s="382"/>
      <c r="Q1865" s="382">
        <v>0</v>
      </c>
      <c r="R1865" s="382">
        <v>0</v>
      </c>
      <c r="S1865" s="382">
        <v>0</v>
      </c>
    </row>
    <row r="1866" spans="1:19">
      <c r="A1866" t="s">
        <v>142</v>
      </c>
      <c r="B1866">
        <v>115</v>
      </c>
      <c r="C1866" t="s">
        <v>142</v>
      </c>
      <c r="D1866" s="58">
        <v>45658</v>
      </c>
      <c r="E1866" s="382"/>
      <c r="F1866" s="382"/>
      <c r="G1866" s="382"/>
      <c r="H1866" s="382"/>
      <c r="I1866" s="382">
        <v>0</v>
      </c>
      <c r="J1866" s="382">
        <v>0</v>
      </c>
      <c r="L1866" s="380"/>
      <c r="N1866" s="382"/>
      <c r="O1866" s="382"/>
      <c r="P1866" s="382"/>
      <c r="Q1866" s="382">
        <v>0</v>
      </c>
      <c r="R1866" s="382">
        <v>0</v>
      </c>
      <c r="S1866" s="382">
        <v>0</v>
      </c>
    </row>
    <row r="1867" spans="1:19">
      <c r="A1867" t="s">
        <v>142</v>
      </c>
      <c r="B1867" t="s">
        <v>491</v>
      </c>
      <c r="D1867" s="58"/>
      <c r="E1867" s="382">
        <v>0</v>
      </c>
      <c r="F1867" s="382">
        <v>14</v>
      </c>
      <c r="G1867" s="382">
        <v>20</v>
      </c>
      <c r="H1867" s="382">
        <v>80</v>
      </c>
      <c r="I1867" s="382">
        <v>114</v>
      </c>
      <c r="J1867" s="382">
        <v>34</v>
      </c>
      <c r="L1867" s="380"/>
      <c r="N1867" s="382">
        <v>114</v>
      </c>
      <c r="O1867" s="382">
        <v>20</v>
      </c>
      <c r="P1867" s="382">
        <v>80</v>
      </c>
      <c r="Q1867" s="382">
        <v>14</v>
      </c>
      <c r="R1867" s="382">
        <v>114</v>
      </c>
      <c r="S1867" s="382">
        <v>0</v>
      </c>
    </row>
    <row r="1868" spans="1:19">
      <c r="B1868">
        <v>116</v>
      </c>
      <c r="C1868" t="s">
        <v>74</v>
      </c>
      <c r="D1868" s="58">
        <v>45261</v>
      </c>
      <c r="E1868" s="382">
        <v>0</v>
      </c>
      <c r="F1868" s="382"/>
      <c r="G1868" s="382"/>
      <c r="H1868" s="382"/>
      <c r="I1868" s="382">
        <v>0</v>
      </c>
      <c r="J1868" s="382">
        <v>0</v>
      </c>
      <c r="L1868" s="380"/>
      <c r="N1868" s="382"/>
      <c r="O1868" s="382"/>
      <c r="P1868" s="382"/>
      <c r="Q1868" s="382">
        <v>0</v>
      </c>
      <c r="R1868" s="382">
        <v>0</v>
      </c>
      <c r="S1868" s="382">
        <v>0</v>
      </c>
    </row>
    <row r="1869" spans="1:19">
      <c r="A1869" t="s">
        <v>74</v>
      </c>
      <c r="B1869">
        <v>116</v>
      </c>
      <c r="C1869" t="s">
        <v>74</v>
      </c>
      <c r="D1869" s="58">
        <v>45292</v>
      </c>
      <c r="E1869" s="382"/>
      <c r="F1869" s="382">
        <v>21</v>
      </c>
      <c r="G1869" s="382"/>
      <c r="H1869" s="382">
        <v>0</v>
      </c>
      <c r="I1869" s="382">
        <v>21</v>
      </c>
      <c r="J1869" s="382">
        <v>21</v>
      </c>
      <c r="K1869" t="s">
        <v>557</v>
      </c>
      <c r="L1869" s="380">
        <v>45396</v>
      </c>
      <c r="M1869">
        <v>174</v>
      </c>
      <c r="N1869" s="382">
        <v>21</v>
      </c>
      <c r="O1869" s="382"/>
      <c r="P1869" s="382"/>
      <c r="Q1869" s="382">
        <v>21</v>
      </c>
      <c r="R1869" s="382">
        <v>21</v>
      </c>
      <c r="S1869" s="382">
        <v>0</v>
      </c>
    </row>
    <row r="1870" spans="1:19">
      <c r="A1870" t="s">
        <v>74</v>
      </c>
      <c r="B1870">
        <v>116</v>
      </c>
      <c r="C1870" t="s">
        <v>74</v>
      </c>
      <c r="D1870" s="58">
        <v>45323</v>
      </c>
      <c r="E1870" s="382"/>
      <c r="F1870" s="382"/>
      <c r="G1870" s="382"/>
      <c r="H1870" s="382"/>
      <c r="I1870" s="382">
        <v>0</v>
      </c>
      <c r="J1870" s="382">
        <v>0</v>
      </c>
      <c r="L1870" s="380"/>
      <c r="N1870" s="382"/>
      <c r="O1870" s="382"/>
      <c r="P1870" s="382"/>
      <c r="Q1870" s="382">
        <v>0</v>
      </c>
      <c r="R1870" s="382">
        <v>0</v>
      </c>
      <c r="S1870" s="382">
        <v>0</v>
      </c>
    </row>
    <row r="1871" spans="1:19">
      <c r="A1871" t="s">
        <v>74</v>
      </c>
      <c r="B1871">
        <v>116</v>
      </c>
      <c r="C1871" t="s">
        <v>74</v>
      </c>
      <c r="D1871" s="58">
        <v>45352</v>
      </c>
      <c r="E1871" s="382"/>
      <c r="F1871" s="382">
        <v>21</v>
      </c>
      <c r="G1871" s="382"/>
      <c r="H1871" s="382">
        <v>10</v>
      </c>
      <c r="I1871" s="382">
        <v>31</v>
      </c>
      <c r="J1871" s="382">
        <v>21</v>
      </c>
      <c r="K1871" t="s">
        <v>557</v>
      </c>
      <c r="L1871" s="380">
        <v>45396</v>
      </c>
      <c r="M1871">
        <v>174</v>
      </c>
      <c r="N1871" s="382">
        <v>31</v>
      </c>
      <c r="O1871" s="382"/>
      <c r="P1871" s="382">
        <v>10</v>
      </c>
      <c r="Q1871" s="382">
        <v>21</v>
      </c>
      <c r="R1871" s="382">
        <v>31</v>
      </c>
      <c r="S1871" s="382">
        <v>0</v>
      </c>
    </row>
    <row r="1872" spans="1:19">
      <c r="A1872" t="s">
        <v>74</v>
      </c>
      <c r="B1872">
        <v>116</v>
      </c>
      <c r="C1872" t="s">
        <v>74</v>
      </c>
      <c r="D1872" s="58">
        <v>45383</v>
      </c>
      <c r="E1872" s="382"/>
      <c r="F1872" s="382">
        <v>91</v>
      </c>
      <c r="G1872" s="382"/>
      <c r="H1872" s="382">
        <v>10</v>
      </c>
      <c r="I1872" s="382">
        <v>101</v>
      </c>
      <c r="J1872" s="382">
        <v>91</v>
      </c>
      <c r="L1872" s="380">
        <v>45424</v>
      </c>
      <c r="M1872" s="383">
        <v>82</v>
      </c>
      <c r="N1872" s="382">
        <v>101</v>
      </c>
      <c r="O1872" s="382"/>
      <c r="P1872" s="382">
        <v>10</v>
      </c>
      <c r="Q1872" s="382">
        <v>91</v>
      </c>
      <c r="R1872" s="382">
        <v>101</v>
      </c>
      <c r="S1872" s="382">
        <v>0</v>
      </c>
    </row>
    <row r="1873" spans="1:19">
      <c r="A1873" t="s">
        <v>74</v>
      </c>
      <c r="B1873">
        <v>116</v>
      </c>
      <c r="C1873" t="s">
        <v>74</v>
      </c>
      <c r="D1873" s="58">
        <v>45413</v>
      </c>
      <c r="E1873" s="382"/>
      <c r="F1873" s="382">
        <v>77</v>
      </c>
      <c r="G1873" s="382"/>
      <c r="H1873" s="382">
        <v>10</v>
      </c>
      <c r="I1873" s="382">
        <v>87</v>
      </c>
      <c r="J1873" s="382">
        <v>77</v>
      </c>
      <c r="L1873" s="380">
        <v>45447</v>
      </c>
      <c r="M1873">
        <v>4</v>
      </c>
      <c r="N1873" s="382">
        <v>87</v>
      </c>
      <c r="O1873" s="382"/>
      <c r="P1873" s="382">
        <v>10</v>
      </c>
      <c r="Q1873" s="382">
        <v>77</v>
      </c>
      <c r="R1873" s="382">
        <v>87</v>
      </c>
      <c r="S1873" s="382">
        <v>0</v>
      </c>
    </row>
    <row r="1874" spans="1:19">
      <c r="A1874" t="s">
        <v>74</v>
      </c>
      <c r="B1874">
        <v>116</v>
      </c>
      <c r="C1874" t="s">
        <v>74</v>
      </c>
      <c r="D1874" s="58">
        <v>45444</v>
      </c>
      <c r="E1874" s="382"/>
      <c r="F1874" s="382">
        <v>126</v>
      </c>
      <c r="G1874" s="382"/>
      <c r="H1874" s="382">
        <v>10</v>
      </c>
      <c r="I1874" s="382">
        <v>136</v>
      </c>
      <c r="J1874" s="382">
        <v>126</v>
      </c>
      <c r="L1874" s="380">
        <v>45503</v>
      </c>
      <c r="M1874">
        <v>120</v>
      </c>
      <c r="N1874" s="382">
        <v>136</v>
      </c>
      <c r="O1874" s="382"/>
      <c r="P1874" s="382">
        <v>10</v>
      </c>
      <c r="Q1874" s="382">
        <v>126</v>
      </c>
      <c r="R1874" s="382">
        <v>136</v>
      </c>
      <c r="S1874" s="382">
        <v>0</v>
      </c>
    </row>
    <row r="1875" spans="1:19">
      <c r="A1875" t="s">
        <v>74</v>
      </c>
      <c r="B1875">
        <v>116</v>
      </c>
      <c r="C1875" t="s">
        <v>74</v>
      </c>
      <c r="D1875" s="58">
        <v>45474</v>
      </c>
      <c r="E1875" s="382"/>
      <c r="F1875" s="382">
        <v>7</v>
      </c>
      <c r="G1875" s="382">
        <v>5</v>
      </c>
      <c r="H1875" s="382">
        <v>10</v>
      </c>
      <c r="I1875" s="382">
        <v>22</v>
      </c>
      <c r="J1875" s="382">
        <v>12</v>
      </c>
      <c r="L1875" s="380">
        <v>45551</v>
      </c>
      <c r="M1875">
        <v>33</v>
      </c>
      <c r="N1875" s="382">
        <v>22</v>
      </c>
      <c r="O1875" s="382">
        <v>5</v>
      </c>
      <c r="P1875" s="382">
        <v>10</v>
      </c>
      <c r="Q1875" s="382">
        <v>7</v>
      </c>
      <c r="R1875" s="382">
        <v>22</v>
      </c>
      <c r="S1875" s="382">
        <v>0</v>
      </c>
    </row>
    <row r="1876" spans="1:19">
      <c r="A1876" t="s">
        <v>74</v>
      </c>
      <c r="B1876">
        <v>116</v>
      </c>
      <c r="C1876" t="s">
        <v>74</v>
      </c>
      <c r="D1876" s="58">
        <v>45505</v>
      </c>
      <c r="E1876" s="382"/>
      <c r="F1876" s="382">
        <v>0</v>
      </c>
      <c r="G1876" s="382">
        <v>5</v>
      </c>
      <c r="H1876" s="382">
        <v>10</v>
      </c>
      <c r="I1876" s="382">
        <v>15</v>
      </c>
      <c r="J1876" s="382">
        <v>5</v>
      </c>
      <c r="L1876" s="380">
        <v>45551</v>
      </c>
      <c r="M1876">
        <v>33</v>
      </c>
      <c r="N1876" s="382">
        <v>15</v>
      </c>
      <c r="O1876" s="382">
        <v>5</v>
      </c>
      <c r="P1876" s="382">
        <v>10</v>
      </c>
      <c r="Q1876" s="382">
        <v>0</v>
      </c>
      <c r="R1876" s="382">
        <v>15</v>
      </c>
      <c r="S1876" s="382">
        <v>0</v>
      </c>
    </row>
    <row r="1877" spans="1:19">
      <c r="A1877" t="s">
        <v>74</v>
      </c>
      <c r="B1877">
        <v>116</v>
      </c>
      <c r="C1877" t="s">
        <v>74</v>
      </c>
      <c r="D1877" s="58">
        <v>45536</v>
      </c>
      <c r="E1877" s="382"/>
      <c r="F1877" s="382">
        <v>91</v>
      </c>
      <c r="G1877" s="382">
        <v>5</v>
      </c>
      <c r="H1877" s="382">
        <v>10</v>
      </c>
      <c r="I1877" s="382">
        <v>106</v>
      </c>
      <c r="J1877" s="382">
        <v>96</v>
      </c>
      <c r="L1877" s="380"/>
      <c r="N1877" s="382">
        <v>106</v>
      </c>
      <c r="O1877" s="382">
        <v>5</v>
      </c>
      <c r="P1877" s="382">
        <v>10</v>
      </c>
      <c r="Q1877" s="382">
        <v>91</v>
      </c>
      <c r="R1877" s="382">
        <v>106</v>
      </c>
      <c r="S1877" s="382">
        <v>0</v>
      </c>
    </row>
    <row r="1878" spans="1:19">
      <c r="A1878" t="s">
        <v>74</v>
      </c>
      <c r="B1878">
        <v>116</v>
      </c>
      <c r="C1878" t="s">
        <v>74</v>
      </c>
      <c r="D1878" s="58">
        <v>45566</v>
      </c>
      <c r="E1878" s="382"/>
      <c r="F1878" s="382"/>
      <c r="G1878" s="382"/>
      <c r="H1878" s="382"/>
      <c r="I1878" s="382">
        <v>0</v>
      </c>
      <c r="J1878" s="382">
        <v>0</v>
      </c>
      <c r="L1878" s="380"/>
      <c r="N1878" s="382"/>
      <c r="O1878" s="382"/>
      <c r="P1878" s="382"/>
      <c r="Q1878" s="382">
        <v>0</v>
      </c>
      <c r="R1878" s="382">
        <v>0</v>
      </c>
      <c r="S1878" s="382">
        <v>0</v>
      </c>
    </row>
    <row r="1879" spans="1:19">
      <c r="A1879" t="s">
        <v>74</v>
      </c>
      <c r="B1879">
        <v>116</v>
      </c>
      <c r="C1879" t="s">
        <v>74</v>
      </c>
      <c r="D1879" s="58">
        <v>45597</v>
      </c>
      <c r="E1879" s="382"/>
      <c r="F1879" s="382"/>
      <c r="G1879" s="382"/>
      <c r="H1879" s="382"/>
      <c r="I1879" s="382">
        <v>0</v>
      </c>
      <c r="J1879" s="382">
        <v>0</v>
      </c>
      <c r="L1879" s="380"/>
      <c r="N1879" s="382"/>
      <c r="O1879" s="382"/>
      <c r="P1879" s="382"/>
      <c r="Q1879" s="382">
        <v>0</v>
      </c>
      <c r="R1879" s="382">
        <v>0</v>
      </c>
      <c r="S1879" s="382">
        <v>0</v>
      </c>
    </row>
    <row r="1880" spans="1:19">
      <c r="A1880" t="s">
        <v>74</v>
      </c>
      <c r="B1880">
        <v>116</v>
      </c>
      <c r="C1880" t="s">
        <v>74</v>
      </c>
      <c r="D1880" s="58">
        <v>45627</v>
      </c>
      <c r="E1880" s="382"/>
      <c r="F1880" s="382"/>
      <c r="G1880" s="382"/>
      <c r="H1880" s="382"/>
      <c r="I1880" s="382">
        <v>0</v>
      </c>
      <c r="J1880" s="382">
        <v>0</v>
      </c>
      <c r="L1880" s="380"/>
      <c r="N1880" s="382"/>
      <c r="O1880" s="382"/>
      <c r="P1880" s="382"/>
      <c r="Q1880" s="382">
        <v>0</v>
      </c>
      <c r="R1880" s="382">
        <v>0</v>
      </c>
      <c r="S1880" s="382">
        <v>0</v>
      </c>
    </row>
    <row r="1881" spans="1:19">
      <c r="A1881" t="s">
        <v>74</v>
      </c>
      <c r="B1881">
        <v>116</v>
      </c>
      <c r="C1881" t="s">
        <v>74</v>
      </c>
      <c r="D1881" s="58">
        <v>45658</v>
      </c>
      <c r="E1881" s="382"/>
      <c r="F1881" s="382"/>
      <c r="G1881" s="382"/>
      <c r="H1881" s="382"/>
      <c r="I1881" s="382">
        <v>0</v>
      </c>
      <c r="J1881" s="382">
        <v>0</v>
      </c>
      <c r="L1881" s="380"/>
      <c r="N1881" s="382"/>
      <c r="O1881" s="382"/>
      <c r="P1881" s="382"/>
      <c r="Q1881" s="382">
        <v>0</v>
      </c>
      <c r="R1881" s="382">
        <v>0</v>
      </c>
      <c r="S1881" s="382">
        <v>0</v>
      </c>
    </row>
    <row r="1882" spans="1:19">
      <c r="A1882" t="s">
        <v>74</v>
      </c>
      <c r="B1882" t="s">
        <v>492</v>
      </c>
      <c r="D1882" s="58"/>
      <c r="E1882" s="382">
        <v>0</v>
      </c>
      <c r="F1882" s="382">
        <v>434</v>
      </c>
      <c r="G1882" s="382">
        <v>15</v>
      </c>
      <c r="H1882" s="382">
        <v>70</v>
      </c>
      <c r="I1882" s="382">
        <v>519</v>
      </c>
      <c r="J1882" s="382">
        <v>449</v>
      </c>
      <c r="L1882" s="380"/>
      <c r="N1882" s="382">
        <v>519</v>
      </c>
      <c r="O1882" s="382">
        <v>15</v>
      </c>
      <c r="P1882" s="382">
        <v>70</v>
      </c>
      <c r="Q1882" s="382">
        <v>434</v>
      </c>
      <c r="R1882" s="382">
        <v>519</v>
      </c>
      <c r="S1882" s="382">
        <v>0</v>
      </c>
    </row>
    <row r="1883" spans="1:19">
      <c r="B1883">
        <v>117</v>
      </c>
      <c r="C1883" t="s">
        <v>70</v>
      </c>
      <c r="D1883" s="58">
        <v>45261</v>
      </c>
      <c r="E1883" s="382">
        <v>36</v>
      </c>
      <c r="F1883" s="382"/>
      <c r="G1883" s="382"/>
      <c r="H1883" s="382"/>
      <c r="I1883" s="382">
        <v>36</v>
      </c>
      <c r="J1883" s="382">
        <v>36</v>
      </c>
      <c r="L1883" s="380">
        <v>45423</v>
      </c>
      <c r="M1883" s="383">
        <v>80</v>
      </c>
      <c r="N1883" s="382">
        <v>36</v>
      </c>
      <c r="O1883" s="382"/>
      <c r="P1883" s="382"/>
      <c r="Q1883" s="382">
        <v>36</v>
      </c>
      <c r="R1883" s="382">
        <v>36</v>
      </c>
      <c r="S1883" s="382">
        <v>0</v>
      </c>
    </row>
    <row r="1884" spans="1:19">
      <c r="B1884">
        <v>117</v>
      </c>
      <c r="C1884" t="s">
        <v>70</v>
      </c>
      <c r="D1884" s="58">
        <v>45292</v>
      </c>
      <c r="E1884" s="382"/>
      <c r="F1884" s="382">
        <v>14</v>
      </c>
      <c r="G1884" s="382"/>
      <c r="H1884" s="382">
        <v>0</v>
      </c>
      <c r="I1884" s="382">
        <v>14</v>
      </c>
      <c r="J1884" s="382">
        <v>14</v>
      </c>
      <c r="L1884" s="380">
        <v>45423</v>
      </c>
      <c r="M1884" s="383">
        <v>80</v>
      </c>
      <c r="N1884" s="382">
        <v>14</v>
      </c>
      <c r="O1884" s="382"/>
      <c r="P1884" s="382"/>
      <c r="Q1884" s="382">
        <v>14</v>
      </c>
      <c r="R1884" s="382">
        <v>14</v>
      </c>
      <c r="S1884" s="382">
        <v>0</v>
      </c>
    </row>
    <row r="1885" spans="1:19">
      <c r="A1885" t="s">
        <v>70</v>
      </c>
      <c r="B1885">
        <v>117</v>
      </c>
      <c r="C1885" t="s">
        <v>70</v>
      </c>
      <c r="D1885" s="58">
        <v>45323</v>
      </c>
      <c r="E1885" s="382"/>
      <c r="F1885" s="382"/>
      <c r="G1885" s="382"/>
      <c r="H1885" s="382"/>
      <c r="I1885" s="382">
        <v>0</v>
      </c>
      <c r="J1885" s="382">
        <v>0</v>
      </c>
      <c r="L1885" s="380">
        <v>45423</v>
      </c>
      <c r="M1885" s="383">
        <v>80</v>
      </c>
      <c r="N1885" s="382">
        <v>0</v>
      </c>
      <c r="O1885" s="382"/>
      <c r="P1885" s="382"/>
      <c r="Q1885" s="382">
        <v>0</v>
      </c>
      <c r="R1885" s="382">
        <v>0</v>
      </c>
      <c r="S1885" s="382">
        <v>0</v>
      </c>
    </row>
    <row r="1886" spans="1:19">
      <c r="A1886" t="s">
        <v>70</v>
      </c>
      <c r="B1886">
        <v>117</v>
      </c>
      <c r="C1886" t="s">
        <v>70</v>
      </c>
      <c r="D1886" s="58">
        <v>45352</v>
      </c>
      <c r="E1886" s="382"/>
      <c r="F1886" s="382">
        <v>7</v>
      </c>
      <c r="G1886" s="382"/>
      <c r="H1886" s="382"/>
      <c r="I1886" s="382">
        <v>7</v>
      </c>
      <c r="J1886" s="382">
        <v>7</v>
      </c>
      <c r="L1886" s="380">
        <v>45423</v>
      </c>
      <c r="M1886" s="383">
        <v>80</v>
      </c>
      <c r="N1886" s="382">
        <v>7</v>
      </c>
      <c r="O1886" s="382"/>
      <c r="P1886" s="382"/>
      <c r="Q1886" s="382">
        <v>7</v>
      </c>
      <c r="R1886" s="382">
        <v>7</v>
      </c>
      <c r="S1886" s="382">
        <v>0</v>
      </c>
    </row>
    <row r="1887" spans="1:19">
      <c r="A1887" t="s">
        <v>70</v>
      </c>
      <c r="B1887">
        <v>117</v>
      </c>
      <c r="C1887" t="s">
        <v>70</v>
      </c>
      <c r="D1887" s="58">
        <v>45383</v>
      </c>
      <c r="E1887" s="382"/>
      <c r="F1887" s="382">
        <v>7</v>
      </c>
      <c r="G1887" s="382"/>
      <c r="H1887" s="382">
        <v>10</v>
      </c>
      <c r="I1887" s="382">
        <v>17</v>
      </c>
      <c r="J1887" s="382">
        <v>7</v>
      </c>
      <c r="L1887" s="380">
        <v>45423</v>
      </c>
      <c r="M1887" s="383">
        <v>80</v>
      </c>
      <c r="N1887" s="382">
        <v>17</v>
      </c>
      <c r="O1887" s="382"/>
      <c r="P1887" s="382">
        <v>10</v>
      </c>
      <c r="Q1887" s="382">
        <v>7</v>
      </c>
      <c r="R1887" s="382">
        <v>17</v>
      </c>
      <c r="S1887" s="382">
        <v>0</v>
      </c>
    </row>
    <row r="1888" spans="1:19">
      <c r="A1888" t="s">
        <v>70</v>
      </c>
      <c r="B1888">
        <v>117</v>
      </c>
      <c r="C1888" t="s">
        <v>70</v>
      </c>
      <c r="D1888" s="58">
        <v>45413</v>
      </c>
      <c r="E1888" s="382"/>
      <c r="F1888" s="382">
        <v>35</v>
      </c>
      <c r="G1888" s="382"/>
      <c r="H1888" s="382">
        <v>10</v>
      </c>
      <c r="I1888" s="382">
        <v>45</v>
      </c>
      <c r="J1888" s="382">
        <v>35</v>
      </c>
      <c r="L1888" s="380">
        <v>45423</v>
      </c>
      <c r="M1888" s="383">
        <v>80</v>
      </c>
      <c r="N1888" s="382">
        <v>45</v>
      </c>
      <c r="O1888" s="382"/>
      <c r="P1888" s="382">
        <v>10</v>
      </c>
      <c r="Q1888" s="382">
        <v>35</v>
      </c>
      <c r="R1888" s="382">
        <v>45</v>
      </c>
      <c r="S1888" s="382">
        <v>0</v>
      </c>
    </row>
    <row r="1889" spans="1:19">
      <c r="A1889" t="s">
        <v>70</v>
      </c>
      <c r="B1889">
        <v>117</v>
      </c>
      <c r="C1889" t="s">
        <v>70</v>
      </c>
      <c r="D1889" s="58">
        <v>45413</v>
      </c>
      <c r="E1889" s="382"/>
      <c r="F1889" s="382">
        <v>35</v>
      </c>
      <c r="G1889" s="382"/>
      <c r="H1889" s="382">
        <v>10</v>
      </c>
      <c r="I1889" s="382">
        <v>45</v>
      </c>
      <c r="J1889" s="382">
        <v>35</v>
      </c>
      <c r="L1889" s="380"/>
      <c r="M1889">
        <v>117</v>
      </c>
      <c r="N1889" s="382">
        <v>45</v>
      </c>
      <c r="O1889" s="382"/>
      <c r="P1889" s="382">
        <v>10</v>
      </c>
      <c r="Q1889" s="382">
        <v>35</v>
      </c>
      <c r="R1889" s="382">
        <v>45</v>
      </c>
      <c r="S1889" s="382">
        <v>0</v>
      </c>
    </row>
    <row r="1890" spans="1:19">
      <c r="A1890" t="s">
        <v>70</v>
      </c>
      <c r="B1890">
        <v>117</v>
      </c>
      <c r="C1890" t="s">
        <v>70</v>
      </c>
      <c r="D1890" s="58">
        <v>45444</v>
      </c>
      <c r="E1890" s="382"/>
      <c r="F1890" s="382">
        <v>35</v>
      </c>
      <c r="G1890" s="382"/>
      <c r="H1890" s="382">
        <v>10</v>
      </c>
      <c r="I1890" s="382">
        <v>45</v>
      </c>
      <c r="J1890" s="382">
        <v>35</v>
      </c>
      <c r="L1890" s="380">
        <v>45483</v>
      </c>
      <c r="M1890">
        <v>40</v>
      </c>
      <c r="N1890" s="382">
        <v>45</v>
      </c>
      <c r="O1890" s="382"/>
      <c r="P1890" s="382">
        <v>10</v>
      </c>
      <c r="Q1890" s="382">
        <v>35</v>
      </c>
      <c r="R1890" s="382">
        <v>45</v>
      </c>
      <c r="S1890" s="382">
        <v>0</v>
      </c>
    </row>
    <row r="1891" spans="1:19">
      <c r="A1891" t="s">
        <v>70</v>
      </c>
      <c r="B1891">
        <v>117</v>
      </c>
      <c r="C1891" t="s">
        <v>70</v>
      </c>
      <c r="D1891" s="58">
        <v>45474</v>
      </c>
      <c r="E1891" s="382"/>
      <c r="F1891" s="382">
        <v>56</v>
      </c>
      <c r="G1891" s="382">
        <v>5</v>
      </c>
      <c r="H1891" s="382">
        <v>10</v>
      </c>
      <c r="I1891" s="382">
        <v>71</v>
      </c>
      <c r="J1891" s="382">
        <v>61</v>
      </c>
      <c r="L1891" s="380"/>
      <c r="N1891" s="382">
        <v>71</v>
      </c>
      <c r="O1891" s="382">
        <v>5</v>
      </c>
      <c r="P1891" s="382">
        <v>10</v>
      </c>
      <c r="Q1891" s="382">
        <v>56</v>
      </c>
      <c r="R1891" s="382">
        <v>71</v>
      </c>
      <c r="S1891" s="382">
        <v>0</v>
      </c>
    </row>
    <row r="1892" spans="1:19">
      <c r="A1892" t="s">
        <v>70</v>
      </c>
      <c r="B1892">
        <v>117</v>
      </c>
      <c r="C1892" t="s">
        <v>70</v>
      </c>
      <c r="D1892" s="58">
        <v>45505</v>
      </c>
      <c r="E1892" s="382"/>
      <c r="F1892" s="382">
        <v>28</v>
      </c>
      <c r="G1892" s="382">
        <v>5</v>
      </c>
      <c r="H1892" s="382">
        <v>10</v>
      </c>
      <c r="I1892" s="382">
        <v>43</v>
      </c>
      <c r="J1892" s="382">
        <v>33</v>
      </c>
      <c r="L1892" s="380">
        <v>45561</v>
      </c>
      <c r="M1892">
        <v>76</v>
      </c>
      <c r="N1892" s="382">
        <v>43</v>
      </c>
      <c r="O1892" s="382">
        <v>5</v>
      </c>
      <c r="P1892" s="382">
        <v>10</v>
      </c>
      <c r="Q1892" s="382">
        <v>28</v>
      </c>
      <c r="R1892" s="382">
        <v>43</v>
      </c>
      <c r="S1892" s="382">
        <v>0</v>
      </c>
    </row>
    <row r="1893" spans="1:19">
      <c r="A1893" t="s">
        <v>70</v>
      </c>
      <c r="B1893">
        <v>117</v>
      </c>
      <c r="C1893" t="s">
        <v>70</v>
      </c>
      <c r="D1893" s="58">
        <v>45536</v>
      </c>
      <c r="E1893" s="382"/>
      <c r="F1893" s="382">
        <v>63</v>
      </c>
      <c r="G1893" s="382">
        <v>5</v>
      </c>
      <c r="H1893" s="382">
        <v>10</v>
      </c>
      <c r="I1893" s="382">
        <v>78</v>
      </c>
      <c r="J1893" s="382">
        <v>68</v>
      </c>
      <c r="L1893" s="380"/>
      <c r="N1893" s="382">
        <v>78</v>
      </c>
      <c r="O1893" s="382">
        <v>5</v>
      </c>
      <c r="P1893" s="382">
        <v>10</v>
      </c>
      <c r="Q1893" s="382">
        <v>63</v>
      </c>
      <c r="R1893" s="382">
        <v>78</v>
      </c>
      <c r="S1893" s="382">
        <v>0</v>
      </c>
    </row>
    <row r="1894" spans="1:19">
      <c r="A1894" t="s">
        <v>70</v>
      </c>
      <c r="B1894">
        <v>117</v>
      </c>
      <c r="C1894" t="s">
        <v>70</v>
      </c>
      <c r="D1894" s="58">
        <v>45566</v>
      </c>
      <c r="E1894" s="382"/>
      <c r="F1894" s="382"/>
      <c r="G1894" s="382"/>
      <c r="H1894" s="382"/>
      <c r="I1894" s="382">
        <v>0</v>
      </c>
      <c r="J1894" s="382">
        <v>0</v>
      </c>
      <c r="L1894" s="380"/>
      <c r="N1894" s="382"/>
      <c r="O1894" s="382"/>
      <c r="P1894" s="382"/>
      <c r="Q1894" s="382">
        <v>0</v>
      </c>
      <c r="R1894" s="382">
        <v>0</v>
      </c>
      <c r="S1894" s="382">
        <v>0</v>
      </c>
    </row>
    <row r="1895" spans="1:19">
      <c r="A1895" t="s">
        <v>70</v>
      </c>
      <c r="B1895">
        <v>117</v>
      </c>
      <c r="C1895" t="s">
        <v>70</v>
      </c>
      <c r="D1895" s="58">
        <v>45597</v>
      </c>
      <c r="E1895" s="382"/>
      <c r="F1895" s="382"/>
      <c r="G1895" s="382"/>
      <c r="H1895" s="382"/>
      <c r="I1895" s="382">
        <v>0</v>
      </c>
      <c r="J1895" s="382">
        <v>0</v>
      </c>
      <c r="L1895" s="380"/>
      <c r="N1895" s="382"/>
      <c r="O1895" s="382"/>
      <c r="P1895" s="382"/>
      <c r="Q1895" s="382">
        <v>0</v>
      </c>
      <c r="R1895" s="382">
        <v>0</v>
      </c>
      <c r="S1895" s="382">
        <v>0</v>
      </c>
    </row>
    <row r="1896" spans="1:19">
      <c r="A1896" t="s">
        <v>70</v>
      </c>
      <c r="B1896">
        <v>117</v>
      </c>
      <c r="C1896" t="s">
        <v>70</v>
      </c>
      <c r="D1896" s="58">
        <v>45627</v>
      </c>
      <c r="E1896" s="382"/>
      <c r="F1896" s="382"/>
      <c r="G1896" s="382"/>
      <c r="H1896" s="382"/>
      <c r="I1896" s="382">
        <v>0</v>
      </c>
      <c r="J1896" s="382">
        <v>0</v>
      </c>
      <c r="L1896" s="380"/>
      <c r="N1896" s="382"/>
      <c r="O1896" s="382"/>
      <c r="P1896" s="382"/>
      <c r="Q1896" s="382">
        <v>0</v>
      </c>
      <c r="R1896" s="382">
        <v>0</v>
      </c>
      <c r="S1896" s="382">
        <v>0</v>
      </c>
    </row>
    <row r="1897" spans="1:19">
      <c r="A1897" t="s">
        <v>70</v>
      </c>
      <c r="B1897" t="s">
        <v>493</v>
      </c>
      <c r="D1897" s="58"/>
      <c r="E1897" s="382">
        <v>36</v>
      </c>
      <c r="F1897" s="382">
        <v>280</v>
      </c>
      <c r="G1897" s="382">
        <v>15</v>
      </c>
      <c r="H1897" s="382">
        <v>70</v>
      </c>
      <c r="I1897" s="382">
        <v>401</v>
      </c>
      <c r="J1897" s="382">
        <v>331</v>
      </c>
      <c r="L1897" s="380"/>
      <c r="N1897" s="382">
        <v>401</v>
      </c>
      <c r="O1897" s="382">
        <v>15</v>
      </c>
      <c r="P1897" s="382">
        <v>70</v>
      </c>
      <c r="Q1897" s="382">
        <v>316</v>
      </c>
      <c r="R1897" s="382">
        <v>401</v>
      </c>
      <c r="S1897" s="382">
        <v>0</v>
      </c>
    </row>
    <row r="1898" spans="1:19">
      <c r="B1898">
        <v>118</v>
      </c>
      <c r="C1898" t="s">
        <v>143</v>
      </c>
      <c r="D1898" s="58">
        <v>45261</v>
      </c>
      <c r="E1898" s="382">
        <v>0</v>
      </c>
      <c r="F1898" s="382"/>
      <c r="G1898" s="382"/>
      <c r="H1898" s="382"/>
      <c r="I1898" s="382">
        <v>0</v>
      </c>
      <c r="J1898" s="382">
        <v>0</v>
      </c>
      <c r="L1898" s="380"/>
      <c r="N1898" s="382"/>
      <c r="O1898" s="382"/>
      <c r="P1898" s="382"/>
      <c r="Q1898" s="382">
        <v>0</v>
      </c>
      <c r="R1898" s="382">
        <v>0</v>
      </c>
      <c r="S1898" s="382">
        <v>0</v>
      </c>
    </row>
    <row r="1899" spans="1:19">
      <c r="B1899">
        <v>118</v>
      </c>
      <c r="C1899" t="s">
        <v>143</v>
      </c>
      <c r="D1899" s="58">
        <v>45292</v>
      </c>
      <c r="E1899" s="382"/>
      <c r="F1899" s="382">
        <v>14</v>
      </c>
      <c r="G1899" s="382"/>
      <c r="H1899" s="382">
        <v>0</v>
      </c>
      <c r="I1899" s="382">
        <v>14</v>
      </c>
      <c r="J1899" s="382">
        <v>14</v>
      </c>
      <c r="K1899" t="s">
        <v>557</v>
      </c>
      <c r="L1899" s="380">
        <v>45397</v>
      </c>
      <c r="M1899">
        <v>176</v>
      </c>
      <c r="N1899" s="382">
        <v>14</v>
      </c>
      <c r="O1899" s="382"/>
      <c r="P1899" s="382"/>
      <c r="Q1899" s="382">
        <v>14</v>
      </c>
      <c r="R1899" s="382">
        <v>14</v>
      </c>
      <c r="S1899" s="382">
        <v>0</v>
      </c>
    </row>
    <row r="1900" spans="1:19">
      <c r="A1900" t="s">
        <v>143</v>
      </c>
      <c r="B1900">
        <v>118</v>
      </c>
      <c r="C1900" t="s">
        <v>143</v>
      </c>
      <c r="D1900" s="58">
        <v>45323</v>
      </c>
      <c r="E1900" s="382"/>
      <c r="F1900" s="382"/>
      <c r="G1900" s="382"/>
      <c r="H1900" s="382"/>
      <c r="I1900" s="382">
        <v>0</v>
      </c>
      <c r="J1900" s="382">
        <v>0</v>
      </c>
      <c r="L1900" s="380"/>
      <c r="N1900" s="382"/>
      <c r="O1900" s="382"/>
      <c r="P1900" s="382"/>
      <c r="Q1900" s="382">
        <v>0</v>
      </c>
      <c r="R1900" s="382">
        <v>0</v>
      </c>
      <c r="S1900" s="382">
        <v>0</v>
      </c>
    </row>
    <row r="1901" spans="1:19">
      <c r="A1901" t="s">
        <v>143</v>
      </c>
      <c r="B1901">
        <v>118</v>
      </c>
      <c r="C1901" t="s">
        <v>143</v>
      </c>
      <c r="D1901" s="58">
        <v>45352</v>
      </c>
      <c r="E1901" s="382"/>
      <c r="F1901" s="382">
        <v>21</v>
      </c>
      <c r="G1901" s="382"/>
      <c r="H1901" s="382">
        <v>10</v>
      </c>
      <c r="I1901" s="382">
        <v>31</v>
      </c>
      <c r="J1901" s="382">
        <v>21</v>
      </c>
      <c r="K1901" t="s">
        <v>557</v>
      </c>
      <c r="L1901" s="380">
        <v>45397</v>
      </c>
      <c r="M1901">
        <v>176</v>
      </c>
      <c r="N1901" s="382">
        <v>31</v>
      </c>
      <c r="O1901" s="382"/>
      <c r="P1901" s="382">
        <v>10</v>
      </c>
      <c r="Q1901" s="382">
        <v>21</v>
      </c>
      <c r="R1901" s="382">
        <v>31</v>
      </c>
      <c r="S1901" s="382">
        <v>0</v>
      </c>
    </row>
    <row r="1902" spans="1:19">
      <c r="A1902" t="s">
        <v>143</v>
      </c>
      <c r="B1902">
        <v>118</v>
      </c>
      <c r="C1902" t="s">
        <v>143</v>
      </c>
      <c r="D1902" s="58">
        <v>45383</v>
      </c>
      <c r="E1902" s="382"/>
      <c r="F1902" s="382">
        <v>70</v>
      </c>
      <c r="G1902" s="382"/>
      <c r="H1902" s="382">
        <v>10</v>
      </c>
      <c r="I1902" s="382">
        <v>80</v>
      </c>
      <c r="J1902" s="382">
        <v>70</v>
      </c>
      <c r="L1902" s="380">
        <v>45394</v>
      </c>
      <c r="M1902" s="383">
        <v>87</v>
      </c>
      <c r="N1902" s="382">
        <v>80</v>
      </c>
      <c r="O1902" s="382"/>
      <c r="P1902" s="382">
        <v>10</v>
      </c>
      <c r="Q1902" s="382">
        <v>70</v>
      </c>
      <c r="R1902" s="382">
        <v>80</v>
      </c>
      <c r="S1902" s="382">
        <v>0</v>
      </c>
    </row>
    <row r="1903" spans="1:19">
      <c r="A1903" t="s">
        <v>143</v>
      </c>
      <c r="B1903">
        <v>118</v>
      </c>
      <c r="C1903" t="s">
        <v>143</v>
      </c>
      <c r="D1903" s="58">
        <v>45413</v>
      </c>
      <c r="E1903" s="382"/>
      <c r="F1903" s="382">
        <v>49</v>
      </c>
      <c r="G1903" s="382"/>
      <c r="H1903" s="382">
        <v>10</v>
      </c>
      <c r="I1903" s="382">
        <v>59</v>
      </c>
      <c r="J1903" s="382">
        <v>49</v>
      </c>
      <c r="L1903" s="380">
        <v>45493</v>
      </c>
      <c r="M1903">
        <v>103</v>
      </c>
      <c r="N1903" s="382">
        <v>59</v>
      </c>
      <c r="O1903" s="382"/>
      <c r="P1903" s="382">
        <v>10</v>
      </c>
      <c r="Q1903" s="382">
        <v>49</v>
      </c>
      <c r="R1903" s="382">
        <v>59</v>
      </c>
      <c r="S1903" s="382">
        <v>0</v>
      </c>
    </row>
    <row r="1904" spans="1:19">
      <c r="A1904" t="s">
        <v>143</v>
      </c>
      <c r="B1904">
        <v>118</v>
      </c>
      <c r="C1904" t="s">
        <v>143</v>
      </c>
      <c r="D1904" s="58">
        <v>45444</v>
      </c>
      <c r="E1904" s="382"/>
      <c r="F1904" s="382">
        <v>77</v>
      </c>
      <c r="G1904" s="382"/>
      <c r="H1904" s="382">
        <v>10</v>
      </c>
      <c r="I1904" s="382">
        <v>87</v>
      </c>
      <c r="J1904" s="382">
        <v>77</v>
      </c>
      <c r="L1904" s="380">
        <v>45493</v>
      </c>
      <c r="M1904">
        <v>103</v>
      </c>
      <c r="N1904" s="382">
        <v>87</v>
      </c>
      <c r="O1904" s="382"/>
      <c r="P1904" s="382">
        <v>10</v>
      </c>
      <c r="Q1904" s="382">
        <v>77</v>
      </c>
      <c r="R1904" s="382">
        <v>87</v>
      </c>
      <c r="S1904" s="382">
        <v>0</v>
      </c>
    </row>
    <row r="1905" spans="1:19">
      <c r="A1905" t="s">
        <v>143</v>
      </c>
      <c r="B1905">
        <v>118</v>
      </c>
      <c r="C1905" t="s">
        <v>143</v>
      </c>
      <c r="D1905" s="58">
        <v>45474</v>
      </c>
      <c r="E1905" s="382"/>
      <c r="F1905" s="382">
        <v>77</v>
      </c>
      <c r="G1905" s="382">
        <v>5</v>
      </c>
      <c r="H1905" s="382">
        <v>10</v>
      </c>
      <c r="I1905" s="382">
        <v>92</v>
      </c>
      <c r="J1905" s="382">
        <v>82</v>
      </c>
      <c r="L1905" s="380">
        <v>45523</v>
      </c>
      <c r="M1905">
        <v>79</v>
      </c>
      <c r="N1905" s="382">
        <v>92</v>
      </c>
      <c r="O1905" s="382">
        <v>5</v>
      </c>
      <c r="P1905" s="382">
        <v>10</v>
      </c>
      <c r="Q1905" s="382">
        <v>77</v>
      </c>
      <c r="R1905" s="382">
        <v>92</v>
      </c>
      <c r="S1905" s="382">
        <v>0</v>
      </c>
    </row>
    <row r="1906" spans="1:19">
      <c r="A1906" t="s">
        <v>143</v>
      </c>
      <c r="B1906">
        <v>118</v>
      </c>
      <c r="C1906" t="s">
        <v>143</v>
      </c>
      <c r="D1906" s="58">
        <v>45505</v>
      </c>
      <c r="E1906" s="382"/>
      <c r="F1906" s="382">
        <v>35</v>
      </c>
      <c r="G1906" s="382">
        <v>5</v>
      </c>
      <c r="H1906" s="382">
        <v>10</v>
      </c>
      <c r="I1906" s="382">
        <v>50</v>
      </c>
      <c r="J1906" s="382">
        <v>40</v>
      </c>
      <c r="L1906" s="380"/>
      <c r="N1906" s="382">
        <v>50</v>
      </c>
      <c r="O1906" s="382"/>
      <c r="P1906" s="382"/>
      <c r="Q1906" s="382">
        <v>50</v>
      </c>
      <c r="R1906" s="382">
        <v>50</v>
      </c>
      <c r="S1906" s="382">
        <v>0</v>
      </c>
    </row>
    <row r="1907" spans="1:19">
      <c r="A1907" t="s">
        <v>143</v>
      </c>
      <c r="B1907">
        <v>118</v>
      </c>
      <c r="C1907" t="s">
        <v>143</v>
      </c>
      <c r="D1907" s="58">
        <v>45536</v>
      </c>
      <c r="E1907" s="382"/>
      <c r="F1907" s="382"/>
      <c r="G1907" s="382">
        <v>5</v>
      </c>
      <c r="H1907" s="382">
        <v>10</v>
      </c>
      <c r="I1907" s="382">
        <v>15</v>
      </c>
      <c r="J1907" s="382">
        <v>5</v>
      </c>
      <c r="L1907" s="380"/>
      <c r="N1907" s="382">
        <v>71</v>
      </c>
      <c r="O1907" s="382"/>
      <c r="P1907" s="382"/>
      <c r="Q1907" s="382">
        <v>71</v>
      </c>
      <c r="R1907" s="382">
        <v>71</v>
      </c>
      <c r="S1907" s="382">
        <v>-56</v>
      </c>
    </row>
    <row r="1908" spans="1:19">
      <c r="A1908" t="s">
        <v>143</v>
      </c>
      <c r="B1908">
        <v>118</v>
      </c>
      <c r="C1908" t="s">
        <v>143</v>
      </c>
      <c r="D1908" s="58">
        <v>45566</v>
      </c>
      <c r="E1908" s="382"/>
      <c r="F1908" s="382"/>
      <c r="G1908" s="382"/>
      <c r="H1908" s="382"/>
      <c r="I1908" s="382">
        <v>0</v>
      </c>
      <c r="J1908" s="382">
        <v>0</v>
      </c>
      <c r="L1908" s="380"/>
      <c r="N1908" s="382"/>
      <c r="O1908" s="382"/>
      <c r="P1908" s="382"/>
      <c r="Q1908" s="382">
        <v>0</v>
      </c>
      <c r="R1908" s="382">
        <v>0</v>
      </c>
      <c r="S1908" s="382">
        <v>0</v>
      </c>
    </row>
    <row r="1909" spans="1:19">
      <c r="A1909" t="s">
        <v>143</v>
      </c>
      <c r="B1909">
        <v>118</v>
      </c>
      <c r="C1909" t="s">
        <v>143</v>
      </c>
      <c r="D1909" s="58">
        <v>45597</v>
      </c>
      <c r="E1909" s="382"/>
      <c r="F1909" s="382"/>
      <c r="G1909" s="382"/>
      <c r="H1909" s="382"/>
      <c r="I1909" s="382">
        <v>0</v>
      </c>
      <c r="J1909" s="382">
        <v>0</v>
      </c>
      <c r="L1909" s="380"/>
      <c r="N1909" s="382"/>
      <c r="O1909" s="382"/>
      <c r="P1909" s="382"/>
      <c r="Q1909" s="382">
        <v>0</v>
      </c>
      <c r="R1909" s="382">
        <v>0</v>
      </c>
      <c r="S1909" s="382">
        <v>0</v>
      </c>
    </row>
    <row r="1910" spans="1:19">
      <c r="A1910" t="s">
        <v>143</v>
      </c>
      <c r="B1910">
        <v>118</v>
      </c>
      <c r="C1910" t="s">
        <v>143</v>
      </c>
      <c r="D1910" s="58">
        <v>45627</v>
      </c>
      <c r="E1910" s="382"/>
      <c r="F1910" s="382"/>
      <c r="G1910" s="382"/>
      <c r="H1910" s="382"/>
      <c r="I1910" s="382">
        <v>0</v>
      </c>
      <c r="J1910" s="382">
        <v>0</v>
      </c>
      <c r="L1910" s="380"/>
      <c r="N1910" s="382"/>
      <c r="O1910" s="382"/>
      <c r="P1910" s="382"/>
      <c r="Q1910" s="382">
        <v>0</v>
      </c>
      <c r="R1910" s="382">
        <v>0</v>
      </c>
      <c r="S1910" s="382">
        <v>0</v>
      </c>
    </row>
    <row r="1911" spans="1:19">
      <c r="A1911" t="s">
        <v>143</v>
      </c>
      <c r="B1911">
        <v>118</v>
      </c>
      <c r="C1911" t="s">
        <v>143</v>
      </c>
      <c r="D1911" s="58">
        <v>45658</v>
      </c>
      <c r="E1911" s="382"/>
      <c r="F1911" s="382"/>
      <c r="G1911" s="382"/>
      <c r="H1911" s="382"/>
      <c r="I1911" s="382">
        <v>0</v>
      </c>
      <c r="J1911" s="382">
        <v>0</v>
      </c>
      <c r="L1911" s="380"/>
      <c r="N1911" s="382"/>
      <c r="O1911" s="382"/>
      <c r="P1911" s="382"/>
      <c r="Q1911" s="382">
        <v>0</v>
      </c>
      <c r="R1911" s="382">
        <v>0</v>
      </c>
      <c r="S1911" s="382">
        <v>0</v>
      </c>
    </row>
    <row r="1912" spans="1:19">
      <c r="A1912" t="s">
        <v>143</v>
      </c>
      <c r="B1912" t="s">
        <v>494</v>
      </c>
      <c r="D1912" s="58"/>
      <c r="E1912" s="382">
        <v>0</v>
      </c>
      <c r="F1912" s="382">
        <v>343</v>
      </c>
      <c r="G1912" s="382">
        <v>15</v>
      </c>
      <c r="H1912" s="382">
        <v>70</v>
      </c>
      <c r="I1912" s="382">
        <v>428</v>
      </c>
      <c r="J1912" s="382">
        <v>358</v>
      </c>
      <c r="L1912" s="380"/>
      <c r="N1912" s="382">
        <v>484</v>
      </c>
      <c r="O1912" s="382">
        <v>5</v>
      </c>
      <c r="P1912" s="382">
        <v>50</v>
      </c>
      <c r="Q1912" s="382">
        <v>429</v>
      </c>
      <c r="R1912" s="382">
        <v>484</v>
      </c>
      <c r="S1912" s="382">
        <v>-56</v>
      </c>
    </row>
    <row r="1913" spans="1:19">
      <c r="B1913">
        <v>119</v>
      </c>
      <c r="C1913" t="s">
        <v>279</v>
      </c>
      <c r="D1913" s="58">
        <v>45261</v>
      </c>
      <c r="E1913" s="382"/>
      <c r="F1913" s="382">
        <v>28</v>
      </c>
      <c r="G1913" s="382"/>
      <c r="H1913" s="382"/>
      <c r="I1913" s="382">
        <v>28</v>
      </c>
      <c r="J1913" s="382">
        <v>28</v>
      </c>
      <c r="K1913" t="s">
        <v>557</v>
      </c>
      <c r="L1913" s="380">
        <v>45396</v>
      </c>
      <c r="M1913">
        <v>171</v>
      </c>
      <c r="N1913" s="382">
        <v>28</v>
      </c>
      <c r="O1913" s="382"/>
      <c r="P1913" s="382"/>
      <c r="Q1913" s="382">
        <v>28</v>
      </c>
      <c r="R1913" s="382">
        <v>28</v>
      </c>
      <c r="S1913" s="382">
        <v>0</v>
      </c>
    </row>
    <row r="1914" spans="1:19">
      <c r="B1914">
        <v>119</v>
      </c>
      <c r="C1914" t="s">
        <v>265</v>
      </c>
      <c r="D1914" s="58">
        <v>45292</v>
      </c>
      <c r="E1914" s="382"/>
      <c r="F1914" s="382">
        <v>28</v>
      </c>
      <c r="G1914" s="382"/>
      <c r="H1914" s="382">
        <v>0</v>
      </c>
      <c r="I1914" s="382">
        <v>28</v>
      </c>
      <c r="J1914" s="382">
        <v>28</v>
      </c>
      <c r="K1914" t="s">
        <v>557</v>
      </c>
      <c r="L1914" s="380">
        <v>45396</v>
      </c>
      <c r="M1914">
        <v>171</v>
      </c>
      <c r="N1914" s="382">
        <v>28</v>
      </c>
      <c r="O1914" s="382"/>
      <c r="P1914" s="382"/>
      <c r="Q1914" s="382">
        <v>28</v>
      </c>
      <c r="R1914" s="382">
        <v>28</v>
      </c>
      <c r="S1914" s="382">
        <v>0</v>
      </c>
    </row>
    <row r="1915" spans="1:19">
      <c r="A1915" t="s">
        <v>279</v>
      </c>
      <c r="B1915">
        <v>119</v>
      </c>
      <c r="C1915" t="s">
        <v>279</v>
      </c>
      <c r="D1915" s="58">
        <v>45323</v>
      </c>
      <c r="E1915" s="382"/>
      <c r="F1915" s="382"/>
      <c r="G1915" s="382"/>
      <c r="H1915" s="382"/>
      <c r="I1915" s="382">
        <v>0</v>
      </c>
      <c r="J1915" s="382">
        <v>0</v>
      </c>
      <c r="L1915" s="380"/>
      <c r="N1915" s="382"/>
      <c r="O1915" s="382"/>
      <c r="P1915" s="382"/>
      <c r="Q1915" s="382">
        <v>0</v>
      </c>
      <c r="R1915" s="382">
        <v>0</v>
      </c>
      <c r="S1915" s="382">
        <v>0</v>
      </c>
    </row>
    <row r="1916" spans="1:19">
      <c r="A1916" t="s">
        <v>265</v>
      </c>
      <c r="B1916">
        <v>119</v>
      </c>
      <c r="C1916" t="s">
        <v>265</v>
      </c>
      <c r="D1916" s="58">
        <v>45352</v>
      </c>
      <c r="E1916" s="382"/>
      <c r="F1916" s="382">
        <v>49</v>
      </c>
      <c r="G1916" s="382"/>
      <c r="H1916" s="382">
        <v>10</v>
      </c>
      <c r="I1916" s="382">
        <v>59</v>
      </c>
      <c r="J1916" s="382">
        <v>49</v>
      </c>
      <c r="K1916" t="s">
        <v>557</v>
      </c>
      <c r="L1916" s="380">
        <v>45396</v>
      </c>
      <c r="M1916">
        <v>171</v>
      </c>
      <c r="N1916" s="382">
        <v>59</v>
      </c>
      <c r="O1916" s="382"/>
      <c r="P1916" s="382">
        <v>10</v>
      </c>
      <c r="Q1916" s="382">
        <v>49</v>
      </c>
      <c r="R1916" s="382">
        <v>59</v>
      </c>
      <c r="S1916" s="382">
        <v>0</v>
      </c>
    </row>
    <row r="1917" spans="1:19">
      <c r="A1917" t="s">
        <v>279</v>
      </c>
      <c r="B1917">
        <v>119</v>
      </c>
      <c r="C1917" t="s">
        <v>279</v>
      </c>
      <c r="D1917" s="58">
        <v>45383</v>
      </c>
      <c r="E1917" s="382"/>
      <c r="F1917" s="382">
        <v>35</v>
      </c>
      <c r="G1917" s="382"/>
      <c r="H1917" s="382">
        <v>10</v>
      </c>
      <c r="I1917" s="382">
        <v>45</v>
      </c>
      <c r="J1917" s="382">
        <v>35</v>
      </c>
      <c r="L1917" s="380">
        <v>45433</v>
      </c>
      <c r="M1917" s="383">
        <v>109</v>
      </c>
      <c r="N1917" s="382">
        <v>45</v>
      </c>
      <c r="O1917" s="382"/>
      <c r="P1917" s="382">
        <v>10</v>
      </c>
      <c r="Q1917" s="382">
        <v>35</v>
      </c>
      <c r="R1917" s="382">
        <v>45</v>
      </c>
      <c r="S1917" s="382">
        <v>0</v>
      </c>
    </row>
    <row r="1918" spans="1:19">
      <c r="A1918" t="s">
        <v>265</v>
      </c>
      <c r="B1918">
        <v>119</v>
      </c>
      <c r="C1918" t="s">
        <v>265</v>
      </c>
      <c r="D1918" s="58">
        <v>45413</v>
      </c>
      <c r="E1918" s="382"/>
      <c r="F1918" s="382">
        <v>98</v>
      </c>
      <c r="G1918" s="382"/>
      <c r="H1918" s="382">
        <v>10</v>
      </c>
      <c r="I1918" s="382">
        <v>108</v>
      </c>
      <c r="J1918" s="382">
        <v>98</v>
      </c>
      <c r="L1918" s="380">
        <v>45452</v>
      </c>
      <c r="M1918">
        <v>58</v>
      </c>
      <c r="N1918" s="382">
        <v>108</v>
      </c>
      <c r="O1918" s="382"/>
      <c r="P1918" s="382">
        <v>10</v>
      </c>
      <c r="Q1918" s="382">
        <v>98</v>
      </c>
      <c r="R1918" s="382">
        <v>108</v>
      </c>
      <c r="S1918" s="382">
        <v>0</v>
      </c>
    </row>
    <row r="1919" spans="1:19">
      <c r="A1919" t="s">
        <v>279</v>
      </c>
      <c r="B1919">
        <v>119</v>
      </c>
      <c r="C1919" t="s">
        <v>279</v>
      </c>
      <c r="D1919" s="58">
        <v>45444</v>
      </c>
      <c r="E1919" s="382"/>
      <c r="F1919" s="382">
        <v>49</v>
      </c>
      <c r="G1919" s="382"/>
      <c r="H1919" s="382">
        <v>10</v>
      </c>
      <c r="I1919" s="382">
        <v>59</v>
      </c>
      <c r="J1919" s="382">
        <v>49</v>
      </c>
      <c r="L1919" s="380">
        <v>45489</v>
      </c>
      <c r="M1919">
        <v>81</v>
      </c>
      <c r="N1919" s="382">
        <v>59</v>
      </c>
      <c r="O1919" s="382"/>
      <c r="P1919" s="382">
        <v>10</v>
      </c>
      <c r="Q1919" s="382">
        <v>49</v>
      </c>
      <c r="R1919" s="382">
        <v>59</v>
      </c>
      <c r="S1919" s="382">
        <v>0</v>
      </c>
    </row>
    <row r="1920" spans="1:19">
      <c r="A1920" t="s">
        <v>265</v>
      </c>
      <c r="B1920">
        <v>119</v>
      </c>
      <c r="C1920" t="s">
        <v>265</v>
      </c>
      <c r="D1920" s="58">
        <v>45474</v>
      </c>
      <c r="E1920" s="382"/>
      <c r="F1920" s="382">
        <v>14</v>
      </c>
      <c r="G1920" s="382">
        <v>5</v>
      </c>
      <c r="H1920" s="382">
        <v>10</v>
      </c>
      <c r="I1920" s="382">
        <v>29</v>
      </c>
      <c r="J1920" s="382">
        <v>19</v>
      </c>
      <c r="L1920" s="380">
        <v>45549</v>
      </c>
      <c r="M1920">
        <v>16</v>
      </c>
      <c r="N1920" s="382">
        <v>29</v>
      </c>
      <c r="O1920" s="382">
        <v>5</v>
      </c>
      <c r="P1920" s="382">
        <v>10</v>
      </c>
      <c r="Q1920" s="382">
        <v>14</v>
      </c>
      <c r="R1920" s="382">
        <v>29</v>
      </c>
      <c r="S1920" s="382">
        <v>0</v>
      </c>
    </row>
    <row r="1921" spans="1:19">
      <c r="A1921" t="s">
        <v>279</v>
      </c>
      <c r="B1921">
        <v>119</v>
      </c>
      <c r="C1921" t="s">
        <v>279</v>
      </c>
      <c r="D1921" s="58">
        <v>45505</v>
      </c>
      <c r="E1921" s="382"/>
      <c r="F1921" s="382">
        <v>14</v>
      </c>
      <c r="G1921" s="382">
        <v>5</v>
      </c>
      <c r="H1921" s="382">
        <v>10</v>
      </c>
      <c r="I1921" s="382">
        <v>29</v>
      </c>
      <c r="J1921" s="382">
        <v>19</v>
      </c>
      <c r="L1921" s="380">
        <v>45549</v>
      </c>
      <c r="M1921">
        <v>16</v>
      </c>
      <c r="N1921" s="382">
        <v>29</v>
      </c>
      <c r="O1921" s="382">
        <v>5</v>
      </c>
      <c r="P1921" s="382">
        <v>10</v>
      </c>
      <c r="Q1921" s="382">
        <v>14</v>
      </c>
      <c r="R1921" s="382">
        <v>29</v>
      </c>
      <c r="S1921" s="382">
        <v>0</v>
      </c>
    </row>
    <row r="1922" spans="1:19">
      <c r="A1922" t="s">
        <v>265</v>
      </c>
      <c r="B1922">
        <v>119</v>
      </c>
      <c r="C1922" t="s">
        <v>265</v>
      </c>
      <c r="D1922" s="58">
        <v>45536</v>
      </c>
      <c r="E1922" s="382"/>
      <c r="F1922" s="382">
        <v>28</v>
      </c>
      <c r="G1922" s="382">
        <v>5</v>
      </c>
      <c r="H1922" s="382">
        <v>10</v>
      </c>
      <c r="I1922" s="382">
        <v>43</v>
      </c>
      <c r="J1922" s="382">
        <v>33</v>
      </c>
      <c r="L1922" s="380"/>
      <c r="N1922" s="382">
        <v>43</v>
      </c>
      <c r="O1922" s="382">
        <v>5</v>
      </c>
      <c r="P1922" s="382">
        <v>10</v>
      </c>
      <c r="Q1922" s="382">
        <v>28</v>
      </c>
      <c r="R1922" s="382">
        <v>43</v>
      </c>
      <c r="S1922" s="382">
        <v>0</v>
      </c>
    </row>
    <row r="1923" spans="1:19">
      <c r="A1923" t="s">
        <v>279</v>
      </c>
      <c r="B1923">
        <v>119</v>
      </c>
      <c r="C1923" t="s">
        <v>279</v>
      </c>
      <c r="D1923" s="58">
        <v>45566</v>
      </c>
      <c r="E1923" s="382"/>
      <c r="F1923" s="382">
        <v>14</v>
      </c>
      <c r="G1923" s="382">
        <v>5</v>
      </c>
      <c r="H1923" s="382">
        <v>10</v>
      </c>
      <c r="I1923" s="382">
        <v>29</v>
      </c>
      <c r="J1923" s="382">
        <v>19</v>
      </c>
      <c r="L1923" s="380" t="s">
        <v>568</v>
      </c>
      <c r="M1923">
        <v>36</v>
      </c>
      <c r="N1923" s="382">
        <v>29</v>
      </c>
      <c r="O1923" s="382">
        <v>5</v>
      </c>
      <c r="P1923" s="382">
        <v>10</v>
      </c>
      <c r="Q1923" s="382">
        <v>14</v>
      </c>
      <c r="R1923" s="382">
        <v>29</v>
      </c>
      <c r="S1923" s="382">
        <v>0</v>
      </c>
    </row>
    <row r="1924" spans="1:19">
      <c r="A1924" t="s">
        <v>265</v>
      </c>
      <c r="B1924">
        <v>119</v>
      </c>
      <c r="C1924" t="s">
        <v>265</v>
      </c>
      <c r="D1924" s="58">
        <v>45597</v>
      </c>
      <c r="E1924" s="382"/>
      <c r="F1924" s="382"/>
      <c r="G1924" s="382"/>
      <c r="H1924" s="382"/>
      <c r="I1924" s="382">
        <v>0</v>
      </c>
      <c r="J1924" s="382">
        <v>0</v>
      </c>
      <c r="L1924" s="380"/>
      <c r="N1924" s="382"/>
      <c r="O1924" s="382"/>
      <c r="P1924" s="382"/>
      <c r="Q1924" s="382">
        <v>0</v>
      </c>
      <c r="R1924" s="382">
        <v>0</v>
      </c>
      <c r="S1924" s="382">
        <v>0</v>
      </c>
    </row>
    <row r="1925" spans="1:19">
      <c r="A1925" t="s">
        <v>279</v>
      </c>
      <c r="B1925">
        <v>119</v>
      </c>
      <c r="C1925" t="s">
        <v>279</v>
      </c>
      <c r="D1925" s="58">
        <v>45627</v>
      </c>
      <c r="E1925" s="382"/>
      <c r="F1925" s="382"/>
      <c r="G1925" s="382"/>
      <c r="H1925" s="382"/>
      <c r="I1925" s="382">
        <v>0</v>
      </c>
      <c r="J1925" s="382">
        <v>0</v>
      </c>
      <c r="L1925" s="380"/>
      <c r="N1925" s="382"/>
      <c r="O1925" s="382"/>
      <c r="P1925" s="382"/>
      <c r="Q1925" s="382">
        <v>0</v>
      </c>
      <c r="R1925" s="382">
        <v>0</v>
      </c>
      <c r="S1925" s="382">
        <v>0</v>
      </c>
    </row>
    <row r="1926" spans="1:19">
      <c r="A1926" t="s">
        <v>265</v>
      </c>
      <c r="B1926">
        <v>119</v>
      </c>
      <c r="C1926" t="s">
        <v>265</v>
      </c>
      <c r="D1926" s="58">
        <v>45658</v>
      </c>
      <c r="E1926" s="382"/>
      <c r="F1926" s="382"/>
      <c r="G1926" s="382"/>
      <c r="H1926" s="382"/>
      <c r="I1926" s="382">
        <v>0</v>
      </c>
      <c r="J1926" s="382">
        <v>0</v>
      </c>
      <c r="L1926" s="380"/>
      <c r="N1926" s="382"/>
      <c r="O1926" s="382"/>
      <c r="P1926" s="382"/>
      <c r="Q1926" s="382">
        <v>0</v>
      </c>
      <c r="R1926" s="382">
        <v>0</v>
      </c>
      <c r="S1926" s="382">
        <v>0</v>
      </c>
    </row>
    <row r="1927" spans="1:19">
      <c r="A1927" t="s">
        <v>279</v>
      </c>
      <c r="B1927" t="s">
        <v>495</v>
      </c>
      <c r="D1927" s="58"/>
      <c r="E1927" s="382">
        <v>0</v>
      </c>
      <c r="F1927" s="382">
        <v>357</v>
      </c>
      <c r="G1927" s="382">
        <v>20</v>
      </c>
      <c r="H1927" s="382">
        <v>80</v>
      </c>
      <c r="I1927" s="382">
        <v>457</v>
      </c>
      <c r="J1927" s="382">
        <v>377</v>
      </c>
      <c r="L1927" s="380"/>
      <c r="N1927" s="382">
        <v>457</v>
      </c>
      <c r="O1927" s="382">
        <v>20</v>
      </c>
      <c r="P1927" s="382">
        <v>80</v>
      </c>
      <c r="Q1927" s="382">
        <v>357</v>
      </c>
      <c r="R1927" s="382">
        <v>457</v>
      </c>
      <c r="S1927" s="382">
        <v>0</v>
      </c>
    </row>
    <row r="1928" spans="1:19">
      <c r="B1928">
        <v>120</v>
      </c>
      <c r="C1928" t="s">
        <v>299</v>
      </c>
      <c r="D1928" s="58">
        <v>45261</v>
      </c>
      <c r="E1928" s="382">
        <v>0</v>
      </c>
      <c r="F1928" s="382">
        <v>0</v>
      </c>
      <c r="G1928" s="382"/>
      <c r="H1928" s="382"/>
      <c r="I1928" s="382">
        <v>0</v>
      </c>
      <c r="J1928" s="382">
        <v>0</v>
      </c>
      <c r="L1928" s="380"/>
      <c r="N1928" s="382"/>
      <c r="O1928" s="382"/>
      <c r="P1928" s="382"/>
      <c r="Q1928" s="382">
        <v>0</v>
      </c>
      <c r="R1928" s="382">
        <v>0</v>
      </c>
      <c r="S1928" s="382">
        <v>0</v>
      </c>
    </row>
    <row r="1929" spans="1:19">
      <c r="B1929">
        <v>120</v>
      </c>
      <c r="C1929" t="s">
        <v>299</v>
      </c>
      <c r="D1929" s="58">
        <v>45292</v>
      </c>
      <c r="E1929" s="382"/>
      <c r="F1929" s="382">
        <v>7</v>
      </c>
      <c r="G1929" s="382"/>
      <c r="H1929" s="382">
        <v>0</v>
      </c>
      <c r="I1929" s="382">
        <v>7</v>
      </c>
      <c r="J1929" s="382">
        <v>7</v>
      </c>
      <c r="K1929" t="s">
        <v>557</v>
      </c>
      <c r="L1929" s="380">
        <v>45391</v>
      </c>
      <c r="M1929">
        <v>110</v>
      </c>
      <c r="N1929" s="382">
        <v>7</v>
      </c>
      <c r="O1929" s="382"/>
      <c r="P1929" s="382"/>
      <c r="Q1929" s="382">
        <v>7</v>
      </c>
      <c r="R1929" s="382">
        <v>7</v>
      </c>
      <c r="S1929" s="382">
        <v>0</v>
      </c>
    </row>
    <row r="1930" spans="1:19">
      <c r="A1930" t="s">
        <v>299</v>
      </c>
      <c r="B1930">
        <v>120</v>
      </c>
      <c r="C1930" t="s">
        <v>299</v>
      </c>
      <c r="D1930" s="58">
        <v>45323</v>
      </c>
      <c r="E1930" s="382"/>
      <c r="F1930" s="382">
        <v>0</v>
      </c>
      <c r="G1930" s="382"/>
      <c r="H1930" s="382"/>
      <c r="I1930" s="382">
        <v>0</v>
      </c>
      <c r="J1930" s="382">
        <v>0</v>
      </c>
      <c r="L1930" s="380"/>
      <c r="N1930" s="382"/>
      <c r="O1930" s="382"/>
      <c r="P1930" s="382"/>
      <c r="Q1930" s="382">
        <v>0</v>
      </c>
      <c r="R1930" s="382">
        <v>0</v>
      </c>
      <c r="S1930" s="382">
        <v>0</v>
      </c>
    </row>
    <row r="1931" spans="1:19">
      <c r="A1931" t="s">
        <v>299</v>
      </c>
      <c r="B1931">
        <v>120</v>
      </c>
      <c r="C1931" t="s">
        <v>299</v>
      </c>
      <c r="D1931" s="58">
        <v>45352</v>
      </c>
      <c r="E1931" s="382"/>
      <c r="F1931" s="382">
        <v>0</v>
      </c>
      <c r="G1931" s="382"/>
      <c r="H1931" s="382">
        <v>10</v>
      </c>
      <c r="I1931" s="382">
        <v>10</v>
      </c>
      <c r="J1931" s="382">
        <v>0</v>
      </c>
      <c r="K1931" t="s">
        <v>557</v>
      </c>
      <c r="L1931" s="380">
        <v>45391</v>
      </c>
      <c r="M1931">
        <v>110</v>
      </c>
      <c r="N1931" s="382">
        <v>10</v>
      </c>
      <c r="O1931" s="382"/>
      <c r="P1931" s="382">
        <v>10</v>
      </c>
      <c r="Q1931" s="382">
        <v>0</v>
      </c>
      <c r="R1931" s="382">
        <v>10</v>
      </c>
      <c r="S1931" s="382">
        <v>0</v>
      </c>
    </row>
    <row r="1932" spans="1:19">
      <c r="A1932" t="s">
        <v>299</v>
      </c>
      <c r="B1932">
        <v>120</v>
      </c>
      <c r="C1932" t="s">
        <v>299</v>
      </c>
      <c r="D1932" s="58">
        <v>45383</v>
      </c>
      <c r="E1932" s="382"/>
      <c r="F1932" s="382">
        <v>28</v>
      </c>
      <c r="G1932" s="382"/>
      <c r="H1932" s="382">
        <v>10</v>
      </c>
      <c r="I1932" s="382">
        <v>38</v>
      </c>
      <c r="J1932" s="382">
        <v>28</v>
      </c>
      <c r="L1932" s="380">
        <v>45420</v>
      </c>
      <c r="M1932" s="383">
        <v>41</v>
      </c>
      <c r="N1932" s="382">
        <v>38</v>
      </c>
      <c r="O1932" s="382"/>
      <c r="P1932" s="382">
        <v>10</v>
      </c>
      <c r="Q1932" s="382">
        <v>28</v>
      </c>
      <c r="R1932" s="382">
        <v>38</v>
      </c>
      <c r="S1932" s="382">
        <v>0</v>
      </c>
    </row>
    <row r="1933" spans="1:19">
      <c r="A1933" t="s">
        <v>299</v>
      </c>
      <c r="B1933">
        <v>120</v>
      </c>
      <c r="C1933" t="s">
        <v>299</v>
      </c>
      <c r="D1933" s="58">
        <v>45413</v>
      </c>
      <c r="E1933" s="382"/>
      <c r="F1933" s="382">
        <v>14</v>
      </c>
      <c r="G1933" s="382"/>
      <c r="H1933" s="382">
        <v>10</v>
      </c>
      <c r="I1933" s="382">
        <v>24</v>
      </c>
      <c r="J1933" s="382">
        <v>14</v>
      </c>
      <c r="L1933" s="380">
        <v>45447</v>
      </c>
      <c r="M1933">
        <v>7</v>
      </c>
      <c r="N1933" s="382">
        <v>24</v>
      </c>
      <c r="O1933" s="382"/>
      <c r="P1933" s="382">
        <v>10</v>
      </c>
      <c r="Q1933" s="382">
        <v>14</v>
      </c>
      <c r="R1933" s="382">
        <v>24</v>
      </c>
      <c r="S1933" s="382">
        <v>0</v>
      </c>
    </row>
    <row r="1934" spans="1:19">
      <c r="A1934" t="s">
        <v>299</v>
      </c>
      <c r="B1934">
        <v>120</v>
      </c>
      <c r="C1934" t="s">
        <v>299</v>
      </c>
      <c r="D1934" s="58">
        <v>45444</v>
      </c>
      <c r="E1934" s="382"/>
      <c r="F1934" s="382">
        <v>21</v>
      </c>
      <c r="G1934" s="382"/>
      <c r="H1934" s="382">
        <v>10</v>
      </c>
      <c r="I1934" s="382">
        <v>31</v>
      </c>
      <c r="J1934" s="382">
        <v>21</v>
      </c>
      <c r="L1934" s="380">
        <v>45483</v>
      </c>
      <c r="M1934">
        <v>35</v>
      </c>
      <c r="N1934" s="382">
        <v>31</v>
      </c>
      <c r="O1934" s="382"/>
      <c r="P1934" s="382">
        <v>10</v>
      </c>
      <c r="Q1934" s="382">
        <v>21</v>
      </c>
      <c r="R1934" s="382">
        <v>31</v>
      </c>
      <c r="S1934" s="382">
        <v>0</v>
      </c>
    </row>
    <row r="1935" spans="1:19">
      <c r="A1935" t="s">
        <v>299</v>
      </c>
      <c r="B1935">
        <v>120</v>
      </c>
      <c r="C1935" t="s">
        <v>299</v>
      </c>
      <c r="D1935" s="58">
        <v>45474</v>
      </c>
      <c r="E1935" s="382"/>
      <c r="F1935" s="382">
        <v>35</v>
      </c>
      <c r="G1935" s="382">
        <v>5</v>
      </c>
      <c r="H1935" s="382">
        <v>10</v>
      </c>
      <c r="I1935" s="382">
        <v>50</v>
      </c>
      <c r="J1935" s="382">
        <v>40</v>
      </c>
      <c r="L1935" s="380">
        <v>45514</v>
      </c>
      <c r="M1935">
        <v>49</v>
      </c>
      <c r="N1935" s="382">
        <v>50</v>
      </c>
      <c r="O1935" s="382">
        <v>5</v>
      </c>
      <c r="P1935" s="382">
        <v>10</v>
      </c>
      <c r="Q1935" s="382">
        <v>35</v>
      </c>
      <c r="R1935" s="382">
        <v>50</v>
      </c>
      <c r="S1935" s="382">
        <v>0</v>
      </c>
    </row>
    <row r="1936" spans="1:19">
      <c r="A1936" t="s">
        <v>299</v>
      </c>
      <c r="B1936">
        <v>120</v>
      </c>
      <c r="C1936" t="s">
        <v>299</v>
      </c>
      <c r="D1936" s="58">
        <v>45505</v>
      </c>
      <c r="E1936" s="382"/>
      <c r="F1936" s="382">
        <v>28</v>
      </c>
      <c r="G1936" s="382">
        <v>5</v>
      </c>
      <c r="H1936" s="382">
        <v>10</v>
      </c>
      <c r="I1936" s="382">
        <v>43</v>
      </c>
      <c r="J1936" s="382">
        <v>33</v>
      </c>
      <c r="L1936" s="380" t="s">
        <v>577</v>
      </c>
      <c r="M1936">
        <v>72</v>
      </c>
      <c r="N1936" s="382">
        <v>43</v>
      </c>
      <c r="O1936" s="382">
        <v>5</v>
      </c>
      <c r="P1936" s="382">
        <v>10</v>
      </c>
      <c r="Q1936" s="382">
        <v>28</v>
      </c>
      <c r="R1936" s="382">
        <v>43</v>
      </c>
      <c r="S1936" s="382">
        <v>0</v>
      </c>
    </row>
    <row r="1937" spans="1:19">
      <c r="A1937" t="s">
        <v>299</v>
      </c>
      <c r="B1937">
        <v>120</v>
      </c>
      <c r="C1937" t="s">
        <v>299</v>
      </c>
      <c r="D1937" s="58">
        <v>45536</v>
      </c>
      <c r="E1937" s="382"/>
      <c r="F1937" s="382">
        <v>35</v>
      </c>
      <c r="G1937" s="382">
        <v>5</v>
      </c>
      <c r="H1937" s="382">
        <v>10</v>
      </c>
      <c r="I1937" s="382">
        <v>50</v>
      </c>
      <c r="J1937" s="382">
        <v>40</v>
      </c>
      <c r="L1937" s="380"/>
      <c r="N1937" s="382">
        <v>50</v>
      </c>
      <c r="O1937" s="382">
        <v>5</v>
      </c>
      <c r="P1937" s="382">
        <v>10</v>
      </c>
      <c r="Q1937" s="382">
        <v>35</v>
      </c>
      <c r="R1937" s="382">
        <v>50</v>
      </c>
      <c r="S1937" s="382">
        <v>0</v>
      </c>
    </row>
    <row r="1938" spans="1:19">
      <c r="A1938" t="s">
        <v>299</v>
      </c>
      <c r="B1938">
        <v>120</v>
      </c>
      <c r="C1938" t="s">
        <v>299</v>
      </c>
      <c r="D1938" s="58">
        <v>45566</v>
      </c>
      <c r="E1938" s="382"/>
      <c r="F1938" s="382">
        <v>21</v>
      </c>
      <c r="G1938" s="382">
        <v>5</v>
      </c>
      <c r="H1938" s="382">
        <v>10</v>
      </c>
      <c r="I1938" s="382">
        <v>36</v>
      </c>
      <c r="J1938" s="382">
        <v>26</v>
      </c>
      <c r="L1938" s="380" t="s">
        <v>564</v>
      </c>
      <c r="M1938">
        <v>11</v>
      </c>
      <c r="N1938" s="382">
        <v>36</v>
      </c>
      <c r="O1938" s="382">
        <v>5</v>
      </c>
      <c r="P1938" s="382">
        <v>10</v>
      </c>
      <c r="Q1938" s="382">
        <v>21</v>
      </c>
      <c r="R1938" s="382">
        <v>36</v>
      </c>
      <c r="S1938" s="382">
        <v>0</v>
      </c>
    </row>
    <row r="1939" spans="1:19">
      <c r="A1939" t="s">
        <v>299</v>
      </c>
      <c r="B1939">
        <v>120</v>
      </c>
      <c r="C1939" t="s">
        <v>299</v>
      </c>
      <c r="D1939" s="58">
        <v>45597</v>
      </c>
      <c r="E1939" s="382"/>
      <c r="F1939" s="382"/>
      <c r="G1939" s="382"/>
      <c r="H1939" s="382"/>
      <c r="I1939" s="382">
        <v>0</v>
      </c>
      <c r="J1939" s="382">
        <v>0</v>
      </c>
      <c r="L1939" s="380"/>
      <c r="N1939" s="382"/>
      <c r="O1939" s="382"/>
      <c r="P1939" s="382"/>
      <c r="Q1939" s="382">
        <v>0</v>
      </c>
      <c r="R1939" s="382">
        <v>0</v>
      </c>
      <c r="S1939" s="382">
        <v>0</v>
      </c>
    </row>
    <row r="1940" spans="1:19">
      <c r="A1940" t="s">
        <v>299</v>
      </c>
      <c r="B1940">
        <v>120</v>
      </c>
      <c r="C1940" t="s">
        <v>299</v>
      </c>
      <c r="D1940" s="58">
        <v>45627</v>
      </c>
      <c r="E1940" s="382"/>
      <c r="F1940" s="382"/>
      <c r="G1940" s="382"/>
      <c r="H1940" s="382"/>
      <c r="I1940" s="382">
        <v>0</v>
      </c>
      <c r="J1940" s="382">
        <v>0</v>
      </c>
      <c r="L1940" s="380"/>
      <c r="N1940" s="382"/>
      <c r="O1940" s="382"/>
      <c r="P1940" s="382"/>
      <c r="Q1940" s="382">
        <v>0</v>
      </c>
      <c r="R1940" s="382">
        <v>0</v>
      </c>
      <c r="S1940" s="382">
        <v>0</v>
      </c>
    </row>
    <row r="1941" spans="1:19">
      <c r="A1941" t="s">
        <v>299</v>
      </c>
      <c r="B1941">
        <v>120</v>
      </c>
      <c r="C1941" t="s">
        <v>299</v>
      </c>
      <c r="D1941" s="58">
        <v>45658</v>
      </c>
      <c r="E1941" s="382"/>
      <c r="F1941" s="382"/>
      <c r="G1941" s="382"/>
      <c r="H1941" s="382"/>
      <c r="I1941" s="382">
        <v>0</v>
      </c>
      <c r="J1941" s="382">
        <v>0</v>
      </c>
      <c r="L1941" s="380"/>
      <c r="N1941" s="382"/>
      <c r="O1941" s="382"/>
      <c r="P1941" s="382"/>
      <c r="Q1941" s="382">
        <v>0</v>
      </c>
      <c r="R1941" s="382">
        <v>0</v>
      </c>
      <c r="S1941" s="382">
        <v>0</v>
      </c>
    </row>
    <row r="1942" spans="1:19">
      <c r="A1942" t="s">
        <v>299</v>
      </c>
      <c r="B1942" t="s">
        <v>496</v>
      </c>
      <c r="D1942" s="58"/>
      <c r="E1942" s="382">
        <v>0</v>
      </c>
      <c r="F1942" s="382">
        <v>189</v>
      </c>
      <c r="G1942" s="382">
        <v>20</v>
      </c>
      <c r="H1942" s="382">
        <v>80</v>
      </c>
      <c r="I1942" s="382">
        <v>289</v>
      </c>
      <c r="J1942" s="382">
        <v>209</v>
      </c>
      <c r="L1942" s="380"/>
      <c r="N1942" s="382">
        <v>289</v>
      </c>
      <c r="O1942" s="382">
        <v>20</v>
      </c>
      <c r="P1942" s="382">
        <v>80</v>
      </c>
      <c r="Q1942" s="382">
        <v>189</v>
      </c>
      <c r="R1942" s="382">
        <v>289</v>
      </c>
      <c r="S1942" s="382">
        <v>0</v>
      </c>
    </row>
    <row r="1943" spans="1:19">
      <c r="B1943">
        <v>121</v>
      </c>
      <c r="C1943" t="s">
        <v>71</v>
      </c>
      <c r="D1943" s="58">
        <v>45261</v>
      </c>
      <c r="E1943" s="382">
        <v>526</v>
      </c>
      <c r="F1943" s="382"/>
      <c r="G1943" s="382"/>
      <c r="H1943" s="382"/>
      <c r="I1943" s="382">
        <v>526</v>
      </c>
      <c r="J1943" s="382">
        <v>526</v>
      </c>
      <c r="K1943" s="387" t="s">
        <v>383</v>
      </c>
      <c r="L1943" s="380"/>
      <c r="M1943">
        <v>49</v>
      </c>
      <c r="N1943" s="382">
        <v>526</v>
      </c>
      <c r="O1943" s="382"/>
      <c r="P1943" s="382"/>
      <c r="Q1943" s="382">
        <v>526</v>
      </c>
      <c r="R1943" s="382">
        <v>526</v>
      </c>
      <c r="S1943" s="382">
        <v>0</v>
      </c>
    </row>
    <row r="1944" spans="1:19">
      <c r="B1944">
        <v>121</v>
      </c>
      <c r="C1944" t="s">
        <v>71</v>
      </c>
      <c r="D1944" s="58">
        <v>45292</v>
      </c>
      <c r="E1944" s="382"/>
      <c r="F1944" s="382">
        <v>14</v>
      </c>
      <c r="G1944" s="382"/>
      <c r="H1944" s="382">
        <v>0</v>
      </c>
      <c r="I1944" s="382">
        <v>14</v>
      </c>
      <c r="J1944" s="382">
        <v>14</v>
      </c>
      <c r="K1944" t="s">
        <v>557</v>
      </c>
      <c r="L1944" s="380">
        <v>45390</v>
      </c>
      <c r="M1944">
        <v>74</v>
      </c>
      <c r="N1944" s="382">
        <v>14</v>
      </c>
      <c r="O1944" s="382"/>
      <c r="P1944" s="382"/>
      <c r="Q1944" s="382">
        <v>14</v>
      </c>
      <c r="R1944" s="382">
        <v>14</v>
      </c>
      <c r="S1944" s="382">
        <v>0</v>
      </c>
    </row>
    <row r="1945" spans="1:19">
      <c r="A1945" t="s">
        <v>71</v>
      </c>
      <c r="B1945">
        <v>121</v>
      </c>
      <c r="C1945" t="s">
        <v>71</v>
      </c>
      <c r="D1945" s="58">
        <v>45323</v>
      </c>
      <c r="E1945" s="382"/>
      <c r="F1945" s="382"/>
      <c r="G1945" s="382"/>
      <c r="H1945" s="382"/>
      <c r="I1945" s="382">
        <v>0</v>
      </c>
      <c r="J1945" s="382">
        <v>0</v>
      </c>
      <c r="L1945" s="380"/>
      <c r="N1945" s="382"/>
      <c r="O1945" s="382"/>
      <c r="P1945" s="382"/>
      <c r="Q1945" s="382">
        <v>0</v>
      </c>
      <c r="R1945" s="382">
        <v>0</v>
      </c>
      <c r="S1945" s="382">
        <v>0</v>
      </c>
    </row>
    <row r="1946" spans="1:19">
      <c r="A1946" t="s">
        <v>71</v>
      </c>
      <c r="B1946">
        <v>121</v>
      </c>
      <c r="C1946" t="s">
        <v>71</v>
      </c>
      <c r="D1946" s="58">
        <v>45352</v>
      </c>
      <c r="E1946" s="382"/>
      <c r="F1946" s="382">
        <v>14</v>
      </c>
      <c r="G1946" s="382"/>
      <c r="H1946" s="382">
        <v>10</v>
      </c>
      <c r="I1946" s="382">
        <v>24</v>
      </c>
      <c r="J1946" s="382">
        <v>14</v>
      </c>
      <c r="K1946" t="s">
        <v>557</v>
      </c>
      <c r="L1946" s="380">
        <v>45390</v>
      </c>
      <c r="M1946">
        <v>74</v>
      </c>
      <c r="N1946" s="382">
        <v>24</v>
      </c>
      <c r="O1946" s="382"/>
      <c r="P1946" s="382">
        <v>10</v>
      </c>
      <c r="Q1946" s="382">
        <v>14</v>
      </c>
      <c r="R1946" s="382">
        <v>24</v>
      </c>
      <c r="S1946" s="382">
        <v>0</v>
      </c>
    </row>
    <row r="1947" spans="1:19">
      <c r="A1947" t="s">
        <v>71</v>
      </c>
      <c r="B1947">
        <v>121</v>
      </c>
      <c r="C1947" t="s">
        <v>71</v>
      </c>
      <c r="D1947" s="58">
        <v>45383</v>
      </c>
      <c r="E1947" s="382"/>
      <c r="F1947" s="382">
        <v>21</v>
      </c>
      <c r="G1947" s="382"/>
      <c r="H1947" s="382">
        <v>10</v>
      </c>
      <c r="I1947" s="382">
        <v>31</v>
      </c>
      <c r="J1947" s="382">
        <v>21</v>
      </c>
      <c r="L1947" s="380">
        <v>45435</v>
      </c>
      <c r="M1947" s="383">
        <v>113</v>
      </c>
      <c r="N1947" s="382">
        <v>31</v>
      </c>
      <c r="O1947" s="382"/>
      <c r="P1947" s="382">
        <v>10</v>
      </c>
      <c r="Q1947" s="382">
        <v>21</v>
      </c>
      <c r="R1947" s="382">
        <v>31</v>
      </c>
      <c r="S1947" s="382">
        <v>0</v>
      </c>
    </row>
    <row r="1948" spans="1:19">
      <c r="A1948" t="s">
        <v>71</v>
      </c>
      <c r="B1948">
        <v>121</v>
      </c>
      <c r="C1948" t="s">
        <v>71</v>
      </c>
      <c r="D1948" s="58">
        <v>45413</v>
      </c>
      <c r="E1948" s="382"/>
      <c r="F1948" s="382">
        <v>35</v>
      </c>
      <c r="G1948" s="382"/>
      <c r="H1948" s="382">
        <v>10</v>
      </c>
      <c r="I1948" s="382">
        <v>45</v>
      </c>
      <c r="J1948" s="382">
        <v>35</v>
      </c>
      <c r="L1948" s="380"/>
      <c r="M1948">
        <v>121</v>
      </c>
      <c r="N1948" s="382">
        <v>45</v>
      </c>
      <c r="O1948" s="382"/>
      <c r="P1948" s="382">
        <v>10</v>
      </c>
      <c r="Q1948" s="382">
        <v>35</v>
      </c>
      <c r="R1948" s="382">
        <v>45</v>
      </c>
      <c r="S1948" s="382">
        <v>0</v>
      </c>
    </row>
    <row r="1949" spans="1:19">
      <c r="A1949" t="s">
        <v>71</v>
      </c>
      <c r="B1949">
        <v>121</v>
      </c>
      <c r="C1949" t="s">
        <v>71</v>
      </c>
      <c r="D1949" s="58">
        <v>45444</v>
      </c>
      <c r="E1949" s="382"/>
      <c r="F1949" s="382">
        <v>56</v>
      </c>
      <c r="G1949" s="382"/>
      <c r="H1949" s="382">
        <v>10</v>
      </c>
      <c r="I1949" s="382">
        <v>66</v>
      </c>
      <c r="J1949" s="382">
        <v>56</v>
      </c>
      <c r="L1949" s="380">
        <v>45497</v>
      </c>
      <c r="M1949">
        <v>114</v>
      </c>
      <c r="N1949" s="382">
        <v>66</v>
      </c>
      <c r="O1949" s="382"/>
      <c r="P1949" s="382">
        <v>10</v>
      </c>
      <c r="Q1949" s="382">
        <v>56</v>
      </c>
      <c r="R1949" s="382">
        <v>66</v>
      </c>
      <c r="S1949" s="382">
        <v>0</v>
      </c>
    </row>
    <row r="1950" spans="1:19">
      <c r="A1950" t="s">
        <v>71</v>
      </c>
      <c r="B1950">
        <v>121</v>
      </c>
      <c r="C1950" t="s">
        <v>71</v>
      </c>
      <c r="D1950" s="58">
        <v>45474</v>
      </c>
      <c r="E1950" s="382"/>
      <c r="F1950" s="382">
        <v>84</v>
      </c>
      <c r="G1950" s="382">
        <v>5</v>
      </c>
      <c r="H1950" s="382">
        <v>10</v>
      </c>
      <c r="I1950" s="382">
        <v>99</v>
      </c>
      <c r="J1950" s="382">
        <v>89</v>
      </c>
      <c r="L1950" s="380">
        <v>45523</v>
      </c>
      <c r="M1950">
        <v>74</v>
      </c>
      <c r="N1950" s="382">
        <v>99</v>
      </c>
      <c r="O1950" s="382">
        <v>5</v>
      </c>
      <c r="P1950" s="382">
        <v>10</v>
      </c>
      <c r="Q1950" s="382">
        <v>84</v>
      </c>
      <c r="R1950" s="382">
        <v>99</v>
      </c>
      <c r="S1950" s="382">
        <v>0</v>
      </c>
    </row>
    <row r="1951" spans="1:19">
      <c r="A1951" t="s">
        <v>71</v>
      </c>
      <c r="B1951">
        <v>121</v>
      </c>
      <c r="C1951" t="s">
        <v>71</v>
      </c>
      <c r="D1951" s="58">
        <v>45505</v>
      </c>
      <c r="E1951" s="382"/>
      <c r="F1951" s="382">
        <v>14</v>
      </c>
      <c r="G1951" s="382">
        <v>5</v>
      </c>
      <c r="H1951" s="382">
        <v>10</v>
      </c>
      <c r="I1951" s="382">
        <v>29</v>
      </c>
      <c r="J1951" s="382">
        <v>19</v>
      </c>
      <c r="L1951" s="380"/>
      <c r="N1951" s="382">
        <v>29</v>
      </c>
      <c r="O1951" s="382">
        <v>5</v>
      </c>
      <c r="P1951" s="382">
        <v>10</v>
      </c>
      <c r="Q1951" s="382">
        <v>14</v>
      </c>
      <c r="R1951" s="382">
        <v>29</v>
      </c>
      <c r="S1951" s="382">
        <v>0</v>
      </c>
    </row>
    <row r="1952" spans="1:19">
      <c r="A1952" t="s">
        <v>71</v>
      </c>
      <c r="B1952">
        <v>121</v>
      </c>
      <c r="C1952" t="s">
        <v>71</v>
      </c>
      <c r="D1952" s="58">
        <v>45536</v>
      </c>
      <c r="E1952" s="382"/>
      <c r="F1952" s="382">
        <v>42</v>
      </c>
      <c r="G1952" s="382">
        <v>5</v>
      </c>
      <c r="H1952" s="382">
        <v>10</v>
      </c>
      <c r="I1952" s="382">
        <v>57</v>
      </c>
      <c r="J1952" s="382">
        <v>47</v>
      </c>
      <c r="L1952" s="380"/>
      <c r="N1952" s="382">
        <v>57</v>
      </c>
      <c r="O1952" s="382">
        <v>5</v>
      </c>
      <c r="P1952" s="382">
        <v>10</v>
      </c>
      <c r="Q1952" s="382">
        <v>42</v>
      </c>
      <c r="R1952" s="382">
        <v>57</v>
      </c>
      <c r="S1952" s="382">
        <v>0</v>
      </c>
    </row>
    <row r="1953" spans="1:19">
      <c r="A1953" t="s">
        <v>71</v>
      </c>
      <c r="B1953">
        <v>121</v>
      </c>
      <c r="C1953" t="s">
        <v>71</v>
      </c>
      <c r="D1953" s="58">
        <v>45566</v>
      </c>
      <c r="E1953" s="382"/>
      <c r="F1953" s="382"/>
      <c r="G1953" s="382"/>
      <c r="H1953" s="382"/>
      <c r="I1953" s="382">
        <v>0</v>
      </c>
      <c r="J1953" s="382">
        <v>0</v>
      </c>
      <c r="L1953" s="380"/>
      <c r="N1953" s="382">
        <v>86</v>
      </c>
      <c r="O1953" s="382"/>
      <c r="P1953" s="382"/>
      <c r="Q1953" s="382">
        <v>86</v>
      </c>
      <c r="R1953" s="382">
        <v>86</v>
      </c>
      <c r="S1953" s="382">
        <v>-86</v>
      </c>
    </row>
    <row r="1954" spans="1:19">
      <c r="A1954" t="s">
        <v>71</v>
      </c>
      <c r="B1954">
        <v>121</v>
      </c>
      <c r="C1954" t="s">
        <v>71</v>
      </c>
      <c r="D1954" s="58">
        <v>45597</v>
      </c>
      <c r="E1954" s="382"/>
      <c r="F1954" s="382"/>
      <c r="G1954" s="382"/>
      <c r="H1954" s="382"/>
      <c r="I1954" s="382">
        <v>0</v>
      </c>
      <c r="J1954" s="382">
        <v>0</v>
      </c>
      <c r="L1954" s="380"/>
      <c r="N1954" s="382">
        <v>-86</v>
      </c>
      <c r="O1954" s="382"/>
      <c r="P1954" s="382"/>
      <c r="Q1954" s="382">
        <v>-86</v>
      </c>
      <c r="R1954" s="382">
        <v>-86</v>
      </c>
      <c r="S1954" s="382">
        <v>86</v>
      </c>
    </row>
    <row r="1955" spans="1:19">
      <c r="A1955" t="s">
        <v>71</v>
      </c>
      <c r="B1955">
        <v>121</v>
      </c>
      <c r="C1955" t="s">
        <v>71</v>
      </c>
      <c r="D1955" s="58">
        <v>45627</v>
      </c>
      <c r="E1955" s="382"/>
      <c r="F1955" s="382"/>
      <c r="G1955" s="382"/>
      <c r="H1955" s="382"/>
      <c r="I1955" s="382">
        <v>0</v>
      </c>
      <c r="J1955" s="382">
        <v>0</v>
      </c>
      <c r="L1955" s="380"/>
      <c r="N1955" s="382"/>
      <c r="O1955" s="382"/>
      <c r="P1955" s="382"/>
      <c r="Q1955" s="382">
        <v>0</v>
      </c>
      <c r="R1955" s="382">
        <v>0</v>
      </c>
      <c r="S1955" s="382">
        <v>0</v>
      </c>
    </row>
    <row r="1956" spans="1:19">
      <c r="A1956" t="s">
        <v>71</v>
      </c>
      <c r="B1956">
        <v>121</v>
      </c>
      <c r="C1956" t="s">
        <v>71</v>
      </c>
      <c r="D1956" s="58">
        <v>45658</v>
      </c>
      <c r="E1956" s="382"/>
      <c r="F1956" s="382"/>
      <c r="G1956" s="382"/>
      <c r="H1956" s="382"/>
      <c r="I1956" s="382">
        <v>0</v>
      </c>
      <c r="J1956" s="382">
        <v>0</v>
      </c>
      <c r="L1956" s="380"/>
      <c r="N1956" s="382"/>
      <c r="O1956" s="382"/>
      <c r="P1956" s="382"/>
      <c r="Q1956" s="382">
        <v>0</v>
      </c>
      <c r="R1956" s="382">
        <v>0</v>
      </c>
      <c r="S1956" s="382">
        <v>0</v>
      </c>
    </row>
    <row r="1957" spans="1:19">
      <c r="A1957" t="s">
        <v>71</v>
      </c>
      <c r="B1957">
        <v>121</v>
      </c>
      <c r="C1957" t="s">
        <v>71</v>
      </c>
      <c r="D1957" s="58">
        <v>45689</v>
      </c>
      <c r="E1957" s="382"/>
      <c r="F1957" s="382"/>
      <c r="G1957" s="382"/>
      <c r="H1957" s="382"/>
      <c r="I1957" s="382">
        <v>0</v>
      </c>
      <c r="J1957" s="382">
        <v>0</v>
      </c>
      <c r="L1957" s="380"/>
      <c r="N1957" s="382"/>
      <c r="O1957" s="382"/>
      <c r="P1957" s="382"/>
      <c r="Q1957" s="382">
        <v>0</v>
      </c>
      <c r="R1957" s="382">
        <v>0</v>
      </c>
      <c r="S1957" s="382">
        <v>0</v>
      </c>
    </row>
    <row r="1958" spans="1:19">
      <c r="A1958" t="s">
        <v>71</v>
      </c>
      <c r="B1958" t="s">
        <v>497</v>
      </c>
      <c r="D1958" s="58"/>
      <c r="E1958" s="382">
        <v>526</v>
      </c>
      <c r="F1958" s="382">
        <v>280</v>
      </c>
      <c r="G1958" s="382">
        <v>15</v>
      </c>
      <c r="H1958" s="382">
        <v>70</v>
      </c>
      <c r="I1958" s="382">
        <v>891</v>
      </c>
      <c r="J1958" s="382">
        <v>821</v>
      </c>
      <c r="L1958" s="380"/>
      <c r="N1958" s="382">
        <v>891</v>
      </c>
      <c r="O1958" s="382">
        <v>15</v>
      </c>
      <c r="P1958" s="382">
        <v>70</v>
      </c>
      <c r="Q1958" s="382">
        <v>806</v>
      </c>
      <c r="R1958" s="382">
        <v>891</v>
      </c>
      <c r="S1958" s="382">
        <v>0</v>
      </c>
    </row>
    <row r="1959" spans="1:19">
      <c r="B1959">
        <v>122</v>
      </c>
      <c r="C1959" t="s">
        <v>72</v>
      </c>
      <c r="D1959" s="58">
        <v>45261</v>
      </c>
      <c r="E1959" s="382">
        <v>48</v>
      </c>
      <c r="F1959" s="382"/>
      <c r="G1959" s="382"/>
      <c r="H1959" s="382"/>
      <c r="I1959" s="382">
        <v>48</v>
      </c>
      <c r="J1959" s="382">
        <v>48</v>
      </c>
      <c r="K1959" t="s">
        <v>557</v>
      </c>
      <c r="L1959" s="380">
        <v>45401</v>
      </c>
      <c r="M1959">
        <v>184</v>
      </c>
      <c r="N1959" s="382">
        <v>48</v>
      </c>
      <c r="O1959" s="382"/>
      <c r="P1959" s="382">
        <v>10</v>
      </c>
      <c r="Q1959" s="382">
        <v>38</v>
      </c>
      <c r="R1959" s="382">
        <v>48</v>
      </c>
      <c r="S1959" s="382">
        <v>0</v>
      </c>
    </row>
    <row r="1960" spans="1:19">
      <c r="B1960">
        <v>122</v>
      </c>
      <c r="C1960" t="s">
        <v>72</v>
      </c>
      <c r="D1960" s="58">
        <v>45292</v>
      </c>
      <c r="E1960" s="382"/>
      <c r="F1960" s="382">
        <v>21</v>
      </c>
      <c r="G1960" s="382"/>
      <c r="H1960" s="382"/>
      <c r="I1960" s="382">
        <v>21</v>
      </c>
      <c r="J1960" s="382">
        <v>21</v>
      </c>
      <c r="K1960" t="s">
        <v>557</v>
      </c>
      <c r="L1960" s="380">
        <v>45401</v>
      </c>
      <c r="M1960">
        <v>184</v>
      </c>
      <c r="N1960" s="382">
        <v>21</v>
      </c>
      <c r="O1960" s="382"/>
      <c r="P1960" s="382"/>
      <c r="Q1960" s="382">
        <v>21</v>
      </c>
      <c r="R1960" s="382">
        <v>21</v>
      </c>
      <c r="S1960" s="382">
        <v>0</v>
      </c>
    </row>
    <row r="1961" spans="1:19">
      <c r="A1961" t="s">
        <v>72</v>
      </c>
      <c r="B1961">
        <v>122</v>
      </c>
      <c r="C1961" t="s">
        <v>72</v>
      </c>
      <c r="D1961" s="58">
        <v>45323</v>
      </c>
      <c r="E1961" s="382"/>
      <c r="F1961" s="382"/>
      <c r="G1961" s="382"/>
      <c r="H1961" s="382"/>
      <c r="I1961" s="382">
        <v>0</v>
      </c>
      <c r="J1961" s="382">
        <v>0</v>
      </c>
      <c r="N1961" s="382"/>
      <c r="O1961" s="382"/>
      <c r="P1961" s="382"/>
      <c r="Q1961" s="382">
        <v>0</v>
      </c>
      <c r="R1961" s="382">
        <v>0</v>
      </c>
      <c r="S1961" s="382">
        <v>0</v>
      </c>
    </row>
    <row r="1962" spans="1:19">
      <c r="A1962" t="s">
        <v>72</v>
      </c>
      <c r="B1962">
        <v>122</v>
      </c>
      <c r="C1962" t="s">
        <v>72</v>
      </c>
      <c r="D1962" s="58">
        <v>45352</v>
      </c>
      <c r="E1962" s="382"/>
      <c r="F1962" s="382">
        <v>14</v>
      </c>
      <c r="G1962" s="382"/>
      <c r="H1962" s="382">
        <v>10</v>
      </c>
      <c r="I1962" s="382">
        <v>24</v>
      </c>
      <c r="J1962" s="382">
        <v>14</v>
      </c>
      <c r="K1962" t="s">
        <v>557</v>
      </c>
      <c r="L1962" s="380">
        <v>45401</v>
      </c>
      <c r="M1962">
        <v>184</v>
      </c>
      <c r="N1962" s="382">
        <v>24</v>
      </c>
      <c r="O1962" s="382"/>
      <c r="P1962" s="382">
        <v>10</v>
      </c>
      <c r="Q1962" s="382">
        <v>14</v>
      </c>
      <c r="R1962" s="382">
        <v>24</v>
      </c>
      <c r="S1962" s="382">
        <v>0</v>
      </c>
    </row>
    <row r="1963" spans="1:19">
      <c r="A1963" t="s">
        <v>72</v>
      </c>
      <c r="B1963">
        <v>122</v>
      </c>
      <c r="C1963" t="s">
        <v>72</v>
      </c>
      <c r="D1963" s="58">
        <v>45383</v>
      </c>
      <c r="E1963" s="382"/>
      <c r="F1963" s="382">
        <v>63</v>
      </c>
      <c r="G1963" s="382"/>
      <c r="H1963" s="382">
        <v>10</v>
      </c>
      <c r="I1963" s="382">
        <v>73</v>
      </c>
      <c r="J1963" s="382">
        <v>63</v>
      </c>
      <c r="L1963" s="380">
        <v>45423</v>
      </c>
      <c r="M1963" s="383">
        <v>81</v>
      </c>
      <c r="N1963" s="382">
        <v>73</v>
      </c>
      <c r="O1963" s="382"/>
      <c r="P1963" s="382">
        <v>10</v>
      </c>
      <c r="Q1963" s="382">
        <v>63</v>
      </c>
      <c r="R1963" s="382">
        <v>73</v>
      </c>
      <c r="S1963" s="382">
        <v>0</v>
      </c>
    </row>
    <row r="1964" spans="1:19">
      <c r="A1964" t="s">
        <v>72</v>
      </c>
      <c r="B1964">
        <v>122</v>
      </c>
      <c r="C1964" t="s">
        <v>72</v>
      </c>
      <c r="D1964" s="58">
        <v>45413</v>
      </c>
      <c r="E1964" s="382"/>
      <c r="F1964" s="382">
        <v>63</v>
      </c>
      <c r="G1964" s="382"/>
      <c r="H1964" s="382">
        <v>10</v>
      </c>
      <c r="I1964" s="382">
        <v>73</v>
      </c>
      <c r="J1964" s="382">
        <v>63</v>
      </c>
      <c r="L1964" s="380">
        <v>45455</v>
      </c>
      <c r="M1964">
        <v>80</v>
      </c>
      <c r="N1964" s="382">
        <v>73</v>
      </c>
      <c r="O1964" s="382"/>
      <c r="P1964" s="382">
        <v>10</v>
      </c>
      <c r="Q1964" s="382">
        <v>63</v>
      </c>
      <c r="R1964" s="382">
        <v>73</v>
      </c>
      <c r="S1964" s="382">
        <v>0</v>
      </c>
    </row>
    <row r="1965" spans="1:19">
      <c r="A1965" t="s">
        <v>72</v>
      </c>
      <c r="B1965">
        <v>122</v>
      </c>
      <c r="C1965" t="s">
        <v>72</v>
      </c>
      <c r="D1965" s="58">
        <v>45444</v>
      </c>
      <c r="E1965" s="382"/>
      <c r="F1965" s="382">
        <v>63</v>
      </c>
      <c r="G1965" s="382"/>
      <c r="H1965" s="382">
        <v>10</v>
      </c>
      <c r="I1965" s="382">
        <v>73</v>
      </c>
      <c r="J1965" s="382">
        <v>63</v>
      </c>
      <c r="L1965" s="380">
        <v>45483</v>
      </c>
      <c r="M1965">
        <v>41</v>
      </c>
      <c r="N1965" s="382">
        <v>73</v>
      </c>
      <c r="O1965" s="382"/>
      <c r="P1965" s="382">
        <v>10</v>
      </c>
      <c r="Q1965" s="382">
        <v>63</v>
      </c>
      <c r="R1965" s="382">
        <v>73</v>
      </c>
      <c r="S1965" s="382">
        <v>0</v>
      </c>
    </row>
    <row r="1966" spans="1:19">
      <c r="A1966" t="s">
        <v>72</v>
      </c>
      <c r="B1966">
        <v>122</v>
      </c>
      <c r="C1966" t="s">
        <v>72</v>
      </c>
      <c r="D1966" s="58">
        <v>45474</v>
      </c>
      <c r="E1966" s="382"/>
      <c r="F1966" s="382">
        <v>77</v>
      </c>
      <c r="G1966" s="382">
        <v>5</v>
      </c>
      <c r="H1966" s="382">
        <v>10</v>
      </c>
      <c r="I1966" s="382">
        <v>92</v>
      </c>
      <c r="J1966" s="382">
        <v>82</v>
      </c>
      <c r="L1966" s="380"/>
      <c r="N1966" s="382">
        <v>92</v>
      </c>
      <c r="O1966" s="382"/>
      <c r="P1966" s="382"/>
      <c r="Q1966" s="382">
        <v>92</v>
      </c>
      <c r="R1966" s="382">
        <v>92</v>
      </c>
      <c r="S1966" s="382">
        <v>0</v>
      </c>
    </row>
    <row r="1967" spans="1:19">
      <c r="A1967" t="s">
        <v>72</v>
      </c>
      <c r="B1967">
        <v>122</v>
      </c>
      <c r="C1967" t="s">
        <v>72</v>
      </c>
      <c r="D1967" s="58">
        <v>45505</v>
      </c>
      <c r="E1967" s="382"/>
      <c r="F1967" s="382">
        <v>35</v>
      </c>
      <c r="G1967" s="382">
        <v>5</v>
      </c>
      <c r="H1967" s="382">
        <v>10</v>
      </c>
      <c r="I1967" s="382">
        <v>50</v>
      </c>
      <c r="J1967" s="382">
        <v>40</v>
      </c>
      <c r="L1967" s="380" t="s">
        <v>569</v>
      </c>
      <c r="M1967">
        <v>59</v>
      </c>
      <c r="N1967" s="382">
        <v>50</v>
      </c>
      <c r="O1967" s="382">
        <v>5</v>
      </c>
      <c r="P1967" s="382">
        <v>10</v>
      </c>
      <c r="Q1967" s="382">
        <v>35</v>
      </c>
      <c r="R1967" s="382">
        <v>50</v>
      </c>
      <c r="S1967" s="382">
        <v>0</v>
      </c>
    </row>
    <row r="1968" spans="1:19">
      <c r="A1968" t="s">
        <v>72</v>
      </c>
      <c r="B1968">
        <v>122</v>
      </c>
      <c r="C1968" t="s">
        <v>72</v>
      </c>
      <c r="D1968" s="58">
        <v>45536</v>
      </c>
      <c r="E1968" s="382"/>
      <c r="F1968" s="382">
        <v>84</v>
      </c>
      <c r="G1968" s="382">
        <v>5</v>
      </c>
      <c r="H1968" s="382">
        <v>10</v>
      </c>
      <c r="I1968" s="382">
        <v>99</v>
      </c>
      <c r="J1968" s="382">
        <v>89</v>
      </c>
      <c r="L1968" s="380"/>
      <c r="N1968" s="382">
        <v>99</v>
      </c>
      <c r="O1968" s="382"/>
      <c r="P1968" s="382"/>
      <c r="Q1968" s="382">
        <v>99</v>
      </c>
      <c r="R1968" s="382">
        <v>99</v>
      </c>
      <c r="S1968" s="382">
        <v>0</v>
      </c>
    </row>
    <row r="1969" spans="1:19">
      <c r="A1969" t="s">
        <v>72</v>
      </c>
      <c r="B1969">
        <v>122</v>
      </c>
      <c r="C1969" t="s">
        <v>72</v>
      </c>
      <c r="D1969" s="58">
        <v>45566</v>
      </c>
      <c r="E1969" s="382"/>
      <c r="F1969" s="382"/>
      <c r="G1969" s="382"/>
      <c r="H1969" s="382"/>
      <c r="I1969" s="382">
        <v>0</v>
      </c>
      <c r="J1969" s="382">
        <v>0</v>
      </c>
      <c r="L1969" s="380"/>
      <c r="N1969" s="382"/>
      <c r="O1969" s="382"/>
      <c r="P1969" s="382"/>
      <c r="Q1969" s="382">
        <v>0</v>
      </c>
      <c r="R1969" s="382">
        <v>0</v>
      </c>
      <c r="S1969" s="382">
        <v>0</v>
      </c>
    </row>
    <row r="1970" spans="1:19">
      <c r="A1970" t="s">
        <v>72</v>
      </c>
      <c r="B1970">
        <v>122</v>
      </c>
      <c r="C1970" t="s">
        <v>72</v>
      </c>
      <c r="D1970" s="58">
        <v>45597</v>
      </c>
      <c r="E1970" s="382"/>
      <c r="F1970" s="382"/>
      <c r="G1970" s="382"/>
      <c r="H1970" s="382"/>
      <c r="I1970" s="382">
        <v>0</v>
      </c>
      <c r="J1970" s="382">
        <v>0</v>
      </c>
      <c r="L1970" s="380"/>
      <c r="N1970" s="382"/>
      <c r="O1970" s="382"/>
      <c r="P1970" s="382"/>
      <c r="Q1970" s="382">
        <v>0</v>
      </c>
      <c r="R1970" s="382">
        <v>0</v>
      </c>
      <c r="S1970" s="382">
        <v>0</v>
      </c>
    </row>
    <row r="1971" spans="1:19">
      <c r="A1971" t="s">
        <v>72</v>
      </c>
      <c r="B1971">
        <v>122</v>
      </c>
      <c r="C1971" t="s">
        <v>72</v>
      </c>
      <c r="D1971" s="58">
        <v>45627</v>
      </c>
      <c r="E1971" s="382"/>
      <c r="F1971" s="382"/>
      <c r="G1971" s="382"/>
      <c r="H1971" s="382"/>
      <c r="I1971" s="382">
        <v>0</v>
      </c>
      <c r="J1971" s="382">
        <v>0</v>
      </c>
      <c r="L1971" s="380"/>
      <c r="N1971" s="382"/>
      <c r="O1971" s="382"/>
      <c r="P1971" s="382"/>
      <c r="Q1971" s="382">
        <v>0</v>
      </c>
      <c r="R1971" s="382">
        <v>0</v>
      </c>
      <c r="S1971" s="382">
        <v>0</v>
      </c>
    </row>
    <row r="1972" spans="1:19">
      <c r="A1972" t="s">
        <v>72</v>
      </c>
      <c r="B1972">
        <v>122</v>
      </c>
      <c r="C1972" t="s">
        <v>72</v>
      </c>
      <c r="D1972" s="58">
        <v>45658</v>
      </c>
      <c r="E1972" s="382"/>
      <c r="F1972" s="382"/>
      <c r="G1972" s="382"/>
      <c r="H1972" s="382"/>
      <c r="I1972" s="382">
        <v>0</v>
      </c>
      <c r="J1972" s="382">
        <v>0</v>
      </c>
      <c r="L1972" s="380"/>
      <c r="N1972" s="382"/>
      <c r="O1972" s="382"/>
      <c r="P1972" s="382"/>
      <c r="Q1972" s="382">
        <v>0</v>
      </c>
      <c r="R1972" s="382">
        <v>0</v>
      </c>
      <c r="S1972" s="382">
        <v>0</v>
      </c>
    </row>
    <row r="1973" spans="1:19">
      <c r="A1973" t="s">
        <v>72</v>
      </c>
      <c r="B1973" t="s">
        <v>498</v>
      </c>
      <c r="D1973" s="58"/>
      <c r="E1973" s="382">
        <v>48</v>
      </c>
      <c r="F1973" s="382">
        <v>420</v>
      </c>
      <c r="G1973" s="382">
        <v>15</v>
      </c>
      <c r="H1973" s="382">
        <v>70</v>
      </c>
      <c r="I1973" s="382">
        <v>553</v>
      </c>
      <c r="J1973" s="382">
        <v>483</v>
      </c>
      <c r="L1973" s="380"/>
      <c r="N1973" s="382">
        <v>553</v>
      </c>
      <c r="O1973" s="382">
        <v>5</v>
      </c>
      <c r="P1973" s="382">
        <v>60</v>
      </c>
      <c r="Q1973" s="382">
        <v>488</v>
      </c>
      <c r="R1973" s="382">
        <v>553</v>
      </c>
      <c r="S1973" s="382">
        <v>0</v>
      </c>
    </row>
    <row r="1974" spans="1:19">
      <c r="B1974">
        <v>123</v>
      </c>
      <c r="C1974" t="s">
        <v>286</v>
      </c>
      <c r="D1974" s="58">
        <v>45261</v>
      </c>
      <c r="E1974" s="382">
        <v>14</v>
      </c>
      <c r="F1974" s="382"/>
      <c r="G1974" s="382"/>
      <c r="H1974" s="382"/>
      <c r="I1974" s="382">
        <v>14</v>
      </c>
      <c r="J1974" s="382">
        <v>14</v>
      </c>
      <c r="K1974" s="387" t="s">
        <v>383</v>
      </c>
      <c r="L1974" s="380"/>
      <c r="M1974">
        <v>27</v>
      </c>
      <c r="N1974" s="382">
        <v>14</v>
      </c>
      <c r="O1974" s="382"/>
      <c r="P1974" s="382"/>
      <c r="Q1974" s="382">
        <v>14</v>
      </c>
      <c r="R1974" s="382">
        <v>14</v>
      </c>
      <c r="S1974" s="382">
        <v>0</v>
      </c>
    </row>
    <row r="1975" spans="1:19">
      <c r="B1975">
        <v>123</v>
      </c>
      <c r="C1975" t="s">
        <v>499</v>
      </c>
      <c r="D1975" s="58">
        <v>45292</v>
      </c>
      <c r="E1975" s="382"/>
      <c r="F1975" s="382">
        <v>14</v>
      </c>
      <c r="G1975" s="382"/>
      <c r="H1975" s="382">
        <v>0</v>
      </c>
      <c r="I1975" s="382">
        <v>14</v>
      </c>
      <c r="J1975" s="382">
        <v>14</v>
      </c>
      <c r="K1975" t="s">
        <v>557</v>
      </c>
      <c r="L1975" s="380">
        <v>45390</v>
      </c>
      <c r="M1975">
        <v>75</v>
      </c>
      <c r="N1975" s="382">
        <v>14</v>
      </c>
      <c r="O1975" s="382"/>
      <c r="P1975" s="382"/>
      <c r="Q1975" s="382">
        <v>14</v>
      </c>
      <c r="R1975" s="382">
        <v>14</v>
      </c>
      <c r="S1975" s="382">
        <v>0</v>
      </c>
    </row>
    <row r="1976" spans="1:19">
      <c r="A1976" t="s">
        <v>286</v>
      </c>
      <c r="B1976">
        <v>123</v>
      </c>
      <c r="C1976" t="s">
        <v>499</v>
      </c>
      <c r="D1976" s="58">
        <v>45323</v>
      </c>
      <c r="E1976" s="382"/>
      <c r="F1976" s="382"/>
      <c r="G1976" s="382"/>
      <c r="H1976" s="382"/>
      <c r="I1976" s="382">
        <v>0</v>
      </c>
      <c r="J1976" s="382">
        <v>0</v>
      </c>
      <c r="L1976" s="380"/>
      <c r="N1976" s="382"/>
      <c r="O1976" s="382"/>
      <c r="P1976" s="382"/>
      <c r="Q1976" s="382">
        <v>0</v>
      </c>
      <c r="R1976" s="382">
        <v>0</v>
      </c>
      <c r="S1976" s="382">
        <v>0</v>
      </c>
    </row>
    <row r="1977" spans="1:19">
      <c r="A1977" t="s">
        <v>499</v>
      </c>
      <c r="B1977">
        <v>123</v>
      </c>
      <c r="C1977" t="s">
        <v>499</v>
      </c>
      <c r="D1977" s="58">
        <v>45352</v>
      </c>
      <c r="E1977" s="382"/>
      <c r="F1977" s="382">
        <v>7</v>
      </c>
      <c r="G1977" s="382"/>
      <c r="H1977" s="382">
        <v>10</v>
      </c>
      <c r="I1977" s="382">
        <v>17</v>
      </c>
      <c r="J1977" s="382">
        <v>7</v>
      </c>
      <c r="K1977" t="s">
        <v>557</v>
      </c>
      <c r="L1977" s="380">
        <v>45390</v>
      </c>
      <c r="M1977">
        <v>75</v>
      </c>
      <c r="N1977" s="382">
        <v>17</v>
      </c>
      <c r="O1977" s="382"/>
      <c r="P1977" s="382">
        <v>10</v>
      </c>
      <c r="Q1977" s="382">
        <v>7</v>
      </c>
      <c r="R1977" s="382">
        <v>17</v>
      </c>
      <c r="S1977" s="382">
        <v>0</v>
      </c>
    </row>
    <row r="1978" spans="1:19">
      <c r="A1978" t="s">
        <v>499</v>
      </c>
      <c r="B1978">
        <v>123</v>
      </c>
      <c r="C1978" t="s">
        <v>499</v>
      </c>
      <c r="D1978" s="58">
        <v>45383</v>
      </c>
      <c r="E1978" s="382"/>
      <c r="F1978" s="382">
        <v>28</v>
      </c>
      <c r="G1978" s="382"/>
      <c r="H1978" s="382">
        <v>10</v>
      </c>
      <c r="I1978" s="382">
        <v>38</v>
      </c>
      <c r="J1978" s="382">
        <v>28</v>
      </c>
      <c r="L1978" s="380">
        <v>45419</v>
      </c>
      <c r="M1978" s="383">
        <v>5</v>
      </c>
      <c r="N1978" s="382">
        <v>38</v>
      </c>
      <c r="O1978" s="382"/>
      <c r="P1978" s="382">
        <v>10</v>
      </c>
      <c r="Q1978" s="382">
        <v>28</v>
      </c>
      <c r="R1978" s="382">
        <v>38</v>
      </c>
      <c r="S1978" s="382">
        <v>0</v>
      </c>
    </row>
    <row r="1979" spans="1:19">
      <c r="A1979" t="s">
        <v>499</v>
      </c>
      <c r="B1979">
        <v>123</v>
      </c>
      <c r="C1979" t="s">
        <v>499</v>
      </c>
      <c r="D1979" s="58">
        <v>45413</v>
      </c>
      <c r="E1979" s="382"/>
      <c r="F1979" s="382">
        <v>35</v>
      </c>
      <c r="G1979" s="382"/>
      <c r="H1979" s="382">
        <v>10</v>
      </c>
      <c r="I1979" s="382">
        <v>45</v>
      </c>
      <c r="J1979" s="382">
        <v>35</v>
      </c>
      <c r="L1979" s="380">
        <v>45457</v>
      </c>
      <c r="M1979">
        <v>90</v>
      </c>
      <c r="N1979" s="382">
        <v>45</v>
      </c>
      <c r="O1979" s="382"/>
      <c r="P1979" s="382">
        <v>10</v>
      </c>
      <c r="Q1979" s="382">
        <v>35</v>
      </c>
      <c r="R1979" s="382">
        <v>45</v>
      </c>
      <c r="S1979" s="382">
        <v>0</v>
      </c>
    </row>
    <row r="1980" spans="1:19">
      <c r="A1980" t="s">
        <v>499</v>
      </c>
      <c r="B1980">
        <v>123</v>
      </c>
      <c r="C1980" t="s">
        <v>499</v>
      </c>
      <c r="D1980" s="58">
        <v>45444</v>
      </c>
      <c r="E1980" s="382"/>
      <c r="F1980" s="382">
        <v>42</v>
      </c>
      <c r="G1980" s="382"/>
      <c r="H1980" s="382">
        <v>10</v>
      </c>
      <c r="I1980" s="382">
        <v>52</v>
      </c>
      <c r="J1980" s="382">
        <v>42</v>
      </c>
      <c r="L1980" s="380">
        <v>45496</v>
      </c>
      <c r="M1980">
        <v>104</v>
      </c>
      <c r="N1980" s="382">
        <v>52</v>
      </c>
      <c r="O1980" s="382"/>
      <c r="P1980" s="382">
        <v>10</v>
      </c>
      <c r="Q1980" s="382">
        <v>42</v>
      </c>
      <c r="R1980" s="382">
        <v>52</v>
      </c>
      <c r="S1980" s="382">
        <v>0</v>
      </c>
    </row>
    <row r="1981" spans="1:19">
      <c r="A1981" t="s">
        <v>499</v>
      </c>
      <c r="B1981">
        <v>123</v>
      </c>
      <c r="C1981" t="s">
        <v>499</v>
      </c>
      <c r="D1981" s="58">
        <v>45474</v>
      </c>
      <c r="E1981" s="382"/>
      <c r="F1981" s="382">
        <v>56</v>
      </c>
      <c r="G1981" s="382">
        <v>5</v>
      </c>
      <c r="H1981" s="382">
        <v>10</v>
      </c>
      <c r="I1981" s="382">
        <v>71</v>
      </c>
      <c r="J1981" s="382">
        <v>61</v>
      </c>
      <c r="L1981" s="380">
        <v>45535</v>
      </c>
      <c r="M1981">
        <v>107</v>
      </c>
      <c r="N1981" s="382">
        <v>71</v>
      </c>
      <c r="O1981" s="382">
        <v>5</v>
      </c>
      <c r="P1981" s="382">
        <v>10</v>
      </c>
      <c r="Q1981" s="382">
        <v>56</v>
      </c>
      <c r="R1981" s="382">
        <v>71</v>
      </c>
      <c r="S1981" s="382">
        <v>0</v>
      </c>
    </row>
    <row r="1982" spans="1:19">
      <c r="A1982" t="s">
        <v>499</v>
      </c>
      <c r="B1982">
        <v>123</v>
      </c>
      <c r="C1982" t="s">
        <v>499</v>
      </c>
      <c r="D1982" s="58">
        <v>45505</v>
      </c>
      <c r="E1982" s="382"/>
      <c r="F1982" s="382">
        <v>35</v>
      </c>
      <c r="G1982" s="382">
        <v>5</v>
      </c>
      <c r="H1982" s="382">
        <v>10</v>
      </c>
      <c r="I1982" s="382">
        <v>50</v>
      </c>
      <c r="J1982" s="382">
        <v>40</v>
      </c>
      <c r="L1982" s="380"/>
      <c r="N1982" s="382">
        <v>50</v>
      </c>
      <c r="O1982" s="382">
        <v>5</v>
      </c>
      <c r="P1982" s="382">
        <v>10</v>
      </c>
      <c r="Q1982" s="382">
        <v>35</v>
      </c>
      <c r="R1982" s="382">
        <v>50</v>
      </c>
      <c r="S1982" s="382">
        <v>0</v>
      </c>
    </row>
    <row r="1983" spans="1:19">
      <c r="A1983" t="s">
        <v>499</v>
      </c>
      <c r="B1983">
        <v>123</v>
      </c>
      <c r="C1983" t="s">
        <v>499</v>
      </c>
      <c r="D1983" s="58">
        <v>45536</v>
      </c>
      <c r="E1983" s="382"/>
      <c r="F1983" s="382">
        <v>42</v>
      </c>
      <c r="G1983" s="382">
        <v>5</v>
      </c>
      <c r="H1983" s="382">
        <v>10</v>
      </c>
      <c r="I1983" s="382">
        <v>57</v>
      </c>
      <c r="J1983" s="382">
        <v>47</v>
      </c>
      <c r="L1983" s="380"/>
      <c r="N1983" s="382">
        <v>57</v>
      </c>
      <c r="O1983" s="382">
        <v>5</v>
      </c>
      <c r="P1983" s="382">
        <v>10</v>
      </c>
      <c r="Q1983" s="382">
        <v>42</v>
      </c>
      <c r="R1983" s="382">
        <v>57</v>
      </c>
      <c r="S1983" s="382">
        <v>0</v>
      </c>
    </row>
    <row r="1984" spans="1:19">
      <c r="A1984" t="s">
        <v>499</v>
      </c>
      <c r="B1984">
        <v>123</v>
      </c>
      <c r="C1984" t="s">
        <v>499</v>
      </c>
      <c r="D1984" s="58">
        <v>45566</v>
      </c>
      <c r="E1984" s="382"/>
      <c r="F1984" s="382"/>
      <c r="G1984" s="382"/>
      <c r="H1984" s="382"/>
      <c r="I1984" s="382">
        <v>0</v>
      </c>
      <c r="J1984" s="382">
        <v>0</v>
      </c>
      <c r="L1984" s="380"/>
      <c r="N1984" s="382"/>
      <c r="O1984" s="382"/>
      <c r="P1984" s="382"/>
      <c r="Q1984" s="382">
        <v>0</v>
      </c>
      <c r="R1984" s="382">
        <v>0</v>
      </c>
      <c r="S1984" s="382">
        <v>0</v>
      </c>
    </row>
    <row r="1985" spans="1:19">
      <c r="A1985" t="s">
        <v>499</v>
      </c>
      <c r="B1985">
        <v>123</v>
      </c>
      <c r="C1985" t="s">
        <v>499</v>
      </c>
      <c r="D1985" s="58">
        <v>45597</v>
      </c>
      <c r="E1985" s="382"/>
      <c r="F1985" s="382"/>
      <c r="G1985" s="382"/>
      <c r="H1985" s="382"/>
      <c r="I1985" s="382">
        <v>0</v>
      </c>
      <c r="J1985" s="382">
        <v>0</v>
      </c>
      <c r="L1985" s="380"/>
      <c r="N1985" s="382"/>
      <c r="O1985" s="382"/>
      <c r="P1985" s="382"/>
      <c r="Q1985" s="382">
        <v>0</v>
      </c>
      <c r="R1985" s="382">
        <v>0</v>
      </c>
      <c r="S1985" s="382">
        <v>0</v>
      </c>
    </row>
    <row r="1986" spans="1:19">
      <c r="A1986" t="s">
        <v>499</v>
      </c>
      <c r="B1986">
        <v>123</v>
      </c>
      <c r="C1986" t="s">
        <v>499</v>
      </c>
      <c r="D1986" s="58">
        <v>45627</v>
      </c>
      <c r="E1986" s="382"/>
      <c r="F1986" s="382"/>
      <c r="G1986" s="382"/>
      <c r="H1986" s="382"/>
      <c r="I1986" s="382">
        <v>0</v>
      </c>
      <c r="J1986" s="382">
        <v>0</v>
      </c>
      <c r="L1986" s="380"/>
      <c r="N1986" s="382"/>
      <c r="O1986" s="382"/>
      <c r="P1986" s="382"/>
      <c r="Q1986" s="382">
        <v>0</v>
      </c>
      <c r="R1986" s="382">
        <v>0</v>
      </c>
      <c r="S1986" s="382">
        <v>0</v>
      </c>
    </row>
    <row r="1987" spans="1:19">
      <c r="A1987" t="s">
        <v>499</v>
      </c>
      <c r="B1987">
        <v>123</v>
      </c>
      <c r="C1987" t="s">
        <v>499</v>
      </c>
      <c r="D1987" s="58">
        <v>45658</v>
      </c>
      <c r="E1987" s="382"/>
      <c r="F1987" s="382"/>
      <c r="G1987" s="382"/>
      <c r="H1987" s="382"/>
      <c r="I1987" s="382">
        <v>0</v>
      </c>
      <c r="J1987" s="382">
        <v>0</v>
      </c>
      <c r="L1987" s="380"/>
      <c r="N1987" s="382"/>
      <c r="O1987" s="382"/>
      <c r="P1987" s="382"/>
      <c r="Q1987" s="382">
        <v>0</v>
      </c>
      <c r="R1987" s="382">
        <v>0</v>
      </c>
      <c r="S1987" s="382">
        <v>0</v>
      </c>
    </row>
    <row r="1988" spans="1:19">
      <c r="A1988" t="s">
        <v>499</v>
      </c>
      <c r="B1988">
        <v>123</v>
      </c>
      <c r="C1988" t="s">
        <v>499</v>
      </c>
      <c r="D1988" s="58">
        <v>45689</v>
      </c>
      <c r="E1988" s="382"/>
      <c r="F1988" s="382"/>
      <c r="G1988" s="382"/>
      <c r="H1988" s="382"/>
      <c r="I1988" s="382">
        <v>0</v>
      </c>
      <c r="J1988" s="382">
        <v>0</v>
      </c>
      <c r="L1988" s="380"/>
      <c r="N1988" s="382"/>
      <c r="O1988" s="382"/>
      <c r="P1988" s="382"/>
      <c r="Q1988" s="382">
        <v>0</v>
      </c>
      <c r="R1988" s="382">
        <v>0</v>
      </c>
      <c r="S1988" s="382">
        <v>0</v>
      </c>
    </row>
    <row r="1989" spans="1:19">
      <c r="A1989" t="s">
        <v>499</v>
      </c>
      <c r="B1989" t="s">
        <v>500</v>
      </c>
      <c r="D1989" s="58"/>
      <c r="E1989" s="382">
        <v>14</v>
      </c>
      <c r="F1989" s="382">
        <v>259</v>
      </c>
      <c r="G1989" s="382">
        <v>15</v>
      </c>
      <c r="H1989" s="382">
        <v>70</v>
      </c>
      <c r="I1989" s="382">
        <v>358</v>
      </c>
      <c r="J1989" s="382">
        <v>288</v>
      </c>
      <c r="L1989" s="380"/>
      <c r="N1989" s="382">
        <v>358</v>
      </c>
      <c r="O1989" s="382">
        <v>15</v>
      </c>
      <c r="P1989" s="382">
        <v>70</v>
      </c>
      <c r="Q1989" s="382">
        <v>273</v>
      </c>
      <c r="R1989" s="382">
        <v>358</v>
      </c>
      <c r="S1989" s="382">
        <v>0</v>
      </c>
    </row>
    <row r="1990" spans="1:19">
      <c r="B1990">
        <v>124</v>
      </c>
      <c r="C1990" t="s">
        <v>144</v>
      </c>
      <c r="D1990" s="58">
        <v>45261</v>
      </c>
      <c r="E1990" s="382">
        <v>0</v>
      </c>
      <c r="F1990" s="382"/>
      <c r="G1990" s="382"/>
      <c r="H1990" s="382"/>
      <c r="I1990" s="382">
        <v>0</v>
      </c>
      <c r="J1990" s="382">
        <v>0</v>
      </c>
      <c r="L1990" s="380"/>
      <c r="N1990" s="382"/>
      <c r="O1990" s="382"/>
      <c r="P1990" s="382"/>
      <c r="Q1990" s="382">
        <v>0</v>
      </c>
      <c r="R1990" s="382">
        <v>0</v>
      </c>
      <c r="S1990" s="382">
        <v>0</v>
      </c>
    </row>
    <row r="1991" spans="1:19">
      <c r="B1991">
        <v>124</v>
      </c>
      <c r="C1991" t="s">
        <v>144</v>
      </c>
      <c r="D1991" s="58">
        <v>45292</v>
      </c>
      <c r="E1991" s="382"/>
      <c r="F1991" s="382">
        <v>21</v>
      </c>
      <c r="G1991" s="382"/>
      <c r="H1991" s="382">
        <v>0</v>
      </c>
      <c r="I1991" s="382">
        <v>21</v>
      </c>
      <c r="J1991" s="382">
        <v>21</v>
      </c>
      <c r="K1991" t="s">
        <v>557</v>
      </c>
      <c r="L1991" s="380">
        <v>45392</v>
      </c>
      <c r="M1991">
        <v>136</v>
      </c>
      <c r="N1991" s="382">
        <v>21</v>
      </c>
      <c r="O1991" s="382"/>
      <c r="P1991" s="382"/>
      <c r="Q1991" s="382">
        <v>21</v>
      </c>
      <c r="R1991" s="382">
        <v>21</v>
      </c>
      <c r="S1991" s="382">
        <v>0</v>
      </c>
    </row>
    <row r="1992" spans="1:19">
      <c r="A1992" t="s">
        <v>144</v>
      </c>
      <c r="B1992">
        <v>124</v>
      </c>
      <c r="C1992" t="s">
        <v>144</v>
      </c>
      <c r="D1992" s="58">
        <v>45323</v>
      </c>
      <c r="E1992" s="382"/>
      <c r="F1992" s="382"/>
      <c r="G1992" s="382"/>
      <c r="H1992" s="382"/>
      <c r="I1992" s="382">
        <v>0</v>
      </c>
      <c r="J1992" s="382">
        <v>0</v>
      </c>
      <c r="L1992" s="380"/>
      <c r="N1992" s="382"/>
      <c r="O1992" s="382"/>
      <c r="P1992" s="382"/>
      <c r="Q1992" s="382">
        <v>0</v>
      </c>
      <c r="R1992" s="382">
        <v>0</v>
      </c>
      <c r="S1992" s="382">
        <v>0</v>
      </c>
    </row>
    <row r="1993" spans="1:19">
      <c r="A1993" t="s">
        <v>144</v>
      </c>
      <c r="B1993">
        <v>124</v>
      </c>
      <c r="C1993" t="s">
        <v>144</v>
      </c>
      <c r="D1993" s="58">
        <v>45352</v>
      </c>
      <c r="E1993" s="382"/>
      <c r="F1993" s="382">
        <v>28</v>
      </c>
      <c r="G1993" s="382"/>
      <c r="H1993" s="382">
        <v>10</v>
      </c>
      <c r="I1993" s="382">
        <v>38</v>
      </c>
      <c r="J1993" s="382">
        <v>28</v>
      </c>
      <c r="K1993" t="s">
        <v>557</v>
      </c>
      <c r="L1993" s="380">
        <v>45392</v>
      </c>
      <c r="M1993">
        <v>136</v>
      </c>
      <c r="N1993" s="382">
        <v>38</v>
      </c>
      <c r="O1993" s="382"/>
      <c r="P1993" s="382">
        <v>10</v>
      </c>
      <c r="Q1993" s="382">
        <v>28</v>
      </c>
      <c r="R1993" s="382">
        <v>38</v>
      </c>
      <c r="S1993" s="382">
        <v>0</v>
      </c>
    </row>
    <row r="1994" spans="1:19">
      <c r="A1994" t="s">
        <v>144</v>
      </c>
      <c r="B1994">
        <v>124</v>
      </c>
      <c r="C1994" t="s">
        <v>144</v>
      </c>
      <c r="D1994" s="58">
        <v>45383</v>
      </c>
      <c r="E1994" s="382"/>
      <c r="F1994" s="382">
        <v>105</v>
      </c>
      <c r="G1994" s="382"/>
      <c r="H1994" s="382">
        <v>10</v>
      </c>
      <c r="I1994" s="382">
        <v>115</v>
      </c>
      <c r="J1994" s="382">
        <v>105</v>
      </c>
      <c r="L1994" s="380">
        <v>45423</v>
      </c>
      <c r="M1994" s="383">
        <v>73</v>
      </c>
      <c r="N1994" s="382">
        <v>115</v>
      </c>
      <c r="O1994" s="382"/>
      <c r="P1994" s="382">
        <v>10</v>
      </c>
      <c r="Q1994" s="382">
        <v>105</v>
      </c>
      <c r="R1994" s="382">
        <v>115</v>
      </c>
      <c r="S1994" s="382">
        <v>0</v>
      </c>
    </row>
    <row r="1995" spans="1:19">
      <c r="A1995" t="s">
        <v>144</v>
      </c>
      <c r="B1995">
        <v>124</v>
      </c>
      <c r="C1995" t="s">
        <v>144</v>
      </c>
      <c r="D1995" s="58">
        <v>45413</v>
      </c>
      <c r="E1995" s="382"/>
      <c r="F1995" s="382">
        <v>70</v>
      </c>
      <c r="G1995" s="382"/>
      <c r="H1995" s="382">
        <v>10</v>
      </c>
      <c r="I1995" s="382">
        <v>80</v>
      </c>
      <c r="J1995" s="382">
        <v>70</v>
      </c>
      <c r="L1995" s="380"/>
      <c r="M1995">
        <v>116</v>
      </c>
      <c r="N1995" s="382">
        <v>80</v>
      </c>
      <c r="O1995" s="382"/>
      <c r="P1995" s="382">
        <v>10</v>
      </c>
      <c r="Q1995" s="382">
        <v>70</v>
      </c>
      <c r="R1995" s="382">
        <v>80</v>
      </c>
      <c r="S1995" s="382">
        <v>0</v>
      </c>
    </row>
    <row r="1996" spans="1:19">
      <c r="A1996" t="s">
        <v>144</v>
      </c>
      <c r="B1996">
        <v>124</v>
      </c>
      <c r="C1996" t="s">
        <v>144</v>
      </c>
      <c r="D1996" s="58">
        <v>45444</v>
      </c>
      <c r="E1996" s="382"/>
      <c r="F1996" s="382">
        <v>49</v>
      </c>
      <c r="G1996" s="382"/>
      <c r="H1996" s="382">
        <v>10</v>
      </c>
      <c r="I1996" s="382">
        <v>59</v>
      </c>
      <c r="J1996" s="382">
        <v>49</v>
      </c>
      <c r="L1996" s="380">
        <v>45491</v>
      </c>
      <c r="M1996">
        <v>84</v>
      </c>
      <c r="N1996" s="382">
        <v>59</v>
      </c>
      <c r="O1996" s="382"/>
      <c r="P1996" s="382">
        <v>10</v>
      </c>
      <c r="Q1996" s="382">
        <v>49</v>
      </c>
      <c r="R1996" s="382">
        <v>59</v>
      </c>
      <c r="S1996" s="382">
        <v>0</v>
      </c>
    </row>
    <row r="1997" spans="1:19">
      <c r="A1997" t="s">
        <v>144</v>
      </c>
      <c r="B1997">
        <v>124</v>
      </c>
      <c r="C1997" t="s">
        <v>144</v>
      </c>
      <c r="D1997" s="58">
        <v>45474</v>
      </c>
      <c r="E1997" s="382"/>
      <c r="F1997" s="382">
        <v>49</v>
      </c>
      <c r="G1997" s="382">
        <v>5</v>
      </c>
      <c r="H1997" s="382">
        <v>10</v>
      </c>
      <c r="I1997" s="382">
        <v>64</v>
      </c>
      <c r="J1997" s="382">
        <v>54</v>
      </c>
      <c r="L1997" s="380">
        <v>12661</v>
      </c>
      <c r="M1997">
        <v>102</v>
      </c>
      <c r="N1997" s="382">
        <v>64</v>
      </c>
      <c r="O1997" s="382">
        <v>5</v>
      </c>
      <c r="P1997" s="382">
        <v>10</v>
      </c>
      <c r="Q1997" s="382">
        <v>49</v>
      </c>
      <c r="R1997" s="382">
        <v>64</v>
      </c>
      <c r="S1997" s="382">
        <v>0</v>
      </c>
    </row>
    <row r="1998" spans="1:19">
      <c r="A1998" t="s">
        <v>144</v>
      </c>
      <c r="B1998">
        <v>124</v>
      </c>
      <c r="C1998" t="s">
        <v>144</v>
      </c>
      <c r="D1998" s="58">
        <v>45505</v>
      </c>
      <c r="E1998" s="382"/>
      <c r="F1998" s="382">
        <v>28</v>
      </c>
      <c r="G1998" s="382">
        <v>5</v>
      </c>
      <c r="H1998" s="382">
        <v>10</v>
      </c>
      <c r="I1998" s="382">
        <v>43</v>
      </c>
      <c r="J1998" s="382">
        <v>33</v>
      </c>
      <c r="L1998" s="380">
        <v>45565</v>
      </c>
      <c r="M1998">
        <v>90</v>
      </c>
      <c r="N1998" s="382">
        <v>43</v>
      </c>
      <c r="O1998" s="382">
        <v>5</v>
      </c>
      <c r="P1998" s="382">
        <v>10</v>
      </c>
      <c r="Q1998" s="382">
        <v>28</v>
      </c>
      <c r="R1998" s="382">
        <v>43</v>
      </c>
      <c r="S1998" s="382">
        <v>0</v>
      </c>
    </row>
    <row r="1999" spans="1:19">
      <c r="A1999" t="s">
        <v>144</v>
      </c>
      <c r="B1999">
        <v>124</v>
      </c>
      <c r="C1999" t="s">
        <v>144</v>
      </c>
      <c r="D1999" s="58">
        <v>45536</v>
      </c>
      <c r="E1999" s="382"/>
      <c r="F1999" s="382">
        <v>91</v>
      </c>
      <c r="G1999" s="382">
        <v>5</v>
      </c>
      <c r="H1999" s="382">
        <v>10</v>
      </c>
      <c r="I1999" s="382">
        <v>106</v>
      </c>
      <c r="J1999" s="382">
        <v>96</v>
      </c>
      <c r="L1999" s="380"/>
      <c r="N1999" s="382">
        <v>106</v>
      </c>
      <c r="O1999" s="382">
        <v>5</v>
      </c>
      <c r="P1999" s="382">
        <v>10</v>
      </c>
      <c r="Q1999" s="382">
        <v>91</v>
      </c>
      <c r="R1999" s="382">
        <v>106</v>
      </c>
      <c r="S1999" s="382">
        <v>0</v>
      </c>
    </row>
    <row r="2000" spans="1:19">
      <c r="A2000" t="s">
        <v>144</v>
      </c>
      <c r="B2000">
        <v>124</v>
      </c>
      <c r="C2000" t="s">
        <v>144</v>
      </c>
      <c r="D2000" s="58">
        <v>45566</v>
      </c>
      <c r="E2000" s="382"/>
      <c r="F2000" s="382"/>
      <c r="G2000" s="382"/>
      <c r="H2000" s="382"/>
      <c r="I2000" s="382">
        <v>0</v>
      </c>
      <c r="J2000" s="382">
        <v>0</v>
      </c>
      <c r="L2000" s="380"/>
      <c r="N2000" s="382"/>
      <c r="O2000" s="382"/>
      <c r="P2000" s="382"/>
      <c r="Q2000" s="382">
        <v>0</v>
      </c>
      <c r="R2000" s="382">
        <v>0</v>
      </c>
      <c r="S2000" s="382">
        <v>0</v>
      </c>
    </row>
    <row r="2001" spans="1:19">
      <c r="A2001" t="s">
        <v>144</v>
      </c>
      <c r="B2001">
        <v>124</v>
      </c>
      <c r="C2001" t="s">
        <v>144</v>
      </c>
      <c r="D2001" s="58">
        <v>45597</v>
      </c>
      <c r="E2001" s="382"/>
      <c r="F2001" s="382"/>
      <c r="G2001" s="382"/>
      <c r="H2001" s="382"/>
      <c r="I2001" s="382">
        <v>0</v>
      </c>
      <c r="J2001" s="382">
        <v>0</v>
      </c>
      <c r="L2001" s="380"/>
      <c r="N2001" s="382"/>
      <c r="O2001" s="382"/>
      <c r="P2001" s="382"/>
      <c r="Q2001" s="382">
        <v>0</v>
      </c>
      <c r="R2001" s="382">
        <v>0</v>
      </c>
      <c r="S2001" s="382">
        <v>0</v>
      </c>
    </row>
    <row r="2002" spans="1:19">
      <c r="A2002" t="s">
        <v>144</v>
      </c>
      <c r="B2002">
        <v>124</v>
      </c>
      <c r="C2002" t="s">
        <v>144</v>
      </c>
      <c r="D2002" s="58">
        <v>45627</v>
      </c>
      <c r="E2002" s="382"/>
      <c r="F2002" s="382"/>
      <c r="G2002" s="382"/>
      <c r="H2002" s="382"/>
      <c r="I2002" s="382">
        <v>0</v>
      </c>
      <c r="J2002" s="382">
        <v>0</v>
      </c>
      <c r="L2002" s="380"/>
      <c r="N2002" s="382"/>
      <c r="O2002" s="382"/>
      <c r="P2002" s="382"/>
      <c r="Q2002" s="382">
        <v>0</v>
      </c>
      <c r="R2002" s="382">
        <v>0</v>
      </c>
      <c r="S2002" s="382">
        <v>0</v>
      </c>
    </row>
    <row r="2003" spans="1:19">
      <c r="A2003" t="s">
        <v>144</v>
      </c>
      <c r="B2003">
        <v>124</v>
      </c>
      <c r="C2003" t="s">
        <v>144</v>
      </c>
      <c r="D2003" s="58">
        <v>45658</v>
      </c>
      <c r="E2003" s="382"/>
      <c r="F2003" s="382"/>
      <c r="G2003" s="382"/>
      <c r="H2003" s="382"/>
      <c r="I2003" s="382">
        <v>0</v>
      </c>
      <c r="J2003" s="382">
        <v>0</v>
      </c>
      <c r="L2003" s="380"/>
      <c r="N2003" s="382"/>
      <c r="O2003" s="382"/>
      <c r="P2003" s="382"/>
      <c r="Q2003" s="382">
        <v>0</v>
      </c>
      <c r="R2003" s="382">
        <v>0</v>
      </c>
      <c r="S2003" s="382">
        <v>0</v>
      </c>
    </row>
    <row r="2004" spans="1:19">
      <c r="A2004" t="s">
        <v>144</v>
      </c>
      <c r="B2004" t="s">
        <v>501</v>
      </c>
      <c r="D2004" s="58"/>
      <c r="E2004" s="382">
        <v>0</v>
      </c>
      <c r="F2004" s="382">
        <v>441</v>
      </c>
      <c r="G2004" s="382">
        <v>15</v>
      </c>
      <c r="H2004" s="382">
        <v>70</v>
      </c>
      <c r="I2004" s="382">
        <v>526</v>
      </c>
      <c r="J2004" s="382">
        <v>456</v>
      </c>
      <c r="L2004" s="380"/>
      <c r="N2004" s="382">
        <v>526</v>
      </c>
      <c r="O2004" s="382">
        <v>15</v>
      </c>
      <c r="P2004" s="382">
        <v>70</v>
      </c>
      <c r="Q2004" s="382">
        <v>441</v>
      </c>
      <c r="R2004" s="382">
        <v>526</v>
      </c>
      <c r="S2004" s="382">
        <v>0</v>
      </c>
    </row>
    <row r="2005" spans="1:19">
      <c r="B2005">
        <v>125</v>
      </c>
      <c r="C2005" t="s">
        <v>145</v>
      </c>
      <c r="D2005" s="58">
        <v>45261</v>
      </c>
      <c r="E2005" s="382">
        <v>192</v>
      </c>
      <c r="F2005" s="382"/>
      <c r="G2005" s="382"/>
      <c r="H2005" s="382"/>
      <c r="I2005" s="382">
        <v>192</v>
      </c>
      <c r="J2005" s="382">
        <v>192</v>
      </c>
      <c r="K2005" s="387" t="s">
        <v>383</v>
      </c>
      <c r="L2005" s="380"/>
      <c r="M2005">
        <v>8</v>
      </c>
      <c r="N2005" s="382">
        <v>192</v>
      </c>
      <c r="O2005" s="382"/>
      <c r="P2005" s="382"/>
      <c r="Q2005" s="382">
        <v>192</v>
      </c>
      <c r="R2005" s="382">
        <v>192</v>
      </c>
      <c r="S2005" s="382">
        <v>0</v>
      </c>
    </row>
    <row r="2006" spans="1:19">
      <c r="B2006">
        <v>125</v>
      </c>
      <c r="C2006" t="s">
        <v>145</v>
      </c>
      <c r="D2006" s="58">
        <v>45292</v>
      </c>
      <c r="E2006" s="382"/>
      <c r="F2006" s="382">
        <v>7</v>
      </c>
      <c r="G2006" s="382"/>
      <c r="H2006" s="382">
        <v>0</v>
      </c>
      <c r="I2006" s="382">
        <v>7</v>
      </c>
      <c r="J2006" s="382">
        <v>7</v>
      </c>
      <c r="K2006" s="387" t="s">
        <v>383</v>
      </c>
      <c r="L2006" s="380"/>
      <c r="M2006">
        <v>8</v>
      </c>
      <c r="N2006" s="382">
        <v>7</v>
      </c>
      <c r="O2006" s="382"/>
      <c r="P2006" s="382"/>
      <c r="Q2006" s="382">
        <v>7</v>
      </c>
      <c r="R2006" s="382">
        <v>7</v>
      </c>
      <c r="S2006" s="382">
        <v>0</v>
      </c>
    </row>
    <row r="2007" spans="1:19">
      <c r="A2007" t="s">
        <v>145</v>
      </c>
      <c r="B2007">
        <v>125</v>
      </c>
      <c r="C2007" t="s">
        <v>145</v>
      </c>
      <c r="D2007" s="58">
        <v>45323</v>
      </c>
      <c r="E2007" s="382"/>
      <c r="F2007" s="382"/>
      <c r="G2007" s="382"/>
      <c r="H2007" s="382"/>
      <c r="I2007" s="382">
        <v>0</v>
      </c>
      <c r="J2007" s="382">
        <v>0</v>
      </c>
      <c r="K2007" s="387"/>
      <c r="L2007" s="380"/>
      <c r="N2007" s="382"/>
      <c r="O2007" s="382"/>
      <c r="P2007" s="382"/>
      <c r="Q2007" s="382">
        <v>0</v>
      </c>
      <c r="R2007" s="382">
        <v>0</v>
      </c>
      <c r="S2007" s="382">
        <v>0</v>
      </c>
    </row>
    <row r="2008" spans="1:19">
      <c r="A2008" t="s">
        <v>145</v>
      </c>
      <c r="B2008">
        <v>125</v>
      </c>
      <c r="C2008" t="s">
        <v>145</v>
      </c>
      <c r="D2008" s="58">
        <v>45352</v>
      </c>
      <c r="E2008" s="382"/>
      <c r="F2008" s="382">
        <v>7</v>
      </c>
      <c r="G2008" s="382"/>
      <c r="H2008" s="382">
        <v>10</v>
      </c>
      <c r="I2008" s="382">
        <v>17</v>
      </c>
      <c r="J2008" s="382">
        <v>7</v>
      </c>
      <c r="K2008" t="s">
        <v>557</v>
      </c>
      <c r="L2008" s="380">
        <v>45392</v>
      </c>
      <c r="M2008">
        <v>137</v>
      </c>
      <c r="N2008" s="382">
        <v>17</v>
      </c>
      <c r="O2008" s="382"/>
      <c r="P2008" s="382">
        <v>10</v>
      </c>
      <c r="Q2008" s="382">
        <v>7</v>
      </c>
      <c r="R2008" s="382">
        <v>17</v>
      </c>
      <c r="S2008" s="382">
        <v>0</v>
      </c>
    </row>
    <row r="2009" spans="1:19">
      <c r="A2009" t="s">
        <v>145</v>
      </c>
      <c r="B2009">
        <v>125</v>
      </c>
      <c r="C2009" t="s">
        <v>145</v>
      </c>
      <c r="D2009" s="58">
        <v>45383</v>
      </c>
      <c r="E2009" s="382"/>
      <c r="F2009" s="382">
        <v>49</v>
      </c>
      <c r="G2009" s="382"/>
      <c r="H2009" s="382">
        <v>10</v>
      </c>
      <c r="I2009" s="382">
        <v>59</v>
      </c>
      <c r="J2009" s="382">
        <v>49</v>
      </c>
      <c r="L2009" s="380">
        <v>45454</v>
      </c>
      <c r="M2009">
        <v>74</v>
      </c>
      <c r="N2009" s="382">
        <v>59</v>
      </c>
      <c r="O2009" s="382"/>
      <c r="P2009" s="382">
        <v>10</v>
      </c>
      <c r="Q2009" s="382">
        <v>49</v>
      </c>
      <c r="R2009" s="382">
        <v>59</v>
      </c>
      <c r="S2009" s="382">
        <v>0</v>
      </c>
    </row>
    <row r="2010" spans="1:19">
      <c r="A2010" t="s">
        <v>145</v>
      </c>
      <c r="B2010">
        <v>125</v>
      </c>
      <c r="C2010" t="s">
        <v>145</v>
      </c>
      <c r="D2010" s="58">
        <v>45413</v>
      </c>
      <c r="E2010" s="382"/>
      <c r="F2010" s="382">
        <v>28</v>
      </c>
      <c r="G2010" s="382"/>
      <c r="H2010" s="382">
        <v>10</v>
      </c>
      <c r="I2010" s="382">
        <v>38</v>
      </c>
      <c r="J2010" s="382">
        <v>28</v>
      </c>
      <c r="L2010" s="380">
        <v>45454</v>
      </c>
      <c r="M2010">
        <v>74</v>
      </c>
      <c r="N2010" s="382">
        <v>38</v>
      </c>
      <c r="O2010" s="382"/>
      <c r="P2010" s="382">
        <v>10</v>
      </c>
      <c r="Q2010" s="382">
        <v>28</v>
      </c>
      <c r="R2010" s="382">
        <v>38</v>
      </c>
      <c r="S2010" s="382">
        <v>0</v>
      </c>
    </row>
    <row r="2011" spans="1:19">
      <c r="A2011" t="s">
        <v>145</v>
      </c>
      <c r="B2011">
        <v>125</v>
      </c>
      <c r="C2011" t="s">
        <v>145</v>
      </c>
      <c r="D2011" s="58">
        <v>45444</v>
      </c>
      <c r="E2011" s="382"/>
      <c r="F2011" s="382">
        <v>53</v>
      </c>
      <c r="G2011" s="382"/>
      <c r="H2011" s="382">
        <v>10</v>
      </c>
      <c r="I2011" s="382">
        <v>63</v>
      </c>
      <c r="J2011" s="382">
        <v>53</v>
      </c>
      <c r="L2011" s="380">
        <v>45497</v>
      </c>
      <c r="M2011">
        <v>106</v>
      </c>
      <c r="N2011" s="382">
        <v>63</v>
      </c>
      <c r="O2011" s="382"/>
      <c r="P2011" s="382">
        <v>10</v>
      </c>
      <c r="Q2011" s="382">
        <v>53</v>
      </c>
      <c r="R2011" s="382">
        <v>63</v>
      </c>
      <c r="S2011" s="382">
        <v>0</v>
      </c>
    </row>
    <row r="2012" spans="1:19">
      <c r="A2012" t="s">
        <v>145</v>
      </c>
      <c r="B2012">
        <v>125</v>
      </c>
      <c r="C2012" t="s">
        <v>145</v>
      </c>
      <c r="D2012" s="58">
        <v>45474</v>
      </c>
      <c r="E2012" s="382"/>
      <c r="F2012" s="382">
        <v>63</v>
      </c>
      <c r="G2012" s="382">
        <v>5</v>
      </c>
      <c r="H2012" s="382">
        <v>10</v>
      </c>
      <c r="I2012" s="382">
        <v>78</v>
      </c>
      <c r="J2012" s="382">
        <v>68</v>
      </c>
      <c r="L2012" s="380">
        <v>41866</v>
      </c>
      <c r="M2012">
        <v>66</v>
      </c>
      <c r="N2012" s="382">
        <v>78</v>
      </c>
      <c r="O2012" s="382">
        <v>5</v>
      </c>
      <c r="P2012" s="382">
        <v>10</v>
      </c>
      <c r="Q2012" s="382">
        <v>63</v>
      </c>
      <c r="R2012" s="382">
        <v>78</v>
      </c>
      <c r="S2012" s="382">
        <v>0</v>
      </c>
    </row>
    <row r="2013" spans="1:19">
      <c r="A2013" t="s">
        <v>145</v>
      </c>
      <c r="B2013">
        <v>125</v>
      </c>
      <c r="C2013" t="s">
        <v>145</v>
      </c>
      <c r="D2013" s="58">
        <v>45505</v>
      </c>
      <c r="E2013" s="382"/>
      <c r="F2013" s="382">
        <v>56</v>
      </c>
      <c r="G2013" s="382">
        <v>5</v>
      </c>
      <c r="H2013" s="382">
        <v>10</v>
      </c>
      <c r="I2013" s="382">
        <v>71</v>
      </c>
      <c r="J2013" s="382">
        <v>61</v>
      </c>
      <c r="L2013" s="380">
        <v>45565</v>
      </c>
      <c r="M2013">
        <v>94</v>
      </c>
      <c r="N2013" s="382">
        <v>71</v>
      </c>
      <c r="O2013" s="382">
        <v>5</v>
      </c>
      <c r="P2013" s="382">
        <v>10</v>
      </c>
      <c r="Q2013" s="382">
        <v>56</v>
      </c>
      <c r="R2013" s="382">
        <v>71</v>
      </c>
      <c r="S2013" s="382">
        <v>0</v>
      </c>
    </row>
    <row r="2014" spans="1:19">
      <c r="A2014" t="s">
        <v>145</v>
      </c>
      <c r="B2014">
        <v>125</v>
      </c>
      <c r="C2014" t="s">
        <v>145</v>
      </c>
      <c r="D2014" s="58">
        <v>45536</v>
      </c>
      <c r="E2014" s="382"/>
      <c r="F2014" s="382">
        <v>106</v>
      </c>
      <c r="G2014" s="382">
        <v>5</v>
      </c>
      <c r="H2014" s="382">
        <v>10</v>
      </c>
      <c r="I2014" s="382">
        <v>121</v>
      </c>
      <c r="J2014" s="382">
        <v>111</v>
      </c>
      <c r="L2014" s="380"/>
      <c r="N2014" s="382">
        <v>71</v>
      </c>
      <c r="O2014" s="382">
        <v>5</v>
      </c>
      <c r="P2014" s="382">
        <v>10</v>
      </c>
      <c r="Q2014" s="382">
        <v>56</v>
      </c>
      <c r="R2014" s="382">
        <v>71</v>
      </c>
      <c r="S2014" s="382">
        <v>50</v>
      </c>
    </row>
    <row r="2015" spans="1:19">
      <c r="A2015" t="s">
        <v>145</v>
      </c>
      <c r="B2015">
        <v>125</v>
      </c>
      <c r="C2015" t="s">
        <v>145</v>
      </c>
      <c r="D2015" s="58">
        <v>45566</v>
      </c>
      <c r="E2015" s="382"/>
      <c r="F2015" s="382"/>
      <c r="G2015" s="382"/>
      <c r="H2015" s="382"/>
      <c r="I2015" s="382">
        <v>0</v>
      </c>
      <c r="J2015" s="382">
        <v>0</v>
      </c>
      <c r="L2015" s="380"/>
      <c r="N2015" s="382"/>
      <c r="O2015" s="382"/>
      <c r="P2015" s="382"/>
      <c r="Q2015" s="382">
        <v>0</v>
      </c>
      <c r="R2015" s="382">
        <v>0</v>
      </c>
      <c r="S2015" s="382">
        <v>0</v>
      </c>
    </row>
    <row r="2016" spans="1:19">
      <c r="A2016" t="s">
        <v>145</v>
      </c>
      <c r="B2016">
        <v>125</v>
      </c>
      <c r="C2016" t="s">
        <v>145</v>
      </c>
      <c r="D2016" s="58">
        <v>45597</v>
      </c>
      <c r="E2016" s="382"/>
      <c r="F2016" s="382"/>
      <c r="G2016" s="382"/>
      <c r="H2016" s="382"/>
      <c r="I2016" s="382">
        <v>0</v>
      </c>
      <c r="J2016" s="382">
        <v>0</v>
      </c>
      <c r="L2016" s="380"/>
      <c r="N2016" s="382"/>
      <c r="O2016" s="382"/>
      <c r="P2016" s="382"/>
      <c r="Q2016" s="382">
        <v>0</v>
      </c>
      <c r="R2016" s="382">
        <v>0</v>
      </c>
      <c r="S2016" s="382">
        <v>0</v>
      </c>
    </row>
    <row r="2017" spans="1:19">
      <c r="A2017" t="s">
        <v>145</v>
      </c>
      <c r="B2017">
        <v>125</v>
      </c>
      <c r="C2017" t="s">
        <v>145</v>
      </c>
      <c r="D2017" s="58">
        <v>45627</v>
      </c>
      <c r="E2017" s="382"/>
      <c r="F2017" s="382"/>
      <c r="G2017" s="382"/>
      <c r="H2017" s="382"/>
      <c r="I2017" s="382">
        <v>0</v>
      </c>
      <c r="J2017" s="382">
        <v>0</v>
      </c>
      <c r="L2017" s="380"/>
      <c r="N2017" s="382"/>
      <c r="O2017" s="382"/>
      <c r="P2017" s="382"/>
      <c r="Q2017" s="382">
        <v>0</v>
      </c>
      <c r="R2017" s="382">
        <v>0</v>
      </c>
      <c r="S2017" s="382">
        <v>0</v>
      </c>
    </row>
    <row r="2018" spans="1:19">
      <c r="A2018" t="s">
        <v>145</v>
      </c>
      <c r="B2018">
        <v>125</v>
      </c>
      <c r="C2018" t="s">
        <v>145</v>
      </c>
      <c r="D2018" s="58">
        <v>45658</v>
      </c>
      <c r="E2018" s="382"/>
      <c r="F2018" s="382"/>
      <c r="G2018" s="382"/>
      <c r="H2018" s="382"/>
      <c r="I2018" s="382">
        <v>0</v>
      </c>
      <c r="J2018" s="382">
        <v>0</v>
      </c>
      <c r="L2018" s="380"/>
      <c r="N2018" s="382"/>
      <c r="O2018" s="382"/>
      <c r="P2018" s="382"/>
      <c r="Q2018" s="382">
        <v>0</v>
      </c>
      <c r="R2018" s="382">
        <v>0</v>
      </c>
      <c r="S2018" s="382">
        <v>0</v>
      </c>
    </row>
    <row r="2019" spans="1:19">
      <c r="A2019" t="s">
        <v>145</v>
      </c>
      <c r="B2019">
        <v>125</v>
      </c>
      <c r="C2019" t="s">
        <v>145</v>
      </c>
      <c r="D2019" s="58">
        <v>45689</v>
      </c>
      <c r="E2019" s="382"/>
      <c r="F2019" s="382"/>
      <c r="G2019" s="382"/>
      <c r="H2019" s="382"/>
      <c r="I2019" s="382">
        <v>0</v>
      </c>
      <c r="J2019" s="382">
        <v>0</v>
      </c>
      <c r="L2019" s="380"/>
      <c r="N2019" s="382"/>
      <c r="O2019" s="382"/>
      <c r="P2019" s="382"/>
      <c r="Q2019" s="382">
        <v>0</v>
      </c>
      <c r="R2019" s="382">
        <v>0</v>
      </c>
      <c r="S2019" s="382">
        <v>0</v>
      </c>
    </row>
    <row r="2020" spans="1:19">
      <c r="A2020" t="s">
        <v>145</v>
      </c>
      <c r="B2020">
        <v>125</v>
      </c>
      <c r="C2020" t="s">
        <v>145</v>
      </c>
      <c r="D2020" s="58">
        <v>45717</v>
      </c>
      <c r="E2020" s="382"/>
      <c r="F2020" s="382"/>
      <c r="G2020" s="382"/>
      <c r="H2020" s="382"/>
      <c r="I2020" s="382">
        <v>0</v>
      </c>
      <c r="J2020" s="382">
        <v>0</v>
      </c>
      <c r="L2020" s="380"/>
      <c r="N2020" s="382"/>
      <c r="O2020" s="382"/>
      <c r="P2020" s="382"/>
      <c r="Q2020" s="382">
        <v>0</v>
      </c>
      <c r="R2020" s="382">
        <v>0</v>
      </c>
      <c r="S2020" s="382">
        <v>0</v>
      </c>
    </row>
    <row r="2021" spans="1:19">
      <c r="A2021" t="s">
        <v>145</v>
      </c>
      <c r="B2021" t="s">
        <v>502</v>
      </c>
      <c r="D2021" s="58"/>
      <c r="E2021" s="382">
        <v>192</v>
      </c>
      <c r="F2021" s="382">
        <v>369</v>
      </c>
      <c r="G2021" s="382">
        <v>15</v>
      </c>
      <c r="H2021" s="382">
        <v>70</v>
      </c>
      <c r="I2021" s="382">
        <v>646</v>
      </c>
      <c r="J2021" s="382">
        <v>576</v>
      </c>
      <c r="L2021" s="380"/>
      <c r="N2021" s="382">
        <v>596</v>
      </c>
      <c r="O2021" s="382">
        <v>15</v>
      </c>
      <c r="P2021" s="382">
        <v>70</v>
      </c>
      <c r="Q2021" s="382">
        <v>511</v>
      </c>
      <c r="R2021" s="382">
        <v>596</v>
      </c>
      <c r="S2021" s="382">
        <v>50</v>
      </c>
    </row>
    <row r="2022" spans="1:19">
      <c r="B2022">
        <v>126</v>
      </c>
      <c r="C2022" t="s">
        <v>315</v>
      </c>
      <c r="D2022" s="58">
        <v>45261</v>
      </c>
      <c r="E2022" s="382">
        <v>0</v>
      </c>
      <c r="F2022" s="382"/>
      <c r="G2022" s="382"/>
      <c r="H2022" s="382"/>
      <c r="I2022" s="382">
        <v>0</v>
      </c>
      <c r="J2022" s="382">
        <v>0</v>
      </c>
      <c r="K2022" t="s">
        <v>557</v>
      </c>
      <c r="L2022" s="380"/>
      <c r="N2022" s="382"/>
      <c r="O2022" s="382"/>
      <c r="P2022" s="382"/>
      <c r="Q2022" s="382">
        <v>0</v>
      </c>
      <c r="R2022" s="382">
        <v>0</v>
      </c>
      <c r="S2022" s="382">
        <v>0</v>
      </c>
    </row>
    <row r="2023" spans="1:19">
      <c r="B2023">
        <v>126</v>
      </c>
      <c r="C2023" t="s">
        <v>315</v>
      </c>
      <c r="D2023" s="58">
        <v>45292</v>
      </c>
      <c r="E2023" s="382"/>
      <c r="F2023" s="382">
        <v>21</v>
      </c>
      <c r="G2023" s="382"/>
      <c r="H2023" s="382">
        <v>0</v>
      </c>
      <c r="I2023" s="382">
        <v>21</v>
      </c>
      <c r="J2023" s="382">
        <v>21</v>
      </c>
      <c r="K2023" t="s">
        <v>557</v>
      </c>
      <c r="L2023" s="380">
        <v>45392</v>
      </c>
      <c r="M2023">
        <v>138</v>
      </c>
      <c r="N2023" s="382">
        <v>21</v>
      </c>
      <c r="O2023" s="382"/>
      <c r="P2023" s="382"/>
      <c r="Q2023" s="382">
        <v>21</v>
      </c>
      <c r="R2023" s="382">
        <v>21</v>
      </c>
      <c r="S2023" s="382">
        <v>0</v>
      </c>
    </row>
    <row r="2024" spans="1:19">
      <c r="A2024" t="s">
        <v>315</v>
      </c>
      <c r="B2024">
        <v>126</v>
      </c>
      <c r="C2024" t="s">
        <v>315</v>
      </c>
      <c r="D2024" s="58">
        <v>45323</v>
      </c>
      <c r="E2024" s="382"/>
      <c r="F2024" s="382"/>
      <c r="G2024" s="382"/>
      <c r="H2024" s="382"/>
      <c r="I2024" s="382">
        <v>0</v>
      </c>
      <c r="J2024" s="382">
        <v>0</v>
      </c>
      <c r="L2024" s="380"/>
      <c r="N2024" s="382"/>
      <c r="O2024" s="382"/>
      <c r="P2024" s="382"/>
      <c r="Q2024" s="382">
        <v>0</v>
      </c>
      <c r="R2024" s="382">
        <v>0</v>
      </c>
      <c r="S2024" s="382">
        <v>0</v>
      </c>
    </row>
    <row r="2025" spans="1:19">
      <c r="A2025" t="s">
        <v>315</v>
      </c>
      <c r="B2025">
        <v>126</v>
      </c>
      <c r="C2025" t="s">
        <v>315</v>
      </c>
      <c r="D2025" s="58">
        <v>45352</v>
      </c>
      <c r="E2025" s="382"/>
      <c r="F2025" s="382">
        <v>14</v>
      </c>
      <c r="G2025" s="382"/>
      <c r="H2025" s="382">
        <v>10</v>
      </c>
      <c r="I2025" s="382">
        <v>24</v>
      </c>
      <c r="J2025" s="382">
        <v>14</v>
      </c>
      <c r="K2025" t="s">
        <v>557</v>
      </c>
      <c r="L2025" s="380">
        <v>45392</v>
      </c>
      <c r="M2025">
        <v>138</v>
      </c>
      <c r="N2025" s="382">
        <v>24</v>
      </c>
      <c r="O2025" s="382"/>
      <c r="P2025" s="382">
        <v>10</v>
      </c>
      <c r="Q2025" s="382">
        <v>14</v>
      </c>
      <c r="R2025" s="382">
        <v>24</v>
      </c>
      <c r="S2025" s="382">
        <v>0</v>
      </c>
    </row>
    <row r="2026" spans="1:19">
      <c r="A2026" t="s">
        <v>315</v>
      </c>
      <c r="B2026">
        <v>126</v>
      </c>
      <c r="C2026" t="s">
        <v>315</v>
      </c>
      <c r="D2026" s="58">
        <v>45383</v>
      </c>
      <c r="E2026" s="382"/>
      <c r="F2026" s="382">
        <v>63</v>
      </c>
      <c r="G2026" s="382"/>
      <c r="H2026" s="382">
        <v>10</v>
      </c>
      <c r="I2026" s="382">
        <v>73</v>
      </c>
      <c r="J2026" s="382">
        <v>63</v>
      </c>
      <c r="L2026" s="380">
        <v>45419</v>
      </c>
      <c r="M2026" s="383">
        <v>11</v>
      </c>
      <c r="N2026" s="382">
        <v>73</v>
      </c>
      <c r="O2026" s="382"/>
      <c r="P2026" s="382">
        <v>10</v>
      </c>
      <c r="Q2026" s="382">
        <v>63</v>
      </c>
      <c r="R2026" s="382">
        <v>73</v>
      </c>
      <c r="S2026" s="382">
        <v>0</v>
      </c>
    </row>
    <row r="2027" spans="1:19">
      <c r="A2027" t="s">
        <v>315</v>
      </c>
      <c r="B2027">
        <v>126</v>
      </c>
      <c r="C2027" t="s">
        <v>315</v>
      </c>
      <c r="D2027" s="58">
        <v>45413</v>
      </c>
      <c r="E2027" s="382"/>
      <c r="F2027" s="382">
        <v>70</v>
      </c>
      <c r="G2027" s="382"/>
      <c r="H2027" s="382">
        <v>10</v>
      </c>
      <c r="I2027" s="382">
        <v>80</v>
      </c>
      <c r="J2027" s="382">
        <v>70</v>
      </c>
      <c r="L2027" s="380">
        <v>45451</v>
      </c>
      <c r="M2027">
        <v>53</v>
      </c>
      <c r="N2027" s="382">
        <v>80</v>
      </c>
      <c r="O2027" s="382"/>
      <c r="P2027" s="382">
        <v>10</v>
      </c>
      <c r="Q2027" s="382">
        <v>70</v>
      </c>
      <c r="R2027" s="382">
        <v>80</v>
      </c>
      <c r="S2027" s="382">
        <v>0</v>
      </c>
    </row>
    <row r="2028" spans="1:19">
      <c r="A2028" t="s">
        <v>315</v>
      </c>
      <c r="B2028">
        <v>126</v>
      </c>
      <c r="C2028" t="s">
        <v>146</v>
      </c>
      <c r="D2028" s="58">
        <v>45444</v>
      </c>
      <c r="E2028" s="382"/>
      <c r="F2028" s="382">
        <v>84</v>
      </c>
      <c r="G2028" s="382"/>
      <c r="H2028" s="382">
        <v>10</v>
      </c>
      <c r="I2028" s="382">
        <v>94</v>
      </c>
      <c r="J2028" s="382">
        <v>84</v>
      </c>
      <c r="L2028" s="380">
        <v>45484</v>
      </c>
      <c r="M2028">
        <v>46</v>
      </c>
      <c r="N2028" s="382">
        <v>94</v>
      </c>
      <c r="O2028" s="382"/>
      <c r="P2028" s="382">
        <v>10</v>
      </c>
      <c r="Q2028" s="382">
        <v>84</v>
      </c>
      <c r="R2028" s="382">
        <v>94</v>
      </c>
      <c r="S2028" s="382">
        <v>0</v>
      </c>
    </row>
    <row r="2029" spans="1:19">
      <c r="A2029" t="s">
        <v>315</v>
      </c>
      <c r="B2029">
        <v>126</v>
      </c>
      <c r="C2029" t="s">
        <v>146</v>
      </c>
      <c r="D2029" s="58">
        <v>45444</v>
      </c>
      <c r="E2029" s="382"/>
      <c r="F2029" s="382"/>
      <c r="G2029" s="382"/>
      <c r="H2029" s="382"/>
      <c r="I2029" s="382">
        <v>0</v>
      </c>
      <c r="J2029" s="382">
        <v>0</v>
      </c>
      <c r="L2029" s="380"/>
      <c r="N2029" s="382"/>
      <c r="O2029" s="382"/>
      <c r="P2029" s="382">
        <v>0</v>
      </c>
      <c r="Q2029" s="382">
        <v>0</v>
      </c>
      <c r="R2029" s="382">
        <v>0</v>
      </c>
      <c r="S2029" s="382">
        <v>0</v>
      </c>
    </row>
    <row r="2030" spans="1:19">
      <c r="A2030" t="s">
        <v>146</v>
      </c>
      <c r="B2030">
        <v>126</v>
      </c>
      <c r="C2030" t="s">
        <v>315</v>
      </c>
      <c r="D2030" s="58">
        <v>45474</v>
      </c>
      <c r="E2030" s="382"/>
      <c r="F2030" s="382">
        <v>84</v>
      </c>
      <c r="G2030" s="382">
        <v>5</v>
      </c>
      <c r="H2030" s="382">
        <v>10</v>
      </c>
      <c r="I2030" s="382">
        <v>99</v>
      </c>
      <c r="J2030" s="382">
        <v>89</v>
      </c>
      <c r="L2030" s="380">
        <v>45510</v>
      </c>
      <c r="M2030">
        <v>25</v>
      </c>
      <c r="N2030" s="382">
        <v>99</v>
      </c>
      <c r="O2030" s="382">
        <v>5</v>
      </c>
      <c r="P2030" s="382">
        <v>10</v>
      </c>
      <c r="Q2030" s="382">
        <v>84</v>
      </c>
      <c r="R2030" s="382">
        <v>99</v>
      </c>
      <c r="S2030" s="382">
        <v>0</v>
      </c>
    </row>
    <row r="2031" spans="1:19">
      <c r="A2031" t="s">
        <v>146</v>
      </c>
      <c r="B2031">
        <v>126</v>
      </c>
      <c r="C2031" t="s">
        <v>315</v>
      </c>
      <c r="D2031" s="58">
        <v>45505</v>
      </c>
      <c r="E2031" s="382"/>
      <c r="F2031" s="382">
        <v>77</v>
      </c>
      <c r="G2031" s="382">
        <v>5</v>
      </c>
      <c r="H2031" s="382">
        <v>10</v>
      </c>
      <c r="I2031" s="382">
        <v>92</v>
      </c>
      <c r="J2031" s="382">
        <v>82</v>
      </c>
      <c r="L2031" s="380">
        <v>45555</v>
      </c>
      <c r="M2031">
        <v>51</v>
      </c>
      <c r="N2031" s="382">
        <v>92</v>
      </c>
      <c r="O2031" s="382">
        <v>5</v>
      </c>
      <c r="P2031" s="382">
        <v>10</v>
      </c>
      <c r="Q2031" s="382">
        <v>77</v>
      </c>
      <c r="R2031" s="382">
        <v>92</v>
      </c>
      <c r="S2031" s="382">
        <v>0</v>
      </c>
    </row>
    <row r="2032" spans="1:19">
      <c r="A2032" t="s">
        <v>315</v>
      </c>
      <c r="B2032">
        <v>126</v>
      </c>
      <c r="C2032" t="s">
        <v>315</v>
      </c>
      <c r="D2032" s="58">
        <v>45536</v>
      </c>
      <c r="E2032" s="382"/>
      <c r="F2032" s="382">
        <v>63</v>
      </c>
      <c r="G2032" s="382">
        <v>5</v>
      </c>
      <c r="H2032" s="382">
        <v>10</v>
      </c>
      <c r="I2032" s="382">
        <v>78</v>
      </c>
      <c r="J2032" s="382">
        <v>68</v>
      </c>
      <c r="L2032" s="380"/>
      <c r="N2032" s="382">
        <v>78</v>
      </c>
      <c r="O2032" s="382">
        <v>5</v>
      </c>
      <c r="P2032" s="382">
        <v>10</v>
      </c>
      <c r="Q2032" s="382">
        <v>63</v>
      </c>
      <c r="R2032" s="382">
        <v>78</v>
      </c>
      <c r="S2032" s="382">
        <v>0</v>
      </c>
    </row>
    <row r="2033" spans="1:19">
      <c r="A2033" t="s">
        <v>315</v>
      </c>
      <c r="B2033">
        <v>126</v>
      </c>
      <c r="C2033" t="s">
        <v>315</v>
      </c>
      <c r="D2033" s="58">
        <v>45566</v>
      </c>
      <c r="E2033" s="382"/>
      <c r="F2033" s="382">
        <v>56</v>
      </c>
      <c r="G2033" s="382">
        <v>5</v>
      </c>
      <c r="H2033" s="382">
        <v>10</v>
      </c>
      <c r="I2033" s="382">
        <v>71</v>
      </c>
      <c r="J2033" s="382">
        <v>61</v>
      </c>
      <c r="L2033" s="380" t="s">
        <v>559</v>
      </c>
      <c r="M2033">
        <v>26</v>
      </c>
      <c r="N2033" s="382">
        <v>71</v>
      </c>
      <c r="O2033" s="382">
        <v>5</v>
      </c>
      <c r="P2033" s="382">
        <v>10</v>
      </c>
      <c r="Q2033" s="382">
        <v>56</v>
      </c>
      <c r="R2033" s="382">
        <v>71</v>
      </c>
      <c r="S2033" s="382">
        <v>0</v>
      </c>
    </row>
    <row r="2034" spans="1:19">
      <c r="A2034" t="s">
        <v>315</v>
      </c>
      <c r="B2034">
        <v>126</v>
      </c>
      <c r="C2034" t="s">
        <v>315</v>
      </c>
      <c r="D2034" s="58">
        <v>45597</v>
      </c>
      <c r="E2034" s="382"/>
      <c r="F2034" s="382"/>
      <c r="G2034" s="382"/>
      <c r="H2034" s="382"/>
      <c r="I2034" s="382">
        <v>0</v>
      </c>
      <c r="J2034" s="382">
        <v>0</v>
      </c>
      <c r="L2034" s="380" t="s">
        <v>559</v>
      </c>
      <c r="M2034">
        <v>26</v>
      </c>
      <c r="N2034" s="382">
        <v>100</v>
      </c>
      <c r="O2034" s="382"/>
      <c r="P2034" s="382"/>
      <c r="Q2034" s="382">
        <v>100</v>
      </c>
      <c r="R2034" s="382">
        <v>100</v>
      </c>
      <c r="S2034" s="382">
        <v>-100</v>
      </c>
    </row>
    <row r="2035" spans="1:19">
      <c r="A2035" t="s">
        <v>315</v>
      </c>
      <c r="B2035">
        <v>126</v>
      </c>
      <c r="C2035" t="s">
        <v>315</v>
      </c>
      <c r="D2035" s="58">
        <v>45627</v>
      </c>
      <c r="E2035" s="382"/>
      <c r="F2035" s="382"/>
      <c r="G2035" s="382"/>
      <c r="H2035" s="382"/>
      <c r="I2035" s="382">
        <v>0</v>
      </c>
      <c r="J2035" s="382">
        <v>0</v>
      </c>
      <c r="L2035" s="380"/>
      <c r="N2035" s="382"/>
      <c r="O2035" s="382"/>
      <c r="P2035" s="382"/>
      <c r="Q2035" s="382">
        <v>0</v>
      </c>
      <c r="R2035" s="382">
        <v>0</v>
      </c>
      <c r="S2035" s="382">
        <v>0</v>
      </c>
    </row>
    <row r="2036" spans="1:19">
      <c r="A2036" t="s">
        <v>315</v>
      </c>
      <c r="B2036" t="s">
        <v>503</v>
      </c>
      <c r="D2036" s="58"/>
      <c r="E2036" s="382">
        <v>0</v>
      </c>
      <c r="F2036" s="382">
        <v>532</v>
      </c>
      <c r="G2036" s="382">
        <v>20</v>
      </c>
      <c r="H2036" s="382">
        <v>80</v>
      </c>
      <c r="I2036" s="382">
        <v>632</v>
      </c>
      <c r="J2036" s="382">
        <v>552</v>
      </c>
      <c r="L2036" s="380"/>
      <c r="N2036" s="382">
        <v>732</v>
      </c>
      <c r="O2036" s="382">
        <v>20</v>
      </c>
      <c r="P2036" s="382">
        <v>80</v>
      </c>
      <c r="Q2036" s="382">
        <v>632</v>
      </c>
      <c r="R2036" s="382">
        <v>732</v>
      </c>
      <c r="S2036" s="382">
        <v>-100</v>
      </c>
    </row>
    <row r="2037" spans="1:19">
      <c r="B2037">
        <v>127</v>
      </c>
      <c r="C2037" t="s">
        <v>73</v>
      </c>
      <c r="D2037" s="58">
        <v>45261</v>
      </c>
      <c r="E2037" s="382">
        <v>754</v>
      </c>
      <c r="F2037" s="382"/>
      <c r="G2037" s="382"/>
      <c r="H2037" s="382"/>
      <c r="I2037" s="382">
        <v>754</v>
      </c>
      <c r="J2037" s="382">
        <v>754</v>
      </c>
      <c r="K2037" s="387" t="s">
        <v>383</v>
      </c>
      <c r="L2037" s="380"/>
      <c r="M2037">
        <v>38</v>
      </c>
      <c r="N2037" s="382">
        <v>754</v>
      </c>
      <c r="O2037" s="382"/>
      <c r="P2037" s="382"/>
      <c r="Q2037" s="382">
        <v>754</v>
      </c>
      <c r="R2037" s="382">
        <v>754</v>
      </c>
      <c r="S2037" s="382">
        <v>0</v>
      </c>
    </row>
    <row r="2038" spans="1:19">
      <c r="B2038">
        <v>127</v>
      </c>
      <c r="C2038" t="s">
        <v>73</v>
      </c>
      <c r="D2038" s="58">
        <v>45292</v>
      </c>
      <c r="E2038" s="382"/>
      <c r="F2038" s="382">
        <v>21</v>
      </c>
      <c r="G2038" s="382"/>
      <c r="H2038" s="382">
        <v>0</v>
      </c>
      <c r="I2038" s="382">
        <v>21</v>
      </c>
      <c r="J2038" s="382">
        <v>21</v>
      </c>
      <c r="K2038" t="s">
        <v>557</v>
      </c>
      <c r="L2038" s="380">
        <v>45392</v>
      </c>
      <c r="M2038">
        <v>144</v>
      </c>
      <c r="N2038" s="382">
        <v>21</v>
      </c>
      <c r="O2038" s="382"/>
      <c r="P2038" s="382"/>
      <c r="Q2038" s="382">
        <v>21</v>
      </c>
      <c r="R2038" s="382">
        <v>21</v>
      </c>
      <c r="S2038" s="382">
        <v>0</v>
      </c>
    </row>
    <row r="2039" spans="1:19">
      <c r="A2039" t="s">
        <v>73</v>
      </c>
      <c r="B2039">
        <v>127</v>
      </c>
      <c r="C2039" t="s">
        <v>73</v>
      </c>
      <c r="D2039" s="58">
        <v>45323</v>
      </c>
      <c r="E2039" s="382"/>
      <c r="F2039" s="382">
        <v>0</v>
      </c>
      <c r="G2039" s="382"/>
      <c r="H2039" s="382">
        <v>0</v>
      </c>
      <c r="I2039" s="382">
        <v>0</v>
      </c>
      <c r="J2039" s="382">
        <v>0</v>
      </c>
      <c r="L2039" s="380"/>
      <c r="N2039" s="382"/>
      <c r="O2039" s="382"/>
      <c r="P2039" s="382"/>
      <c r="Q2039" s="382">
        <v>0</v>
      </c>
      <c r="R2039" s="382">
        <v>0</v>
      </c>
      <c r="S2039" s="382">
        <v>0</v>
      </c>
    </row>
    <row r="2040" spans="1:19">
      <c r="A2040" t="s">
        <v>73</v>
      </c>
      <c r="B2040">
        <v>127</v>
      </c>
      <c r="C2040" t="s">
        <v>73</v>
      </c>
      <c r="D2040" s="58">
        <v>45352</v>
      </c>
      <c r="E2040" s="382"/>
      <c r="F2040" s="382">
        <v>14</v>
      </c>
      <c r="G2040" s="382"/>
      <c r="H2040" s="382">
        <v>10</v>
      </c>
      <c r="I2040" s="382">
        <v>24</v>
      </c>
      <c r="J2040" s="382">
        <v>14</v>
      </c>
      <c r="K2040" t="s">
        <v>557</v>
      </c>
      <c r="L2040" s="380">
        <v>45392</v>
      </c>
      <c r="M2040">
        <v>144</v>
      </c>
      <c r="N2040" s="382">
        <v>24</v>
      </c>
      <c r="O2040" s="382"/>
      <c r="P2040" s="382">
        <v>10</v>
      </c>
      <c r="Q2040" s="382">
        <v>14</v>
      </c>
      <c r="R2040" s="382">
        <v>24</v>
      </c>
      <c r="S2040" s="382">
        <v>0</v>
      </c>
    </row>
    <row r="2041" spans="1:19">
      <c r="A2041" t="s">
        <v>73</v>
      </c>
      <c r="B2041">
        <v>127</v>
      </c>
      <c r="C2041" t="s">
        <v>73</v>
      </c>
      <c r="D2041" s="58">
        <v>45383</v>
      </c>
      <c r="E2041" s="382"/>
      <c r="F2041" s="382">
        <v>63</v>
      </c>
      <c r="G2041" s="382"/>
      <c r="H2041" s="382">
        <v>10</v>
      </c>
      <c r="I2041" s="382">
        <v>73</v>
      </c>
      <c r="J2041" s="382">
        <v>63</v>
      </c>
      <c r="L2041" s="380">
        <v>45468</v>
      </c>
      <c r="M2041">
        <v>122</v>
      </c>
      <c r="N2041" s="382">
        <v>73</v>
      </c>
      <c r="O2041" s="382"/>
      <c r="P2041" s="382">
        <v>10</v>
      </c>
      <c r="Q2041" s="382">
        <v>63</v>
      </c>
      <c r="R2041" s="382">
        <v>73</v>
      </c>
      <c r="S2041" s="382">
        <v>0</v>
      </c>
    </row>
    <row r="2042" spans="1:19">
      <c r="A2042" t="s">
        <v>73</v>
      </c>
      <c r="B2042">
        <v>127</v>
      </c>
      <c r="C2042" t="s">
        <v>73</v>
      </c>
      <c r="D2042" s="58">
        <v>45413</v>
      </c>
      <c r="E2042" s="382"/>
      <c r="F2042" s="382">
        <v>21</v>
      </c>
      <c r="G2042" s="382"/>
      <c r="H2042" s="382">
        <v>10</v>
      </c>
      <c r="I2042" s="382">
        <v>31</v>
      </c>
      <c r="J2042" s="382">
        <v>21</v>
      </c>
      <c r="L2042" s="380">
        <v>45468</v>
      </c>
      <c r="M2042">
        <v>122</v>
      </c>
      <c r="N2042" s="382">
        <v>31</v>
      </c>
      <c r="O2042" s="382"/>
      <c r="P2042" s="382">
        <v>10</v>
      </c>
      <c r="Q2042" s="382">
        <v>21</v>
      </c>
      <c r="R2042" s="382">
        <v>31</v>
      </c>
      <c r="S2042" s="382">
        <v>0</v>
      </c>
    </row>
    <row r="2043" spans="1:19">
      <c r="A2043" t="s">
        <v>73</v>
      </c>
      <c r="B2043">
        <v>127</v>
      </c>
      <c r="C2043" t="s">
        <v>73</v>
      </c>
      <c r="D2043" s="58">
        <v>45444</v>
      </c>
      <c r="E2043" s="382"/>
      <c r="F2043" s="382">
        <v>49</v>
      </c>
      <c r="G2043" s="382"/>
      <c r="H2043" s="382">
        <v>10</v>
      </c>
      <c r="I2043" s="382">
        <v>59</v>
      </c>
      <c r="J2043" s="382">
        <v>49</v>
      </c>
      <c r="L2043" s="380">
        <v>45491</v>
      </c>
      <c r="M2043">
        <v>90</v>
      </c>
      <c r="N2043" s="382">
        <v>132</v>
      </c>
      <c r="O2043" s="382"/>
      <c r="P2043" s="382">
        <v>10</v>
      </c>
      <c r="Q2043" s="382">
        <v>122</v>
      </c>
      <c r="R2043" s="382">
        <v>132</v>
      </c>
      <c r="S2043" s="382">
        <v>-73</v>
      </c>
    </row>
    <row r="2044" spans="1:19">
      <c r="A2044" t="s">
        <v>73</v>
      </c>
      <c r="B2044">
        <v>127</v>
      </c>
      <c r="C2044" t="s">
        <v>73</v>
      </c>
      <c r="D2044" s="58">
        <v>45474</v>
      </c>
      <c r="E2044" s="382"/>
      <c r="F2044" s="382">
        <v>56</v>
      </c>
      <c r="G2044" s="382">
        <v>5</v>
      </c>
      <c r="H2044" s="382">
        <v>10</v>
      </c>
      <c r="I2044" s="382">
        <v>71</v>
      </c>
      <c r="J2044" s="382">
        <v>61</v>
      </c>
      <c r="L2044" s="380"/>
      <c r="N2044" s="382">
        <v>99</v>
      </c>
      <c r="O2044" s="382">
        <v>5</v>
      </c>
      <c r="P2044" s="382">
        <v>10</v>
      </c>
      <c r="Q2044" s="382">
        <v>84</v>
      </c>
      <c r="R2044" s="382">
        <v>99</v>
      </c>
      <c r="S2044" s="382">
        <v>-28</v>
      </c>
    </row>
    <row r="2045" spans="1:19">
      <c r="A2045" t="s">
        <v>73</v>
      </c>
      <c r="B2045">
        <v>127</v>
      </c>
      <c r="C2045" t="s">
        <v>73</v>
      </c>
      <c r="D2045" s="58">
        <v>45505</v>
      </c>
      <c r="E2045" s="382"/>
      <c r="F2045" s="382">
        <v>70</v>
      </c>
      <c r="G2045" s="382">
        <v>5</v>
      </c>
      <c r="H2045" s="382">
        <v>10</v>
      </c>
      <c r="I2045" s="382">
        <v>85</v>
      </c>
      <c r="J2045" s="382">
        <v>75</v>
      </c>
      <c r="L2045" s="380"/>
      <c r="N2045" s="382">
        <v>92</v>
      </c>
      <c r="O2045" s="382">
        <v>5</v>
      </c>
      <c r="P2045" s="382">
        <v>10</v>
      </c>
      <c r="Q2045" s="382">
        <v>77</v>
      </c>
      <c r="R2045" s="382">
        <v>92</v>
      </c>
      <c r="S2045" s="382">
        <v>-7</v>
      </c>
    </row>
    <row r="2046" spans="1:19">
      <c r="A2046" t="s">
        <v>73</v>
      </c>
      <c r="B2046">
        <v>127</v>
      </c>
      <c r="C2046" t="s">
        <v>73</v>
      </c>
      <c r="D2046" s="58">
        <v>45536</v>
      </c>
      <c r="E2046" s="382"/>
      <c r="F2046" s="382">
        <v>63</v>
      </c>
      <c r="G2046" s="382">
        <v>5</v>
      </c>
      <c r="H2046" s="382">
        <v>10</v>
      </c>
      <c r="I2046" s="382">
        <v>78</v>
      </c>
      <c r="J2046" s="382">
        <v>68</v>
      </c>
      <c r="L2046" s="380"/>
      <c r="N2046" s="382">
        <v>78</v>
      </c>
      <c r="O2046" s="382">
        <v>5</v>
      </c>
      <c r="P2046" s="382">
        <v>10</v>
      </c>
      <c r="Q2046" s="382">
        <v>63</v>
      </c>
      <c r="R2046" s="382">
        <v>78</v>
      </c>
      <c r="S2046" s="382">
        <v>0</v>
      </c>
    </row>
    <row r="2047" spans="1:19">
      <c r="A2047" t="s">
        <v>73</v>
      </c>
      <c r="B2047">
        <v>127</v>
      </c>
      <c r="C2047" t="s">
        <v>73</v>
      </c>
      <c r="D2047" s="58">
        <v>45566</v>
      </c>
      <c r="E2047" s="382"/>
      <c r="F2047" s="382"/>
      <c r="G2047" s="382"/>
      <c r="H2047" s="382"/>
      <c r="I2047" s="382">
        <v>0</v>
      </c>
      <c r="J2047" s="382">
        <v>0</v>
      </c>
      <c r="L2047" s="380"/>
      <c r="N2047" s="382"/>
      <c r="O2047" s="382"/>
      <c r="P2047" s="382"/>
      <c r="Q2047" s="382">
        <v>0</v>
      </c>
      <c r="R2047" s="382">
        <v>0</v>
      </c>
      <c r="S2047" s="382">
        <v>0</v>
      </c>
    </row>
    <row r="2048" spans="1:19">
      <c r="A2048" t="s">
        <v>73</v>
      </c>
      <c r="B2048">
        <v>127</v>
      </c>
      <c r="C2048" t="s">
        <v>73</v>
      </c>
      <c r="D2048" s="58">
        <v>45597</v>
      </c>
      <c r="E2048" s="382"/>
      <c r="F2048" s="382"/>
      <c r="G2048" s="382"/>
      <c r="H2048" s="382"/>
      <c r="I2048" s="382">
        <v>0</v>
      </c>
      <c r="J2048" s="382">
        <v>0</v>
      </c>
      <c r="L2048" s="380"/>
      <c r="N2048" s="382"/>
      <c r="O2048" s="382"/>
      <c r="P2048" s="382"/>
      <c r="Q2048" s="382">
        <v>0</v>
      </c>
      <c r="R2048" s="382">
        <v>0</v>
      </c>
      <c r="S2048" s="382">
        <v>0</v>
      </c>
    </row>
    <row r="2049" spans="1:19">
      <c r="A2049" t="s">
        <v>73</v>
      </c>
      <c r="B2049">
        <v>127</v>
      </c>
      <c r="C2049" t="s">
        <v>73</v>
      </c>
      <c r="D2049" s="58">
        <v>45627</v>
      </c>
      <c r="E2049" s="382"/>
      <c r="F2049" s="382"/>
      <c r="G2049" s="382"/>
      <c r="H2049" s="382"/>
      <c r="I2049" s="382">
        <v>0</v>
      </c>
      <c r="J2049" s="382">
        <v>0</v>
      </c>
      <c r="L2049" s="380"/>
      <c r="N2049" s="382"/>
      <c r="O2049" s="382"/>
      <c r="P2049" s="382"/>
      <c r="Q2049" s="382">
        <v>0</v>
      </c>
      <c r="R2049" s="382">
        <v>0</v>
      </c>
      <c r="S2049" s="382">
        <v>0</v>
      </c>
    </row>
    <row r="2050" spans="1:19">
      <c r="A2050" t="s">
        <v>73</v>
      </c>
      <c r="B2050">
        <v>127</v>
      </c>
      <c r="C2050" t="s">
        <v>73</v>
      </c>
      <c r="D2050" s="58">
        <v>45658</v>
      </c>
      <c r="E2050" s="382"/>
      <c r="F2050" s="382"/>
      <c r="G2050" s="382"/>
      <c r="H2050" s="382"/>
      <c r="I2050" s="382">
        <v>0</v>
      </c>
      <c r="J2050" s="382">
        <v>0</v>
      </c>
      <c r="L2050" s="380"/>
      <c r="N2050" s="382"/>
      <c r="O2050" s="382"/>
      <c r="P2050" s="382"/>
      <c r="Q2050" s="382">
        <v>0</v>
      </c>
      <c r="R2050" s="382">
        <v>0</v>
      </c>
      <c r="S2050" s="382">
        <v>0</v>
      </c>
    </row>
    <row r="2051" spans="1:19">
      <c r="A2051" t="s">
        <v>73</v>
      </c>
      <c r="B2051">
        <v>127</v>
      </c>
      <c r="C2051" t="s">
        <v>73</v>
      </c>
      <c r="D2051" s="58">
        <v>45689</v>
      </c>
      <c r="E2051" s="382"/>
      <c r="F2051" s="382"/>
      <c r="G2051" s="382"/>
      <c r="H2051" s="382"/>
      <c r="I2051" s="382">
        <v>0</v>
      </c>
      <c r="J2051" s="382">
        <v>0</v>
      </c>
      <c r="L2051" s="380"/>
      <c r="N2051" s="382"/>
      <c r="O2051" s="382"/>
      <c r="P2051" s="382"/>
      <c r="Q2051" s="382">
        <v>0</v>
      </c>
      <c r="R2051" s="382">
        <v>0</v>
      </c>
      <c r="S2051" s="382">
        <v>0</v>
      </c>
    </row>
    <row r="2052" spans="1:19">
      <c r="A2052" t="s">
        <v>73</v>
      </c>
      <c r="B2052" t="s">
        <v>504</v>
      </c>
      <c r="D2052" s="58"/>
      <c r="E2052" s="382">
        <v>754</v>
      </c>
      <c r="F2052" s="382">
        <v>357</v>
      </c>
      <c r="G2052" s="382">
        <v>15</v>
      </c>
      <c r="H2052" s="382">
        <v>70</v>
      </c>
      <c r="I2052" s="382">
        <v>1196</v>
      </c>
      <c r="J2052" s="382">
        <v>1126</v>
      </c>
      <c r="L2052" s="380"/>
      <c r="N2052" s="382">
        <v>1304</v>
      </c>
      <c r="O2052" s="382">
        <v>15</v>
      </c>
      <c r="P2052" s="382">
        <v>70</v>
      </c>
      <c r="Q2052" s="382">
        <v>1219</v>
      </c>
      <c r="R2052" s="382">
        <v>1304</v>
      </c>
      <c r="S2052" s="382">
        <v>-108</v>
      </c>
    </row>
    <row r="2053" spans="1:19">
      <c r="B2053">
        <v>128</v>
      </c>
      <c r="C2053" t="s">
        <v>147</v>
      </c>
      <c r="D2053" s="58">
        <v>45261</v>
      </c>
      <c r="E2053" s="382">
        <v>18</v>
      </c>
      <c r="F2053" s="382"/>
      <c r="G2053" s="382"/>
      <c r="H2053" s="382"/>
      <c r="I2053" s="382">
        <v>18</v>
      </c>
      <c r="J2053" s="382">
        <v>18</v>
      </c>
      <c r="K2053" s="387" t="s">
        <v>383</v>
      </c>
      <c r="L2053" s="380"/>
      <c r="M2053">
        <v>6</v>
      </c>
      <c r="N2053" s="382">
        <v>18</v>
      </c>
      <c r="O2053" s="382"/>
      <c r="P2053" s="382"/>
      <c r="Q2053" s="382">
        <v>18</v>
      </c>
      <c r="R2053" s="382">
        <v>18</v>
      </c>
      <c r="S2053" s="382">
        <v>0</v>
      </c>
    </row>
    <row r="2054" spans="1:19">
      <c r="B2054">
        <v>128</v>
      </c>
      <c r="C2054" t="s">
        <v>147</v>
      </c>
      <c r="D2054" s="58">
        <v>45292</v>
      </c>
      <c r="E2054" s="382"/>
      <c r="F2054" s="382">
        <v>7</v>
      </c>
      <c r="G2054" s="382"/>
      <c r="H2054" s="382">
        <v>0</v>
      </c>
      <c r="I2054" s="382">
        <v>7</v>
      </c>
      <c r="J2054" s="382">
        <v>7</v>
      </c>
      <c r="K2054" t="s">
        <v>557</v>
      </c>
      <c r="L2054" s="380">
        <v>45391</v>
      </c>
      <c r="M2054">
        <v>109</v>
      </c>
      <c r="N2054" s="382">
        <v>7</v>
      </c>
      <c r="O2054" s="382"/>
      <c r="P2054" s="382"/>
      <c r="Q2054" s="382">
        <v>7</v>
      </c>
      <c r="R2054" s="382">
        <v>7</v>
      </c>
      <c r="S2054" s="382">
        <v>0</v>
      </c>
    </row>
    <row r="2055" spans="1:19">
      <c r="A2055" t="s">
        <v>147</v>
      </c>
      <c r="B2055">
        <v>128</v>
      </c>
      <c r="C2055" t="s">
        <v>147</v>
      </c>
      <c r="D2055" s="58">
        <v>45323</v>
      </c>
      <c r="E2055" s="382"/>
      <c r="F2055" s="382">
        <v>0</v>
      </c>
      <c r="G2055" s="382"/>
      <c r="H2055" s="382">
        <v>0</v>
      </c>
      <c r="I2055" s="382">
        <v>0</v>
      </c>
      <c r="J2055" s="382">
        <v>0</v>
      </c>
      <c r="L2055" s="380"/>
      <c r="N2055" s="382"/>
      <c r="O2055" s="382"/>
      <c r="P2055" s="382"/>
      <c r="Q2055" s="382">
        <v>0</v>
      </c>
      <c r="R2055" s="382">
        <v>0</v>
      </c>
      <c r="S2055" s="382">
        <v>0</v>
      </c>
    </row>
    <row r="2056" spans="1:19">
      <c r="A2056" t="s">
        <v>147</v>
      </c>
      <c r="B2056">
        <v>128</v>
      </c>
      <c r="C2056" t="s">
        <v>147</v>
      </c>
      <c r="D2056" s="58">
        <v>45352</v>
      </c>
      <c r="E2056" s="382"/>
      <c r="F2056" s="382">
        <v>7</v>
      </c>
      <c r="G2056" s="382"/>
      <c r="H2056" s="382">
        <v>10</v>
      </c>
      <c r="I2056" s="382">
        <v>17</v>
      </c>
      <c r="J2056" s="382">
        <v>7</v>
      </c>
      <c r="K2056" t="s">
        <v>557</v>
      </c>
      <c r="L2056" s="380">
        <v>45391</v>
      </c>
      <c r="M2056">
        <v>109</v>
      </c>
      <c r="N2056" s="382">
        <v>17</v>
      </c>
      <c r="O2056" s="382"/>
      <c r="P2056" s="382">
        <v>10</v>
      </c>
      <c r="Q2056" s="382">
        <v>7</v>
      </c>
      <c r="R2056" s="382">
        <v>17</v>
      </c>
      <c r="S2056" s="382">
        <v>0</v>
      </c>
    </row>
    <row r="2057" spans="1:19">
      <c r="A2057" t="s">
        <v>147</v>
      </c>
      <c r="B2057">
        <v>128</v>
      </c>
      <c r="C2057" t="s">
        <v>147</v>
      </c>
      <c r="D2057" s="58">
        <v>45383</v>
      </c>
      <c r="E2057" s="382"/>
      <c r="F2057" s="382">
        <v>14</v>
      </c>
      <c r="G2057" s="382"/>
      <c r="H2057" s="382">
        <v>10</v>
      </c>
      <c r="I2057" s="382">
        <v>24</v>
      </c>
      <c r="J2057" s="382">
        <v>14</v>
      </c>
      <c r="L2057" s="380">
        <v>45426</v>
      </c>
      <c r="M2057" s="383">
        <v>93</v>
      </c>
      <c r="N2057" s="382">
        <v>24</v>
      </c>
      <c r="O2057" s="382"/>
      <c r="P2057" s="382">
        <v>10</v>
      </c>
      <c r="Q2057" s="382">
        <v>14</v>
      </c>
      <c r="R2057" s="382">
        <v>24</v>
      </c>
      <c r="S2057" s="382">
        <v>0</v>
      </c>
    </row>
    <row r="2058" spans="1:19">
      <c r="A2058" t="s">
        <v>147</v>
      </c>
      <c r="B2058">
        <v>128</v>
      </c>
      <c r="C2058" t="s">
        <v>147</v>
      </c>
      <c r="D2058" s="58">
        <v>45413</v>
      </c>
      <c r="E2058" s="382"/>
      <c r="F2058" s="382">
        <v>21</v>
      </c>
      <c r="G2058" s="382"/>
      <c r="H2058" s="382">
        <v>10</v>
      </c>
      <c r="I2058" s="382">
        <v>31</v>
      </c>
      <c r="J2058" s="382">
        <v>21</v>
      </c>
      <c r="L2058" s="380">
        <v>45449</v>
      </c>
      <c r="M2058">
        <v>22</v>
      </c>
      <c r="N2058" s="382">
        <v>31</v>
      </c>
      <c r="O2058" s="382"/>
      <c r="P2058" s="382">
        <v>10</v>
      </c>
      <c r="Q2058" s="382">
        <v>21</v>
      </c>
      <c r="R2058" s="382">
        <v>31</v>
      </c>
      <c r="S2058" s="382">
        <v>0</v>
      </c>
    </row>
    <row r="2059" spans="1:19">
      <c r="A2059" t="s">
        <v>147</v>
      </c>
      <c r="B2059">
        <v>128</v>
      </c>
      <c r="C2059" t="s">
        <v>147</v>
      </c>
      <c r="D2059" s="58">
        <v>45444</v>
      </c>
      <c r="E2059" s="382" t="s">
        <v>578</v>
      </c>
      <c r="F2059" s="382">
        <v>14</v>
      </c>
      <c r="G2059" s="382"/>
      <c r="H2059" s="382">
        <v>10</v>
      </c>
      <c r="I2059" s="382">
        <v>24</v>
      </c>
      <c r="J2059" s="382">
        <v>14</v>
      </c>
      <c r="L2059" s="380">
        <v>45497</v>
      </c>
      <c r="M2059">
        <v>105</v>
      </c>
      <c r="N2059" s="382">
        <v>24</v>
      </c>
      <c r="O2059" s="382"/>
      <c r="P2059" s="382">
        <v>10</v>
      </c>
      <c r="Q2059" s="382">
        <v>14</v>
      </c>
      <c r="R2059" s="382">
        <v>24</v>
      </c>
      <c r="S2059" s="382">
        <v>0</v>
      </c>
    </row>
    <row r="2060" spans="1:19">
      <c r="A2060" t="s">
        <v>147</v>
      </c>
      <c r="B2060">
        <v>128</v>
      </c>
      <c r="C2060" t="s">
        <v>147</v>
      </c>
      <c r="D2060" s="58">
        <v>45474</v>
      </c>
      <c r="E2060" s="382"/>
      <c r="F2060" s="382">
        <v>14</v>
      </c>
      <c r="G2060" s="382">
        <v>5</v>
      </c>
      <c r="H2060" s="382">
        <v>10</v>
      </c>
      <c r="I2060" s="382">
        <v>29</v>
      </c>
      <c r="J2060" s="382">
        <v>19</v>
      </c>
      <c r="L2060" s="380">
        <v>45535</v>
      </c>
      <c r="M2060">
        <v>108</v>
      </c>
      <c r="N2060" s="382">
        <v>29</v>
      </c>
      <c r="O2060" s="382">
        <v>5</v>
      </c>
      <c r="P2060" s="382">
        <v>10</v>
      </c>
      <c r="Q2060" s="382">
        <v>14</v>
      </c>
      <c r="R2060" s="382">
        <v>29</v>
      </c>
      <c r="S2060" s="382">
        <v>0</v>
      </c>
    </row>
    <row r="2061" spans="1:19">
      <c r="A2061" t="s">
        <v>147</v>
      </c>
      <c r="B2061">
        <v>128</v>
      </c>
      <c r="C2061" t="s">
        <v>147</v>
      </c>
      <c r="D2061" s="58">
        <v>45505</v>
      </c>
      <c r="E2061" s="382"/>
      <c r="F2061" s="382">
        <v>21</v>
      </c>
      <c r="G2061" s="382">
        <v>5</v>
      </c>
      <c r="H2061" s="382">
        <v>10</v>
      </c>
      <c r="I2061" s="382">
        <v>36</v>
      </c>
      <c r="J2061" s="382">
        <v>26</v>
      </c>
      <c r="L2061" s="380"/>
      <c r="N2061" s="382">
        <v>36</v>
      </c>
      <c r="O2061" s="382">
        <v>5</v>
      </c>
      <c r="P2061" s="382">
        <v>10</v>
      </c>
      <c r="Q2061" s="382">
        <v>21</v>
      </c>
      <c r="R2061" s="382">
        <v>36</v>
      </c>
      <c r="S2061" s="382">
        <v>0</v>
      </c>
    </row>
    <row r="2062" spans="1:19">
      <c r="A2062" t="s">
        <v>147</v>
      </c>
      <c r="B2062">
        <v>128</v>
      </c>
      <c r="C2062" t="s">
        <v>147</v>
      </c>
      <c r="D2062" s="58">
        <v>45536</v>
      </c>
      <c r="E2062" s="382"/>
      <c r="F2062" s="382">
        <v>21</v>
      </c>
      <c r="G2062" s="382">
        <v>5</v>
      </c>
      <c r="H2062" s="382">
        <v>10</v>
      </c>
      <c r="I2062" s="382">
        <v>36</v>
      </c>
      <c r="J2062" s="382">
        <v>26</v>
      </c>
      <c r="L2062" s="380"/>
      <c r="N2062" s="382">
        <v>36</v>
      </c>
      <c r="O2062" s="382">
        <v>5</v>
      </c>
      <c r="P2062" s="382">
        <v>10</v>
      </c>
      <c r="Q2062" s="382">
        <v>21</v>
      </c>
      <c r="R2062" s="382">
        <v>36</v>
      </c>
      <c r="S2062" s="382">
        <v>0</v>
      </c>
    </row>
    <row r="2063" spans="1:19">
      <c r="A2063" t="s">
        <v>147</v>
      </c>
      <c r="B2063">
        <v>128</v>
      </c>
      <c r="C2063" t="s">
        <v>147</v>
      </c>
      <c r="D2063" s="58">
        <v>45566</v>
      </c>
      <c r="E2063" s="382"/>
      <c r="F2063" s="382">
        <v>7</v>
      </c>
      <c r="G2063" s="382">
        <v>5</v>
      </c>
      <c r="H2063" s="382">
        <v>10</v>
      </c>
      <c r="I2063" s="382">
        <v>22</v>
      </c>
      <c r="J2063" s="382">
        <v>12</v>
      </c>
      <c r="L2063" s="380" t="s">
        <v>567</v>
      </c>
      <c r="M2063">
        <v>21</v>
      </c>
      <c r="N2063" s="382">
        <v>22</v>
      </c>
      <c r="O2063" s="382">
        <v>5</v>
      </c>
      <c r="P2063" s="382">
        <v>10</v>
      </c>
      <c r="Q2063" s="382">
        <v>7</v>
      </c>
      <c r="R2063" s="382">
        <v>22</v>
      </c>
      <c r="S2063" s="382">
        <v>0</v>
      </c>
    </row>
    <row r="2064" spans="1:19">
      <c r="A2064" t="s">
        <v>147</v>
      </c>
      <c r="B2064">
        <v>128</v>
      </c>
      <c r="C2064" t="s">
        <v>147</v>
      </c>
      <c r="D2064" s="58">
        <v>45597</v>
      </c>
      <c r="E2064" s="382"/>
      <c r="F2064" s="382"/>
      <c r="G2064" s="382"/>
      <c r="H2064" s="382"/>
      <c r="I2064" s="382">
        <v>0</v>
      </c>
      <c r="J2064" s="382">
        <v>0</v>
      </c>
      <c r="L2064" s="380" t="s">
        <v>567</v>
      </c>
      <c r="M2064">
        <v>21</v>
      </c>
      <c r="N2064" s="382">
        <v>100</v>
      </c>
      <c r="O2064" s="382"/>
      <c r="P2064" s="382"/>
      <c r="Q2064" s="382">
        <v>100</v>
      </c>
      <c r="R2064" s="382">
        <v>100</v>
      </c>
      <c r="S2064" s="382">
        <v>-100</v>
      </c>
    </row>
    <row r="2065" spans="1:19">
      <c r="A2065" t="s">
        <v>147</v>
      </c>
      <c r="B2065">
        <v>128</v>
      </c>
      <c r="C2065" t="s">
        <v>147</v>
      </c>
      <c r="D2065" s="58">
        <v>45627</v>
      </c>
      <c r="E2065" s="382"/>
      <c r="F2065" s="382"/>
      <c r="G2065" s="382"/>
      <c r="H2065" s="382"/>
      <c r="I2065" s="382">
        <v>0</v>
      </c>
      <c r="J2065" s="382">
        <v>0</v>
      </c>
      <c r="L2065" s="380"/>
      <c r="N2065" s="382"/>
      <c r="O2065" s="382"/>
      <c r="P2065" s="382"/>
      <c r="Q2065" s="382">
        <v>0</v>
      </c>
      <c r="R2065" s="382">
        <v>0</v>
      </c>
      <c r="S2065" s="382">
        <v>0</v>
      </c>
    </row>
    <row r="2066" spans="1:19">
      <c r="A2066" t="s">
        <v>147</v>
      </c>
      <c r="B2066">
        <v>128</v>
      </c>
      <c r="C2066" t="s">
        <v>147</v>
      </c>
      <c r="D2066" s="58">
        <v>45658</v>
      </c>
      <c r="E2066" s="382"/>
      <c r="F2066" s="382"/>
      <c r="G2066" s="382"/>
      <c r="H2066" s="382"/>
      <c r="I2066" s="382">
        <v>0</v>
      </c>
      <c r="J2066" s="382">
        <v>0</v>
      </c>
      <c r="L2066" s="380"/>
      <c r="N2066" s="382"/>
      <c r="O2066" s="382"/>
      <c r="P2066" s="382"/>
      <c r="Q2066" s="382">
        <v>0</v>
      </c>
      <c r="R2066" s="382">
        <v>0</v>
      </c>
      <c r="S2066" s="382">
        <v>0</v>
      </c>
    </row>
    <row r="2067" spans="1:19">
      <c r="A2067" t="s">
        <v>147</v>
      </c>
      <c r="B2067">
        <v>128</v>
      </c>
      <c r="C2067" t="s">
        <v>147</v>
      </c>
      <c r="D2067" s="58">
        <v>45689</v>
      </c>
      <c r="E2067" s="382"/>
      <c r="F2067" s="382"/>
      <c r="G2067" s="382"/>
      <c r="H2067" s="382"/>
      <c r="I2067" s="382">
        <v>0</v>
      </c>
      <c r="J2067" s="382">
        <v>0</v>
      </c>
      <c r="L2067" s="380"/>
      <c r="N2067" s="382"/>
      <c r="O2067" s="382"/>
      <c r="P2067" s="382"/>
      <c r="Q2067" s="382">
        <v>0</v>
      </c>
      <c r="R2067" s="382">
        <v>0</v>
      </c>
      <c r="S2067" s="382">
        <v>0</v>
      </c>
    </row>
    <row r="2068" spans="1:19">
      <c r="A2068" t="s">
        <v>147</v>
      </c>
      <c r="B2068" t="s">
        <v>505</v>
      </c>
      <c r="D2068" s="58"/>
      <c r="E2068" s="382">
        <v>18</v>
      </c>
      <c r="F2068" s="382">
        <v>126</v>
      </c>
      <c r="G2068" s="382">
        <v>20</v>
      </c>
      <c r="H2068" s="382">
        <v>80</v>
      </c>
      <c r="I2068" s="382">
        <v>244</v>
      </c>
      <c r="J2068" s="382">
        <v>164</v>
      </c>
      <c r="L2068" s="380"/>
      <c r="N2068" s="382">
        <v>344</v>
      </c>
      <c r="O2068" s="382">
        <v>20</v>
      </c>
      <c r="P2068" s="382">
        <v>80</v>
      </c>
      <c r="Q2068" s="382">
        <v>244</v>
      </c>
      <c r="R2068" s="382">
        <v>344</v>
      </c>
      <c r="S2068" s="382">
        <v>-100</v>
      </c>
    </row>
    <row r="2069" spans="1:19">
      <c r="B2069">
        <v>129</v>
      </c>
      <c r="C2069" t="s">
        <v>148</v>
      </c>
      <c r="D2069" s="58">
        <v>45261</v>
      </c>
      <c r="E2069" s="382">
        <v>354</v>
      </c>
      <c r="F2069" s="382">
        <v>0</v>
      </c>
      <c r="G2069" s="382"/>
      <c r="H2069" s="382"/>
      <c r="I2069" s="382">
        <v>354</v>
      </c>
      <c r="J2069" s="382">
        <v>354</v>
      </c>
      <c r="K2069" s="387" t="s">
        <v>383</v>
      </c>
      <c r="L2069" s="380"/>
      <c r="M2069">
        <v>54</v>
      </c>
      <c r="N2069" s="382">
        <v>354</v>
      </c>
      <c r="O2069" s="382"/>
      <c r="P2069" s="382"/>
      <c r="Q2069" s="382">
        <v>354</v>
      </c>
      <c r="R2069" s="382">
        <v>354</v>
      </c>
      <c r="S2069" s="382">
        <v>0</v>
      </c>
    </row>
    <row r="2070" spans="1:19">
      <c r="B2070">
        <v>129</v>
      </c>
      <c r="C2070" t="s">
        <v>148</v>
      </c>
      <c r="D2070" s="58">
        <v>45292</v>
      </c>
      <c r="E2070" s="382"/>
      <c r="F2070" s="382">
        <v>0</v>
      </c>
      <c r="G2070" s="382"/>
      <c r="H2070" s="382">
        <v>0</v>
      </c>
      <c r="I2070" s="382">
        <v>0</v>
      </c>
      <c r="J2070" s="382">
        <v>0</v>
      </c>
      <c r="N2070" s="382"/>
      <c r="O2070" s="382"/>
      <c r="P2070" s="382"/>
      <c r="Q2070" s="382">
        <v>0</v>
      </c>
      <c r="R2070" s="382">
        <v>0</v>
      </c>
      <c r="S2070" s="382">
        <v>0</v>
      </c>
    </row>
    <row r="2071" spans="1:19">
      <c r="A2071" t="s">
        <v>148</v>
      </c>
      <c r="B2071">
        <v>129</v>
      </c>
      <c r="C2071" t="s">
        <v>148</v>
      </c>
      <c r="D2071" s="58">
        <v>45323</v>
      </c>
      <c r="E2071" s="382"/>
      <c r="F2071" s="382">
        <v>0</v>
      </c>
      <c r="G2071" s="382"/>
      <c r="H2071" s="382">
        <v>0</v>
      </c>
      <c r="I2071" s="382">
        <v>0</v>
      </c>
      <c r="J2071" s="382">
        <v>0</v>
      </c>
      <c r="L2071" s="380"/>
      <c r="N2071" s="382"/>
      <c r="O2071" s="382"/>
      <c r="P2071" s="382"/>
      <c r="Q2071" s="382">
        <v>0</v>
      </c>
      <c r="R2071" s="382">
        <v>0</v>
      </c>
      <c r="S2071" s="382">
        <v>0</v>
      </c>
    </row>
    <row r="2072" spans="1:19">
      <c r="A2072" t="s">
        <v>148</v>
      </c>
      <c r="B2072">
        <v>129</v>
      </c>
      <c r="C2072" t="s">
        <v>148</v>
      </c>
      <c r="D2072" s="58">
        <v>45352</v>
      </c>
      <c r="E2072" s="382"/>
      <c r="F2072" s="382">
        <v>0</v>
      </c>
      <c r="G2072" s="382"/>
      <c r="H2072" s="382">
        <v>10</v>
      </c>
      <c r="I2072" s="382">
        <v>10</v>
      </c>
      <c r="J2072" s="382">
        <v>0</v>
      </c>
      <c r="K2072" t="s">
        <v>557</v>
      </c>
      <c r="L2072" s="380">
        <v>45390</v>
      </c>
      <c r="M2072">
        <v>83</v>
      </c>
      <c r="N2072" s="382">
        <v>10</v>
      </c>
      <c r="O2072" s="382"/>
      <c r="P2072" s="382">
        <v>10</v>
      </c>
      <c r="Q2072" s="382">
        <v>0</v>
      </c>
      <c r="R2072" s="382">
        <v>10</v>
      </c>
      <c r="S2072" s="382">
        <v>0</v>
      </c>
    </row>
    <row r="2073" spans="1:19">
      <c r="A2073" t="s">
        <v>148</v>
      </c>
      <c r="B2073">
        <v>129</v>
      </c>
      <c r="C2073" t="s">
        <v>148</v>
      </c>
      <c r="D2073" s="58">
        <v>45383</v>
      </c>
      <c r="E2073" s="382"/>
      <c r="F2073" s="382">
        <v>0</v>
      </c>
      <c r="G2073" s="382"/>
      <c r="H2073" s="382">
        <v>10</v>
      </c>
      <c r="I2073" s="382">
        <v>10</v>
      </c>
      <c r="J2073" s="382">
        <v>0</v>
      </c>
      <c r="L2073" s="380">
        <v>45419</v>
      </c>
      <c r="M2073" s="383">
        <v>15</v>
      </c>
      <c r="N2073" s="382">
        <v>10</v>
      </c>
      <c r="O2073" s="382"/>
      <c r="P2073" s="382">
        <v>10</v>
      </c>
      <c r="Q2073" s="382">
        <v>0</v>
      </c>
      <c r="R2073" s="382">
        <v>10</v>
      </c>
      <c r="S2073" s="382">
        <v>0</v>
      </c>
    </row>
    <row r="2074" spans="1:19">
      <c r="A2074" t="s">
        <v>148</v>
      </c>
      <c r="B2074">
        <v>129</v>
      </c>
      <c r="C2074" t="s">
        <v>148</v>
      </c>
      <c r="D2074" s="58">
        <v>45413</v>
      </c>
      <c r="E2074" s="382"/>
      <c r="F2074" s="382">
        <v>7</v>
      </c>
      <c r="G2074" s="382"/>
      <c r="H2074" s="382">
        <v>10</v>
      </c>
      <c r="I2074" s="382">
        <v>17</v>
      </c>
      <c r="J2074" s="382">
        <v>7</v>
      </c>
      <c r="L2074" s="380">
        <v>45449</v>
      </c>
      <c r="M2074">
        <v>25</v>
      </c>
      <c r="N2074" s="382">
        <v>17</v>
      </c>
      <c r="O2074" s="382"/>
      <c r="P2074" s="382">
        <v>10</v>
      </c>
      <c r="Q2074" s="382">
        <v>7</v>
      </c>
      <c r="R2074" s="382">
        <v>17</v>
      </c>
      <c r="S2074" s="382">
        <v>0</v>
      </c>
    </row>
    <row r="2075" spans="1:19">
      <c r="A2075" t="s">
        <v>148</v>
      </c>
      <c r="B2075">
        <v>129</v>
      </c>
      <c r="C2075" t="s">
        <v>148</v>
      </c>
      <c r="D2075" s="58">
        <v>45444</v>
      </c>
      <c r="E2075" s="382" t="s">
        <v>579</v>
      </c>
      <c r="F2075" s="382">
        <v>0</v>
      </c>
      <c r="G2075" s="382"/>
      <c r="H2075" s="382">
        <v>10</v>
      </c>
      <c r="I2075" s="382">
        <v>10</v>
      </c>
      <c r="J2075" s="382">
        <v>0</v>
      </c>
      <c r="L2075" s="380">
        <v>45482</v>
      </c>
      <c r="M2075">
        <v>10</v>
      </c>
      <c r="N2075" s="382">
        <v>10</v>
      </c>
      <c r="O2075" s="382"/>
      <c r="P2075" s="382">
        <v>10</v>
      </c>
      <c r="Q2075" s="382">
        <v>0</v>
      </c>
      <c r="R2075" s="382">
        <v>10</v>
      </c>
      <c r="S2075" s="382">
        <v>0</v>
      </c>
    </row>
    <row r="2076" spans="1:19">
      <c r="A2076" t="s">
        <v>148</v>
      </c>
      <c r="B2076">
        <v>129</v>
      </c>
      <c r="C2076" t="s">
        <v>148</v>
      </c>
      <c r="D2076" s="58">
        <v>45474</v>
      </c>
      <c r="E2076" s="382"/>
      <c r="F2076" s="382">
        <v>7</v>
      </c>
      <c r="G2076" s="382">
        <v>5</v>
      </c>
      <c r="H2076" s="382">
        <v>10</v>
      </c>
      <c r="I2076" s="382">
        <v>22</v>
      </c>
      <c r="J2076" s="382">
        <v>12</v>
      </c>
      <c r="L2076" s="380">
        <v>45510</v>
      </c>
      <c r="M2076">
        <v>20</v>
      </c>
      <c r="N2076" s="382">
        <v>22</v>
      </c>
      <c r="O2076" s="382">
        <v>5</v>
      </c>
      <c r="P2076" s="382">
        <v>10</v>
      </c>
      <c r="Q2076" s="382">
        <v>12</v>
      </c>
      <c r="R2076" s="382">
        <v>22</v>
      </c>
      <c r="S2076" s="382">
        <v>0</v>
      </c>
    </row>
    <row r="2077" spans="1:19">
      <c r="A2077" t="s">
        <v>148</v>
      </c>
      <c r="B2077">
        <v>129</v>
      </c>
      <c r="C2077" t="s">
        <v>148</v>
      </c>
      <c r="D2077" s="58">
        <v>45505</v>
      </c>
      <c r="E2077" s="382"/>
      <c r="F2077" s="382">
        <v>7</v>
      </c>
      <c r="G2077" s="382">
        <v>5</v>
      </c>
      <c r="H2077" s="382">
        <v>10</v>
      </c>
      <c r="I2077" s="382">
        <v>22</v>
      </c>
      <c r="J2077" s="382">
        <v>12</v>
      </c>
      <c r="L2077" s="380">
        <v>45563</v>
      </c>
      <c r="M2077">
        <v>84</v>
      </c>
      <c r="N2077" s="382">
        <v>22</v>
      </c>
      <c r="O2077" s="382">
        <v>5</v>
      </c>
      <c r="P2077" s="382">
        <v>10</v>
      </c>
      <c r="Q2077" s="382">
        <v>12</v>
      </c>
      <c r="R2077" s="382">
        <v>22</v>
      </c>
      <c r="S2077" s="382">
        <v>0</v>
      </c>
    </row>
    <row r="2078" spans="1:19">
      <c r="A2078" t="s">
        <v>148</v>
      </c>
      <c r="B2078">
        <v>129</v>
      </c>
      <c r="C2078" t="s">
        <v>148</v>
      </c>
      <c r="D2078" s="58">
        <v>45536</v>
      </c>
      <c r="E2078" s="382"/>
      <c r="F2078" s="382">
        <v>7</v>
      </c>
      <c r="G2078" s="382">
        <v>5</v>
      </c>
      <c r="H2078" s="382">
        <v>10</v>
      </c>
      <c r="I2078" s="382">
        <v>22</v>
      </c>
      <c r="J2078" s="382">
        <v>12</v>
      </c>
      <c r="L2078" s="380"/>
      <c r="N2078" s="382">
        <v>22</v>
      </c>
      <c r="O2078" s="382">
        <v>5</v>
      </c>
      <c r="P2078" s="382">
        <v>10</v>
      </c>
      <c r="Q2078" s="382">
        <v>12</v>
      </c>
      <c r="R2078" s="382">
        <v>22</v>
      </c>
      <c r="S2078" s="382">
        <v>0</v>
      </c>
    </row>
    <row r="2079" spans="1:19">
      <c r="A2079" t="s">
        <v>148</v>
      </c>
      <c r="B2079">
        <v>129</v>
      </c>
      <c r="C2079" t="s">
        <v>148</v>
      </c>
      <c r="D2079" s="58">
        <v>45566</v>
      </c>
      <c r="E2079" s="382"/>
      <c r="F2079" s="382"/>
      <c r="G2079" s="382"/>
      <c r="H2079" s="382"/>
      <c r="I2079" s="382">
        <v>0</v>
      </c>
      <c r="J2079" s="382">
        <v>0</v>
      </c>
      <c r="L2079" s="380"/>
      <c r="N2079" s="382"/>
      <c r="O2079" s="382"/>
      <c r="P2079" s="382"/>
      <c r="Q2079" s="382">
        <v>0</v>
      </c>
      <c r="R2079" s="382">
        <v>0</v>
      </c>
      <c r="S2079" s="382">
        <v>0</v>
      </c>
    </row>
    <row r="2080" spans="1:19">
      <c r="A2080" t="s">
        <v>148</v>
      </c>
      <c r="B2080">
        <v>129</v>
      </c>
      <c r="C2080" t="s">
        <v>148</v>
      </c>
      <c r="D2080" s="58">
        <v>45597</v>
      </c>
      <c r="E2080" s="382"/>
      <c r="F2080" s="382"/>
      <c r="G2080" s="382"/>
      <c r="H2080" s="382"/>
      <c r="I2080" s="382">
        <v>0</v>
      </c>
      <c r="J2080" s="382">
        <v>0</v>
      </c>
      <c r="L2080" s="380"/>
      <c r="N2080" s="382"/>
      <c r="O2080" s="382"/>
      <c r="P2080" s="382"/>
      <c r="Q2080" s="382">
        <v>0</v>
      </c>
      <c r="R2080" s="382">
        <v>0</v>
      </c>
      <c r="S2080" s="382">
        <v>0</v>
      </c>
    </row>
    <row r="2081" spans="1:19">
      <c r="A2081" t="s">
        <v>148</v>
      </c>
      <c r="B2081">
        <v>129</v>
      </c>
      <c r="C2081" t="s">
        <v>148</v>
      </c>
      <c r="D2081" s="58">
        <v>45627</v>
      </c>
      <c r="E2081" s="382"/>
      <c r="F2081" s="382"/>
      <c r="G2081" s="382"/>
      <c r="H2081" s="382"/>
      <c r="I2081" s="382">
        <v>0</v>
      </c>
      <c r="J2081" s="382">
        <v>0</v>
      </c>
      <c r="L2081" s="380"/>
      <c r="N2081" s="382"/>
      <c r="O2081" s="382"/>
      <c r="P2081" s="382"/>
      <c r="Q2081" s="382">
        <v>0</v>
      </c>
      <c r="R2081" s="382">
        <v>0</v>
      </c>
      <c r="S2081" s="382">
        <v>0</v>
      </c>
    </row>
    <row r="2082" spans="1:19">
      <c r="A2082" t="s">
        <v>148</v>
      </c>
      <c r="B2082">
        <v>129</v>
      </c>
      <c r="C2082" t="s">
        <v>148</v>
      </c>
      <c r="D2082" s="58">
        <v>45658</v>
      </c>
      <c r="E2082" s="382"/>
      <c r="F2082" s="382"/>
      <c r="G2082" s="382"/>
      <c r="H2082" s="382"/>
      <c r="I2082" s="382">
        <v>0</v>
      </c>
      <c r="J2082" s="382">
        <v>0</v>
      </c>
      <c r="L2082" s="380"/>
      <c r="N2082" s="382"/>
      <c r="O2082" s="382"/>
      <c r="P2082" s="382"/>
      <c r="Q2082" s="382">
        <v>0</v>
      </c>
      <c r="R2082" s="382">
        <v>0</v>
      </c>
      <c r="S2082" s="382">
        <v>0</v>
      </c>
    </row>
    <row r="2083" spans="1:19">
      <c r="A2083" t="s">
        <v>148</v>
      </c>
      <c r="B2083">
        <v>129</v>
      </c>
      <c r="C2083" t="s">
        <v>148</v>
      </c>
      <c r="D2083" s="58">
        <v>45689</v>
      </c>
      <c r="E2083" s="382"/>
      <c r="F2083" s="382"/>
      <c r="G2083" s="382"/>
      <c r="H2083" s="382"/>
      <c r="I2083" s="382">
        <v>0</v>
      </c>
      <c r="J2083" s="382">
        <v>0</v>
      </c>
      <c r="L2083" s="380"/>
      <c r="N2083" s="382"/>
      <c r="O2083" s="382"/>
      <c r="P2083" s="382"/>
      <c r="Q2083" s="382">
        <v>0</v>
      </c>
      <c r="R2083" s="382">
        <v>0</v>
      </c>
      <c r="S2083" s="382">
        <v>0</v>
      </c>
    </row>
    <row r="2084" spans="1:19">
      <c r="A2084" t="s">
        <v>148</v>
      </c>
      <c r="B2084" t="s">
        <v>506</v>
      </c>
      <c r="D2084" s="58"/>
      <c r="E2084" s="382">
        <v>354</v>
      </c>
      <c r="F2084" s="382">
        <v>28</v>
      </c>
      <c r="G2084" s="382">
        <v>15</v>
      </c>
      <c r="H2084" s="382">
        <v>70</v>
      </c>
      <c r="I2084" s="382">
        <v>467</v>
      </c>
      <c r="J2084" s="382">
        <v>397</v>
      </c>
      <c r="L2084" s="380"/>
      <c r="N2084" s="382">
        <v>467</v>
      </c>
      <c r="O2084" s="382">
        <v>15</v>
      </c>
      <c r="P2084" s="382">
        <v>70</v>
      </c>
      <c r="Q2084" s="382">
        <v>397</v>
      </c>
      <c r="R2084" s="382">
        <v>467</v>
      </c>
      <c r="S2084" s="382">
        <v>0</v>
      </c>
    </row>
    <row r="2085" spans="1:19">
      <c r="B2085">
        <v>130</v>
      </c>
      <c r="C2085" t="s">
        <v>149</v>
      </c>
      <c r="D2085" s="58">
        <v>45261</v>
      </c>
      <c r="E2085" s="382">
        <v>582</v>
      </c>
      <c r="F2085" s="382"/>
      <c r="G2085" s="382"/>
      <c r="H2085" s="382"/>
      <c r="I2085" s="382">
        <v>582</v>
      </c>
      <c r="J2085" s="382">
        <v>582</v>
      </c>
      <c r="K2085" s="387" t="s">
        <v>383</v>
      </c>
      <c r="L2085" s="380"/>
      <c r="M2085">
        <v>37</v>
      </c>
      <c r="N2085" s="382">
        <v>582</v>
      </c>
      <c r="O2085" s="382"/>
      <c r="P2085" s="382"/>
      <c r="Q2085" s="382">
        <v>582</v>
      </c>
      <c r="R2085" s="382">
        <v>582</v>
      </c>
      <c r="S2085" s="382">
        <v>0</v>
      </c>
    </row>
    <row r="2086" spans="1:19">
      <c r="B2086">
        <v>130</v>
      </c>
      <c r="C2086" t="s">
        <v>149</v>
      </c>
      <c r="D2086" s="58">
        <v>45292</v>
      </c>
      <c r="E2086" s="382"/>
      <c r="F2086" s="382">
        <v>35</v>
      </c>
      <c r="G2086" s="382"/>
      <c r="H2086" s="382">
        <v>0</v>
      </c>
      <c r="I2086" s="382">
        <v>35</v>
      </c>
      <c r="J2086" s="382">
        <v>35</v>
      </c>
      <c r="K2086" t="s">
        <v>557</v>
      </c>
      <c r="L2086" s="380">
        <v>45393</v>
      </c>
      <c r="M2086">
        <v>154</v>
      </c>
      <c r="N2086" s="382">
        <v>35</v>
      </c>
      <c r="O2086" s="382"/>
      <c r="P2086" s="382"/>
      <c r="Q2086" s="382">
        <v>35</v>
      </c>
      <c r="R2086" s="382">
        <v>35</v>
      </c>
      <c r="S2086" s="382">
        <v>0</v>
      </c>
    </row>
    <row r="2087" spans="1:19">
      <c r="A2087" t="s">
        <v>149</v>
      </c>
      <c r="B2087">
        <v>130</v>
      </c>
      <c r="C2087" t="s">
        <v>149</v>
      </c>
      <c r="D2087" s="58">
        <v>45323</v>
      </c>
      <c r="E2087" s="382"/>
      <c r="F2087" s="382">
        <v>0</v>
      </c>
      <c r="G2087" s="382"/>
      <c r="H2087" s="382"/>
      <c r="I2087" s="382">
        <v>0</v>
      </c>
      <c r="J2087" s="382">
        <v>0</v>
      </c>
      <c r="L2087" s="380"/>
      <c r="N2087" s="382"/>
      <c r="O2087" s="382"/>
      <c r="P2087" s="382"/>
      <c r="Q2087" s="382">
        <v>0</v>
      </c>
      <c r="R2087" s="382">
        <v>0</v>
      </c>
      <c r="S2087" s="382">
        <v>0</v>
      </c>
    </row>
    <row r="2088" spans="1:19">
      <c r="A2088" t="s">
        <v>149</v>
      </c>
      <c r="B2088">
        <v>130</v>
      </c>
      <c r="C2088" t="s">
        <v>149</v>
      </c>
      <c r="D2088" s="58">
        <v>45352</v>
      </c>
      <c r="E2088" s="382"/>
      <c r="F2088" s="382">
        <v>7</v>
      </c>
      <c r="G2088" s="382"/>
      <c r="H2088" s="382">
        <v>10</v>
      </c>
      <c r="I2088" s="382">
        <v>17</v>
      </c>
      <c r="J2088" s="382">
        <v>7</v>
      </c>
      <c r="K2088" t="s">
        <v>557</v>
      </c>
      <c r="L2088" s="380">
        <v>45393</v>
      </c>
      <c r="M2088">
        <v>154</v>
      </c>
      <c r="N2088" s="382">
        <v>17</v>
      </c>
      <c r="O2088" s="382"/>
      <c r="P2088" s="382">
        <v>10</v>
      </c>
      <c r="Q2088" s="382">
        <v>7</v>
      </c>
      <c r="R2088" s="382">
        <v>17</v>
      </c>
      <c r="S2088" s="382">
        <v>0</v>
      </c>
    </row>
    <row r="2089" spans="1:19">
      <c r="A2089" t="s">
        <v>149</v>
      </c>
      <c r="B2089">
        <v>130</v>
      </c>
      <c r="C2089" t="s">
        <v>149</v>
      </c>
      <c r="D2089" s="58">
        <v>45383</v>
      </c>
      <c r="E2089" s="382"/>
      <c r="F2089" s="382">
        <v>35</v>
      </c>
      <c r="G2089" s="382"/>
      <c r="H2089" s="382">
        <v>10</v>
      </c>
      <c r="I2089" s="382">
        <v>45</v>
      </c>
      <c r="J2089" s="382">
        <v>35</v>
      </c>
      <c r="L2089" s="380">
        <v>45427</v>
      </c>
      <c r="M2089" s="383">
        <v>101</v>
      </c>
      <c r="N2089" s="382">
        <v>45</v>
      </c>
      <c r="O2089" s="382"/>
      <c r="P2089" s="382">
        <v>10</v>
      </c>
      <c r="Q2089" s="382">
        <v>35</v>
      </c>
      <c r="R2089" s="382">
        <v>45</v>
      </c>
      <c r="S2089" s="382">
        <v>0</v>
      </c>
    </row>
    <row r="2090" spans="1:19">
      <c r="A2090" t="s">
        <v>149</v>
      </c>
      <c r="B2090">
        <v>130</v>
      </c>
      <c r="C2090" t="s">
        <v>149</v>
      </c>
      <c r="D2090" s="58">
        <v>45413</v>
      </c>
      <c r="E2090" s="382"/>
      <c r="F2090" s="382">
        <v>42</v>
      </c>
      <c r="G2090" s="382"/>
      <c r="H2090" s="382">
        <v>10</v>
      </c>
      <c r="I2090" s="382">
        <v>52</v>
      </c>
      <c r="J2090" s="382">
        <v>42</v>
      </c>
      <c r="L2090" s="380">
        <v>45452</v>
      </c>
      <c r="M2090">
        <v>59</v>
      </c>
      <c r="N2090" s="382">
        <v>52</v>
      </c>
      <c r="O2090" s="382"/>
      <c r="P2090" s="382">
        <v>10</v>
      </c>
      <c r="Q2090" s="382">
        <v>42</v>
      </c>
      <c r="R2090" s="382">
        <v>52</v>
      </c>
      <c r="S2090" s="382">
        <v>0</v>
      </c>
    </row>
    <row r="2091" spans="1:19">
      <c r="A2091" t="s">
        <v>149</v>
      </c>
      <c r="B2091">
        <v>130</v>
      </c>
      <c r="C2091" t="s">
        <v>149</v>
      </c>
      <c r="D2091" s="58">
        <v>45444</v>
      </c>
      <c r="E2091" s="382"/>
      <c r="F2091" s="382">
        <v>42</v>
      </c>
      <c r="G2091" s="382"/>
      <c r="H2091" s="382">
        <v>10</v>
      </c>
      <c r="I2091" s="382">
        <v>52</v>
      </c>
      <c r="J2091" s="382">
        <v>42</v>
      </c>
      <c r="L2091" s="380">
        <v>45492</v>
      </c>
      <c r="M2091">
        <v>91</v>
      </c>
      <c r="N2091" s="382">
        <v>52</v>
      </c>
      <c r="O2091" s="382"/>
      <c r="P2091" s="382">
        <v>10</v>
      </c>
      <c r="Q2091" s="382">
        <v>42</v>
      </c>
      <c r="R2091" s="382">
        <v>52</v>
      </c>
      <c r="S2091" s="382">
        <v>0</v>
      </c>
    </row>
    <row r="2092" spans="1:19">
      <c r="A2092" t="s">
        <v>149</v>
      </c>
      <c r="B2092">
        <v>130</v>
      </c>
      <c r="C2092" t="s">
        <v>149</v>
      </c>
      <c r="D2092" s="58">
        <v>45474</v>
      </c>
      <c r="E2092" s="382"/>
      <c r="F2092" s="382">
        <v>35</v>
      </c>
      <c r="G2092" s="382">
        <v>5</v>
      </c>
      <c r="H2092" s="382">
        <v>10</v>
      </c>
      <c r="I2092" s="382">
        <v>50</v>
      </c>
      <c r="J2092" s="382">
        <v>40</v>
      </c>
      <c r="L2092" s="380">
        <v>45519</v>
      </c>
      <c r="M2092">
        <v>64</v>
      </c>
      <c r="N2092" s="382">
        <v>50</v>
      </c>
      <c r="O2092" s="382">
        <v>5</v>
      </c>
      <c r="P2092" s="382">
        <v>10</v>
      </c>
      <c r="Q2092" s="382">
        <v>35</v>
      </c>
      <c r="R2092" s="382">
        <v>50</v>
      </c>
      <c r="S2092" s="382">
        <v>0</v>
      </c>
    </row>
    <row r="2093" spans="1:19">
      <c r="A2093" t="s">
        <v>149</v>
      </c>
      <c r="B2093">
        <v>130</v>
      </c>
      <c r="C2093" t="s">
        <v>149</v>
      </c>
      <c r="D2093" s="58">
        <v>45505</v>
      </c>
      <c r="E2093" s="382"/>
      <c r="F2093" s="382">
        <v>42</v>
      </c>
      <c r="G2093" s="382">
        <v>5</v>
      </c>
      <c r="H2093" s="382">
        <v>10</v>
      </c>
      <c r="I2093" s="382">
        <v>57</v>
      </c>
      <c r="J2093" s="382">
        <v>47</v>
      </c>
      <c r="L2093" s="380"/>
      <c r="N2093" s="382"/>
      <c r="O2093" s="382">
        <v>5</v>
      </c>
      <c r="P2093" s="382">
        <v>10</v>
      </c>
      <c r="Q2093" s="382">
        <v>-15</v>
      </c>
      <c r="R2093" s="382">
        <v>0</v>
      </c>
      <c r="S2093" s="382">
        <v>57</v>
      </c>
    </row>
    <row r="2094" spans="1:19">
      <c r="A2094" t="s">
        <v>149</v>
      </c>
      <c r="B2094">
        <v>130</v>
      </c>
      <c r="C2094" t="s">
        <v>149</v>
      </c>
      <c r="D2094" s="58">
        <v>45536</v>
      </c>
      <c r="E2094" s="382"/>
      <c r="F2094" s="382">
        <v>56</v>
      </c>
      <c r="G2094" s="382">
        <v>5</v>
      </c>
      <c r="H2094" s="382">
        <v>10</v>
      </c>
      <c r="I2094" s="382">
        <v>71</v>
      </c>
      <c r="J2094" s="382">
        <v>61</v>
      </c>
      <c r="L2094" s="380"/>
      <c r="N2094" s="382">
        <v>178</v>
      </c>
      <c r="O2094" s="382">
        <v>5</v>
      </c>
      <c r="P2094" s="382">
        <v>10</v>
      </c>
      <c r="Q2094" s="382">
        <v>163</v>
      </c>
      <c r="R2094" s="382">
        <v>178</v>
      </c>
      <c r="S2094" s="382">
        <v>-107</v>
      </c>
    </row>
    <row r="2095" spans="1:19">
      <c r="A2095" t="s">
        <v>149</v>
      </c>
      <c r="B2095">
        <v>130</v>
      </c>
      <c r="C2095" t="s">
        <v>149</v>
      </c>
      <c r="D2095" s="58">
        <v>45566</v>
      </c>
      <c r="E2095" s="382"/>
      <c r="F2095" s="382"/>
      <c r="G2095" s="382"/>
      <c r="H2095" s="382"/>
      <c r="I2095" s="382">
        <v>0</v>
      </c>
      <c r="J2095" s="382">
        <v>0</v>
      </c>
      <c r="L2095" s="380"/>
      <c r="N2095" s="382"/>
      <c r="O2095" s="382"/>
      <c r="P2095" s="382"/>
      <c r="Q2095" s="382">
        <v>0</v>
      </c>
      <c r="R2095" s="382">
        <v>0</v>
      </c>
      <c r="S2095" s="382">
        <v>0</v>
      </c>
    </row>
    <row r="2096" spans="1:19">
      <c r="A2096" t="s">
        <v>149</v>
      </c>
      <c r="B2096">
        <v>130</v>
      </c>
      <c r="C2096" t="s">
        <v>149</v>
      </c>
      <c r="D2096" s="58">
        <v>45597</v>
      </c>
      <c r="E2096" s="382"/>
      <c r="F2096" s="382"/>
      <c r="G2096" s="382"/>
      <c r="H2096" s="382"/>
      <c r="I2096" s="382">
        <v>0</v>
      </c>
      <c r="J2096" s="382">
        <v>0</v>
      </c>
      <c r="L2096" s="380"/>
      <c r="N2096" s="382"/>
      <c r="O2096" s="382"/>
      <c r="P2096" s="382"/>
      <c r="Q2096" s="382">
        <v>0</v>
      </c>
      <c r="R2096" s="382">
        <v>0</v>
      </c>
      <c r="S2096" s="382">
        <v>0</v>
      </c>
    </row>
    <row r="2097" spans="1:19">
      <c r="A2097" t="s">
        <v>149</v>
      </c>
      <c r="B2097">
        <v>130</v>
      </c>
      <c r="C2097" t="s">
        <v>149</v>
      </c>
      <c r="D2097" s="58">
        <v>45627</v>
      </c>
      <c r="E2097" s="382"/>
      <c r="F2097" s="382"/>
      <c r="G2097" s="382"/>
      <c r="H2097" s="382"/>
      <c r="I2097" s="382">
        <v>0</v>
      </c>
      <c r="J2097" s="382">
        <v>0</v>
      </c>
      <c r="L2097" s="380"/>
      <c r="N2097" s="382"/>
      <c r="O2097" s="382"/>
      <c r="P2097" s="382"/>
      <c r="Q2097" s="382">
        <v>0</v>
      </c>
      <c r="R2097" s="382">
        <v>0</v>
      </c>
      <c r="S2097" s="382">
        <v>0</v>
      </c>
    </row>
    <row r="2098" spans="1:19">
      <c r="A2098" t="s">
        <v>149</v>
      </c>
      <c r="B2098">
        <v>130</v>
      </c>
      <c r="C2098" t="s">
        <v>149</v>
      </c>
      <c r="D2098" s="58">
        <v>45658</v>
      </c>
      <c r="E2098" s="382"/>
      <c r="F2098" s="382"/>
      <c r="G2098" s="382"/>
      <c r="H2098" s="382"/>
      <c r="I2098" s="382">
        <v>0</v>
      </c>
      <c r="J2098" s="382">
        <v>0</v>
      </c>
      <c r="L2098" s="380"/>
      <c r="N2098" s="382"/>
      <c r="O2098" s="382"/>
      <c r="P2098" s="382"/>
      <c r="Q2098" s="382">
        <v>0</v>
      </c>
      <c r="R2098" s="382">
        <v>0</v>
      </c>
      <c r="S2098" s="382">
        <v>0</v>
      </c>
    </row>
    <row r="2099" spans="1:19">
      <c r="A2099" t="s">
        <v>149</v>
      </c>
      <c r="B2099">
        <v>130</v>
      </c>
      <c r="C2099" t="s">
        <v>149</v>
      </c>
      <c r="D2099" s="58">
        <v>45689</v>
      </c>
      <c r="E2099" s="382"/>
      <c r="F2099" s="382"/>
      <c r="G2099" s="382"/>
      <c r="H2099" s="382"/>
      <c r="I2099" s="382">
        <v>0</v>
      </c>
      <c r="J2099" s="382">
        <v>0</v>
      </c>
      <c r="L2099" s="380"/>
      <c r="N2099" s="382"/>
      <c r="O2099" s="382"/>
      <c r="P2099" s="382"/>
      <c r="Q2099" s="382">
        <v>0</v>
      </c>
      <c r="R2099" s="382">
        <v>0</v>
      </c>
      <c r="S2099" s="382">
        <v>0</v>
      </c>
    </row>
    <row r="2100" spans="1:19">
      <c r="A2100" t="s">
        <v>149</v>
      </c>
      <c r="B2100" t="s">
        <v>507</v>
      </c>
      <c r="D2100" s="58"/>
      <c r="E2100" s="382">
        <v>582</v>
      </c>
      <c r="F2100" s="382">
        <v>294</v>
      </c>
      <c r="G2100" s="382">
        <v>15</v>
      </c>
      <c r="H2100" s="382">
        <v>70</v>
      </c>
      <c r="I2100" s="382">
        <v>961</v>
      </c>
      <c r="J2100" s="382">
        <v>891</v>
      </c>
      <c r="L2100" s="380"/>
      <c r="N2100" s="382">
        <v>1011</v>
      </c>
      <c r="O2100" s="382">
        <v>15</v>
      </c>
      <c r="P2100" s="382">
        <v>70</v>
      </c>
      <c r="Q2100" s="382">
        <v>926</v>
      </c>
      <c r="R2100" s="382">
        <v>1011</v>
      </c>
      <c r="S2100" s="382">
        <v>-50</v>
      </c>
    </row>
    <row r="2101" spans="1:19">
      <c r="B2101">
        <v>131</v>
      </c>
      <c r="C2101" t="s">
        <v>150</v>
      </c>
      <c r="D2101" s="58">
        <v>45261</v>
      </c>
      <c r="E2101" s="382">
        <v>60</v>
      </c>
      <c r="F2101" s="382">
        <v>0</v>
      </c>
      <c r="G2101" s="382"/>
      <c r="H2101" s="382"/>
      <c r="I2101" s="382">
        <v>60</v>
      </c>
      <c r="J2101" s="382">
        <v>60</v>
      </c>
      <c r="K2101" s="387" t="s">
        <v>383</v>
      </c>
      <c r="L2101" s="380"/>
      <c r="M2101">
        <v>42</v>
      </c>
      <c r="N2101" s="382">
        <v>60</v>
      </c>
      <c r="O2101" s="382"/>
      <c r="P2101" s="382"/>
      <c r="Q2101" s="382">
        <v>60</v>
      </c>
      <c r="R2101" s="382">
        <v>60</v>
      </c>
      <c r="S2101" s="382">
        <v>0</v>
      </c>
    </row>
    <row r="2102" spans="1:19">
      <c r="B2102">
        <v>131</v>
      </c>
      <c r="C2102" t="s">
        <v>150</v>
      </c>
      <c r="D2102" s="58">
        <v>45292</v>
      </c>
      <c r="E2102" s="382"/>
      <c r="F2102" s="382">
        <v>7</v>
      </c>
      <c r="G2102" s="382"/>
      <c r="H2102" s="382">
        <v>0</v>
      </c>
      <c r="I2102" s="382">
        <v>7</v>
      </c>
      <c r="J2102" s="382">
        <v>7</v>
      </c>
      <c r="K2102" t="s">
        <v>557</v>
      </c>
      <c r="L2102" s="380">
        <v>45393</v>
      </c>
      <c r="M2102">
        <v>156</v>
      </c>
      <c r="N2102" s="382">
        <v>7</v>
      </c>
      <c r="O2102" s="382"/>
      <c r="P2102" s="382"/>
      <c r="Q2102" s="382">
        <v>7</v>
      </c>
      <c r="R2102" s="382">
        <v>7</v>
      </c>
      <c r="S2102" s="382">
        <v>0</v>
      </c>
    </row>
    <row r="2103" spans="1:19">
      <c r="A2103" t="s">
        <v>150</v>
      </c>
      <c r="B2103">
        <v>131</v>
      </c>
      <c r="C2103" t="s">
        <v>150</v>
      </c>
      <c r="D2103" s="58">
        <v>45323</v>
      </c>
      <c r="E2103" s="382"/>
      <c r="F2103" s="382"/>
      <c r="G2103" s="382"/>
      <c r="H2103" s="382"/>
      <c r="I2103" s="382">
        <v>0</v>
      </c>
      <c r="J2103" s="382">
        <v>0</v>
      </c>
      <c r="L2103" s="380"/>
      <c r="N2103" s="382"/>
      <c r="O2103" s="382"/>
      <c r="P2103" s="382"/>
      <c r="Q2103" s="382">
        <v>0</v>
      </c>
      <c r="R2103" s="382">
        <v>0</v>
      </c>
      <c r="S2103" s="382">
        <v>0</v>
      </c>
    </row>
    <row r="2104" spans="1:19">
      <c r="A2104" t="s">
        <v>150</v>
      </c>
      <c r="B2104">
        <v>131</v>
      </c>
      <c r="C2104" t="s">
        <v>150</v>
      </c>
      <c r="D2104" s="58">
        <v>45352</v>
      </c>
      <c r="E2104" s="382"/>
      <c r="F2104" s="382">
        <v>0</v>
      </c>
      <c r="G2104" s="382"/>
      <c r="H2104" s="382">
        <v>10</v>
      </c>
      <c r="I2104" s="382">
        <v>10</v>
      </c>
      <c r="J2104" s="382">
        <v>0</v>
      </c>
      <c r="K2104" t="s">
        <v>557</v>
      </c>
      <c r="L2104" s="380">
        <v>45393</v>
      </c>
      <c r="M2104">
        <v>156</v>
      </c>
      <c r="N2104" s="382">
        <v>10</v>
      </c>
      <c r="O2104" s="382"/>
      <c r="P2104" s="382">
        <v>10</v>
      </c>
      <c r="Q2104" s="382">
        <v>0</v>
      </c>
      <c r="R2104" s="382">
        <v>10</v>
      </c>
      <c r="S2104" s="382">
        <v>0</v>
      </c>
    </row>
    <row r="2105" spans="1:19">
      <c r="A2105" t="s">
        <v>150</v>
      </c>
      <c r="B2105">
        <v>131</v>
      </c>
      <c r="C2105" t="s">
        <v>150</v>
      </c>
      <c r="D2105" s="58">
        <v>45383</v>
      </c>
      <c r="E2105" s="382"/>
      <c r="F2105" s="382">
        <v>0</v>
      </c>
      <c r="G2105" s="382"/>
      <c r="H2105" s="382">
        <v>10</v>
      </c>
      <c r="I2105" s="382">
        <v>10</v>
      </c>
      <c r="J2105" s="382">
        <v>0</v>
      </c>
      <c r="L2105" s="380">
        <v>45423</v>
      </c>
      <c r="M2105" s="383">
        <v>77</v>
      </c>
      <c r="N2105" s="382">
        <v>10</v>
      </c>
      <c r="O2105" s="382"/>
      <c r="P2105" s="382">
        <v>10</v>
      </c>
      <c r="Q2105" s="382">
        <v>0</v>
      </c>
      <c r="R2105" s="382">
        <v>10</v>
      </c>
      <c r="S2105" s="382">
        <v>0</v>
      </c>
    </row>
    <row r="2106" spans="1:19">
      <c r="A2106" t="s">
        <v>150</v>
      </c>
      <c r="B2106">
        <v>131</v>
      </c>
      <c r="C2106" t="s">
        <v>150</v>
      </c>
      <c r="D2106" s="58">
        <v>45413</v>
      </c>
      <c r="E2106" s="382"/>
      <c r="F2106" s="382">
        <v>14</v>
      </c>
      <c r="G2106" s="382"/>
      <c r="H2106" s="382">
        <v>10</v>
      </c>
      <c r="I2106" s="382">
        <v>24</v>
      </c>
      <c r="J2106" s="382">
        <v>14</v>
      </c>
      <c r="L2106" s="380">
        <v>45453</v>
      </c>
      <c r="M2106">
        <v>63</v>
      </c>
      <c r="N2106" s="382">
        <v>24</v>
      </c>
      <c r="O2106" s="382"/>
      <c r="P2106" s="382">
        <v>10</v>
      </c>
      <c r="Q2106" s="382">
        <v>14</v>
      </c>
      <c r="R2106" s="382">
        <v>24</v>
      </c>
      <c r="S2106" s="382">
        <v>0</v>
      </c>
    </row>
    <row r="2107" spans="1:19">
      <c r="A2107" t="s">
        <v>150</v>
      </c>
      <c r="B2107">
        <v>131</v>
      </c>
      <c r="C2107" t="s">
        <v>150</v>
      </c>
      <c r="D2107" s="58">
        <v>45444</v>
      </c>
      <c r="E2107" s="382"/>
      <c r="F2107" s="382">
        <v>7</v>
      </c>
      <c r="G2107" s="382"/>
      <c r="H2107" s="382">
        <v>10</v>
      </c>
      <c r="I2107" s="382">
        <v>17</v>
      </c>
      <c r="J2107" s="382">
        <v>7</v>
      </c>
      <c r="L2107" s="380"/>
      <c r="N2107" s="382"/>
      <c r="O2107" s="382"/>
      <c r="P2107" s="382"/>
      <c r="Q2107" s="382">
        <v>0</v>
      </c>
      <c r="R2107" s="382">
        <v>0</v>
      </c>
      <c r="S2107" s="382">
        <v>17</v>
      </c>
    </row>
    <row r="2108" spans="1:19">
      <c r="A2108" t="s">
        <v>150</v>
      </c>
      <c r="B2108">
        <v>131</v>
      </c>
      <c r="C2108" t="s">
        <v>150</v>
      </c>
      <c r="D2108" s="58">
        <v>45474</v>
      </c>
      <c r="E2108" s="382"/>
      <c r="F2108" s="382">
        <v>0</v>
      </c>
      <c r="G2108" s="382">
        <v>5</v>
      </c>
      <c r="H2108" s="382">
        <v>10</v>
      </c>
      <c r="I2108" s="382">
        <v>15</v>
      </c>
      <c r="J2108" s="382">
        <v>5</v>
      </c>
      <c r="L2108" s="380"/>
      <c r="N2108" s="382">
        <v>15</v>
      </c>
      <c r="O2108" s="382">
        <v>5</v>
      </c>
      <c r="P2108" s="382">
        <v>10</v>
      </c>
      <c r="Q2108" s="382">
        <v>0</v>
      </c>
      <c r="R2108" s="382">
        <v>15</v>
      </c>
      <c r="S2108" s="382">
        <v>0</v>
      </c>
    </row>
    <row r="2109" spans="1:19">
      <c r="A2109" t="s">
        <v>150</v>
      </c>
      <c r="B2109">
        <v>131</v>
      </c>
      <c r="C2109" t="s">
        <v>150</v>
      </c>
      <c r="D2109" s="58">
        <v>45505</v>
      </c>
      <c r="E2109" s="382"/>
      <c r="F2109" s="382">
        <v>0</v>
      </c>
      <c r="G2109" s="382">
        <v>5</v>
      </c>
      <c r="H2109" s="382">
        <v>10</v>
      </c>
      <c r="I2109" s="382">
        <v>15</v>
      </c>
      <c r="J2109" s="382">
        <v>5</v>
      </c>
      <c r="L2109" s="380"/>
      <c r="N2109" s="382">
        <v>15</v>
      </c>
      <c r="O2109" s="382">
        <v>5</v>
      </c>
      <c r="P2109" s="382">
        <v>10</v>
      </c>
      <c r="Q2109" s="382">
        <v>0</v>
      </c>
      <c r="R2109" s="382">
        <v>15</v>
      </c>
      <c r="S2109" s="382">
        <v>0</v>
      </c>
    </row>
    <row r="2110" spans="1:19">
      <c r="A2110" t="s">
        <v>150</v>
      </c>
      <c r="B2110">
        <v>131</v>
      </c>
      <c r="C2110" t="s">
        <v>150</v>
      </c>
      <c r="D2110" s="58">
        <v>45536</v>
      </c>
      <c r="E2110" s="382"/>
      <c r="F2110" s="382"/>
      <c r="G2110" s="382">
        <v>5</v>
      </c>
      <c r="H2110" s="382">
        <v>10</v>
      </c>
      <c r="I2110" s="382">
        <v>15</v>
      </c>
      <c r="J2110" s="382">
        <v>5</v>
      </c>
      <c r="L2110" s="380"/>
      <c r="N2110" s="382">
        <v>15</v>
      </c>
      <c r="O2110" s="382">
        <v>5</v>
      </c>
      <c r="P2110" s="382">
        <v>10</v>
      </c>
      <c r="Q2110" s="382">
        <v>0</v>
      </c>
      <c r="R2110" s="382">
        <v>15</v>
      </c>
      <c r="S2110" s="382">
        <v>0</v>
      </c>
    </row>
    <row r="2111" spans="1:19">
      <c r="A2111" t="s">
        <v>150</v>
      </c>
      <c r="B2111">
        <v>131</v>
      </c>
      <c r="C2111" t="s">
        <v>150</v>
      </c>
      <c r="D2111" s="58">
        <v>45566</v>
      </c>
      <c r="E2111" s="382"/>
      <c r="F2111" s="382"/>
      <c r="G2111" s="382"/>
      <c r="H2111" s="382"/>
      <c r="I2111" s="382">
        <v>0</v>
      </c>
      <c r="J2111" s="382">
        <v>0</v>
      </c>
      <c r="L2111" s="380"/>
      <c r="N2111" s="382">
        <v>45</v>
      </c>
      <c r="O2111" s="382"/>
      <c r="P2111" s="382"/>
      <c r="Q2111" s="382">
        <v>45</v>
      </c>
      <c r="R2111" s="382">
        <v>45</v>
      </c>
      <c r="S2111" s="382">
        <v>-45</v>
      </c>
    </row>
    <row r="2112" spans="1:19">
      <c r="A2112" t="s">
        <v>150</v>
      </c>
      <c r="B2112">
        <v>131</v>
      </c>
      <c r="C2112" t="s">
        <v>150</v>
      </c>
      <c r="D2112" s="58">
        <v>45597</v>
      </c>
      <c r="E2112" s="382"/>
      <c r="F2112" s="382"/>
      <c r="G2112" s="382"/>
      <c r="H2112" s="382"/>
      <c r="I2112" s="382">
        <v>0</v>
      </c>
      <c r="J2112" s="382">
        <v>0</v>
      </c>
      <c r="L2112" s="380"/>
      <c r="N2112" s="382">
        <v>-45</v>
      </c>
      <c r="O2112" s="382"/>
      <c r="P2112" s="382"/>
      <c r="Q2112" s="382">
        <v>-45</v>
      </c>
      <c r="R2112" s="382">
        <v>-45</v>
      </c>
      <c r="S2112" s="382">
        <v>45</v>
      </c>
    </row>
    <row r="2113" spans="1:19">
      <c r="A2113" t="s">
        <v>150</v>
      </c>
      <c r="B2113">
        <v>131</v>
      </c>
      <c r="C2113" t="s">
        <v>150</v>
      </c>
      <c r="D2113" s="58">
        <v>45627</v>
      </c>
      <c r="E2113" s="382"/>
      <c r="F2113" s="382"/>
      <c r="G2113" s="382"/>
      <c r="H2113" s="382"/>
      <c r="I2113" s="382">
        <v>0</v>
      </c>
      <c r="J2113" s="382">
        <v>0</v>
      </c>
      <c r="L2113" s="380"/>
      <c r="N2113" s="382"/>
      <c r="O2113" s="382"/>
      <c r="P2113" s="382"/>
      <c r="Q2113" s="382">
        <v>0</v>
      </c>
      <c r="R2113" s="382">
        <v>0</v>
      </c>
      <c r="S2113" s="382">
        <v>0</v>
      </c>
    </row>
    <row r="2114" spans="1:19">
      <c r="A2114" t="s">
        <v>150</v>
      </c>
      <c r="B2114">
        <v>131</v>
      </c>
      <c r="C2114" t="s">
        <v>150</v>
      </c>
      <c r="D2114" s="58">
        <v>45658</v>
      </c>
      <c r="E2114" s="382"/>
      <c r="F2114" s="382"/>
      <c r="G2114" s="382"/>
      <c r="H2114" s="382"/>
      <c r="I2114" s="382">
        <v>0</v>
      </c>
      <c r="J2114" s="382">
        <v>0</v>
      </c>
      <c r="L2114" s="380"/>
      <c r="N2114" s="382"/>
      <c r="O2114" s="382"/>
      <c r="P2114" s="382"/>
      <c r="Q2114" s="382">
        <v>0</v>
      </c>
      <c r="R2114" s="382">
        <v>0</v>
      </c>
      <c r="S2114" s="382">
        <v>0</v>
      </c>
    </row>
    <row r="2115" spans="1:19">
      <c r="A2115" t="s">
        <v>150</v>
      </c>
      <c r="B2115">
        <v>131</v>
      </c>
      <c r="C2115" t="s">
        <v>150</v>
      </c>
      <c r="D2115" s="58">
        <v>45689</v>
      </c>
      <c r="E2115" s="382"/>
      <c r="F2115" s="382"/>
      <c r="G2115" s="382"/>
      <c r="H2115" s="382"/>
      <c r="I2115" s="382">
        <v>0</v>
      </c>
      <c r="J2115" s="382">
        <v>0</v>
      </c>
      <c r="L2115" s="380"/>
      <c r="N2115" s="382"/>
      <c r="O2115" s="382"/>
      <c r="P2115" s="382"/>
      <c r="Q2115" s="382">
        <v>0</v>
      </c>
      <c r="R2115" s="382">
        <v>0</v>
      </c>
      <c r="S2115" s="382">
        <v>0</v>
      </c>
    </row>
    <row r="2116" spans="1:19">
      <c r="A2116" t="s">
        <v>150</v>
      </c>
      <c r="B2116" t="s">
        <v>508</v>
      </c>
      <c r="D2116" s="58"/>
      <c r="E2116" s="382">
        <v>60</v>
      </c>
      <c r="F2116" s="382">
        <v>28</v>
      </c>
      <c r="G2116" s="382">
        <v>15</v>
      </c>
      <c r="H2116" s="382">
        <v>70</v>
      </c>
      <c r="I2116" s="382">
        <v>173</v>
      </c>
      <c r="J2116" s="382">
        <v>103</v>
      </c>
      <c r="L2116" s="380"/>
      <c r="N2116" s="382">
        <v>156</v>
      </c>
      <c r="O2116" s="382">
        <v>15</v>
      </c>
      <c r="P2116" s="382">
        <v>60</v>
      </c>
      <c r="Q2116" s="382">
        <v>81</v>
      </c>
      <c r="R2116" s="382">
        <v>156</v>
      </c>
      <c r="S2116" s="382">
        <v>17</v>
      </c>
    </row>
    <row r="2117" spans="1:19">
      <c r="B2117">
        <v>132</v>
      </c>
      <c r="C2117" t="s">
        <v>151</v>
      </c>
      <c r="D2117" s="58">
        <v>45261</v>
      </c>
      <c r="E2117" s="382">
        <v>24</v>
      </c>
      <c r="F2117" s="382"/>
      <c r="G2117" s="382"/>
      <c r="H2117" s="382"/>
      <c r="I2117" s="382">
        <v>24</v>
      </c>
      <c r="J2117" s="382">
        <v>24</v>
      </c>
      <c r="K2117" s="387" t="s">
        <v>383</v>
      </c>
      <c r="L2117" s="380"/>
      <c r="M2117">
        <v>18</v>
      </c>
      <c r="N2117" s="382">
        <v>24</v>
      </c>
      <c r="O2117" s="382"/>
      <c r="P2117" s="382"/>
      <c r="Q2117" s="382">
        <v>24</v>
      </c>
      <c r="R2117" s="382">
        <v>24</v>
      </c>
      <c r="S2117" s="382">
        <v>0</v>
      </c>
    </row>
    <row r="2118" spans="1:19">
      <c r="B2118">
        <v>132</v>
      </c>
      <c r="C2118" t="s">
        <v>151</v>
      </c>
      <c r="D2118" s="58">
        <v>45292</v>
      </c>
      <c r="E2118" s="382"/>
      <c r="F2118" s="382">
        <v>7</v>
      </c>
      <c r="G2118" s="382"/>
      <c r="H2118" s="382">
        <v>0</v>
      </c>
      <c r="I2118" s="382">
        <v>7</v>
      </c>
      <c r="J2118" s="382">
        <v>7</v>
      </c>
      <c r="K2118" t="s">
        <v>557</v>
      </c>
      <c r="L2118" s="380">
        <v>45392</v>
      </c>
      <c r="M2118">
        <v>133</v>
      </c>
      <c r="N2118" s="382">
        <v>7</v>
      </c>
      <c r="O2118" s="382"/>
      <c r="P2118" s="382"/>
      <c r="Q2118" s="382">
        <v>7</v>
      </c>
      <c r="R2118" s="382">
        <v>7</v>
      </c>
      <c r="S2118" s="382">
        <v>0</v>
      </c>
    </row>
    <row r="2119" spans="1:19">
      <c r="A2119" t="s">
        <v>151</v>
      </c>
      <c r="B2119">
        <v>132</v>
      </c>
      <c r="C2119" t="s">
        <v>151</v>
      </c>
      <c r="D2119" s="58">
        <v>45323</v>
      </c>
      <c r="E2119" s="382"/>
      <c r="F2119" s="382">
        <v>0</v>
      </c>
      <c r="G2119" s="382"/>
      <c r="H2119" s="382">
        <v>0</v>
      </c>
      <c r="I2119" s="382">
        <v>0</v>
      </c>
      <c r="J2119" s="382">
        <v>0</v>
      </c>
      <c r="L2119" s="380"/>
      <c r="N2119" s="382"/>
      <c r="O2119" s="382"/>
      <c r="P2119" s="382"/>
      <c r="Q2119" s="382">
        <v>0</v>
      </c>
      <c r="R2119" s="382">
        <v>0</v>
      </c>
      <c r="S2119" s="382">
        <v>0</v>
      </c>
    </row>
    <row r="2120" spans="1:19">
      <c r="A2120" t="s">
        <v>151</v>
      </c>
      <c r="B2120">
        <v>132</v>
      </c>
      <c r="C2120" t="s">
        <v>151</v>
      </c>
      <c r="D2120" s="58">
        <v>45352</v>
      </c>
      <c r="E2120" s="382"/>
      <c r="F2120" s="382">
        <v>14</v>
      </c>
      <c r="G2120" s="382"/>
      <c r="H2120" s="382">
        <v>10</v>
      </c>
      <c r="I2120" s="382">
        <v>24</v>
      </c>
      <c r="J2120" s="382">
        <v>14</v>
      </c>
      <c r="K2120" t="s">
        <v>557</v>
      </c>
      <c r="L2120" s="380">
        <v>45392</v>
      </c>
      <c r="M2120">
        <v>133</v>
      </c>
      <c r="N2120" s="382">
        <v>24</v>
      </c>
      <c r="O2120" s="382"/>
      <c r="P2120" s="382">
        <v>10</v>
      </c>
      <c r="Q2120" s="382">
        <v>14</v>
      </c>
      <c r="R2120" s="382">
        <v>24</v>
      </c>
      <c r="S2120" s="382">
        <v>0</v>
      </c>
    </row>
    <row r="2121" spans="1:19">
      <c r="A2121" t="s">
        <v>151</v>
      </c>
      <c r="B2121">
        <v>132</v>
      </c>
      <c r="C2121" t="s">
        <v>151</v>
      </c>
      <c r="D2121" s="58">
        <v>45383</v>
      </c>
      <c r="E2121" s="382"/>
      <c r="F2121" s="382">
        <v>42</v>
      </c>
      <c r="G2121" s="382"/>
      <c r="H2121" s="382">
        <v>10</v>
      </c>
      <c r="I2121" s="382">
        <v>52</v>
      </c>
      <c r="J2121" s="382">
        <v>42</v>
      </c>
      <c r="L2121" s="380">
        <v>45419</v>
      </c>
      <c r="M2121" s="383">
        <v>7</v>
      </c>
      <c r="N2121" s="382">
        <v>52</v>
      </c>
      <c r="O2121" s="382"/>
      <c r="P2121" s="382">
        <v>10</v>
      </c>
      <c r="Q2121" s="382">
        <v>42</v>
      </c>
      <c r="R2121" s="382">
        <v>52</v>
      </c>
      <c r="S2121" s="382">
        <v>0</v>
      </c>
    </row>
    <row r="2122" spans="1:19">
      <c r="A2122" t="s">
        <v>151</v>
      </c>
      <c r="B2122">
        <v>132</v>
      </c>
      <c r="C2122" t="s">
        <v>151</v>
      </c>
      <c r="D2122" s="58">
        <v>45413</v>
      </c>
      <c r="E2122" s="382"/>
      <c r="F2122" s="382">
        <v>49</v>
      </c>
      <c r="G2122" s="382"/>
      <c r="H2122" s="382">
        <v>10</v>
      </c>
      <c r="I2122" s="382">
        <v>59</v>
      </c>
      <c r="J2122" s="382">
        <v>49</v>
      </c>
      <c r="L2122" s="380">
        <v>45448</v>
      </c>
      <c r="M2122">
        <v>11</v>
      </c>
      <c r="N2122" s="382">
        <v>59</v>
      </c>
      <c r="O2122" s="382"/>
      <c r="P2122" s="382">
        <v>10</v>
      </c>
      <c r="Q2122" s="382">
        <v>49</v>
      </c>
      <c r="R2122" s="382">
        <v>59</v>
      </c>
      <c r="S2122" s="382">
        <v>0</v>
      </c>
    </row>
    <row r="2123" spans="1:19">
      <c r="A2123" t="s">
        <v>151</v>
      </c>
      <c r="B2123">
        <v>132</v>
      </c>
      <c r="C2123" t="s">
        <v>151</v>
      </c>
      <c r="D2123" s="58">
        <v>45444</v>
      </c>
      <c r="E2123" s="382"/>
      <c r="F2123" s="382">
        <v>42</v>
      </c>
      <c r="G2123" s="382"/>
      <c r="H2123" s="382">
        <v>10</v>
      </c>
      <c r="I2123" s="382">
        <v>52</v>
      </c>
      <c r="J2123" s="382">
        <v>42</v>
      </c>
      <c r="L2123" s="380">
        <v>45483</v>
      </c>
      <c r="M2123">
        <v>21</v>
      </c>
      <c r="N2123" s="382">
        <v>52</v>
      </c>
      <c r="O2123" s="382"/>
      <c r="P2123" s="382">
        <v>10</v>
      </c>
      <c r="Q2123" s="382">
        <v>42</v>
      </c>
      <c r="R2123" s="382">
        <v>52</v>
      </c>
      <c r="S2123" s="382">
        <v>0</v>
      </c>
    </row>
    <row r="2124" spans="1:19">
      <c r="A2124" t="s">
        <v>151</v>
      </c>
      <c r="B2124">
        <v>132</v>
      </c>
      <c r="C2124" t="s">
        <v>151</v>
      </c>
      <c r="D2124" s="58">
        <v>45474</v>
      </c>
      <c r="E2124" s="382"/>
      <c r="F2124" s="382">
        <v>70</v>
      </c>
      <c r="G2124" s="382">
        <v>5</v>
      </c>
      <c r="H2124" s="382">
        <v>10</v>
      </c>
      <c r="I2124" s="382">
        <v>85</v>
      </c>
      <c r="J2124" s="382">
        <v>75</v>
      </c>
      <c r="L2124" s="380">
        <v>45509</v>
      </c>
      <c r="M2124">
        <v>3</v>
      </c>
      <c r="N2124" s="382">
        <v>85</v>
      </c>
      <c r="O2124" s="382">
        <v>5</v>
      </c>
      <c r="P2124" s="382">
        <v>10</v>
      </c>
      <c r="Q2124" s="382">
        <v>70</v>
      </c>
      <c r="R2124" s="382">
        <v>85</v>
      </c>
      <c r="S2124" s="382">
        <v>0</v>
      </c>
    </row>
    <row r="2125" spans="1:19">
      <c r="A2125" t="s">
        <v>151</v>
      </c>
      <c r="B2125">
        <v>132</v>
      </c>
      <c r="C2125" t="s">
        <v>151</v>
      </c>
      <c r="D2125" s="58">
        <v>45505</v>
      </c>
      <c r="E2125" s="382"/>
      <c r="F2125" s="382">
        <v>56</v>
      </c>
      <c r="G2125" s="382">
        <v>5</v>
      </c>
      <c r="H2125" s="382">
        <v>10</v>
      </c>
      <c r="I2125" s="382">
        <v>71</v>
      </c>
      <c r="J2125" s="382">
        <v>61</v>
      </c>
      <c r="L2125" s="380">
        <v>45549</v>
      </c>
      <c r="M2125">
        <v>11</v>
      </c>
      <c r="N2125" s="382">
        <v>85</v>
      </c>
      <c r="O2125" s="382">
        <v>5</v>
      </c>
      <c r="P2125" s="382">
        <v>10</v>
      </c>
      <c r="Q2125" s="382">
        <v>70</v>
      </c>
      <c r="R2125" s="382">
        <v>85</v>
      </c>
      <c r="S2125" s="382">
        <v>-14</v>
      </c>
    </row>
    <row r="2126" spans="1:19">
      <c r="A2126" t="s">
        <v>151</v>
      </c>
      <c r="B2126">
        <v>132</v>
      </c>
      <c r="C2126" t="s">
        <v>151</v>
      </c>
      <c r="D2126" s="58">
        <v>45536</v>
      </c>
      <c r="E2126" s="382"/>
      <c r="F2126" s="382">
        <v>35</v>
      </c>
      <c r="G2126" s="382">
        <v>5</v>
      </c>
      <c r="H2126" s="382">
        <v>10</v>
      </c>
      <c r="I2126" s="382">
        <v>50</v>
      </c>
      <c r="J2126" s="382">
        <v>40</v>
      </c>
      <c r="L2126" s="380"/>
      <c r="N2126" s="382">
        <v>50</v>
      </c>
      <c r="O2126" s="382">
        <v>5</v>
      </c>
      <c r="P2126" s="382">
        <v>10</v>
      </c>
      <c r="Q2126" s="382">
        <v>35</v>
      </c>
      <c r="R2126" s="382">
        <v>50</v>
      </c>
      <c r="S2126" s="382">
        <v>0</v>
      </c>
    </row>
    <row r="2127" spans="1:19">
      <c r="A2127" t="s">
        <v>151</v>
      </c>
      <c r="B2127">
        <v>132</v>
      </c>
      <c r="C2127" t="s">
        <v>151</v>
      </c>
      <c r="D2127" s="58">
        <v>45566</v>
      </c>
      <c r="E2127" s="382"/>
      <c r="F2127" s="382"/>
      <c r="G2127" s="382">
        <v>5</v>
      </c>
      <c r="H2127" s="382">
        <v>10</v>
      </c>
      <c r="I2127" s="382">
        <v>15</v>
      </c>
      <c r="J2127" s="382">
        <v>5</v>
      </c>
      <c r="L2127" s="380" t="s">
        <v>572</v>
      </c>
      <c r="M2127">
        <v>1</v>
      </c>
      <c r="N2127" s="382">
        <v>57</v>
      </c>
      <c r="O2127" s="382">
        <v>5</v>
      </c>
      <c r="P2127" s="382">
        <v>10</v>
      </c>
      <c r="Q2127" s="382">
        <v>42</v>
      </c>
      <c r="R2127" s="382">
        <v>57</v>
      </c>
      <c r="S2127" s="382">
        <v>-42</v>
      </c>
    </row>
    <row r="2128" spans="1:19">
      <c r="A2128" t="s">
        <v>151</v>
      </c>
      <c r="B2128">
        <v>132</v>
      </c>
      <c r="C2128" t="s">
        <v>151</v>
      </c>
      <c r="D2128" s="58">
        <v>45597</v>
      </c>
      <c r="E2128" s="382"/>
      <c r="F2128" s="382"/>
      <c r="G2128" s="382"/>
      <c r="H2128" s="382"/>
      <c r="I2128" s="382">
        <v>0</v>
      </c>
      <c r="J2128" s="382">
        <v>0</v>
      </c>
      <c r="L2128" s="380"/>
      <c r="N2128" s="382"/>
      <c r="O2128" s="382"/>
      <c r="P2128" s="382"/>
      <c r="Q2128" s="382">
        <v>0</v>
      </c>
      <c r="R2128" s="382">
        <v>0</v>
      </c>
      <c r="S2128" s="382">
        <v>0</v>
      </c>
    </row>
    <row r="2129" spans="1:19">
      <c r="A2129" t="s">
        <v>151</v>
      </c>
      <c r="B2129">
        <v>132</v>
      </c>
      <c r="C2129" t="s">
        <v>151</v>
      </c>
      <c r="D2129" s="58">
        <v>45627</v>
      </c>
      <c r="E2129" s="382"/>
      <c r="F2129" s="382"/>
      <c r="G2129" s="382"/>
      <c r="H2129" s="382"/>
      <c r="I2129" s="382">
        <v>0</v>
      </c>
      <c r="J2129" s="382">
        <v>0</v>
      </c>
      <c r="L2129" s="380"/>
      <c r="N2129" s="382"/>
      <c r="O2129" s="382"/>
      <c r="P2129" s="382"/>
      <c r="Q2129" s="382">
        <v>0</v>
      </c>
      <c r="R2129" s="382">
        <v>0</v>
      </c>
      <c r="S2129" s="382">
        <v>0</v>
      </c>
    </row>
    <row r="2130" spans="1:19">
      <c r="A2130" t="s">
        <v>151</v>
      </c>
      <c r="B2130">
        <v>132</v>
      </c>
      <c r="C2130" t="s">
        <v>151</v>
      </c>
      <c r="D2130" s="58">
        <v>45658</v>
      </c>
      <c r="E2130" s="382"/>
      <c r="F2130" s="382"/>
      <c r="G2130" s="382"/>
      <c r="H2130" s="382"/>
      <c r="I2130" s="382">
        <v>0</v>
      </c>
      <c r="J2130" s="382">
        <v>0</v>
      </c>
      <c r="L2130" s="380"/>
      <c r="N2130" s="382"/>
      <c r="O2130" s="382"/>
      <c r="P2130" s="382"/>
      <c r="Q2130" s="382">
        <v>0</v>
      </c>
      <c r="R2130" s="382">
        <v>0</v>
      </c>
      <c r="S2130" s="382">
        <v>0</v>
      </c>
    </row>
    <row r="2131" spans="1:19">
      <c r="A2131" t="s">
        <v>151</v>
      </c>
      <c r="B2131">
        <v>132</v>
      </c>
      <c r="C2131" t="s">
        <v>151</v>
      </c>
      <c r="D2131" s="58">
        <v>45689</v>
      </c>
      <c r="E2131" s="382"/>
      <c r="F2131" s="382"/>
      <c r="G2131" s="382"/>
      <c r="H2131" s="382"/>
      <c r="I2131" s="382">
        <v>0</v>
      </c>
      <c r="J2131" s="382">
        <v>0</v>
      </c>
      <c r="L2131" s="380"/>
      <c r="N2131" s="382"/>
      <c r="O2131" s="382"/>
      <c r="P2131" s="382"/>
      <c r="Q2131" s="382">
        <v>0</v>
      </c>
      <c r="R2131" s="382">
        <v>0</v>
      </c>
      <c r="S2131" s="382">
        <v>0</v>
      </c>
    </row>
    <row r="2132" spans="1:19">
      <c r="A2132" t="s">
        <v>151</v>
      </c>
      <c r="B2132" t="s">
        <v>509</v>
      </c>
      <c r="D2132" s="58"/>
      <c r="E2132" s="382">
        <v>24</v>
      </c>
      <c r="F2132" s="382">
        <v>315</v>
      </c>
      <c r="G2132" s="382">
        <v>20</v>
      </c>
      <c r="H2132" s="382">
        <v>80</v>
      </c>
      <c r="I2132" s="382">
        <v>439</v>
      </c>
      <c r="J2132" s="382">
        <v>359</v>
      </c>
      <c r="L2132" s="380"/>
      <c r="N2132" s="382">
        <v>495</v>
      </c>
      <c r="O2132" s="382">
        <v>20</v>
      </c>
      <c r="P2132" s="382">
        <v>80</v>
      </c>
      <c r="Q2132" s="382">
        <v>395</v>
      </c>
      <c r="R2132" s="382">
        <v>495</v>
      </c>
      <c r="S2132" s="382">
        <v>-56</v>
      </c>
    </row>
    <row r="2133" spans="1:19">
      <c r="B2133">
        <v>133</v>
      </c>
      <c r="C2133" t="s">
        <v>152</v>
      </c>
      <c r="D2133" s="58">
        <v>45261</v>
      </c>
      <c r="E2133" s="382">
        <v>40</v>
      </c>
      <c r="F2133" s="382">
        <v>0</v>
      </c>
      <c r="G2133" s="382"/>
      <c r="H2133" s="382">
        <v>10</v>
      </c>
      <c r="I2133" s="382">
        <v>50</v>
      </c>
      <c r="J2133" s="382">
        <v>40</v>
      </c>
      <c r="L2133" s="380"/>
      <c r="N2133" s="382"/>
      <c r="O2133" s="382"/>
      <c r="P2133" s="382"/>
      <c r="Q2133" s="382">
        <v>0</v>
      </c>
      <c r="R2133" s="382">
        <v>0</v>
      </c>
      <c r="S2133" s="382">
        <v>50</v>
      </c>
    </row>
    <row r="2134" spans="1:19">
      <c r="A2134" t="s">
        <v>152</v>
      </c>
      <c r="B2134">
        <v>133</v>
      </c>
      <c r="C2134" t="s">
        <v>152</v>
      </c>
      <c r="D2134" s="58">
        <v>45292</v>
      </c>
      <c r="E2134" s="382"/>
      <c r="F2134" s="382"/>
      <c r="G2134" s="382"/>
      <c r="H2134" s="382"/>
      <c r="I2134" s="382">
        <v>0</v>
      </c>
      <c r="J2134" s="382">
        <v>0</v>
      </c>
      <c r="L2134" s="380"/>
      <c r="N2134" s="382"/>
      <c r="O2134" s="382"/>
      <c r="P2134" s="382"/>
      <c r="Q2134" s="382">
        <v>0</v>
      </c>
      <c r="R2134" s="382">
        <v>0</v>
      </c>
      <c r="S2134" s="382">
        <v>0</v>
      </c>
    </row>
    <row r="2135" spans="1:19">
      <c r="A2135" t="s">
        <v>152</v>
      </c>
      <c r="B2135">
        <v>133</v>
      </c>
      <c r="C2135" t="s">
        <v>152</v>
      </c>
      <c r="D2135" s="58">
        <v>45323</v>
      </c>
      <c r="E2135" s="382"/>
      <c r="F2135" s="382"/>
      <c r="G2135" s="382"/>
      <c r="H2135" s="382"/>
      <c r="I2135" s="382">
        <v>0</v>
      </c>
      <c r="J2135" s="382">
        <v>0</v>
      </c>
      <c r="L2135" s="380"/>
      <c r="N2135" s="382"/>
      <c r="O2135" s="382"/>
      <c r="P2135" s="382"/>
      <c r="Q2135" s="382">
        <v>0</v>
      </c>
      <c r="R2135" s="382">
        <v>0</v>
      </c>
      <c r="S2135" s="382">
        <v>0</v>
      </c>
    </row>
    <row r="2136" spans="1:19">
      <c r="A2136" t="s">
        <v>152</v>
      </c>
      <c r="B2136">
        <v>133</v>
      </c>
      <c r="C2136" t="s">
        <v>152</v>
      </c>
      <c r="D2136" s="58">
        <v>45352</v>
      </c>
      <c r="E2136" s="382"/>
      <c r="F2136" s="382"/>
      <c r="G2136" s="382"/>
      <c r="H2136" s="382"/>
      <c r="I2136" s="382">
        <v>0</v>
      </c>
      <c r="J2136" s="382">
        <v>0</v>
      </c>
      <c r="L2136" s="380"/>
      <c r="N2136" s="382"/>
      <c r="O2136" s="382"/>
      <c r="P2136" s="382"/>
      <c r="Q2136" s="382">
        <v>0</v>
      </c>
      <c r="R2136" s="382">
        <v>0</v>
      </c>
      <c r="S2136" s="382">
        <v>0</v>
      </c>
    </row>
    <row r="2137" spans="1:19">
      <c r="A2137" t="s">
        <v>152</v>
      </c>
      <c r="B2137">
        <v>133</v>
      </c>
      <c r="C2137" t="s">
        <v>152</v>
      </c>
      <c r="D2137" s="58">
        <v>45383</v>
      </c>
      <c r="E2137" s="382"/>
      <c r="F2137" s="382"/>
      <c r="G2137" s="382"/>
      <c r="H2137" s="382"/>
      <c r="I2137" s="382">
        <v>0</v>
      </c>
      <c r="J2137" s="382">
        <v>0</v>
      </c>
      <c r="L2137" s="380"/>
      <c r="N2137" s="382"/>
      <c r="O2137" s="382"/>
      <c r="P2137" s="382"/>
      <c r="Q2137" s="382">
        <v>0</v>
      </c>
      <c r="R2137" s="382">
        <v>0</v>
      </c>
      <c r="S2137" s="382">
        <v>0</v>
      </c>
    </row>
    <row r="2138" spans="1:19">
      <c r="A2138" t="s">
        <v>152</v>
      </c>
      <c r="B2138">
        <v>133</v>
      </c>
      <c r="C2138" t="s">
        <v>152</v>
      </c>
      <c r="D2138" s="58">
        <v>45413</v>
      </c>
      <c r="E2138" s="382"/>
      <c r="F2138" s="382"/>
      <c r="G2138" s="382"/>
      <c r="H2138" s="382"/>
      <c r="I2138" s="382">
        <v>0</v>
      </c>
      <c r="J2138" s="382">
        <v>0</v>
      </c>
      <c r="L2138" s="380"/>
      <c r="N2138" s="382"/>
      <c r="O2138" s="382"/>
      <c r="P2138" s="382"/>
      <c r="Q2138" s="382">
        <v>0</v>
      </c>
      <c r="R2138" s="382">
        <v>0</v>
      </c>
      <c r="S2138" s="382">
        <v>0</v>
      </c>
    </row>
    <row r="2139" spans="1:19">
      <c r="A2139" t="s">
        <v>152</v>
      </c>
      <c r="B2139">
        <v>133</v>
      </c>
      <c r="C2139" t="s">
        <v>152</v>
      </c>
      <c r="D2139" s="58">
        <v>45444</v>
      </c>
      <c r="E2139" s="382"/>
      <c r="F2139" s="382">
        <v>0</v>
      </c>
      <c r="G2139" s="382"/>
      <c r="H2139" s="382">
        <v>10</v>
      </c>
      <c r="I2139" s="382">
        <v>10</v>
      </c>
      <c r="J2139" s="382">
        <v>0</v>
      </c>
      <c r="L2139" s="380"/>
      <c r="N2139" s="382"/>
      <c r="O2139" s="382"/>
      <c r="P2139" s="382"/>
      <c r="Q2139" s="382">
        <v>0</v>
      </c>
      <c r="R2139" s="382">
        <v>0</v>
      </c>
      <c r="S2139" s="382">
        <v>10</v>
      </c>
    </row>
    <row r="2140" spans="1:19">
      <c r="A2140" t="s">
        <v>152</v>
      </c>
      <c r="B2140">
        <v>133</v>
      </c>
      <c r="C2140" t="s">
        <v>152</v>
      </c>
      <c r="D2140" s="58">
        <v>45474</v>
      </c>
      <c r="E2140" s="382"/>
      <c r="F2140" s="382"/>
      <c r="G2140" s="382"/>
      <c r="H2140" s="382"/>
      <c r="I2140" s="382">
        <v>0</v>
      </c>
      <c r="J2140" s="382">
        <v>0</v>
      </c>
      <c r="L2140" s="380"/>
      <c r="N2140" s="382"/>
      <c r="O2140" s="382"/>
      <c r="P2140" s="382"/>
      <c r="Q2140" s="382">
        <v>0</v>
      </c>
      <c r="R2140" s="382">
        <v>0</v>
      </c>
      <c r="S2140" s="382">
        <v>0</v>
      </c>
    </row>
    <row r="2141" spans="1:19">
      <c r="A2141" t="s">
        <v>152</v>
      </c>
      <c r="B2141">
        <v>133</v>
      </c>
      <c r="C2141" t="s">
        <v>152</v>
      </c>
      <c r="D2141" s="58">
        <v>45505</v>
      </c>
      <c r="E2141" s="382"/>
      <c r="F2141" s="382"/>
      <c r="G2141" s="382"/>
      <c r="H2141" s="382"/>
      <c r="I2141" s="382">
        <v>0</v>
      </c>
      <c r="J2141" s="382">
        <v>0</v>
      </c>
      <c r="L2141" s="380"/>
      <c r="N2141" s="382"/>
      <c r="O2141" s="382"/>
      <c r="P2141" s="382"/>
      <c r="Q2141" s="382">
        <v>0</v>
      </c>
      <c r="R2141" s="382">
        <v>0</v>
      </c>
      <c r="S2141" s="382">
        <v>0</v>
      </c>
    </row>
    <row r="2142" spans="1:19">
      <c r="A2142" t="s">
        <v>152</v>
      </c>
      <c r="B2142">
        <v>133</v>
      </c>
      <c r="C2142" t="s">
        <v>152</v>
      </c>
      <c r="D2142" s="58">
        <v>45536</v>
      </c>
      <c r="E2142" s="382"/>
      <c r="F2142" s="382"/>
      <c r="G2142" s="382"/>
      <c r="H2142" s="382"/>
      <c r="I2142" s="382">
        <v>0</v>
      </c>
      <c r="J2142" s="382">
        <v>0</v>
      </c>
      <c r="L2142" s="380"/>
      <c r="N2142" s="382"/>
      <c r="O2142" s="382"/>
      <c r="P2142" s="382"/>
      <c r="Q2142" s="382">
        <v>0</v>
      </c>
      <c r="R2142" s="382">
        <v>0</v>
      </c>
      <c r="S2142" s="382">
        <v>0</v>
      </c>
    </row>
    <row r="2143" spans="1:19">
      <c r="A2143" t="s">
        <v>152</v>
      </c>
      <c r="B2143">
        <v>133</v>
      </c>
      <c r="C2143" t="s">
        <v>152</v>
      </c>
      <c r="D2143" s="58">
        <v>45566</v>
      </c>
      <c r="E2143" s="382"/>
      <c r="F2143" s="382"/>
      <c r="G2143" s="382"/>
      <c r="H2143" s="382"/>
      <c r="I2143" s="382">
        <v>0</v>
      </c>
      <c r="J2143" s="382">
        <v>0</v>
      </c>
      <c r="L2143" s="380"/>
      <c r="N2143" s="382"/>
      <c r="O2143" s="382"/>
      <c r="P2143" s="382"/>
      <c r="Q2143" s="382">
        <v>0</v>
      </c>
      <c r="R2143" s="382">
        <v>0</v>
      </c>
      <c r="S2143" s="382">
        <v>0</v>
      </c>
    </row>
    <row r="2144" spans="1:19">
      <c r="A2144" t="s">
        <v>152</v>
      </c>
      <c r="B2144">
        <v>133</v>
      </c>
      <c r="C2144" t="s">
        <v>152</v>
      </c>
      <c r="D2144" s="58">
        <v>45597</v>
      </c>
      <c r="E2144" s="382"/>
      <c r="F2144" s="382"/>
      <c r="G2144" s="382"/>
      <c r="H2144" s="382"/>
      <c r="I2144" s="382">
        <v>0</v>
      </c>
      <c r="J2144" s="382">
        <v>0</v>
      </c>
      <c r="L2144" s="380"/>
      <c r="N2144" s="382"/>
      <c r="O2144" s="382"/>
      <c r="P2144" s="382"/>
      <c r="Q2144" s="382">
        <v>0</v>
      </c>
      <c r="R2144" s="382">
        <v>0</v>
      </c>
      <c r="S2144" s="382">
        <v>0</v>
      </c>
    </row>
    <row r="2145" spans="1:19">
      <c r="A2145" t="s">
        <v>152</v>
      </c>
      <c r="B2145">
        <v>133</v>
      </c>
      <c r="C2145" t="s">
        <v>152</v>
      </c>
      <c r="D2145" s="58">
        <v>45627</v>
      </c>
      <c r="E2145" s="382"/>
      <c r="F2145" s="382"/>
      <c r="G2145" s="382"/>
      <c r="H2145" s="382"/>
      <c r="I2145" s="382">
        <v>0</v>
      </c>
      <c r="J2145" s="382">
        <v>0</v>
      </c>
      <c r="L2145" s="380"/>
      <c r="N2145" s="382"/>
      <c r="O2145" s="382"/>
      <c r="P2145" s="382"/>
      <c r="Q2145" s="382">
        <v>0</v>
      </c>
      <c r="R2145" s="382">
        <v>0</v>
      </c>
      <c r="S2145" s="382">
        <v>0</v>
      </c>
    </row>
    <row r="2146" spans="1:19">
      <c r="A2146" t="s">
        <v>152</v>
      </c>
      <c r="B2146" t="s">
        <v>510</v>
      </c>
      <c r="D2146" s="58"/>
      <c r="E2146" s="382">
        <v>40</v>
      </c>
      <c r="F2146" s="382">
        <v>0</v>
      </c>
      <c r="G2146" s="382">
        <v>0</v>
      </c>
      <c r="H2146" s="382">
        <v>20</v>
      </c>
      <c r="I2146" s="382">
        <v>60</v>
      </c>
      <c r="J2146" s="382">
        <v>40</v>
      </c>
      <c r="L2146" s="380"/>
      <c r="N2146" s="382">
        <v>0</v>
      </c>
      <c r="O2146" s="382">
        <v>0</v>
      </c>
      <c r="P2146" s="382">
        <v>0</v>
      </c>
      <c r="Q2146" s="382">
        <v>0</v>
      </c>
      <c r="R2146" s="382">
        <v>0</v>
      </c>
      <c r="S2146" s="382">
        <v>60</v>
      </c>
    </row>
    <row r="2147" spans="1:19">
      <c r="B2147">
        <v>134</v>
      </c>
      <c r="C2147" t="s">
        <v>101</v>
      </c>
      <c r="D2147" s="58">
        <v>45261</v>
      </c>
      <c r="E2147" s="382">
        <v>138</v>
      </c>
      <c r="F2147" s="382">
        <v>0</v>
      </c>
      <c r="G2147" s="382"/>
      <c r="H2147" s="382"/>
      <c r="I2147" s="382">
        <v>138</v>
      </c>
      <c r="J2147" s="382">
        <v>138</v>
      </c>
      <c r="K2147" s="387" t="s">
        <v>383</v>
      </c>
      <c r="L2147" s="380"/>
      <c r="M2147">
        <v>64</v>
      </c>
      <c r="N2147" s="382">
        <v>138</v>
      </c>
      <c r="O2147" s="382"/>
      <c r="P2147" s="382"/>
      <c r="Q2147" s="382">
        <v>138</v>
      </c>
      <c r="R2147" s="382">
        <v>138</v>
      </c>
      <c r="S2147" s="382">
        <v>0</v>
      </c>
    </row>
    <row r="2148" spans="1:19">
      <c r="A2148" t="s">
        <v>101</v>
      </c>
      <c r="B2148">
        <v>134</v>
      </c>
      <c r="C2148" t="s">
        <v>101</v>
      </c>
      <c r="D2148" s="58">
        <v>45292</v>
      </c>
      <c r="E2148" s="382"/>
      <c r="F2148" s="382">
        <v>0</v>
      </c>
      <c r="G2148" s="382"/>
      <c r="H2148" s="382">
        <v>0</v>
      </c>
      <c r="I2148" s="382">
        <v>0</v>
      </c>
      <c r="J2148" s="382">
        <v>0</v>
      </c>
      <c r="L2148" s="380"/>
      <c r="N2148" s="382"/>
      <c r="O2148" s="382"/>
      <c r="P2148" s="382"/>
      <c r="Q2148" s="382">
        <v>0</v>
      </c>
      <c r="R2148" s="382">
        <v>0</v>
      </c>
      <c r="S2148" s="382">
        <v>0</v>
      </c>
    </row>
    <row r="2149" spans="1:19">
      <c r="A2149" t="s">
        <v>101</v>
      </c>
      <c r="B2149">
        <v>134</v>
      </c>
      <c r="C2149" t="s">
        <v>101</v>
      </c>
      <c r="D2149" s="58">
        <v>45323</v>
      </c>
      <c r="E2149" s="382"/>
      <c r="F2149" s="382">
        <v>0</v>
      </c>
      <c r="G2149" s="382"/>
      <c r="H2149" s="382">
        <v>0</v>
      </c>
      <c r="I2149" s="382">
        <v>0</v>
      </c>
      <c r="J2149" s="382">
        <v>0</v>
      </c>
      <c r="L2149" s="380"/>
      <c r="N2149" s="382"/>
      <c r="O2149" s="382"/>
      <c r="P2149" s="382"/>
      <c r="Q2149" s="382">
        <v>0</v>
      </c>
      <c r="R2149" s="382">
        <v>0</v>
      </c>
      <c r="S2149" s="382">
        <v>0</v>
      </c>
    </row>
    <row r="2150" spans="1:19">
      <c r="A2150" t="s">
        <v>101</v>
      </c>
      <c r="B2150">
        <v>134</v>
      </c>
      <c r="C2150" t="s">
        <v>101</v>
      </c>
      <c r="D2150" s="58">
        <v>45352</v>
      </c>
      <c r="E2150" s="382"/>
      <c r="F2150" s="382">
        <v>7</v>
      </c>
      <c r="G2150" s="382"/>
      <c r="H2150" s="382">
        <v>10</v>
      </c>
      <c r="I2150" s="382">
        <v>17</v>
      </c>
      <c r="J2150" s="382">
        <v>7</v>
      </c>
      <c r="K2150" t="s">
        <v>557</v>
      </c>
      <c r="L2150" s="380">
        <v>45401</v>
      </c>
      <c r="M2150">
        <v>185</v>
      </c>
      <c r="N2150" s="382">
        <v>17</v>
      </c>
      <c r="O2150" s="382"/>
      <c r="P2150" s="382">
        <v>10</v>
      </c>
      <c r="Q2150" s="382">
        <v>7</v>
      </c>
      <c r="R2150" s="382">
        <v>17</v>
      </c>
      <c r="S2150" s="382">
        <v>0</v>
      </c>
    </row>
    <row r="2151" spans="1:19">
      <c r="A2151" t="s">
        <v>101</v>
      </c>
      <c r="B2151">
        <v>134</v>
      </c>
      <c r="C2151" t="s">
        <v>101</v>
      </c>
      <c r="D2151" s="58">
        <v>45383</v>
      </c>
      <c r="E2151" s="382"/>
      <c r="F2151" s="382">
        <v>21</v>
      </c>
      <c r="G2151" s="382"/>
      <c r="H2151" s="382">
        <v>10</v>
      </c>
      <c r="I2151" s="382">
        <v>31</v>
      </c>
      <c r="J2151" s="382">
        <v>21</v>
      </c>
      <c r="L2151" s="380">
        <v>45445</v>
      </c>
      <c r="M2151">
        <v>126</v>
      </c>
      <c r="N2151" s="382">
        <v>31</v>
      </c>
      <c r="O2151" s="382"/>
      <c r="P2151" s="382">
        <v>10</v>
      </c>
      <c r="Q2151" s="382">
        <v>21</v>
      </c>
      <c r="R2151" s="382">
        <v>31</v>
      </c>
      <c r="S2151" s="382">
        <v>0</v>
      </c>
    </row>
    <row r="2152" spans="1:19">
      <c r="A2152" t="s">
        <v>101</v>
      </c>
      <c r="B2152">
        <v>134</v>
      </c>
      <c r="C2152" t="s">
        <v>101</v>
      </c>
      <c r="D2152" s="58">
        <v>45413</v>
      </c>
      <c r="E2152" s="382"/>
      <c r="F2152" s="382">
        <v>28</v>
      </c>
      <c r="G2152" s="382"/>
      <c r="H2152" s="382">
        <v>10</v>
      </c>
      <c r="I2152" s="382">
        <v>38</v>
      </c>
      <c r="J2152" s="382">
        <v>28</v>
      </c>
      <c r="L2152" s="380">
        <v>45486</v>
      </c>
      <c r="M2152">
        <v>70</v>
      </c>
      <c r="N2152" s="382">
        <v>38</v>
      </c>
      <c r="O2152" s="382"/>
      <c r="P2152" s="382">
        <v>10</v>
      </c>
      <c r="Q2152" s="382">
        <v>28</v>
      </c>
      <c r="R2152" s="382">
        <v>38</v>
      </c>
      <c r="S2152" s="382">
        <v>0</v>
      </c>
    </row>
    <row r="2153" spans="1:19">
      <c r="A2153" t="s">
        <v>101</v>
      </c>
      <c r="B2153">
        <v>134</v>
      </c>
      <c r="C2153" t="s">
        <v>101</v>
      </c>
      <c r="D2153" s="58">
        <v>45444</v>
      </c>
      <c r="E2153" s="382"/>
      <c r="F2153" s="382">
        <v>70</v>
      </c>
      <c r="G2153" s="382"/>
      <c r="H2153" s="382">
        <v>10</v>
      </c>
      <c r="I2153" s="382">
        <v>80</v>
      </c>
      <c r="J2153" s="382">
        <v>70</v>
      </c>
      <c r="L2153" s="380">
        <v>45486</v>
      </c>
      <c r="M2153">
        <v>70</v>
      </c>
      <c r="N2153" s="382">
        <v>80</v>
      </c>
      <c r="O2153" s="382"/>
      <c r="P2153" s="382">
        <v>10</v>
      </c>
      <c r="Q2153" s="382">
        <v>70</v>
      </c>
      <c r="R2153" s="382">
        <v>80</v>
      </c>
      <c r="S2153" s="382">
        <v>0</v>
      </c>
    </row>
    <row r="2154" spans="1:19">
      <c r="A2154" t="s">
        <v>101</v>
      </c>
      <c r="B2154">
        <v>134</v>
      </c>
      <c r="C2154" t="s">
        <v>101</v>
      </c>
      <c r="D2154" s="58">
        <v>45474</v>
      </c>
      <c r="E2154" s="382"/>
      <c r="F2154" s="382">
        <v>91</v>
      </c>
      <c r="G2154" s="382">
        <v>5</v>
      </c>
      <c r="H2154" s="382">
        <v>10</v>
      </c>
      <c r="I2154" s="382">
        <v>106</v>
      </c>
      <c r="J2154" s="382">
        <v>96</v>
      </c>
      <c r="L2154" s="380">
        <v>45535</v>
      </c>
      <c r="M2154">
        <v>105</v>
      </c>
      <c r="N2154" s="382">
        <v>106</v>
      </c>
      <c r="O2154" s="382">
        <v>5</v>
      </c>
      <c r="P2154" s="382">
        <v>10</v>
      </c>
      <c r="Q2154" s="382">
        <v>91</v>
      </c>
      <c r="R2154" s="382">
        <v>106</v>
      </c>
      <c r="S2154" s="382">
        <v>0</v>
      </c>
    </row>
    <row r="2155" spans="1:19">
      <c r="A2155" t="s">
        <v>101</v>
      </c>
      <c r="B2155">
        <v>134</v>
      </c>
      <c r="C2155" t="s">
        <v>101</v>
      </c>
      <c r="D2155" s="58">
        <v>45505</v>
      </c>
      <c r="E2155" s="382"/>
      <c r="F2155" s="382">
        <v>42</v>
      </c>
      <c r="G2155" s="382">
        <v>5</v>
      </c>
      <c r="H2155" s="382">
        <v>10</v>
      </c>
      <c r="I2155" s="382">
        <v>57</v>
      </c>
      <c r="J2155" s="382">
        <v>47</v>
      </c>
      <c r="L2155" s="380">
        <v>45551</v>
      </c>
      <c r="M2155">
        <v>37</v>
      </c>
      <c r="N2155" s="382">
        <v>57</v>
      </c>
      <c r="O2155" s="382">
        <v>5</v>
      </c>
      <c r="P2155" s="382">
        <v>10</v>
      </c>
      <c r="Q2155" s="382">
        <v>42</v>
      </c>
      <c r="R2155" s="382">
        <v>57</v>
      </c>
      <c r="S2155" s="382">
        <v>0</v>
      </c>
    </row>
    <row r="2156" spans="1:19">
      <c r="A2156" t="s">
        <v>101</v>
      </c>
      <c r="B2156">
        <v>134</v>
      </c>
      <c r="C2156" t="s">
        <v>101</v>
      </c>
      <c r="D2156" s="58">
        <v>45536</v>
      </c>
      <c r="E2156" s="382"/>
      <c r="F2156" s="382">
        <v>28</v>
      </c>
      <c r="G2156" s="382">
        <v>5</v>
      </c>
      <c r="H2156" s="382">
        <v>10</v>
      </c>
      <c r="I2156" s="382">
        <v>43</v>
      </c>
      <c r="J2156" s="382">
        <v>33</v>
      </c>
      <c r="L2156" s="380"/>
      <c r="N2156" s="382">
        <v>43</v>
      </c>
      <c r="O2156" s="382">
        <v>5</v>
      </c>
      <c r="P2156" s="382">
        <v>10</v>
      </c>
      <c r="Q2156" s="382">
        <v>28</v>
      </c>
      <c r="R2156" s="382">
        <v>43</v>
      </c>
      <c r="S2156" s="382">
        <v>0</v>
      </c>
    </row>
    <row r="2157" spans="1:19">
      <c r="A2157" t="s">
        <v>101</v>
      </c>
      <c r="B2157">
        <v>134</v>
      </c>
      <c r="C2157" t="s">
        <v>101</v>
      </c>
      <c r="D2157" s="58">
        <v>45566</v>
      </c>
      <c r="E2157" s="382"/>
      <c r="F2157" s="382"/>
      <c r="G2157" s="382"/>
      <c r="H2157" s="382"/>
      <c r="I2157" s="382">
        <v>0</v>
      </c>
      <c r="J2157" s="382">
        <v>0</v>
      </c>
      <c r="L2157" s="380"/>
      <c r="N2157" s="382"/>
      <c r="O2157" s="382"/>
      <c r="P2157" s="382"/>
      <c r="Q2157" s="382">
        <v>0</v>
      </c>
      <c r="R2157" s="382">
        <v>0</v>
      </c>
      <c r="S2157" s="382">
        <v>0</v>
      </c>
    </row>
    <row r="2158" spans="1:19">
      <c r="A2158" t="s">
        <v>101</v>
      </c>
      <c r="B2158">
        <v>134</v>
      </c>
      <c r="C2158" t="s">
        <v>101</v>
      </c>
      <c r="D2158" s="58">
        <v>45597</v>
      </c>
      <c r="E2158" s="382"/>
      <c r="F2158" s="382"/>
      <c r="G2158" s="382"/>
      <c r="H2158" s="382"/>
      <c r="I2158" s="382">
        <v>0</v>
      </c>
      <c r="J2158" s="382">
        <v>0</v>
      </c>
      <c r="L2158" s="380"/>
      <c r="N2158" s="382"/>
      <c r="O2158" s="382"/>
      <c r="P2158" s="382"/>
      <c r="Q2158" s="382">
        <v>0</v>
      </c>
      <c r="R2158" s="382">
        <v>0</v>
      </c>
      <c r="S2158" s="382">
        <v>0</v>
      </c>
    </row>
    <row r="2159" spans="1:19">
      <c r="A2159" t="s">
        <v>101</v>
      </c>
      <c r="B2159">
        <v>134</v>
      </c>
      <c r="C2159" t="s">
        <v>101</v>
      </c>
      <c r="D2159" s="58">
        <v>45627</v>
      </c>
      <c r="E2159" s="382"/>
      <c r="F2159" s="382"/>
      <c r="G2159" s="382"/>
      <c r="H2159" s="382"/>
      <c r="I2159" s="382">
        <v>0</v>
      </c>
      <c r="J2159" s="382">
        <v>0</v>
      </c>
      <c r="L2159" s="380"/>
      <c r="N2159" s="382"/>
      <c r="O2159" s="382"/>
      <c r="P2159" s="382"/>
      <c r="Q2159" s="382">
        <v>0</v>
      </c>
      <c r="R2159" s="382">
        <v>0</v>
      </c>
      <c r="S2159" s="382">
        <v>0</v>
      </c>
    </row>
    <row r="2160" spans="1:19">
      <c r="A2160" t="s">
        <v>101</v>
      </c>
      <c r="B2160">
        <v>134</v>
      </c>
      <c r="C2160" t="s">
        <v>101</v>
      </c>
      <c r="D2160" s="58">
        <v>45658</v>
      </c>
      <c r="E2160" s="382"/>
      <c r="F2160" s="382"/>
      <c r="G2160" s="382"/>
      <c r="H2160" s="382"/>
      <c r="I2160" s="382">
        <v>0</v>
      </c>
      <c r="J2160" s="382">
        <v>0</v>
      </c>
      <c r="L2160" s="380"/>
      <c r="N2160" s="382"/>
      <c r="O2160" s="382"/>
      <c r="P2160" s="382"/>
      <c r="Q2160" s="382">
        <v>0</v>
      </c>
      <c r="R2160" s="382">
        <v>0</v>
      </c>
      <c r="S2160" s="382">
        <v>0</v>
      </c>
    </row>
    <row r="2161" spans="1:19">
      <c r="A2161" t="s">
        <v>101</v>
      </c>
      <c r="B2161">
        <v>134</v>
      </c>
      <c r="C2161" t="s">
        <v>101</v>
      </c>
      <c r="D2161" s="58">
        <v>45689</v>
      </c>
      <c r="E2161" s="382"/>
      <c r="F2161" s="382"/>
      <c r="G2161" s="382"/>
      <c r="H2161" s="382"/>
      <c r="I2161" s="382">
        <v>0</v>
      </c>
      <c r="J2161" s="382">
        <v>0</v>
      </c>
      <c r="L2161" s="380"/>
      <c r="N2161" s="382"/>
      <c r="O2161" s="382"/>
      <c r="P2161" s="382"/>
      <c r="Q2161" s="382">
        <v>0</v>
      </c>
      <c r="R2161" s="382">
        <v>0</v>
      </c>
      <c r="S2161" s="382">
        <v>0</v>
      </c>
    </row>
    <row r="2162" spans="1:19">
      <c r="A2162" t="s">
        <v>101</v>
      </c>
      <c r="B2162" t="s">
        <v>511</v>
      </c>
      <c r="D2162" s="58"/>
      <c r="E2162" s="382">
        <v>138</v>
      </c>
      <c r="F2162" s="382">
        <v>287</v>
      </c>
      <c r="G2162" s="382">
        <v>15</v>
      </c>
      <c r="H2162" s="382">
        <v>70</v>
      </c>
      <c r="I2162" s="382">
        <v>510</v>
      </c>
      <c r="J2162" s="382">
        <v>440</v>
      </c>
      <c r="L2162" s="380"/>
      <c r="N2162" s="382">
        <v>510</v>
      </c>
      <c r="O2162" s="382">
        <v>15</v>
      </c>
      <c r="P2162" s="382">
        <v>70</v>
      </c>
      <c r="Q2162" s="382">
        <v>425</v>
      </c>
      <c r="R2162" s="382">
        <v>510</v>
      </c>
      <c r="S2162" s="382">
        <v>0</v>
      </c>
    </row>
    <row r="2163" spans="1:19">
      <c r="B2163">
        <v>135</v>
      </c>
      <c r="C2163" t="s">
        <v>153</v>
      </c>
      <c r="D2163" s="58">
        <v>45261</v>
      </c>
      <c r="E2163" s="382">
        <v>574</v>
      </c>
      <c r="F2163" s="382">
        <v>0</v>
      </c>
      <c r="G2163" s="382"/>
      <c r="H2163" s="382">
        <v>0</v>
      </c>
      <c r="I2163" s="382">
        <v>574</v>
      </c>
      <c r="J2163" s="382">
        <v>574</v>
      </c>
      <c r="K2163" s="387" t="s">
        <v>383</v>
      </c>
      <c r="L2163" s="380"/>
      <c r="M2163">
        <v>3</v>
      </c>
      <c r="N2163" s="382">
        <v>574</v>
      </c>
      <c r="O2163" s="382"/>
      <c r="P2163" s="382">
        <v>10</v>
      </c>
      <c r="Q2163" s="382">
        <v>564</v>
      </c>
      <c r="R2163" s="382">
        <v>574</v>
      </c>
      <c r="S2163" s="382">
        <v>0</v>
      </c>
    </row>
    <row r="2164" spans="1:19">
      <c r="B2164">
        <v>135</v>
      </c>
      <c r="C2164" t="s">
        <v>153</v>
      </c>
      <c r="D2164" s="58">
        <v>45292</v>
      </c>
      <c r="E2164" s="382"/>
      <c r="F2164" s="382">
        <v>7</v>
      </c>
      <c r="G2164" s="382"/>
      <c r="H2164" s="382">
        <v>10</v>
      </c>
      <c r="I2164" s="382">
        <v>17</v>
      </c>
      <c r="J2164" s="382">
        <v>7</v>
      </c>
      <c r="L2164" s="380">
        <v>45423</v>
      </c>
      <c r="M2164" s="383">
        <v>68</v>
      </c>
      <c r="N2164" s="382">
        <v>17</v>
      </c>
      <c r="O2164" s="382"/>
      <c r="P2164" s="382">
        <v>10</v>
      </c>
      <c r="Q2164" s="382">
        <v>7</v>
      </c>
      <c r="R2164" s="382">
        <v>17</v>
      </c>
      <c r="S2164" s="382">
        <v>0</v>
      </c>
    </row>
    <row r="2165" spans="1:19">
      <c r="A2165" t="s">
        <v>153</v>
      </c>
      <c r="B2165">
        <v>135</v>
      </c>
      <c r="C2165" t="s">
        <v>153</v>
      </c>
      <c r="D2165" s="58">
        <v>45323</v>
      </c>
      <c r="E2165" s="382"/>
      <c r="F2165" s="382">
        <v>0</v>
      </c>
      <c r="G2165" s="382"/>
      <c r="H2165" s="382">
        <v>0</v>
      </c>
      <c r="I2165" s="382">
        <v>0</v>
      </c>
      <c r="J2165" s="382">
        <v>0</v>
      </c>
      <c r="L2165" s="380"/>
      <c r="N2165" s="382"/>
      <c r="O2165" s="382"/>
      <c r="P2165" s="382"/>
      <c r="Q2165" s="382">
        <v>0</v>
      </c>
      <c r="R2165" s="382">
        <v>0</v>
      </c>
      <c r="S2165" s="382">
        <v>0</v>
      </c>
    </row>
    <row r="2166" spans="1:19">
      <c r="A2166" t="s">
        <v>153</v>
      </c>
      <c r="B2166">
        <v>135</v>
      </c>
      <c r="C2166" t="s">
        <v>153</v>
      </c>
      <c r="D2166" s="58">
        <v>45352</v>
      </c>
      <c r="E2166" s="382"/>
      <c r="F2166" s="382"/>
      <c r="G2166" s="382"/>
      <c r="H2166" s="382"/>
      <c r="I2166" s="382">
        <v>0</v>
      </c>
      <c r="J2166" s="382">
        <v>0</v>
      </c>
      <c r="L2166" s="380"/>
      <c r="M2166" s="383"/>
      <c r="N2166" s="382"/>
      <c r="O2166" s="382"/>
      <c r="P2166" s="382"/>
      <c r="Q2166" s="382">
        <v>0</v>
      </c>
      <c r="R2166" s="382">
        <v>0</v>
      </c>
      <c r="S2166" s="382">
        <v>0</v>
      </c>
    </row>
    <row r="2167" spans="1:19">
      <c r="A2167" t="s">
        <v>153</v>
      </c>
      <c r="B2167">
        <v>135</v>
      </c>
      <c r="C2167" t="s">
        <v>153</v>
      </c>
      <c r="D2167" s="58">
        <v>45383</v>
      </c>
      <c r="E2167" s="382"/>
      <c r="F2167" s="382">
        <v>28</v>
      </c>
      <c r="G2167" s="382"/>
      <c r="H2167" s="382">
        <v>10</v>
      </c>
      <c r="I2167" s="382">
        <v>38</v>
      </c>
      <c r="J2167" s="382">
        <v>28</v>
      </c>
      <c r="L2167" s="380">
        <v>45423</v>
      </c>
      <c r="M2167" s="383">
        <v>68</v>
      </c>
      <c r="N2167" s="382">
        <v>38</v>
      </c>
      <c r="O2167" s="382"/>
      <c r="P2167" s="382">
        <v>10</v>
      </c>
      <c r="Q2167" s="382">
        <v>28</v>
      </c>
      <c r="R2167" s="382">
        <v>38</v>
      </c>
      <c r="S2167" s="382">
        <v>0</v>
      </c>
    </row>
    <row r="2168" spans="1:19">
      <c r="A2168" t="s">
        <v>153</v>
      </c>
      <c r="B2168">
        <v>135</v>
      </c>
      <c r="C2168" t="s">
        <v>153</v>
      </c>
      <c r="D2168" s="58">
        <v>45413</v>
      </c>
      <c r="E2168" s="382"/>
      <c r="F2168" s="382">
        <v>28</v>
      </c>
      <c r="G2168" s="382"/>
      <c r="H2168" s="382">
        <v>10</v>
      </c>
      <c r="I2168" s="382">
        <v>38</v>
      </c>
      <c r="J2168" s="382">
        <v>28</v>
      </c>
      <c r="L2168" s="380">
        <v>45461</v>
      </c>
      <c r="M2168">
        <v>97</v>
      </c>
      <c r="N2168" s="382">
        <v>38</v>
      </c>
      <c r="O2168" s="382"/>
      <c r="P2168" s="382">
        <v>10</v>
      </c>
      <c r="Q2168" s="382">
        <v>28</v>
      </c>
      <c r="R2168" s="382">
        <v>38</v>
      </c>
      <c r="S2168" s="382">
        <v>0</v>
      </c>
    </row>
    <row r="2169" spans="1:19">
      <c r="A2169" t="s">
        <v>153</v>
      </c>
      <c r="B2169">
        <v>135</v>
      </c>
      <c r="C2169" t="s">
        <v>153</v>
      </c>
      <c r="D2169" s="58">
        <v>45444</v>
      </c>
      <c r="E2169" s="382"/>
      <c r="F2169" s="382">
        <v>28</v>
      </c>
      <c r="G2169" s="382"/>
      <c r="H2169" s="382">
        <v>10</v>
      </c>
      <c r="I2169" s="382">
        <v>38</v>
      </c>
      <c r="J2169" s="382">
        <v>28</v>
      </c>
      <c r="L2169" s="380">
        <v>45511</v>
      </c>
      <c r="M2169">
        <v>28</v>
      </c>
      <c r="N2169" s="382">
        <v>38</v>
      </c>
      <c r="O2169" s="382"/>
      <c r="P2169" s="382">
        <v>10</v>
      </c>
      <c r="Q2169" s="382">
        <v>28</v>
      </c>
      <c r="R2169" s="382">
        <v>38</v>
      </c>
      <c r="S2169" s="382">
        <v>0</v>
      </c>
    </row>
    <row r="2170" spans="1:19">
      <c r="A2170" t="s">
        <v>153</v>
      </c>
      <c r="B2170">
        <v>135</v>
      </c>
      <c r="C2170" t="s">
        <v>153</v>
      </c>
      <c r="D2170" s="58">
        <v>45474</v>
      </c>
      <c r="E2170" s="382"/>
      <c r="F2170" s="382">
        <v>21</v>
      </c>
      <c r="G2170" s="382">
        <v>5</v>
      </c>
      <c r="H2170" s="382">
        <v>10</v>
      </c>
      <c r="I2170" s="382">
        <v>36</v>
      </c>
      <c r="J2170" s="382">
        <v>26</v>
      </c>
      <c r="L2170" s="380">
        <v>45511</v>
      </c>
      <c r="M2170">
        <v>28</v>
      </c>
      <c r="N2170" s="382">
        <v>36</v>
      </c>
      <c r="O2170" s="382">
        <v>5</v>
      </c>
      <c r="P2170" s="382">
        <v>10</v>
      </c>
      <c r="Q2170" s="382">
        <v>21</v>
      </c>
      <c r="R2170" s="382">
        <v>36</v>
      </c>
      <c r="S2170" s="382">
        <v>0</v>
      </c>
    </row>
    <row r="2171" spans="1:19">
      <c r="A2171" t="s">
        <v>153</v>
      </c>
      <c r="B2171">
        <v>135</v>
      </c>
      <c r="C2171" t="s">
        <v>153</v>
      </c>
      <c r="D2171" s="58">
        <v>45505</v>
      </c>
      <c r="E2171" s="382"/>
      <c r="F2171" s="382">
        <v>28</v>
      </c>
      <c r="G2171" s="382">
        <v>5</v>
      </c>
      <c r="H2171" s="382">
        <v>10</v>
      </c>
      <c r="I2171" s="382">
        <v>43</v>
      </c>
      <c r="J2171" s="382">
        <v>33</v>
      </c>
      <c r="L2171" s="380"/>
      <c r="N2171" s="382"/>
      <c r="O2171" s="382"/>
      <c r="P2171" s="382"/>
      <c r="Q2171" s="382">
        <v>0</v>
      </c>
      <c r="R2171" s="382">
        <v>0</v>
      </c>
      <c r="S2171" s="382">
        <v>43</v>
      </c>
    </row>
    <row r="2172" spans="1:19">
      <c r="A2172" t="s">
        <v>153</v>
      </c>
      <c r="B2172">
        <v>135</v>
      </c>
      <c r="C2172" t="s">
        <v>153</v>
      </c>
      <c r="D2172" s="58">
        <v>45536</v>
      </c>
      <c r="E2172" s="382"/>
      <c r="F2172" s="382">
        <v>35</v>
      </c>
      <c r="G2172" s="382">
        <v>5</v>
      </c>
      <c r="H2172" s="382">
        <v>10</v>
      </c>
      <c r="I2172" s="382">
        <v>50</v>
      </c>
      <c r="J2172" s="382">
        <v>40</v>
      </c>
      <c r="L2172" s="380"/>
      <c r="N2172" s="382">
        <v>50</v>
      </c>
      <c r="O2172" s="382"/>
      <c r="P2172" s="382"/>
      <c r="Q2172" s="382">
        <v>50</v>
      </c>
      <c r="R2172" s="382">
        <v>50</v>
      </c>
      <c r="S2172" s="382">
        <v>0</v>
      </c>
    </row>
    <row r="2173" spans="1:19">
      <c r="A2173" t="s">
        <v>153</v>
      </c>
      <c r="B2173">
        <v>135</v>
      </c>
      <c r="C2173" t="s">
        <v>153</v>
      </c>
      <c r="D2173" s="58">
        <v>45566</v>
      </c>
      <c r="E2173" s="382"/>
      <c r="F2173" s="382"/>
      <c r="G2173" s="382"/>
      <c r="H2173" s="382"/>
      <c r="I2173" s="382">
        <v>0</v>
      </c>
      <c r="J2173" s="382">
        <v>0</v>
      </c>
      <c r="L2173" s="380"/>
      <c r="N2173" s="382"/>
      <c r="O2173" s="382"/>
      <c r="P2173" s="382"/>
      <c r="Q2173" s="382">
        <v>0</v>
      </c>
      <c r="R2173" s="382">
        <v>0</v>
      </c>
      <c r="S2173" s="382">
        <v>0</v>
      </c>
    </row>
    <row r="2174" spans="1:19">
      <c r="A2174" t="s">
        <v>153</v>
      </c>
      <c r="B2174">
        <v>135</v>
      </c>
      <c r="C2174" t="s">
        <v>153</v>
      </c>
      <c r="D2174" s="58">
        <v>45597</v>
      </c>
      <c r="E2174" s="382"/>
      <c r="F2174" s="382"/>
      <c r="G2174" s="382"/>
      <c r="H2174" s="382"/>
      <c r="I2174" s="382">
        <v>0</v>
      </c>
      <c r="J2174" s="382">
        <v>0</v>
      </c>
      <c r="L2174" s="380"/>
      <c r="N2174" s="382"/>
      <c r="O2174" s="382"/>
      <c r="P2174" s="382"/>
      <c r="Q2174" s="382">
        <v>0</v>
      </c>
      <c r="R2174" s="382">
        <v>0</v>
      </c>
      <c r="S2174" s="382">
        <v>0</v>
      </c>
    </row>
    <row r="2175" spans="1:19">
      <c r="A2175" t="s">
        <v>153</v>
      </c>
      <c r="B2175">
        <v>135</v>
      </c>
      <c r="C2175" t="s">
        <v>153</v>
      </c>
      <c r="D2175" s="58">
        <v>45627</v>
      </c>
      <c r="E2175" s="382"/>
      <c r="F2175" s="382"/>
      <c r="G2175" s="382"/>
      <c r="H2175" s="382"/>
      <c r="I2175" s="382">
        <v>0</v>
      </c>
      <c r="J2175" s="382">
        <v>0</v>
      </c>
      <c r="L2175" s="380"/>
      <c r="N2175" s="382"/>
      <c r="O2175" s="382"/>
      <c r="P2175" s="382"/>
      <c r="Q2175" s="382">
        <v>0</v>
      </c>
      <c r="R2175" s="382">
        <v>0</v>
      </c>
      <c r="S2175" s="382">
        <v>0</v>
      </c>
    </row>
    <row r="2176" spans="1:19">
      <c r="A2176" t="s">
        <v>153</v>
      </c>
      <c r="B2176">
        <v>135</v>
      </c>
      <c r="C2176" t="s">
        <v>153</v>
      </c>
      <c r="D2176" s="58">
        <v>45658</v>
      </c>
      <c r="E2176" s="382"/>
      <c r="F2176" s="382"/>
      <c r="G2176" s="382"/>
      <c r="H2176" s="382"/>
      <c r="I2176" s="382">
        <v>0</v>
      </c>
      <c r="J2176" s="382">
        <v>0</v>
      </c>
      <c r="L2176" s="380"/>
      <c r="N2176" s="382"/>
      <c r="O2176" s="382"/>
      <c r="P2176" s="382"/>
      <c r="Q2176" s="382">
        <v>0</v>
      </c>
      <c r="R2176" s="382">
        <v>0</v>
      </c>
      <c r="S2176" s="382">
        <v>0</v>
      </c>
    </row>
    <row r="2177" spans="1:19">
      <c r="A2177" t="s">
        <v>153</v>
      </c>
      <c r="B2177" t="s">
        <v>512</v>
      </c>
      <c r="D2177" s="58"/>
      <c r="E2177" s="382">
        <v>574</v>
      </c>
      <c r="F2177" s="382">
        <v>175</v>
      </c>
      <c r="G2177" s="382">
        <v>15</v>
      </c>
      <c r="H2177" s="382">
        <v>70</v>
      </c>
      <c r="I2177" s="382">
        <v>834</v>
      </c>
      <c r="J2177" s="382">
        <v>764</v>
      </c>
      <c r="L2177" s="380"/>
      <c r="N2177" s="382">
        <v>791</v>
      </c>
      <c r="O2177" s="382">
        <v>5</v>
      </c>
      <c r="P2177" s="382">
        <v>60</v>
      </c>
      <c r="Q2177" s="382">
        <v>726</v>
      </c>
      <c r="R2177" s="382">
        <v>791</v>
      </c>
      <c r="S2177" s="382">
        <v>43</v>
      </c>
    </row>
    <row r="2178" spans="1:19">
      <c r="B2178">
        <v>136</v>
      </c>
      <c r="C2178" t="s">
        <v>281</v>
      </c>
      <c r="D2178" s="58">
        <v>45261</v>
      </c>
      <c r="E2178" s="382">
        <v>0</v>
      </c>
      <c r="F2178" s="382">
        <v>490</v>
      </c>
      <c r="G2178" s="382"/>
      <c r="H2178" s="382"/>
      <c r="I2178" s="382">
        <v>490</v>
      </c>
      <c r="J2178" s="382">
        <v>490</v>
      </c>
      <c r="K2178" t="s">
        <v>557</v>
      </c>
      <c r="L2178" s="380">
        <v>45401</v>
      </c>
      <c r="M2178">
        <v>183</v>
      </c>
      <c r="N2178" s="382">
        <v>490</v>
      </c>
      <c r="O2178" s="382"/>
      <c r="P2178" s="382"/>
      <c r="Q2178" s="382">
        <v>490</v>
      </c>
      <c r="R2178" s="382">
        <v>490</v>
      </c>
      <c r="S2178" s="382">
        <v>0</v>
      </c>
    </row>
    <row r="2179" spans="1:19">
      <c r="B2179">
        <v>136</v>
      </c>
      <c r="C2179" t="s">
        <v>65</v>
      </c>
      <c r="D2179" s="58">
        <v>45292</v>
      </c>
      <c r="E2179" s="382"/>
      <c r="F2179" s="382"/>
      <c r="G2179" s="382"/>
      <c r="H2179" s="382">
        <v>0</v>
      </c>
      <c r="I2179" s="382">
        <v>0</v>
      </c>
      <c r="J2179" s="382">
        <v>0</v>
      </c>
      <c r="L2179" s="380"/>
      <c r="N2179" s="382"/>
      <c r="O2179" s="382"/>
      <c r="P2179" s="382"/>
      <c r="Q2179" s="382">
        <v>0</v>
      </c>
      <c r="R2179" s="382">
        <v>0</v>
      </c>
      <c r="S2179" s="382">
        <v>0</v>
      </c>
    </row>
    <row r="2180" spans="1:19">
      <c r="A2180" t="s">
        <v>281</v>
      </c>
      <c r="B2180">
        <v>136</v>
      </c>
      <c r="C2180" t="s">
        <v>65</v>
      </c>
      <c r="D2180" s="58">
        <v>45323</v>
      </c>
      <c r="E2180" s="382"/>
      <c r="F2180" s="382">
        <v>0</v>
      </c>
      <c r="G2180" s="382"/>
      <c r="H2180" s="382">
        <v>0</v>
      </c>
      <c r="I2180" s="382">
        <v>0</v>
      </c>
      <c r="J2180" s="382">
        <v>0</v>
      </c>
      <c r="L2180" s="380"/>
      <c r="N2180" s="382"/>
      <c r="O2180" s="382"/>
      <c r="P2180" s="382"/>
      <c r="Q2180" s="382">
        <v>0</v>
      </c>
      <c r="R2180" s="382">
        <v>0</v>
      </c>
      <c r="S2180" s="382">
        <v>0</v>
      </c>
    </row>
    <row r="2181" spans="1:19">
      <c r="A2181" t="s">
        <v>65</v>
      </c>
      <c r="B2181">
        <v>136</v>
      </c>
      <c r="C2181" t="s">
        <v>65</v>
      </c>
      <c r="D2181" s="58">
        <v>45352</v>
      </c>
      <c r="E2181" s="382"/>
      <c r="F2181" s="382">
        <v>0</v>
      </c>
      <c r="G2181" s="382"/>
      <c r="H2181" s="382">
        <v>10</v>
      </c>
      <c r="I2181" s="382">
        <v>10</v>
      </c>
      <c r="J2181" s="382">
        <v>0</v>
      </c>
      <c r="K2181" t="s">
        <v>557</v>
      </c>
      <c r="L2181" s="380">
        <v>45401</v>
      </c>
      <c r="M2181">
        <v>183</v>
      </c>
      <c r="N2181" s="382">
        <v>10</v>
      </c>
      <c r="O2181" s="382"/>
      <c r="P2181" s="382"/>
      <c r="Q2181" s="382">
        <v>10</v>
      </c>
      <c r="R2181" s="382">
        <v>10</v>
      </c>
      <c r="S2181" s="382">
        <v>0</v>
      </c>
    </row>
    <row r="2182" spans="1:19">
      <c r="A2182" t="s">
        <v>65</v>
      </c>
      <c r="B2182">
        <v>136</v>
      </c>
      <c r="C2182" t="s">
        <v>65</v>
      </c>
      <c r="D2182" s="58">
        <v>45383</v>
      </c>
      <c r="E2182" s="382"/>
      <c r="F2182" s="382">
        <v>154</v>
      </c>
      <c r="G2182" s="382"/>
      <c r="H2182" s="382">
        <v>10</v>
      </c>
      <c r="I2182" s="382">
        <v>164</v>
      </c>
      <c r="J2182" s="382">
        <v>154</v>
      </c>
      <c r="L2182" s="380">
        <v>45420</v>
      </c>
      <c r="M2182" s="383">
        <v>47</v>
      </c>
      <c r="N2182" s="382">
        <v>164</v>
      </c>
      <c r="O2182" s="382"/>
      <c r="P2182" s="382">
        <v>10</v>
      </c>
      <c r="Q2182" s="382">
        <v>154</v>
      </c>
      <c r="R2182" s="382">
        <v>164</v>
      </c>
      <c r="S2182" s="382">
        <v>0</v>
      </c>
    </row>
    <row r="2183" spans="1:19">
      <c r="A2183" t="s">
        <v>65</v>
      </c>
      <c r="B2183">
        <v>136</v>
      </c>
      <c r="C2183" t="s">
        <v>65</v>
      </c>
      <c r="D2183" s="58">
        <v>45413</v>
      </c>
      <c r="E2183" s="382"/>
      <c r="F2183" s="382">
        <v>217</v>
      </c>
      <c r="G2183" s="382"/>
      <c r="H2183" s="382">
        <v>10</v>
      </c>
      <c r="I2183" s="382">
        <v>227</v>
      </c>
      <c r="J2183" s="382">
        <v>217</v>
      </c>
      <c r="L2183" s="380">
        <v>45450</v>
      </c>
      <c r="M2183">
        <v>31</v>
      </c>
      <c r="N2183" s="382">
        <v>227</v>
      </c>
      <c r="O2183" s="382"/>
      <c r="P2183" s="382">
        <v>10</v>
      </c>
      <c r="Q2183" s="382">
        <v>217</v>
      </c>
      <c r="R2183" s="382">
        <v>227</v>
      </c>
      <c r="S2183" s="382">
        <v>0</v>
      </c>
    </row>
    <row r="2184" spans="1:19">
      <c r="A2184" t="s">
        <v>65</v>
      </c>
      <c r="B2184">
        <v>136</v>
      </c>
      <c r="C2184" t="s">
        <v>65</v>
      </c>
      <c r="D2184" s="58">
        <v>45444</v>
      </c>
      <c r="E2184" s="382"/>
      <c r="F2184" s="382">
        <v>175</v>
      </c>
      <c r="G2184" s="382"/>
      <c r="H2184" s="382">
        <v>10</v>
      </c>
      <c r="I2184" s="382">
        <v>185</v>
      </c>
      <c r="J2184" s="382">
        <v>175</v>
      </c>
      <c r="L2184" s="380">
        <v>45489</v>
      </c>
      <c r="M2184">
        <v>78</v>
      </c>
      <c r="N2184" s="382">
        <v>185</v>
      </c>
      <c r="O2184" s="382"/>
      <c r="P2184" s="382">
        <v>10</v>
      </c>
      <c r="Q2184" s="382">
        <v>175</v>
      </c>
      <c r="R2184" s="382">
        <v>185</v>
      </c>
      <c r="S2184" s="382">
        <v>0</v>
      </c>
    </row>
    <row r="2185" spans="1:19">
      <c r="A2185" t="s">
        <v>65</v>
      </c>
      <c r="B2185">
        <v>136</v>
      </c>
      <c r="C2185" t="s">
        <v>65</v>
      </c>
      <c r="D2185" s="58">
        <v>45474</v>
      </c>
      <c r="E2185" s="382"/>
      <c r="F2185" s="382">
        <v>182</v>
      </c>
      <c r="G2185" s="382">
        <v>5</v>
      </c>
      <c r="H2185" s="382">
        <v>10</v>
      </c>
      <c r="I2185" s="382">
        <v>197</v>
      </c>
      <c r="J2185" s="382">
        <v>187</v>
      </c>
      <c r="L2185" s="380">
        <v>45523</v>
      </c>
      <c r="M2185">
        <v>76</v>
      </c>
      <c r="N2185" s="382">
        <v>197</v>
      </c>
      <c r="O2185" s="382">
        <v>5</v>
      </c>
      <c r="P2185" s="382">
        <v>10</v>
      </c>
      <c r="Q2185" s="382">
        <v>182</v>
      </c>
      <c r="R2185" s="382">
        <v>197</v>
      </c>
      <c r="S2185" s="382">
        <v>0</v>
      </c>
    </row>
    <row r="2186" spans="1:19">
      <c r="A2186" t="s">
        <v>65</v>
      </c>
      <c r="B2186">
        <v>136</v>
      </c>
      <c r="C2186" t="s">
        <v>65</v>
      </c>
      <c r="D2186" s="58">
        <v>45505</v>
      </c>
      <c r="E2186" s="382"/>
      <c r="F2186" s="382">
        <v>175</v>
      </c>
      <c r="G2186" s="382">
        <v>5</v>
      </c>
      <c r="H2186" s="382">
        <v>10</v>
      </c>
      <c r="I2186" s="382">
        <v>190</v>
      </c>
      <c r="J2186" s="382">
        <v>180</v>
      </c>
      <c r="L2186" s="380">
        <v>45552</v>
      </c>
      <c r="M2186">
        <v>40</v>
      </c>
      <c r="N2186" s="382">
        <v>190</v>
      </c>
      <c r="O2186" s="382">
        <v>5</v>
      </c>
      <c r="P2186" s="382">
        <v>10</v>
      </c>
      <c r="Q2186" s="382">
        <v>175</v>
      </c>
      <c r="R2186" s="382">
        <v>190</v>
      </c>
      <c r="S2186" s="382">
        <v>0</v>
      </c>
    </row>
    <row r="2187" spans="1:19">
      <c r="A2187" t="s">
        <v>65</v>
      </c>
      <c r="B2187">
        <v>136</v>
      </c>
      <c r="C2187" t="s">
        <v>65</v>
      </c>
      <c r="D2187" s="58">
        <v>45536</v>
      </c>
      <c r="E2187" s="382"/>
      <c r="F2187" s="382">
        <v>154</v>
      </c>
      <c r="G2187" s="382">
        <v>5</v>
      </c>
      <c r="H2187" s="382">
        <v>10</v>
      </c>
      <c r="I2187" s="382">
        <v>169</v>
      </c>
      <c r="J2187" s="382">
        <v>159</v>
      </c>
      <c r="L2187" s="380"/>
      <c r="N2187" s="382">
        <v>169</v>
      </c>
      <c r="O2187" s="382">
        <v>5</v>
      </c>
      <c r="P2187" s="382">
        <v>10</v>
      </c>
      <c r="Q2187" s="382">
        <v>154</v>
      </c>
      <c r="R2187" s="382">
        <v>169</v>
      </c>
      <c r="S2187" s="382">
        <v>0</v>
      </c>
    </row>
    <row r="2188" spans="1:19">
      <c r="A2188" t="s">
        <v>65</v>
      </c>
      <c r="B2188">
        <v>136</v>
      </c>
      <c r="C2188" t="s">
        <v>65</v>
      </c>
      <c r="D2188" s="58">
        <v>45566</v>
      </c>
      <c r="E2188" s="382"/>
      <c r="F2188" s="382"/>
      <c r="G2188" s="382"/>
      <c r="H2188" s="382"/>
      <c r="I2188" s="382">
        <v>0</v>
      </c>
      <c r="J2188" s="382">
        <v>0</v>
      </c>
      <c r="L2188" s="380"/>
      <c r="N2188" s="382"/>
      <c r="O2188" s="382"/>
      <c r="P2188" s="382"/>
      <c r="Q2188" s="382">
        <v>0</v>
      </c>
      <c r="R2188" s="382">
        <v>0</v>
      </c>
      <c r="S2188" s="382">
        <v>0</v>
      </c>
    </row>
    <row r="2189" spans="1:19">
      <c r="A2189" t="s">
        <v>65</v>
      </c>
      <c r="B2189">
        <v>136</v>
      </c>
      <c r="C2189" t="s">
        <v>65</v>
      </c>
      <c r="D2189" s="58">
        <v>45597</v>
      </c>
      <c r="E2189" s="382"/>
      <c r="F2189" s="382"/>
      <c r="G2189" s="382"/>
      <c r="H2189" s="382"/>
      <c r="I2189" s="382">
        <v>0</v>
      </c>
      <c r="J2189" s="382">
        <v>0</v>
      </c>
      <c r="L2189" s="380"/>
      <c r="N2189" s="382"/>
      <c r="O2189" s="382"/>
      <c r="P2189" s="382"/>
      <c r="Q2189" s="382">
        <v>0</v>
      </c>
      <c r="R2189" s="382">
        <v>0</v>
      </c>
      <c r="S2189" s="382">
        <v>0</v>
      </c>
    </row>
    <row r="2190" spans="1:19">
      <c r="A2190" t="s">
        <v>65</v>
      </c>
      <c r="B2190">
        <v>136</v>
      </c>
      <c r="C2190" t="s">
        <v>65</v>
      </c>
      <c r="D2190" s="58">
        <v>45627</v>
      </c>
      <c r="E2190" s="382"/>
      <c r="F2190" s="382"/>
      <c r="G2190" s="382"/>
      <c r="H2190" s="382"/>
      <c r="I2190" s="382">
        <v>0</v>
      </c>
      <c r="J2190" s="382">
        <v>0</v>
      </c>
      <c r="L2190" s="380"/>
      <c r="N2190" s="382"/>
      <c r="O2190" s="382"/>
      <c r="P2190" s="382"/>
      <c r="Q2190" s="382">
        <v>0</v>
      </c>
      <c r="R2190" s="382">
        <v>0</v>
      </c>
      <c r="S2190" s="382">
        <v>0</v>
      </c>
    </row>
    <row r="2191" spans="1:19">
      <c r="A2191" t="s">
        <v>65</v>
      </c>
      <c r="B2191">
        <v>136</v>
      </c>
      <c r="C2191" t="s">
        <v>65</v>
      </c>
      <c r="D2191" s="58">
        <v>45658</v>
      </c>
      <c r="E2191" s="382"/>
      <c r="F2191" s="382"/>
      <c r="G2191" s="382"/>
      <c r="H2191" s="382"/>
      <c r="I2191" s="382">
        <v>0</v>
      </c>
      <c r="J2191" s="382">
        <v>0</v>
      </c>
      <c r="L2191" s="380"/>
      <c r="N2191" s="382"/>
      <c r="O2191" s="382"/>
      <c r="P2191" s="382"/>
      <c r="Q2191" s="382">
        <v>0</v>
      </c>
      <c r="R2191" s="382">
        <v>0</v>
      </c>
      <c r="S2191" s="382">
        <v>0</v>
      </c>
    </row>
    <row r="2192" spans="1:19">
      <c r="A2192" t="s">
        <v>65</v>
      </c>
      <c r="B2192" t="s">
        <v>513</v>
      </c>
      <c r="D2192" s="58"/>
      <c r="E2192" s="382">
        <v>0</v>
      </c>
      <c r="F2192" s="382">
        <v>1547</v>
      </c>
      <c r="G2192" s="382">
        <v>15</v>
      </c>
      <c r="H2192" s="382">
        <v>70</v>
      </c>
      <c r="I2192" s="382">
        <v>1632</v>
      </c>
      <c r="J2192" s="382">
        <v>1562</v>
      </c>
      <c r="L2192" s="380"/>
      <c r="N2192" s="382">
        <v>1632</v>
      </c>
      <c r="O2192" s="382">
        <v>15</v>
      </c>
      <c r="P2192" s="382">
        <v>60</v>
      </c>
      <c r="Q2192" s="382">
        <v>1557</v>
      </c>
      <c r="R2192" s="382">
        <v>1632</v>
      </c>
      <c r="S2192" s="382">
        <v>0</v>
      </c>
    </row>
    <row r="2193" spans="1:19">
      <c r="B2193">
        <v>137</v>
      </c>
      <c r="C2193" t="s">
        <v>154</v>
      </c>
      <c r="D2193" s="58">
        <v>45261</v>
      </c>
      <c r="E2193" s="382">
        <v>260</v>
      </c>
      <c r="F2193" s="382"/>
      <c r="G2193" s="382"/>
      <c r="H2193" s="382"/>
      <c r="I2193" s="382">
        <v>260</v>
      </c>
      <c r="J2193" s="382">
        <v>260</v>
      </c>
      <c r="K2193" t="s">
        <v>557</v>
      </c>
      <c r="L2193" s="380">
        <v>45394</v>
      </c>
      <c r="M2193">
        <v>165</v>
      </c>
      <c r="N2193" s="382">
        <v>260</v>
      </c>
      <c r="O2193" s="382"/>
      <c r="P2193" s="382"/>
      <c r="Q2193" s="382">
        <v>260</v>
      </c>
      <c r="R2193" s="382">
        <v>260</v>
      </c>
      <c r="S2193" s="382">
        <v>0</v>
      </c>
    </row>
    <row r="2194" spans="1:19">
      <c r="B2194">
        <v>137</v>
      </c>
      <c r="C2194" t="s">
        <v>154</v>
      </c>
      <c r="D2194" s="58">
        <v>45292</v>
      </c>
      <c r="E2194" s="382"/>
      <c r="F2194" s="382">
        <v>28</v>
      </c>
      <c r="G2194" s="382"/>
      <c r="H2194" s="382">
        <v>0</v>
      </c>
      <c r="I2194" s="382">
        <v>28</v>
      </c>
      <c r="J2194" s="382">
        <v>28</v>
      </c>
      <c r="K2194" t="s">
        <v>557</v>
      </c>
      <c r="L2194" s="380">
        <v>45394</v>
      </c>
      <c r="M2194">
        <v>165</v>
      </c>
      <c r="N2194" s="382">
        <v>38</v>
      </c>
      <c r="O2194" s="382"/>
      <c r="P2194" s="382">
        <v>10</v>
      </c>
      <c r="Q2194" s="382">
        <v>28</v>
      </c>
      <c r="R2194" s="382">
        <v>38</v>
      </c>
      <c r="S2194" s="382">
        <v>-10</v>
      </c>
    </row>
    <row r="2195" spans="1:19">
      <c r="A2195" t="s">
        <v>154</v>
      </c>
      <c r="B2195">
        <v>137</v>
      </c>
      <c r="C2195" t="s">
        <v>154</v>
      </c>
      <c r="D2195" s="58">
        <v>45323</v>
      </c>
      <c r="E2195" s="382"/>
      <c r="F2195" s="382">
        <v>0</v>
      </c>
      <c r="G2195" s="382"/>
      <c r="H2195" s="382">
        <v>0</v>
      </c>
      <c r="I2195" s="382">
        <v>0</v>
      </c>
      <c r="J2195" s="382">
        <v>0</v>
      </c>
      <c r="K2195" s="387"/>
      <c r="L2195" s="380"/>
      <c r="N2195" s="382"/>
      <c r="O2195" s="382"/>
      <c r="P2195" s="382"/>
      <c r="Q2195" s="382">
        <v>0</v>
      </c>
      <c r="R2195" s="382">
        <v>0</v>
      </c>
      <c r="S2195" s="382">
        <v>0</v>
      </c>
    </row>
    <row r="2196" spans="1:19">
      <c r="A2196" t="s">
        <v>154</v>
      </c>
      <c r="B2196">
        <v>137</v>
      </c>
      <c r="C2196" t="s">
        <v>154</v>
      </c>
      <c r="D2196" s="58">
        <v>45352</v>
      </c>
      <c r="E2196" s="382"/>
      <c r="F2196" s="382">
        <v>66</v>
      </c>
      <c r="G2196" s="382"/>
      <c r="H2196" s="382">
        <v>10</v>
      </c>
      <c r="I2196" s="382">
        <v>76</v>
      </c>
      <c r="J2196" s="382">
        <v>66</v>
      </c>
      <c r="K2196" s="387" t="s">
        <v>383</v>
      </c>
      <c r="L2196" s="380"/>
      <c r="M2196">
        <v>48</v>
      </c>
      <c r="N2196" s="382">
        <v>66</v>
      </c>
      <c r="O2196" s="382"/>
      <c r="P2196" s="382">
        <v>10</v>
      </c>
      <c r="Q2196" s="382">
        <v>56</v>
      </c>
      <c r="R2196" s="382">
        <v>66</v>
      </c>
      <c r="S2196" s="382">
        <v>10</v>
      </c>
    </row>
    <row r="2197" spans="1:19">
      <c r="A2197" t="s">
        <v>154</v>
      </c>
      <c r="B2197">
        <v>137</v>
      </c>
      <c r="C2197" t="s">
        <v>154</v>
      </c>
      <c r="D2197" s="58">
        <v>45383</v>
      </c>
      <c r="E2197" s="382"/>
      <c r="F2197" s="382">
        <v>63</v>
      </c>
      <c r="G2197" s="382"/>
      <c r="H2197" s="382">
        <v>10</v>
      </c>
      <c r="I2197" s="382">
        <v>73</v>
      </c>
      <c r="J2197" s="382">
        <v>63</v>
      </c>
      <c r="L2197" s="380">
        <v>45426</v>
      </c>
      <c r="M2197" s="383">
        <v>92</v>
      </c>
      <c r="N2197" s="382">
        <v>73</v>
      </c>
      <c r="O2197" s="382"/>
      <c r="P2197" s="382">
        <v>10</v>
      </c>
      <c r="Q2197" s="382">
        <v>63</v>
      </c>
      <c r="R2197" s="382">
        <v>73</v>
      </c>
      <c r="S2197" s="382">
        <v>0</v>
      </c>
    </row>
    <row r="2198" spans="1:19">
      <c r="A2198" t="s">
        <v>154</v>
      </c>
      <c r="B2198">
        <v>137</v>
      </c>
      <c r="C2198" t="s">
        <v>154</v>
      </c>
      <c r="D2198" s="58">
        <v>45413</v>
      </c>
      <c r="E2198" s="382"/>
      <c r="F2198" s="382">
        <v>84</v>
      </c>
      <c r="G2198" s="382"/>
      <c r="H2198" s="382">
        <v>10</v>
      </c>
      <c r="I2198" s="382">
        <v>94</v>
      </c>
      <c r="J2198" s="382">
        <v>84</v>
      </c>
      <c r="L2198" s="380">
        <v>45462</v>
      </c>
      <c r="M2198">
        <v>102</v>
      </c>
      <c r="N2198" s="382">
        <v>94</v>
      </c>
      <c r="O2198" s="382"/>
      <c r="P2198" s="382">
        <v>10</v>
      </c>
      <c r="Q2198" s="382">
        <v>84</v>
      </c>
      <c r="R2198" s="382">
        <v>94</v>
      </c>
      <c r="S2198" s="382">
        <v>0</v>
      </c>
    </row>
    <row r="2199" spans="1:19">
      <c r="A2199" t="s">
        <v>154</v>
      </c>
      <c r="B2199">
        <v>137</v>
      </c>
      <c r="C2199" t="s">
        <v>154</v>
      </c>
      <c r="D2199" s="58">
        <v>45444</v>
      </c>
      <c r="E2199" s="382"/>
      <c r="F2199" s="382">
        <v>84</v>
      </c>
      <c r="G2199" s="382"/>
      <c r="H2199" s="382">
        <v>10</v>
      </c>
      <c r="I2199" s="382">
        <v>94</v>
      </c>
      <c r="J2199" s="382">
        <v>84</v>
      </c>
      <c r="L2199" s="380">
        <v>45486</v>
      </c>
      <c r="M2199">
        <v>64</v>
      </c>
      <c r="N2199" s="382">
        <v>94</v>
      </c>
      <c r="O2199" s="382"/>
      <c r="P2199" s="382">
        <v>10</v>
      </c>
      <c r="Q2199" s="382">
        <v>84</v>
      </c>
      <c r="R2199" s="382">
        <v>94</v>
      </c>
      <c r="S2199" s="382">
        <v>0</v>
      </c>
    </row>
    <row r="2200" spans="1:19">
      <c r="A2200" t="s">
        <v>154</v>
      </c>
      <c r="B2200">
        <v>137</v>
      </c>
      <c r="C2200" t="s">
        <v>154</v>
      </c>
      <c r="D2200" s="58">
        <v>45474</v>
      </c>
      <c r="E2200" s="382"/>
      <c r="F2200" s="382">
        <v>91</v>
      </c>
      <c r="G2200" s="382">
        <v>5</v>
      </c>
      <c r="H2200" s="382">
        <v>10</v>
      </c>
      <c r="I2200" s="382">
        <v>106</v>
      </c>
      <c r="J2200" s="382">
        <v>96</v>
      </c>
      <c r="L2200" s="380">
        <v>45509</v>
      </c>
      <c r="M2200">
        <v>5</v>
      </c>
      <c r="N2200" s="382">
        <v>96</v>
      </c>
      <c r="O2200" s="382">
        <v>5</v>
      </c>
      <c r="P2200" s="382">
        <v>10</v>
      </c>
      <c r="Q2200" s="382">
        <v>81</v>
      </c>
      <c r="R2200" s="382">
        <v>96</v>
      </c>
      <c r="S2200" s="382">
        <v>10</v>
      </c>
    </row>
    <row r="2201" spans="1:19">
      <c r="A2201" t="s">
        <v>154</v>
      </c>
      <c r="B2201">
        <v>137</v>
      </c>
      <c r="C2201" t="s">
        <v>154</v>
      </c>
      <c r="D2201" s="58">
        <v>45505</v>
      </c>
      <c r="E2201" s="382"/>
      <c r="F2201" s="382">
        <v>77</v>
      </c>
      <c r="G2201" s="382">
        <v>5</v>
      </c>
      <c r="H2201" s="382">
        <v>10</v>
      </c>
      <c r="I2201" s="382">
        <v>92</v>
      </c>
      <c r="J2201" s="382">
        <v>82</v>
      </c>
      <c r="L2201" s="380">
        <v>45551</v>
      </c>
      <c r="M2201">
        <v>30</v>
      </c>
      <c r="N2201" s="382">
        <v>92</v>
      </c>
      <c r="O2201" s="382">
        <v>5</v>
      </c>
      <c r="P2201" s="382">
        <v>10</v>
      </c>
      <c r="Q2201" s="382">
        <v>77</v>
      </c>
      <c r="R2201" s="382">
        <v>92</v>
      </c>
      <c r="S2201" s="382">
        <v>0</v>
      </c>
    </row>
    <row r="2202" spans="1:19">
      <c r="A2202" t="s">
        <v>154</v>
      </c>
      <c r="B2202">
        <v>137</v>
      </c>
      <c r="C2202" t="s">
        <v>154</v>
      </c>
      <c r="D2202" s="58">
        <v>45536</v>
      </c>
      <c r="E2202" s="382"/>
      <c r="F2202" s="382">
        <v>91</v>
      </c>
      <c r="G2202" s="382">
        <v>5</v>
      </c>
      <c r="H2202" s="382">
        <v>10</v>
      </c>
      <c r="I2202" s="382">
        <v>106</v>
      </c>
      <c r="J2202" s="382">
        <v>96</v>
      </c>
      <c r="L2202" s="380"/>
      <c r="N2202" s="382">
        <v>106</v>
      </c>
      <c r="O2202" s="382">
        <v>5</v>
      </c>
      <c r="P2202" s="382">
        <v>10</v>
      </c>
      <c r="Q2202" s="382">
        <v>91</v>
      </c>
      <c r="R2202" s="382">
        <v>106</v>
      </c>
      <c r="S2202" s="382">
        <v>0</v>
      </c>
    </row>
    <row r="2203" spans="1:19">
      <c r="A2203" t="s">
        <v>154</v>
      </c>
      <c r="B2203">
        <v>137</v>
      </c>
      <c r="C2203" t="s">
        <v>154</v>
      </c>
      <c r="D2203" s="58">
        <v>45566</v>
      </c>
      <c r="E2203" s="382"/>
      <c r="F2203" s="382"/>
      <c r="G2203" s="382"/>
      <c r="H2203" s="382"/>
      <c r="I2203" s="382">
        <v>0</v>
      </c>
      <c r="J2203" s="382">
        <v>0</v>
      </c>
      <c r="L2203" s="380"/>
      <c r="N2203" s="382"/>
      <c r="O2203" s="382"/>
      <c r="P2203" s="382"/>
      <c r="Q2203" s="382">
        <v>0</v>
      </c>
      <c r="R2203" s="382">
        <v>0</v>
      </c>
      <c r="S2203" s="382">
        <v>0</v>
      </c>
    </row>
    <row r="2204" spans="1:19">
      <c r="A2204" t="s">
        <v>154</v>
      </c>
      <c r="B2204">
        <v>137</v>
      </c>
      <c r="C2204" t="s">
        <v>154</v>
      </c>
      <c r="D2204" s="58">
        <v>45597</v>
      </c>
      <c r="E2204" s="382"/>
      <c r="F2204" s="382"/>
      <c r="G2204" s="382"/>
      <c r="H2204" s="382"/>
      <c r="I2204" s="382">
        <v>0</v>
      </c>
      <c r="J2204" s="382">
        <v>0</v>
      </c>
      <c r="L2204" s="380"/>
      <c r="N2204" s="382"/>
      <c r="O2204" s="382"/>
      <c r="P2204" s="382"/>
      <c r="Q2204" s="382">
        <v>0</v>
      </c>
      <c r="R2204" s="382">
        <v>0</v>
      </c>
      <c r="S2204" s="382">
        <v>0</v>
      </c>
    </row>
    <row r="2205" spans="1:19">
      <c r="A2205" t="s">
        <v>154</v>
      </c>
      <c r="B2205">
        <v>137</v>
      </c>
      <c r="C2205" t="s">
        <v>154</v>
      </c>
      <c r="D2205" s="58">
        <v>45627</v>
      </c>
      <c r="E2205" s="382"/>
      <c r="F2205" s="382"/>
      <c r="G2205" s="382"/>
      <c r="H2205" s="382"/>
      <c r="I2205" s="382">
        <v>0</v>
      </c>
      <c r="J2205" s="382">
        <v>0</v>
      </c>
      <c r="L2205" s="380"/>
      <c r="N2205" s="382"/>
      <c r="O2205" s="382"/>
      <c r="P2205" s="382"/>
      <c r="Q2205" s="382">
        <v>0</v>
      </c>
      <c r="R2205" s="382">
        <v>0</v>
      </c>
      <c r="S2205" s="382">
        <v>0</v>
      </c>
    </row>
    <row r="2206" spans="1:19">
      <c r="A2206" t="s">
        <v>154</v>
      </c>
      <c r="B2206">
        <v>137</v>
      </c>
      <c r="C2206" t="s">
        <v>154</v>
      </c>
      <c r="D2206" s="58">
        <v>45658</v>
      </c>
      <c r="E2206" s="382"/>
      <c r="F2206" s="382"/>
      <c r="G2206" s="382"/>
      <c r="H2206" s="382"/>
      <c r="I2206" s="382">
        <v>0</v>
      </c>
      <c r="J2206" s="382">
        <v>0</v>
      </c>
      <c r="L2206" s="380"/>
      <c r="N2206" s="382"/>
      <c r="O2206" s="382"/>
      <c r="P2206" s="382"/>
      <c r="Q2206" s="382">
        <v>0</v>
      </c>
      <c r="R2206" s="382">
        <v>0</v>
      </c>
      <c r="S2206" s="382">
        <v>0</v>
      </c>
    </row>
    <row r="2207" spans="1:19">
      <c r="A2207" t="s">
        <v>154</v>
      </c>
      <c r="B2207">
        <v>137</v>
      </c>
      <c r="C2207" t="s">
        <v>154</v>
      </c>
      <c r="D2207" s="58">
        <v>45689</v>
      </c>
      <c r="E2207" s="382"/>
      <c r="F2207" s="382"/>
      <c r="G2207" s="382"/>
      <c r="H2207" s="382"/>
      <c r="I2207" s="382">
        <v>0</v>
      </c>
      <c r="J2207" s="382">
        <v>0</v>
      </c>
      <c r="L2207" s="380"/>
      <c r="N2207" s="382"/>
      <c r="O2207" s="382"/>
      <c r="P2207" s="382"/>
      <c r="Q2207" s="382">
        <v>0</v>
      </c>
      <c r="R2207" s="382">
        <v>0</v>
      </c>
      <c r="S2207" s="382">
        <v>0</v>
      </c>
    </row>
    <row r="2208" spans="1:19">
      <c r="A2208" t="s">
        <v>154</v>
      </c>
      <c r="B2208" t="s">
        <v>514</v>
      </c>
      <c r="D2208" s="58"/>
      <c r="E2208" s="382">
        <v>260</v>
      </c>
      <c r="F2208" s="382">
        <v>584</v>
      </c>
      <c r="G2208" s="382">
        <v>15</v>
      </c>
      <c r="H2208" s="382">
        <v>70</v>
      </c>
      <c r="I2208" s="382">
        <v>929</v>
      </c>
      <c r="J2208" s="382">
        <v>859</v>
      </c>
      <c r="L2208" s="380"/>
      <c r="N2208" s="382">
        <v>919</v>
      </c>
      <c r="O2208" s="382">
        <v>15</v>
      </c>
      <c r="P2208" s="382">
        <v>80</v>
      </c>
      <c r="Q2208" s="382">
        <v>824</v>
      </c>
      <c r="R2208" s="382">
        <v>919</v>
      </c>
      <c r="S2208" s="382">
        <v>10</v>
      </c>
    </row>
    <row r="2209" spans="1:19">
      <c r="B2209">
        <v>138</v>
      </c>
      <c r="C2209" t="s">
        <v>155</v>
      </c>
      <c r="D2209" s="58">
        <v>45261</v>
      </c>
      <c r="E2209" s="382">
        <v>0</v>
      </c>
      <c r="F2209" s="382">
        <v>0</v>
      </c>
      <c r="G2209" s="382"/>
      <c r="H2209" s="382"/>
      <c r="I2209" s="382">
        <v>0</v>
      </c>
      <c r="J2209" s="382">
        <v>0</v>
      </c>
      <c r="L2209" s="380"/>
      <c r="N2209" s="382"/>
      <c r="O2209" s="382"/>
      <c r="P2209" s="382"/>
      <c r="Q2209" s="382">
        <v>0</v>
      </c>
      <c r="R2209" s="382">
        <v>0</v>
      </c>
      <c r="S2209" s="382">
        <v>0</v>
      </c>
    </row>
    <row r="2210" spans="1:19">
      <c r="B2210">
        <v>138</v>
      </c>
      <c r="C2210" t="s">
        <v>155</v>
      </c>
      <c r="D2210" s="58">
        <v>45292</v>
      </c>
      <c r="E2210" s="382"/>
      <c r="F2210" s="382">
        <v>0</v>
      </c>
      <c r="G2210" s="382"/>
      <c r="H2210" s="382">
        <v>0</v>
      </c>
      <c r="I2210" s="382">
        <v>0</v>
      </c>
      <c r="J2210" s="382">
        <v>0</v>
      </c>
      <c r="N2210" s="382"/>
      <c r="O2210" s="382"/>
      <c r="P2210" s="382"/>
      <c r="Q2210" s="382">
        <v>0</v>
      </c>
      <c r="R2210" s="382">
        <v>0</v>
      </c>
      <c r="S2210" s="382">
        <v>0</v>
      </c>
    </row>
    <row r="2211" spans="1:19">
      <c r="A2211" t="s">
        <v>155</v>
      </c>
      <c r="B2211">
        <v>138</v>
      </c>
      <c r="C2211" t="s">
        <v>155</v>
      </c>
      <c r="D2211" s="58">
        <v>45323</v>
      </c>
      <c r="E2211" s="382"/>
      <c r="F2211" s="382">
        <v>0</v>
      </c>
      <c r="G2211" s="382"/>
      <c r="H2211" s="382">
        <v>0</v>
      </c>
      <c r="I2211" s="382">
        <v>0</v>
      </c>
      <c r="J2211" s="382">
        <v>0</v>
      </c>
      <c r="L2211" s="380"/>
      <c r="N2211" s="382"/>
      <c r="O2211" s="382"/>
      <c r="P2211" s="382"/>
      <c r="Q2211" s="382">
        <v>0</v>
      </c>
      <c r="R2211" s="382">
        <v>0</v>
      </c>
      <c r="S2211" s="382">
        <v>0</v>
      </c>
    </row>
    <row r="2212" spans="1:19">
      <c r="A2212" t="s">
        <v>155</v>
      </c>
      <c r="B2212">
        <v>138</v>
      </c>
      <c r="C2212" t="s">
        <v>155</v>
      </c>
      <c r="D2212" s="58">
        <v>45352</v>
      </c>
      <c r="E2212" s="382"/>
      <c r="F2212" s="382"/>
      <c r="G2212" s="382"/>
      <c r="H2212" s="382">
        <v>10</v>
      </c>
      <c r="I2212" s="382">
        <v>10</v>
      </c>
      <c r="J2212" s="382">
        <v>0</v>
      </c>
      <c r="K2212" t="s">
        <v>557</v>
      </c>
      <c r="L2212" s="380">
        <v>45391</v>
      </c>
      <c r="M2212">
        <v>115</v>
      </c>
      <c r="N2212" s="382">
        <v>10</v>
      </c>
      <c r="O2212" s="382"/>
      <c r="P2212" s="382">
        <v>10</v>
      </c>
      <c r="Q2212" s="382">
        <v>0</v>
      </c>
      <c r="R2212" s="382">
        <v>10</v>
      </c>
      <c r="S2212" s="382">
        <v>0</v>
      </c>
    </row>
    <row r="2213" spans="1:19">
      <c r="A2213" t="s">
        <v>155</v>
      </c>
      <c r="B2213">
        <v>138</v>
      </c>
      <c r="C2213" t="s">
        <v>155</v>
      </c>
      <c r="D2213" s="58">
        <v>45383</v>
      </c>
      <c r="E2213" s="382"/>
      <c r="F2213" s="382">
        <v>21</v>
      </c>
      <c r="G2213" s="382"/>
      <c r="H2213" s="382">
        <v>10</v>
      </c>
      <c r="I2213" s="382">
        <v>31</v>
      </c>
      <c r="J2213" s="382">
        <v>21</v>
      </c>
      <c r="L2213" s="380">
        <v>45432</v>
      </c>
      <c r="M2213" s="383">
        <v>108</v>
      </c>
      <c r="N2213" s="382">
        <v>31</v>
      </c>
      <c r="O2213" s="382"/>
      <c r="P2213" s="382">
        <v>10</v>
      </c>
      <c r="Q2213" s="382">
        <v>21</v>
      </c>
      <c r="R2213" s="382">
        <v>31</v>
      </c>
      <c r="S2213" s="382">
        <v>0</v>
      </c>
    </row>
    <row r="2214" spans="1:19">
      <c r="A2214" t="s">
        <v>155</v>
      </c>
      <c r="B2214">
        <v>138</v>
      </c>
      <c r="C2214" t="s">
        <v>155</v>
      </c>
      <c r="D2214" s="58">
        <v>45413</v>
      </c>
      <c r="E2214" s="382"/>
      <c r="F2214" s="382">
        <v>21</v>
      </c>
      <c r="G2214" s="382"/>
      <c r="H2214" s="382">
        <v>10</v>
      </c>
      <c r="I2214" s="382">
        <v>31</v>
      </c>
      <c r="J2214" s="382">
        <v>21</v>
      </c>
      <c r="L2214" s="380">
        <v>45453</v>
      </c>
      <c r="M2214">
        <v>66</v>
      </c>
      <c r="N2214" s="382">
        <v>31</v>
      </c>
      <c r="O2214" s="382"/>
      <c r="P2214" s="382">
        <v>10</v>
      </c>
      <c r="Q2214" s="382">
        <v>21</v>
      </c>
      <c r="R2214" s="382">
        <v>31</v>
      </c>
      <c r="S2214" s="382">
        <v>0</v>
      </c>
    </row>
    <row r="2215" spans="1:19">
      <c r="A2215" t="s">
        <v>155</v>
      </c>
      <c r="B2215">
        <v>138</v>
      </c>
      <c r="C2215" t="s">
        <v>155</v>
      </c>
      <c r="D2215" s="58">
        <v>45444</v>
      </c>
      <c r="E2215" s="382"/>
      <c r="F2215" s="382">
        <v>35</v>
      </c>
      <c r="G2215" s="382"/>
      <c r="H2215" s="382">
        <v>10</v>
      </c>
      <c r="I2215" s="382">
        <v>45</v>
      </c>
      <c r="J2215" s="382">
        <v>35</v>
      </c>
      <c r="L2215" s="380">
        <v>45485</v>
      </c>
      <c r="M2215">
        <v>49</v>
      </c>
      <c r="N2215" s="382">
        <v>45</v>
      </c>
      <c r="O2215" s="382"/>
      <c r="P2215" s="382">
        <v>10</v>
      </c>
      <c r="Q2215" s="382">
        <v>35</v>
      </c>
      <c r="R2215" s="382">
        <v>45</v>
      </c>
      <c r="S2215" s="382">
        <v>0</v>
      </c>
    </row>
    <row r="2216" spans="1:19">
      <c r="A2216" t="s">
        <v>155</v>
      </c>
      <c r="B2216">
        <v>138</v>
      </c>
      <c r="C2216" t="s">
        <v>155</v>
      </c>
      <c r="D2216" s="58">
        <v>45474</v>
      </c>
      <c r="E2216" s="382"/>
      <c r="F2216" s="382">
        <v>56</v>
      </c>
      <c r="G2216" s="382">
        <v>5</v>
      </c>
      <c r="H2216" s="382">
        <v>10</v>
      </c>
      <c r="I2216" s="382">
        <v>71</v>
      </c>
      <c r="J2216" s="382">
        <v>61</v>
      </c>
      <c r="L2216" s="380">
        <v>45516</v>
      </c>
      <c r="M2216">
        <v>58</v>
      </c>
      <c r="N2216" s="382">
        <v>71</v>
      </c>
      <c r="O2216" s="382">
        <v>5</v>
      </c>
      <c r="P2216" s="382">
        <v>10</v>
      </c>
      <c r="Q2216" s="382">
        <v>56</v>
      </c>
      <c r="R2216" s="382">
        <v>71</v>
      </c>
      <c r="S2216" s="382">
        <v>0</v>
      </c>
    </row>
    <row r="2217" spans="1:19">
      <c r="A2217" t="s">
        <v>155</v>
      </c>
      <c r="B2217">
        <v>138</v>
      </c>
      <c r="C2217" t="s">
        <v>155</v>
      </c>
      <c r="D2217" s="58">
        <v>45505</v>
      </c>
      <c r="E2217" s="382"/>
      <c r="F2217" s="382">
        <v>14</v>
      </c>
      <c r="G2217" s="382">
        <v>5</v>
      </c>
      <c r="H2217" s="382">
        <v>10</v>
      </c>
      <c r="I2217" s="382">
        <v>29</v>
      </c>
      <c r="J2217" s="382">
        <v>19</v>
      </c>
      <c r="L2217" s="380" t="s">
        <v>566</v>
      </c>
      <c r="M2217">
        <v>70</v>
      </c>
      <c r="N2217" s="382">
        <v>29</v>
      </c>
      <c r="O2217" s="382">
        <v>5</v>
      </c>
      <c r="P2217" s="382">
        <v>10</v>
      </c>
      <c r="Q2217" s="382">
        <v>14</v>
      </c>
      <c r="R2217" s="382">
        <v>29</v>
      </c>
      <c r="S2217" s="382">
        <v>0</v>
      </c>
    </row>
    <row r="2218" spans="1:19">
      <c r="A2218" t="s">
        <v>155</v>
      </c>
      <c r="B2218">
        <v>138</v>
      </c>
      <c r="C2218" t="s">
        <v>155</v>
      </c>
      <c r="D2218" s="58">
        <v>45536</v>
      </c>
      <c r="E2218" s="382"/>
      <c r="F2218" s="382"/>
      <c r="G2218" s="382">
        <v>5</v>
      </c>
      <c r="H2218" s="382">
        <v>10</v>
      </c>
      <c r="I2218" s="382">
        <v>15</v>
      </c>
      <c r="J2218" s="382">
        <v>5</v>
      </c>
      <c r="L2218" s="380"/>
      <c r="N2218" s="382">
        <v>50</v>
      </c>
      <c r="O2218" s="382"/>
      <c r="P2218" s="382"/>
      <c r="Q2218" s="382">
        <v>50</v>
      </c>
      <c r="R2218" s="382">
        <v>50</v>
      </c>
      <c r="S2218" s="382">
        <v>-35</v>
      </c>
    </row>
    <row r="2219" spans="1:19">
      <c r="A2219" t="s">
        <v>155</v>
      </c>
      <c r="B2219">
        <v>138</v>
      </c>
      <c r="C2219" t="s">
        <v>155</v>
      </c>
      <c r="D2219" s="58">
        <v>45566</v>
      </c>
      <c r="E2219" s="382"/>
      <c r="F2219" s="382"/>
      <c r="G2219" s="382"/>
      <c r="H2219" s="382"/>
      <c r="I2219" s="382">
        <v>0</v>
      </c>
      <c r="J2219" s="382">
        <v>0</v>
      </c>
      <c r="L2219" s="380"/>
      <c r="N2219" s="382"/>
      <c r="O2219" s="382"/>
      <c r="P2219" s="382"/>
      <c r="Q2219" s="382">
        <v>0</v>
      </c>
      <c r="R2219" s="382">
        <v>0</v>
      </c>
      <c r="S2219" s="382">
        <v>0</v>
      </c>
    </row>
    <row r="2220" spans="1:19">
      <c r="A2220" t="s">
        <v>155</v>
      </c>
      <c r="B2220">
        <v>138</v>
      </c>
      <c r="C2220" t="s">
        <v>155</v>
      </c>
      <c r="D2220" s="58">
        <v>45597</v>
      </c>
      <c r="E2220" s="382"/>
      <c r="F2220" s="382"/>
      <c r="G2220" s="382"/>
      <c r="H2220" s="382"/>
      <c r="I2220" s="382">
        <v>0</v>
      </c>
      <c r="J2220" s="382">
        <v>0</v>
      </c>
      <c r="L2220" s="380"/>
      <c r="N2220" s="382"/>
      <c r="O2220" s="382"/>
      <c r="P2220" s="382"/>
      <c r="Q2220" s="382">
        <v>0</v>
      </c>
      <c r="R2220" s="382">
        <v>0</v>
      </c>
      <c r="S2220" s="382">
        <v>0</v>
      </c>
    </row>
    <row r="2221" spans="1:19">
      <c r="A2221" t="s">
        <v>155</v>
      </c>
      <c r="B2221">
        <v>138</v>
      </c>
      <c r="C2221" t="s">
        <v>155</v>
      </c>
      <c r="D2221" s="58">
        <v>45627</v>
      </c>
      <c r="E2221" s="382"/>
      <c r="F2221" s="382"/>
      <c r="G2221" s="382"/>
      <c r="H2221" s="382"/>
      <c r="I2221" s="382">
        <v>0</v>
      </c>
      <c r="J2221" s="382">
        <v>0</v>
      </c>
      <c r="L2221" s="380"/>
      <c r="N2221" s="382"/>
      <c r="O2221" s="382"/>
      <c r="P2221" s="382"/>
      <c r="Q2221" s="382">
        <v>0</v>
      </c>
      <c r="R2221" s="382">
        <v>0</v>
      </c>
      <c r="S2221" s="382">
        <v>0</v>
      </c>
    </row>
    <row r="2222" spans="1:19">
      <c r="A2222" t="s">
        <v>155</v>
      </c>
      <c r="B2222">
        <v>138</v>
      </c>
      <c r="C2222" t="s">
        <v>155</v>
      </c>
      <c r="D2222" s="58">
        <v>45658</v>
      </c>
      <c r="E2222" s="382"/>
      <c r="F2222" s="382"/>
      <c r="G2222" s="382"/>
      <c r="H2222" s="382"/>
      <c r="I2222" s="382">
        <v>0</v>
      </c>
      <c r="J2222" s="382">
        <v>0</v>
      </c>
      <c r="L2222" s="380"/>
      <c r="N2222" s="382"/>
      <c r="O2222" s="382"/>
      <c r="P2222" s="382"/>
      <c r="Q2222" s="382">
        <v>0</v>
      </c>
      <c r="R2222" s="382">
        <v>0</v>
      </c>
      <c r="S2222" s="382">
        <v>0</v>
      </c>
    </row>
    <row r="2223" spans="1:19">
      <c r="A2223" t="s">
        <v>155</v>
      </c>
      <c r="B2223" t="s">
        <v>515</v>
      </c>
      <c r="D2223" s="58"/>
      <c r="E2223" s="382">
        <v>0</v>
      </c>
      <c r="F2223" s="382">
        <v>147</v>
      </c>
      <c r="G2223" s="382">
        <v>15</v>
      </c>
      <c r="H2223" s="382">
        <v>70</v>
      </c>
      <c r="I2223" s="382">
        <v>232</v>
      </c>
      <c r="J2223" s="382">
        <v>162</v>
      </c>
      <c r="L2223" s="380"/>
      <c r="N2223" s="382">
        <v>267</v>
      </c>
      <c r="O2223" s="382">
        <v>10</v>
      </c>
      <c r="P2223" s="382">
        <v>60</v>
      </c>
      <c r="Q2223" s="382">
        <v>197</v>
      </c>
      <c r="R2223" s="382">
        <v>267</v>
      </c>
      <c r="S2223" s="382">
        <v>-35</v>
      </c>
    </row>
    <row r="2224" spans="1:19">
      <c r="B2224">
        <v>139</v>
      </c>
      <c r="C2224" t="s">
        <v>156</v>
      </c>
      <c r="D2224" s="58">
        <v>45261</v>
      </c>
      <c r="E2224" s="382">
        <v>0</v>
      </c>
      <c r="F2224" s="382">
        <v>0</v>
      </c>
      <c r="G2224" s="382"/>
      <c r="H2224" s="382"/>
      <c r="I2224" s="382">
        <v>0</v>
      </c>
      <c r="J2224" s="382">
        <v>0</v>
      </c>
      <c r="L2224" s="380"/>
      <c r="N2224" s="382"/>
      <c r="O2224" s="382"/>
      <c r="P2224" s="382"/>
      <c r="Q2224" s="382">
        <v>0</v>
      </c>
      <c r="R2224" s="382">
        <v>0</v>
      </c>
      <c r="S2224" s="382">
        <v>0</v>
      </c>
    </row>
    <row r="2225" spans="1:19">
      <c r="B2225">
        <v>139</v>
      </c>
      <c r="C2225" t="s">
        <v>156</v>
      </c>
      <c r="D2225" s="58">
        <v>45292</v>
      </c>
      <c r="E2225" s="382"/>
      <c r="F2225" s="382">
        <v>0</v>
      </c>
      <c r="G2225" s="382"/>
      <c r="H2225" s="382">
        <v>0</v>
      </c>
      <c r="I2225" s="382">
        <v>0</v>
      </c>
      <c r="J2225" s="382">
        <v>0</v>
      </c>
      <c r="N2225" s="382"/>
      <c r="O2225" s="382"/>
      <c r="P2225" s="382"/>
      <c r="Q2225" s="382">
        <v>0</v>
      </c>
      <c r="R2225" s="382">
        <v>0</v>
      </c>
      <c r="S2225" s="382">
        <v>0</v>
      </c>
    </row>
    <row r="2226" spans="1:19">
      <c r="A2226" t="s">
        <v>156</v>
      </c>
      <c r="B2226">
        <v>139</v>
      </c>
      <c r="C2226" t="s">
        <v>156</v>
      </c>
      <c r="D2226" s="58">
        <v>45323</v>
      </c>
      <c r="E2226" s="382"/>
      <c r="F2226" s="382">
        <v>0</v>
      </c>
      <c r="G2226" s="382"/>
      <c r="H2226" s="382">
        <v>0</v>
      </c>
      <c r="I2226" s="382">
        <v>0</v>
      </c>
      <c r="J2226" s="382">
        <v>0</v>
      </c>
      <c r="L2226" s="380"/>
      <c r="N2226" s="382"/>
      <c r="O2226" s="382"/>
      <c r="P2226" s="382"/>
      <c r="Q2226" s="382">
        <v>0</v>
      </c>
      <c r="R2226" s="382">
        <v>0</v>
      </c>
      <c r="S2226" s="382">
        <v>0</v>
      </c>
    </row>
    <row r="2227" spans="1:19">
      <c r="A2227" t="s">
        <v>156</v>
      </c>
      <c r="B2227">
        <v>139</v>
      </c>
      <c r="C2227" t="s">
        <v>156</v>
      </c>
      <c r="D2227" s="58">
        <v>45352</v>
      </c>
      <c r="E2227" s="382"/>
      <c r="F2227" s="382">
        <v>7</v>
      </c>
      <c r="G2227" s="382"/>
      <c r="H2227" s="382">
        <v>10</v>
      </c>
      <c r="I2227" s="382">
        <v>17</v>
      </c>
      <c r="J2227" s="382">
        <v>7</v>
      </c>
      <c r="K2227" t="s">
        <v>557</v>
      </c>
      <c r="L2227" s="380">
        <v>45391</v>
      </c>
      <c r="M2227">
        <v>114</v>
      </c>
      <c r="N2227" s="382">
        <v>17</v>
      </c>
      <c r="O2227" s="382"/>
      <c r="P2227" s="382">
        <v>10</v>
      </c>
      <c r="Q2227" s="382">
        <v>7</v>
      </c>
      <c r="R2227" s="382">
        <v>17</v>
      </c>
      <c r="S2227" s="382">
        <v>0</v>
      </c>
    </row>
    <row r="2228" spans="1:19">
      <c r="A2228" t="s">
        <v>156</v>
      </c>
      <c r="B2228">
        <v>139</v>
      </c>
      <c r="C2228" t="s">
        <v>156</v>
      </c>
      <c r="D2228" s="58">
        <v>45383</v>
      </c>
      <c r="E2228" s="382"/>
      <c r="F2228" s="382">
        <v>21</v>
      </c>
      <c r="G2228" s="382"/>
      <c r="H2228" s="382">
        <v>10</v>
      </c>
      <c r="I2228" s="382">
        <v>31</v>
      </c>
      <c r="J2228" s="382">
        <v>21</v>
      </c>
      <c r="L2228" s="380">
        <v>45426</v>
      </c>
      <c r="M2228" s="383">
        <v>91</v>
      </c>
      <c r="N2228" s="382">
        <v>31</v>
      </c>
      <c r="O2228" s="382"/>
      <c r="P2228" s="382">
        <v>10</v>
      </c>
      <c r="Q2228" s="382">
        <v>21</v>
      </c>
      <c r="R2228" s="382">
        <v>31</v>
      </c>
      <c r="S2228" s="382">
        <v>0</v>
      </c>
    </row>
    <row r="2229" spans="1:19">
      <c r="A2229" t="s">
        <v>156</v>
      </c>
      <c r="B2229">
        <v>139</v>
      </c>
      <c r="C2229" t="s">
        <v>156</v>
      </c>
      <c r="D2229" s="58">
        <v>45413</v>
      </c>
      <c r="E2229" s="382"/>
      <c r="F2229" s="382">
        <v>35</v>
      </c>
      <c r="G2229" s="382"/>
      <c r="H2229" s="382">
        <v>10</v>
      </c>
      <c r="I2229" s="382">
        <v>45</v>
      </c>
      <c r="J2229" s="382">
        <v>35</v>
      </c>
      <c r="L2229" s="380">
        <v>45453</v>
      </c>
      <c r="M2229">
        <v>65</v>
      </c>
      <c r="N2229" s="382">
        <v>45</v>
      </c>
      <c r="O2229" s="382"/>
      <c r="P2229" s="382">
        <v>10</v>
      </c>
      <c r="Q2229" s="382">
        <v>35</v>
      </c>
      <c r="R2229" s="382">
        <v>45</v>
      </c>
      <c r="S2229" s="382">
        <v>0</v>
      </c>
    </row>
    <row r="2230" spans="1:19">
      <c r="A2230" t="s">
        <v>156</v>
      </c>
      <c r="B2230">
        <v>139</v>
      </c>
      <c r="C2230" t="s">
        <v>156</v>
      </c>
      <c r="D2230" s="58">
        <v>45444</v>
      </c>
      <c r="E2230" s="382"/>
      <c r="F2230" s="382">
        <v>35</v>
      </c>
      <c r="G2230" s="382"/>
      <c r="H2230" s="382">
        <v>10</v>
      </c>
      <c r="I2230" s="382">
        <v>45</v>
      </c>
      <c r="J2230" s="382">
        <v>35</v>
      </c>
      <c r="L2230" s="380">
        <v>45492</v>
      </c>
      <c r="M2230">
        <v>94</v>
      </c>
      <c r="N2230" s="382">
        <v>45</v>
      </c>
      <c r="O2230" s="382"/>
      <c r="P2230" s="382">
        <v>10</v>
      </c>
      <c r="Q2230" s="382">
        <v>35</v>
      </c>
      <c r="R2230" s="382">
        <v>45</v>
      </c>
      <c r="S2230" s="382">
        <v>0</v>
      </c>
    </row>
    <row r="2231" spans="1:19">
      <c r="A2231" t="s">
        <v>156</v>
      </c>
      <c r="B2231">
        <v>139</v>
      </c>
      <c r="C2231" t="s">
        <v>156</v>
      </c>
      <c r="D2231" s="58">
        <v>45474</v>
      </c>
      <c r="E2231" s="382"/>
      <c r="F2231" s="382">
        <v>56</v>
      </c>
      <c r="G2231" s="382">
        <v>5</v>
      </c>
      <c r="H2231" s="382">
        <v>10</v>
      </c>
      <c r="I2231" s="382">
        <v>71</v>
      </c>
      <c r="J2231" s="382">
        <v>61</v>
      </c>
      <c r="L2231" s="380">
        <v>45516</v>
      </c>
      <c r="M2231">
        <v>59</v>
      </c>
      <c r="N2231" s="382">
        <v>71</v>
      </c>
      <c r="O2231" s="382">
        <v>5</v>
      </c>
      <c r="P2231" s="382">
        <v>10</v>
      </c>
      <c r="Q2231" s="382">
        <v>61</v>
      </c>
      <c r="R2231" s="382">
        <v>71</v>
      </c>
      <c r="S2231" s="382">
        <v>0</v>
      </c>
    </row>
    <row r="2232" spans="1:19">
      <c r="A2232" t="s">
        <v>156</v>
      </c>
      <c r="B2232">
        <v>139</v>
      </c>
      <c r="C2232" t="s">
        <v>156</v>
      </c>
      <c r="D2232" s="58">
        <v>45505</v>
      </c>
      <c r="E2232" s="382"/>
      <c r="F2232" s="382">
        <v>42</v>
      </c>
      <c r="G2232" s="382">
        <v>5</v>
      </c>
      <c r="H2232" s="382">
        <v>10</v>
      </c>
      <c r="I2232" s="382">
        <v>57</v>
      </c>
      <c r="J2232" s="382">
        <v>47</v>
      </c>
      <c r="L2232" s="380" t="s">
        <v>566</v>
      </c>
      <c r="M2232">
        <v>69</v>
      </c>
      <c r="N2232" s="382">
        <v>57</v>
      </c>
      <c r="O2232" s="382">
        <v>5</v>
      </c>
      <c r="P2232" s="382">
        <v>10</v>
      </c>
      <c r="Q2232" s="382">
        <v>47</v>
      </c>
      <c r="R2232" s="382">
        <v>57</v>
      </c>
      <c r="S2232" s="382">
        <v>0</v>
      </c>
    </row>
    <row r="2233" spans="1:19">
      <c r="A2233" t="s">
        <v>156</v>
      </c>
      <c r="B2233">
        <v>139</v>
      </c>
      <c r="C2233" t="s">
        <v>156</v>
      </c>
      <c r="D2233" s="58">
        <v>45536</v>
      </c>
      <c r="E2233" s="382"/>
      <c r="F2233" s="382"/>
      <c r="G2233" s="382">
        <v>5</v>
      </c>
      <c r="H2233" s="382">
        <v>10</v>
      </c>
      <c r="I2233" s="382">
        <v>15</v>
      </c>
      <c r="J2233" s="382">
        <v>5</v>
      </c>
      <c r="L2233" s="380"/>
      <c r="N2233" s="382">
        <v>71</v>
      </c>
      <c r="O2233" s="382"/>
      <c r="P2233" s="382"/>
      <c r="Q2233" s="382">
        <v>71</v>
      </c>
      <c r="R2233" s="382">
        <v>71</v>
      </c>
      <c r="S2233" s="382">
        <v>-56</v>
      </c>
    </row>
    <row r="2234" spans="1:19">
      <c r="A2234" t="s">
        <v>156</v>
      </c>
      <c r="B2234">
        <v>139</v>
      </c>
      <c r="C2234" t="s">
        <v>156</v>
      </c>
      <c r="D2234" s="58">
        <v>45566</v>
      </c>
      <c r="E2234" s="382"/>
      <c r="F2234" s="382"/>
      <c r="G2234" s="382"/>
      <c r="H2234" s="382"/>
      <c r="I2234" s="382">
        <v>0</v>
      </c>
      <c r="J2234" s="382">
        <v>0</v>
      </c>
      <c r="L2234" s="380"/>
      <c r="N2234" s="382"/>
      <c r="O2234" s="382"/>
      <c r="P2234" s="382"/>
      <c r="Q2234" s="382">
        <v>0</v>
      </c>
      <c r="R2234" s="382">
        <v>0</v>
      </c>
      <c r="S2234" s="382">
        <v>0</v>
      </c>
    </row>
    <row r="2235" spans="1:19">
      <c r="A2235" t="s">
        <v>156</v>
      </c>
      <c r="B2235">
        <v>139</v>
      </c>
      <c r="C2235" t="s">
        <v>156</v>
      </c>
      <c r="D2235" s="58">
        <v>45597</v>
      </c>
      <c r="E2235" s="382"/>
      <c r="F2235" s="382"/>
      <c r="G2235" s="382"/>
      <c r="H2235" s="382"/>
      <c r="I2235" s="382">
        <v>0</v>
      </c>
      <c r="J2235" s="382">
        <v>0</v>
      </c>
      <c r="L2235" s="380"/>
      <c r="N2235" s="382"/>
      <c r="O2235" s="382"/>
      <c r="P2235" s="382"/>
      <c r="Q2235" s="382">
        <v>0</v>
      </c>
      <c r="R2235" s="382">
        <v>0</v>
      </c>
      <c r="S2235" s="382">
        <v>0</v>
      </c>
    </row>
    <row r="2236" spans="1:19">
      <c r="A2236" t="s">
        <v>156</v>
      </c>
      <c r="B2236">
        <v>139</v>
      </c>
      <c r="C2236" t="s">
        <v>156</v>
      </c>
      <c r="D2236" s="58">
        <v>45627</v>
      </c>
      <c r="E2236" s="382"/>
      <c r="F2236" s="382"/>
      <c r="G2236" s="382"/>
      <c r="H2236" s="382"/>
      <c r="I2236" s="382">
        <v>0</v>
      </c>
      <c r="J2236" s="382">
        <v>0</v>
      </c>
      <c r="L2236" s="380"/>
      <c r="N2236" s="382"/>
      <c r="O2236" s="382"/>
      <c r="P2236" s="382"/>
      <c r="Q2236" s="382">
        <v>0</v>
      </c>
      <c r="R2236" s="382">
        <v>0</v>
      </c>
      <c r="S2236" s="382">
        <v>0</v>
      </c>
    </row>
    <row r="2237" spans="1:19">
      <c r="A2237" t="s">
        <v>156</v>
      </c>
      <c r="B2237">
        <v>139</v>
      </c>
      <c r="C2237" t="s">
        <v>156</v>
      </c>
      <c r="D2237" s="58">
        <v>45658</v>
      </c>
      <c r="E2237" s="382"/>
      <c r="F2237" s="382"/>
      <c r="G2237" s="382"/>
      <c r="H2237" s="382"/>
      <c r="I2237" s="382">
        <v>0</v>
      </c>
      <c r="J2237" s="382">
        <v>0</v>
      </c>
      <c r="L2237" s="380"/>
      <c r="N2237" s="382"/>
      <c r="O2237" s="382"/>
      <c r="P2237" s="382"/>
      <c r="Q2237" s="382">
        <v>0</v>
      </c>
      <c r="R2237" s="382">
        <v>0</v>
      </c>
      <c r="S2237" s="382">
        <v>0</v>
      </c>
    </row>
    <row r="2238" spans="1:19">
      <c r="A2238" t="s">
        <v>156</v>
      </c>
      <c r="B2238" t="s">
        <v>516</v>
      </c>
      <c r="D2238" s="58"/>
      <c r="E2238" s="382">
        <v>0</v>
      </c>
      <c r="F2238" s="382">
        <v>196</v>
      </c>
      <c r="G2238" s="382">
        <v>15</v>
      </c>
      <c r="H2238" s="382">
        <v>70</v>
      </c>
      <c r="I2238" s="382">
        <v>281</v>
      </c>
      <c r="J2238" s="382">
        <v>211</v>
      </c>
      <c r="L2238" s="380"/>
      <c r="N2238" s="382">
        <v>337</v>
      </c>
      <c r="O2238" s="382">
        <v>10</v>
      </c>
      <c r="P2238" s="382">
        <v>60</v>
      </c>
      <c r="Q2238" s="382">
        <v>277</v>
      </c>
      <c r="R2238" s="382">
        <v>337</v>
      </c>
      <c r="S2238" s="382">
        <v>-56</v>
      </c>
    </row>
    <row r="2239" spans="1:19">
      <c r="B2239">
        <v>140</v>
      </c>
      <c r="C2239" t="s">
        <v>157</v>
      </c>
      <c r="D2239" s="58">
        <v>45261</v>
      </c>
      <c r="E2239" s="382">
        <v>52</v>
      </c>
      <c r="F2239" s="382">
        <v>0</v>
      </c>
      <c r="G2239" s="382"/>
      <c r="H2239" s="382">
        <v>10</v>
      </c>
      <c r="I2239" s="382">
        <v>62</v>
      </c>
      <c r="J2239" s="382">
        <v>52</v>
      </c>
      <c r="L2239" s="380">
        <v>45437</v>
      </c>
      <c r="M2239" s="383">
        <v>119</v>
      </c>
      <c r="N2239" s="382">
        <v>62</v>
      </c>
      <c r="O2239" s="382"/>
      <c r="P2239" s="382">
        <v>10</v>
      </c>
      <c r="Q2239" s="382">
        <v>52</v>
      </c>
      <c r="R2239" s="382">
        <v>62</v>
      </c>
      <c r="S2239" s="382">
        <v>0</v>
      </c>
    </row>
    <row r="2240" spans="1:19">
      <c r="A2240" t="s">
        <v>157</v>
      </c>
      <c r="B2240">
        <v>140</v>
      </c>
      <c r="C2240" t="s">
        <v>157</v>
      </c>
      <c r="D2240" s="58">
        <v>45292</v>
      </c>
      <c r="E2240" s="382"/>
      <c r="F2240" s="382"/>
      <c r="G2240" s="382"/>
      <c r="H2240" s="382"/>
      <c r="I2240" s="382">
        <v>0</v>
      </c>
      <c r="J2240" s="382">
        <v>0</v>
      </c>
      <c r="L2240" s="380"/>
      <c r="N2240" s="382"/>
      <c r="O2240" s="382"/>
      <c r="P2240" s="382"/>
      <c r="Q2240" s="382">
        <v>0</v>
      </c>
      <c r="R2240" s="382">
        <v>0</v>
      </c>
      <c r="S2240" s="382">
        <v>0</v>
      </c>
    </row>
    <row r="2241" spans="1:19">
      <c r="A2241" t="s">
        <v>157</v>
      </c>
      <c r="B2241">
        <v>140</v>
      </c>
      <c r="C2241" t="s">
        <v>157</v>
      </c>
      <c r="D2241" s="58">
        <v>45323</v>
      </c>
      <c r="E2241" s="382"/>
      <c r="F2241" s="382"/>
      <c r="G2241" s="382"/>
      <c r="H2241" s="382"/>
      <c r="I2241" s="382">
        <v>0</v>
      </c>
      <c r="J2241" s="382">
        <v>0</v>
      </c>
      <c r="L2241" s="380"/>
      <c r="N2241" s="382"/>
      <c r="O2241" s="382"/>
      <c r="P2241" s="382"/>
      <c r="Q2241" s="382">
        <v>0</v>
      </c>
      <c r="R2241" s="382">
        <v>0</v>
      </c>
      <c r="S2241" s="382">
        <v>0</v>
      </c>
    </row>
    <row r="2242" spans="1:19">
      <c r="A2242" t="s">
        <v>157</v>
      </c>
      <c r="B2242">
        <v>140</v>
      </c>
      <c r="C2242" t="s">
        <v>157</v>
      </c>
      <c r="D2242" s="58">
        <v>45352</v>
      </c>
      <c r="E2242" s="382"/>
      <c r="F2242" s="382"/>
      <c r="G2242" s="382"/>
      <c r="H2242" s="382"/>
      <c r="I2242" s="382">
        <v>0</v>
      </c>
      <c r="J2242" s="382">
        <v>0</v>
      </c>
      <c r="L2242" s="380"/>
      <c r="N2242" s="382"/>
      <c r="O2242" s="382"/>
      <c r="P2242" s="382"/>
      <c r="Q2242" s="382">
        <v>0</v>
      </c>
      <c r="R2242" s="382">
        <v>0</v>
      </c>
      <c r="S2242" s="382">
        <v>0</v>
      </c>
    </row>
    <row r="2243" spans="1:19">
      <c r="A2243" t="s">
        <v>157</v>
      </c>
      <c r="B2243">
        <v>140</v>
      </c>
      <c r="C2243" t="s">
        <v>157</v>
      </c>
      <c r="D2243" s="58">
        <v>45383</v>
      </c>
      <c r="E2243" s="382"/>
      <c r="F2243" s="382"/>
      <c r="G2243" s="382"/>
      <c r="H2243" s="382"/>
      <c r="I2243" s="382">
        <v>0</v>
      </c>
      <c r="J2243" s="382">
        <v>0</v>
      </c>
      <c r="L2243" s="380"/>
      <c r="N2243" s="382"/>
      <c r="O2243" s="382"/>
      <c r="P2243" s="382"/>
      <c r="Q2243" s="382">
        <v>0</v>
      </c>
      <c r="R2243" s="382">
        <v>0</v>
      </c>
      <c r="S2243" s="382">
        <v>0</v>
      </c>
    </row>
    <row r="2244" spans="1:19">
      <c r="A2244" t="s">
        <v>157</v>
      </c>
      <c r="B2244">
        <v>140</v>
      </c>
      <c r="C2244" t="s">
        <v>157</v>
      </c>
      <c r="D2244" s="58">
        <v>45413</v>
      </c>
      <c r="E2244" s="382"/>
      <c r="F2244" s="382"/>
      <c r="G2244" s="382"/>
      <c r="H2244" s="382"/>
      <c r="I2244" s="382">
        <v>0</v>
      </c>
      <c r="J2244" s="382">
        <v>0</v>
      </c>
      <c r="L2244" s="380"/>
      <c r="N2244" s="382"/>
      <c r="O2244" s="382"/>
      <c r="P2244" s="382"/>
      <c r="Q2244" s="382">
        <v>0</v>
      </c>
      <c r="R2244" s="382">
        <v>0</v>
      </c>
      <c r="S2244" s="382">
        <v>0</v>
      </c>
    </row>
    <row r="2245" spans="1:19">
      <c r="A2245" t="s">
        <v>157</v>
      </c>
      <c r="B2245">
        <v>140</v>
      </c>
      <c r="C2245" t="s">
        <v>157</v>
      </c>
      <c r="D2245" s="58">
        <v>45444</v>
      </c>
      <c r="E2245" s="382" t="s">
        <v>580</v>
      </c>
      <c r="F2245" s="382">
        <v>7</v>
      </c>
      <c r="G2245" s="382"/>
      <c r="H2245" s="382">
        <v>10</v>
      </c>
      <c r="I2245" s="382">
        <v>17</v>
      </c>
      <c r="J2245" s="382">
        <v>7</v>
      </c>
      <c r="L2245" s="380"/>
      <c r="N2245" s="382"/>
      <c r="O2245" s="382"/>
      <c r="P2245" s="382"/>
      <c r="Q2245" s="382">
        <v>0</v>
      </c>
      <c r="R2245" s="382">
        <v>0</v>
      </c>
      <c r="S2245" s="382">
        <v>17</v>
      </c>
    </row>
    <row r="2246" spans="1:19">
      <c r="A2246" t="s">
        <v>157</v>
      </c>
      <c r="B2246">
        <v>140</v>
      </c>
      <c r="C2246" t="s">
        <v>157</v>
      </c>
      <c r="D2246" s="58">
        <v>45474</v>
      </c>
      <c r="E2246" s="382"/>
      <c r="F2246" s="382">
        <v>14</v>
      </c>
      <c r="G2246" s="382">
        <v>5</v>
      </c>
      <c r="H2246" s="382">
        <v>10</v>
      </c>
      <c r="I2246" s="382">
        <v>29</v>
      </c>
      <c r="J2246" s="382">
        <v>19</v>
      </c>
      <c r="L2246" s="380"/>
      <c r="N2246" s="382"/>
      <c r="O2246" s="382"/>
      <c r="P2246" s="382"/>
      <c r="Q2246" s="382">
        <v>0</v>
      </c>
      <c r="R2246" s="382">
        <v>0</v>
      </c>
      <c r="S2246" s="382">
        <v>29</v>
      </c>
    </row>
    <row r="2247" spans="1:19">
      <c r="A2247" t="s">
        <v>157</v>
      </c>
      <c r="B2247">
        <v>140</v>
      </c>
      <c r="C2247" t="s">
        <v>157</v>
      </c>
      <c r="D2247" s="58">
        <v>45505</v>
      </c>
      <c r="E2247" s="382"/>
      <c r="F2247" s="382"/>
      <c r="G2247" s="382"/>
      <c r="H2247" s="382"/>
      <c r="I2247" s="382">
        <v>0</v>
      </c>
      <c r="J2247" s="382">
        <v>0</v>
      </c>
      <c r="L2247" s="380"/>
      <c r="N2247" s="382"/>
      <c r="O2247" s="382"/>
      <c r="P2247" s="382"/>
      <c r="Q2247" s="382">
        <v>0</v>
      </c>
      <c r="R2247" s="382">
        <v>0</v>
      </c>
      <c r="S2247" s="382">
        <v>0</v>
      </c>
    </row>
    <row r="2248" spans="1:19">
      <c r="A2248" t="s">
        <v>157</v>
      </c>
      <c r="B2248">
        <v>140</v>
      </c>
      <c r="C2248" t="s">
        <v>157</v>
      </c>
      <c r="D2248" s="58">
        <v>45536</v>
      </c>
      <c r="E2248" s="382"/>
      <c r="F2248" s="382"/>
      <c r="G2248" s="382"/>
      <c r="H2248" s="382"/>
      <c r="I2248" s="382">
        <v>0</v>
      </c>
      <c r="J2248" s="382">
        <v>0</v>
      </c>
      <c r="L2248" s="380"/>
      <c r="N2248" s="382"/>
      <c r="O2248" s="382"/>
      <c r="P2248" s="382"/>
      <c r="Q2248" s="382">
        <v>0</v>
      </c>
      <c r="R2248" s="382">
        <v>0</v>
      </c>
      <c r="S2248" s="382">
        <v>0</v>
      </c>
    </row>
    <row r="2249" spans="1:19">
      <c r="A2249" t="s">
        <v>157</v>
      </c>
      <c r="B2249">
        <v>140</v>
      </c>
      <c r="C2249" t="s">
        <v>157</v>
      </c>
      <c r="D2249" s="58">
        <v>45566</v>
      </c>
      <c r="E2249" s="382"/>
      <c r="F2249" s="382"/>
      <c r="G2249" s="382"/>
      <c r="H2249" s="382"/>
      <c r="I2249" s="382">
        <v>0</v>
      </c>
      <c r="J2249" s="382">
        <v>0</v>
      </c>
      <c r="L2249" s="380"/>
      <c r="N2249" s="382"/>
      <c r="O2249" s="382"/>
      <c r="P2249" s="382"/>
      <c r="Q2249" s="382">
        <v>0</v>
      </c>
      <c r="R2249" s="382">
        <v>0</v>
      </c>
      <c r="S2249" s="382">
        <v>0</v>
      </c>
    </row>
    <row r="2250" spans="1:19">
      <c r="A2250" t="s">
        <v>157</v>
      </c>
      <c r="B2250">
        <v>140</v>
      </c>
      <c r="C2250" t="s">
        <v>157</v>
      </c>
      <c r="D2250" s="58">
        <v>45597</v>
      </c>
      <c r="E2250" s="382"/>
      <c r="F2250" s="382"/>
      <c r="G2250" s="382"/>
      <c r="H2250" s="382"/>
      <c r="I2250" s="382">
        <v>0</v>
      </c>
      <c r="J2250" s="382">
        <v>0</v>
      </c>
      <c r="L2250" s="380"/>
      <c r="N2250" s="382"/>
      <c r="O2250" s="382"/>
      <c r="P2250" s="382"/>
      <c r="Q2250" s="382">
        <v>0</v>
      </c>
      <c r="R2250" s="382">
        <v>0</v>
      </c>
      <c r="S2250" s="382">
        <v>0</v>
      </c>
    </row>
    <row r="2251" spans="1:19">
      <c r="A2251" t="s">
        <v>157</v>
      </c>
      <c r="B2251">
        <v>140</v>
      </c>
      <c r="C2251" t="s">
        <v>157</v>
      </c>
      <c r="D2251" s="58">
        <v>45627</v>
      </c>
      <c r="E2251" s="382"/>
      <c r="F2251" s="382"/>
      <c r="G2251" s="382"/>
      <c r="H2251" s="382"/>
      <c r="I2251" s="382">
        <v>0</v>
      </c>
      <c r="J2251" s="382">
        <v>0</v>
      </c>
      <c r="L2251" s="380"/>
      <c r="N2251" s="382"/>
      <c r="O2251" s="382"/>
      <c r="P2251" s="382"/>
      <c r="Q2251" s="382">
        <v>0</v>
      </c>
      <c r="R2251" s="382">
        <v>0</v>
      </c>
      <c r="S2251" s="382">
        <v>0</v>
      </c>
    </row>
    <row r="2252" spans="1:19">
      <c r="A2252" t="s">
        <v>157</v>
      </c>
      <c r="B2252" t="s">
        <v>517</v>
      </c>
      <c r="D2252" s="58"/>
      <c r="E2252" s="382">
        <v>52</v>
      </c>
      <c r="F2252" s="382">
        <v>21</v>
      </c>
      <c r="G2252" s="382">
        <v>5</v>
      </c>
      <c r="H2252" s="382">
        <v>30</v>
      </c>
      <c r="I2252" s="382">
        <v>108</v>
      </c>
      <c r="J2252" s="382">
        <v>78</v>
      </c>
      <c r="L2252" s="380"/>
      <c r="N2252" s="382">
        <v>62</v>
      </c>
      <c r="O2252" s="382">
        <v>0</v>
      </c>
      <c r="P2252" s="382">
        <v>10</v>
      </c>
      <c r="Q2252" s="382">
        <v>52</v>
      </c>
      <c r="R2252" s="382">
        <v>62</v>
      </c>
      <c r="S2252" s="382">
        <v>46</v>
      </c>
    </row>
    <row r="2253" spans="1:19">
      <c r="B2253">
        <v>141</v>
      </c>
      <c r="C2253" t="s">
        <v>158</v>
      </c>
      <c r="D2253" s="58">
        <v>45261</v>
      </c>
      <c r="E2253" s="382">
        <v>12</v>
      </c>
      <c r="F2253" s="382"/>
      <c r="G2253" s="382"/>
      <c r="H2253" s="382"/>
      <c r="I2253" s="382">
        <v>12</v>
      </c>
      <c r="J2253" s="382">
        <v>12</v>
      </c>
      <c r="K2253" s="387" t="s">
        <v>383</v>
      </c>
      <c r="L2253" s="380"/>
      <c r="M2253">
        <v>61</v>
      </c>
      <c r="N2253" s="382">
        <v>12</v>
      </c>
      <c r="O2253" s="382"/>
      <c r="P2253" s="382"/>
      <c r="Q2253" s="382">
        <v>12</v>
      </c>
      <c r="R2253" s="382">
        <v>12</v>
      </c>
      <c r="S2253" s="382">
        <v>0</v>
      </c>
    </row>
    <row r="2254" spans="1:19">
      <c r="A2254" t="s">
        <v>158</v>
      </c>
      <c r="B2254">
        <v>141</v>
      </c>
      <c r="C2254" t="s">
        <v>158</v>
      </c>
      <c r="D2254" s="58">
        <v>45292</v>
      </c>
      <c r="E2254" s="382"/>
      <c r="F2254" s="382">
        <v>7</v>
      </c>
      <c r="G2254" s="382"/>
      <c r="H2254" s="382">
        <v>0</v>
      </c>
      <c r="I2254" s="382">
        <v>7</v>
      </c>
      <c r="J2254" s="382">
        <v>7</v>
      </c>
      <c r="K2254" t="s">
        <v>557</v>
      </c>
      <c r="L2254" s="380">
        <v>45393</v>
      </c>
      <c r="M2254">
        <v>159</v>
      </c>
      <c r="N2254" s="382">
        <v>7</v>
      </c>
      <c r="O2254" s="382"/>
      <c r="P2254" s="382">
        <v>0</v>
      </c>
      <c r="Q2254" s="382">
        <v>7</v>
      </c>
      <c r="R2254" s="382">
        <v>7</v>
      </c>
      <c r="S2254" s="382">
        <v>0</v>
      </c>
    </row>
    <row r="2255" spans="1:19">
      <c r="A2255" t="s">
        <v>158</v>
      </c>
      <c r="B2255">
        <v>141</v>
      </c>
      <c r="C2255" t="s">
        <v>158</v>
      </c>
      <c r="D2255" s="58">
        <v>45323</v>
      </c>
      <c r="E2255" s="382"/>
      <c r="F2255" s="382">
        <v>0</v>
      </c>
      <c r="G2255" s="382"/>
      <c r="H2255" s="382">
        <v>0</v>
      </c>
      <c r="I2255" s="382">
        <v>0</v>
      </c>
      <c r="J2255" s="382">
        <v>0</v>
      </c>
      <c r="L2255" s="380"/>
      <c r="N2255" s="382"/>
      <c r="O2255" s="382"/>
      <c r="P2255" s="382"/>
      <c r="Q2255" s="382">
        <v>0</v>
      </c>
      <c r="R2255" s="382">
        <v>0</v>
      </c>
      <c r="S2255" s="382">
        <v>0</v>
      </c>
    </row>
    <row r="2256" spans="1:19">
      <c r="A2256" t="s">
        <v>158</v>
      </c>
      <c r="B2256">
        <v>141</v>
      </c>
      <c r="C2256" t="s">
        <v>158</v>
      </c>
      <c r="D2256" s="58">
        <v>45352</v>
      </c>
      <c r="E2256" s="382"/>
      <c r="F2256" s="382">
        <v>21</v>
      </c>
      <c r="G2256" s="382"/>
      <c r="H2256" s="382">
        <v>10</v>
      </c>
      <c r="I2256" s="382">
        <v>31</v>
      </c>
      <c r="J2256" s="382">
        <v>21</v>
      </c>
      <c r="K2256" t="s">
        <v>557</v>
      </c>
      <c r="L2256" s="380">
        <v>45393</v>
      </c>
      <c r="M2256">
        <v>159</v>
      </c>
      <c r="N2256" s="382">
        <v>31</v>
      </c>
      <c r="O2256" s="382"/>
      <c r="P2256" s="382">
        <v>10</v>
      </c>
      <c r="Q2256" s="382">
        <v>21</v>
      </c>
      <c r="R2256" s="382">
        <v>31</v>
      </c>
      <c r="S2256" s="382">
        <v>0</v>
      </c>
    </row>
    <row r="2257" spans="1:19">
      <c r="A2257" t="s">
        <v>158</v>
      </c>
      <c r="B2257">
        <v>141</v>
      </c>
      <c r="C2257" t="s">
        <v>158</v>
      </c>
      <c r="D2257" s="58">
        <v>45383</v>
      </c>
      <c r="E2257" s="382"/>
      <c r="F2257" s="382">
        <v>21</v>
      </c>
      <c r="G2257" s="382"/>
      <c r="H2257" s="382">
        <v>10</v>
      </c>
      <c r="I2257" s="382">
        <v>31</v>
      </c>
      <c r="J2257" s="382">
        <v>21</v>
      </c>
      <c r="L2257" s="380">
        <v>45432</v>
      </c>
      <c r="M2257" s="383">
        <v>106</v>
      </c>
      <c r="N2257" s="382">
        <v>31</v>
      </c>
      <c r="O2257" s="382"/>
      <c r="P2257" s="382">
        <v>10</v>
      </c>
      <c r="Q2257" s="382">
        <v>21</v>
      </c>
      <c r="R2257" s="382">
        <v>31</v>
      </c>
      <c r="S2257" s="382">
        <v>0</v>
      </c>
    </row>
    <row r="2258" spans="1:19">
      <c r="A2258" t="s">
        <v>158</v>
      </c>
      <c r="B2258">
        <v>141</v>
      </c>
      <c r="C2258" t="s">
        <v>158</v>
      </c>
      <c r="D2258" s="58">
        <v>45413</v>
      </c>
      <c r="E2258" s="382"/>
      <c r="F2258" s="382">
        <v>7</v>
      </c>
      <c r="G2258" s="382"/>
      <c r="H2258" s="382">
        <v>10</v>
      </c>
      <c r="I2258" s="382">
        <v>17</v>
      </c>
      <c r="J2258" s="382">
        <v>7</v>
      </c>
      <c r="L2258" s="380">
        <v>45448</v>
      </c>
      <c r="M2258">
        <v>14</v>
      </c>
      <c r="N2258" s="382">
        <v>17</v>
      </c>
      <c r="O2258" s="382"/>
      <c r="P2258" s="382">
        <v>10</v>
      </c>
      <c r="Q2258" s="382">
        <v>7</v>
      </c>
      <c r="R2258" s="382">
        <v>17</v>
      </c>
      <c r="S2258" s="382">
        <v>0</v>
      </c>
    </row>
    <row r="2259" spans="1:19">
      <c r="A2259" t="s">
        <v>158</v>
      </c>
      <c r="B2259">
        <v>141</v>
      </c>
      <c r="C2259" t="s">
        <v>158</v>
      </c>
      <c r="D2259" s="58">
        <v>45444</v>
      </c>
      <c r="E2259" s="382"/>
      <c r="F2259" s="382">
        <v>28</v>
      </c>
      <c r="G2259" s="382"/>
      <c r="H2259" s="382">
        <v>10</v>
      </c>
      <c r="I2259" s="382">
        <v>38</v>
      </c>
      <c r="J2259" s="382">
        <v>28</v>
      </c>
      <c r="L2259" s="380">
        <v>45483</v>
      </c>
      <c r="M2259">
        <v>44</v>
      </c>
      <c r="N2259" s="382">
        <v>38</v>
      </c>
      <c r="O2259" s="382"/>
      <c r="P2259" s="382">
        <v>10</v>
      </c>
      <c r="Q2259" s="382">
        <v>28</v>
      </c>
      <c r="R2259" s="382">
        <v>38</v>
      </c>
      <c r="S2259" s="382">
        <v>0</v>
      </c>
    </row>
    <row r="2260" spans="1:19">
      <c r="A2260" t="s">
        <v>158</v>
      </c>
      <c r="B2260">
        <v>141</v>
      </c>
      <c r="C2260" t="s">
        <v>158</v>
      </c>
      <c r="D2260" s="58">
        <v>45444</v>
      </c>
      <c r="E2260" s="382"/>
      <c r="F2260" s="382"/>
      <c r="G2260" s="382"/>
      <c r="H2260" s="382"/>
      <c r="I2260" s="382">
        <v>0</v>
      </c>
      <c r="J2260" s="382">
        <v>0</v>
      </c>
      <c r="L2260" s="380"/>
      <c r="N2260" s="382"/>
      <c r="O2260" s="382"/>
      <c r="P2260" s="382"/>
      <c r="Q2260" s="382">
        <v>0</v>
      </c>
      <c r="R2260" s="382">
        <v>0</v>
      </c>
      <c r="S2260" s="382">
        <v>0</v>
      </c>
    </row>
    <row r="2261" spans="1:19">
      <c r="A2261" t="s">
        <v>158</v>
      </c>
      <c r="B2261">
        <v>141</v>
      </c>
      <c r="C2261" t="s">
        <v>158</v>
      </c>
      <c r="D2261" s="58">
        <v>45474</v>
      </c>
      <c r="E2261" s="382"/>
      <c r="F2261" s="382">
        <v>49</v>
      </c>
      <c r="G2261" s="382">
        <v>5</v>
      </c>
      <c r="H2261" s="382">
        <v>10</v>
      </c>
      <c r="I2261" s="382">
        <v>64</v>
      </c>
      <c r="J2261" s="382">
        <v>54</v>
      </c>
      <c r="L2261" s="380">
        <v>45535</v>
      </c>
      <c r="M2261">
        <v>113</v>
      </c>
      <c r="N2261" s="382">
        <v>64</v>
      </c>
      <c r="O2261" s="382">
        <v>5</v>
      </c>
      <c r="P2261" s="382">
        <v>10</v>
      </c>
      <c r="Q2261" s="382">
        <v>54</v>
      </c>
      <c r="R2261" s="382">
        <v>64</v>
      </c>
      <c r="S2261" s="382">
        <v>0</v>
      </c>
    </row>
    <row r="2262" spans="1:19">
      <c r="A2262" t="s">
        <v>158</v>
      </c>
      <c r="B2262">
        <v>141</v>
      </c>
      <c r="C2262" t="s">
        <v>158</v>
      </c>
      <c r="D2262" s="58">
        <v>45505</v>
      </c>
      <c r="E2262" s="382"/>
      <c r="F2262" s="382">
        <v>49</v>
      </c>
      <c r="G2262" s="382">
        <v>5</v>
      </c>
      <c r="H2262" s="382">
        <v>10</v>
      </c>
      <c r="I2262" s="382">
        <v>64</v>
      </c>
      <c r="J2262" s="382">
        <v>54</v>
      </c>
      <c r="L2262" s="380">
        <v>45555</v>
      </c>
      <c r="M2262">
        <v>56</v>
      </c>
      <c r="N2262" s="382">
        <v>64</v>
      </c>
      <c r="O2262" s="382">
        <v>5</v>
      </c>
      <c r="P2262" s="382">
        <v>10</v>
      </c>
      <c r="Q2262" s="382">
        <v>54</v>
      </c>
      <c r="R2262" s="382">
        <v>64</v>
      </c>
      <c r="S2262" s="382">
        <v>0</v>
      </c>
    </row>
    <row r="2263" spans="1:19">
      <c r="A2263" t="s">
        <v>158</v>
      </c>
      <c r="B2263">
        <v>141</v>
      </c>
      <c r="C2263" t="s">
        <v>158</v>
      </c>
      <c r="D2263" s="58">
        <v>45536</v>
      </c>
      <c r="E2263" s="382"/>
      <c r="F2263" s="382">
        <v>42</v>
      </c>
      <c r="G2263" s="382">
        <v>5</v>
      </c>
      <c r="H2263" s="382">
        <v>10</v>
      </c>
      <c r="I2263" s="382">
        <v>57</v>
      </c>
      <c r="J2263" s="382">
        <v>47</v>
      </c>
      <c r="L2263" s="380"/>
      <c r="N2263" s="382">
        <v>57</v>
      </c>
      <c r="O2263" s="382">
        <v>5</v>
      </c>
      <c r="P2263" s="382">
        <v>10</v>
      </c>
      <c r="Q2263" s="382">
        <v>47</v>
      </c>
      <c r="R2263" s="382">
        <v>57</v>
      </c>
      <c r="S2263" s="382">
        <v>0</v>
      </c>
    </row>
    <row r="2264" spans="1:19">
      <c r="A2264" t="s">
        <v>158</v>
      </c>
      <c r="B2264">
        <v>141</v>
      </c>
      <c r="C2264" t="s">
        <v>158</v>
      </c>
      <c r="D2264" s="58">
        <v>45566</v>
      </c>
      <c r="E2264" s="382"/>
      <c r="F2264" s="382"/>
      <c r="G2264" s="382"/>
      <c r="H2264" s="382"/>
      <c r="I2264" s="382">
        <v>0</v>
      </c>
      <c r="J2264" s="382">
        <v>0</v>
      </c>
      <c r="L2264" s="380"/>
      <c r="N2264" s="382"/>
      <c r="O2264" s="382"/>
      <c r="P2264" s="382"/>
      <c r="Q2264" s="382">
        <v>0</v>
      </c>
      <c r="R2264" s="382">
        <v>0</v>
      </c>
      <c r="S2264" s="382">
        <v>0</v>
      </c>
    </row>
    <row r="2265" spans="1:19">
      <c r="A2265" t="s">
        <v>158</v>
      </c>
      <c r="B2265">
        <v>141</v>
      </c>
      <c r="C2265" t="s">
        <v>158</v>
      </c>
      <c r="D2265" s="58">
        <v>45597</v>
      </c>
      <c r="E2265" s="382"/>
      <c r="F2265" s="382"/>
      <c r="G2265" s="382"/>
      <c r="H2265" s="382"/>
      <c r="I2265" s="382">
        <v>0</v>
      </c>
      <c r="J2265" s="382">
        <v>0</v>
      </c>
      <c r="L2265" s="380"/>
      <c r="N2265" s="382"/>
      <c r="O2265" s="382"/>
      <c r="P2265" s="382"/>
      <c r="Q2265" s="382">
        <v>0</v>
      </c>
      <c r="R2265" s="382">
        <v>0</v>
      </c>
      <c r="S2265" s="382">
        <v>0</v>
      </c>
    </row>
    <row r="2266" spans="1:19">
      <c r="A2266" t="s">
        <v>158</v>
      </c>
      <c r="B2266">
        <v>141</v>
      </c>
      <c r="C2266" t="s">
        <v>158</v>
      </c>
      <c r="D2266" s="58">
        <v>45627</v>
      </c>
      <c r="E2266" s="382"/>
      <c r="F2266" s="382"/>
      <c r="G2266" s="382"/>
      <c r="H2266" s="382"/>
      <c r="I2266" s="382">
        <v>0</v>
      </c>
      <c r="J2266" s="382">
        <v>0</v>
      </c>
      <c r="L2266" s="380"/>
      <c r="N2266" s="382"/>
      <c r="O2266" s="382"/>
      <c r="P2266" s="382"/>
      <c r="Q2266" s="382">
        <v>0</v>
      </c>
      <c r="R2266" s="382">
        <v>0</v>
      </c>
      <c r="S2266" s="382">
        <v>0</v>
      </c>
    </row>
    <row r="2267" spans="1:19">
      <c r="A2267" t="s">
        <v>158</v>
      </c>
      <c r="B2267">
        <v>141</v>
      </c>
      <c r="C2267" t="s">
        <v>158</v>
      </c>
      <c r="D2267" s="58">
        <v>45658</v>
      </c>
      <c r="E2267" s="382"/>
      <c r="F2267" s="382"/>
      <c r="G2267" s="382"/>
      <c r="H2267" s="382"/>
      <c r="I2267" s="382">
        <v>0</v>
      </c>
      <c r="J2267" s="382">
        <v>0</v>
      </c>
      <c r="L2267" s="380"/>
      <c r="N2267" s="382"/>
      <c r="O2267" s="382"/>
      <c r="P2267" s="382"/>
      <c r="Q2267" s="382">
        <v>0</v>
      </c>
      <c r="R2267" s="382">
        <v>0</v>
      </c>
      <c r="S2267" s="382">
        <v>0</v>
      </c>
    </row>
    <row r="2268" spans="1:19">
      <c r="A2268" t="s">
        <v>158</v>
      </c>
      <c r="B2268">
        <v>141</v>
      </c>
      <c r="C2268" t="s">
        <v>158</v>
      </c>
      <c r="D2268" s="58">
        <v>45689</v>
      </c>
      <c r="E2268" s="382"/>
      <c r="F2268" s="382"/>
      <c r="G2268" s="382"/>
      <c r="H2268" s="382"/>
      <c r="I2268" s="382">
        <v>0</v>
      </c>
      <c r="J2268" s="382">
        <v>0</v>
      </c>
      <c r="L2268" s="380"/>
      <c r="N2268" s="382"/>
      <c r="O2268" s="382"/>
      <c r="P2268" s="382"/>
      <c r="Q2268" s="382">
        <v>0</v>
      </c>
      <c r="R2268" s="382">
        <v>0</v>
      </c>
      <c r="S2268" s="382">
        <v>0</v>
      </c>
    </row>
    <row r="2269" spans="1:19">
      <c r="A2269" t="s">
        <v>158</v>
      </c>
      <c r="B2269" t="s">
        <v>518</v>
      </c>
      <c r="D2269" s="58"/>
      <c r="E2269" s="382">
        <v>12</v>
      </c>
      <c r="F2269" s="382">
        <v>224</v>
      </c>
      <c r="G2269" s="382">
        <v>15</v>
      </c>
      <c r="H2269" s="382">
        <v>70</v>
      </c>
      <c r="I2269" s="382">
        <v>321</v>
      </c>
      <c r="J2269" s="382">
        <v>251</v>
      </c>
      <c r="L2269" s="380"/>
      <c r="N2269" s="382">
        <v>321</v>
      </c>
      <c r="O2269" s="382">
        <v>15</v>
      </c>
      <c r="P2269" s="382">
        <v>70</v>
      </c>
      <c r="Q2269" s="382">
        <v>251</v>
      </c>
      <c r="R2269" s="382">
        <v>321</v>
      </c>
      <c r="S2269" s="382">
        <v>0</v>
      </c>
    </row>
    <row r="2270" spans="1:19">
      <c r="B2270">
        <v>142</v>
      </c>
      <c r="C2270" t="s">
        <v>159</v>
      </c>
      <c r="D2270" s="58">
        <v>45261</v>
      </c>
      <c r="E2270" s="382">
        <v>0</v>
      </c>
      <c r="F2270" s="382"/>
      <c r="G2270" s="382"/>
      <c r="H2270" s="382"/>
      <c r="I2270" s="382">
        <v>0</v>
      </c>
      <c r="J2270" s="382">
        <v>0</v>
      </c>
      <c r="L2270" s="380"/>
      <c r="N2270" s="382"/>
      <c r="O2270" s="382"/>
      <c r="P2270" s="382"/>
      <c r="Q2270" s="382">
        <v>0</v>
      </c>
      <c r="R2270" s="382">
        <v>0</v>
      </c>
      <c r="S2270" s="382">
        <v>0</v>
      </c>
    </row>
    <row r="2271" spans="1:19">
      <c r="B2271">
        <v>142</v>
      </c>
      <c r="C2271" t="s">
        <v>159</v>
      </c>
      <c r="D2271" s="58">
        <v>45292</v>
      </c>
      <c r="E2271" s="382"/>
      <c r="F2271" s="382">
        <v>7</v>
      </c>
      <c r="G2271" s="382"/>
      <c r="H2271" s="382">
        <v>0</v>
      </c>
      <c r="I2271" s="382">
        <v>7</v>
      </c>
      <c r="J2271" s="382">
        <v>7</v>
      </c>
      <c r="K2271" t="s">
        <v>557</v>
      </c>
      <c r="L2271" s="380">
        <v>45390</v>
      </c>
      <c r="M2271">
        <v>90</v>
      </c>
      <c r="N2271" s="382">
        <v>7</v>
      </c>
      <c r="O2271" s="382"/>
      <c r="P2271" s="382"/>
      <c r="Q2271" s="382">
        <v>7</v>
      </c>
      <c r="R2271" s="382">
        <v>7</v>
      </c>
      <c r="S2271" s="382">
        <v>0</v>
      </c>
    </row>
    <row r="2272" spans="1:19">
      <c r="A2272" t="s">
        <v>159</v>
      </c>
      <c r="B2272">
        <v>142</v>
      </c>
      <c r="C2272" t="s">
        <v>159</v>
      </c>
      <c r="D2272" s="58">
        <v>45323</v>
      </c>
      <c r="E2272" s="382"/>
      <c r="F2272" s="382">
        <v>0</v>
      </c>
      <c r="G2272" s="382"/>
      <c r="H2272" s="382">
        <v>0</v>
      </c>
      <c r="I2272" s="382">
        <v>0</v>
      </c>
      <c r="J2272" s="382">
        <v>0</v>
      </c>
      <c r="L2272" s="380"/>
      <c r="N2272" s="382"/>
      <c r="O2272" s="382"/>
      <c r="P2272" s="382"/>
      <c r="Q2272" s="382">
        <v>0</v>
      </c>
      <c r="R2272" s="382">
        <v>0</v>
      </c>
      <c r="S2272" s="382">
        <v>0</v>
      </c>
    </row>
    <row r="2273" spans="1:19">
      <c r="A2273" t="s">
        <v>159</v>
      </c>
      <c r="B2273">
        <v>142</v>
      </c>
      <c r="C2273" t="s">
        <v>159</v>
      </c>
      <c r="D2273" s="58">
        <v>45352</v>
      </c>
      <c r="E2273" s="382"/>
      <c r="F2273" s="382">
        <v>7</v>
      </c>
      <c r="G2273" s="382"/>
      <c r="H2273" s="382">
        <v>10</v>
      </c>
      <c r="I2273" s="382">
        <v>17</v>
      </c>
      <c r="J2273" s="382">
        <v>7</v>
      </c>
      <c r="K2273" t="s">
        <v>557</v>
      </c>
      <c r="L2273" s="380">
        <v>45390</v>
      </c>
      <c r="M2273">
        <v>90</v>
      </c>
      <c r="N2273" s="382">
        <v>17</v>
      </c>
      <c r="O2273" s="382"/>
      <c r="P2273" s="382">
        <v>10</v>
      </c>
      <c r="Q2273" s="382">
        <v>7</v>
      </c>
      <c r="R2273" s="382">
        <v>17</v>
      </c>
      <c r="S2273" s="382">
        <v>0</v>
      </c>
    </row>
    <row r="2274" spans="1:19">
      <c r="A2274" t="s">
        <v>159</v>
      </c>
      <c r="B2274">
        <v>142</v>
      </c>
      <c r="C2274" t="s">
        <v>159</v>
      </c>
      <c r="D2274" s="58">
        <v>45383</v>
      </c>
      <c r="E2274" s="382"/>
      <c r="F2274" s="382">
        <v>28</v>
      </c>
      <c r="G2274" s="382"/>
      <c r="H2274" s="382">
        <v>10</v>
      </c>
      <c r="I2274" s="382">
        <v>38</v>
      </c>
      <c r="J2274" s="382">
        <v>28</v>
      </c>
      <c r="L2274" s="380">
        <v>45419</v>
      </c>
      <c r="M2274" s="383">
        <v>24</v>
      </c>
      <c r="N2274" s="382">
        <v>38</v>
      </c>
      <c r="O2274" s="382"/>
      <c r="P2274" s="382">
        <v>10</v>
      </c>
      <c r="Q2274" s="382">
        <v>28</v>
      </c>
      <c r="R2274" s="382">
        <v>38</v>
      </c>
      <c r="S2274" s="382">
        <v>0</v>
      </c>
    </row>
    <row r="2275" spans="1:19">
      <c r="A2275" t="s">
        <v>159</v>
      </c>
      <c r="B2275">
        <v>142</v>
      </c>
      <c r="C2275" t="s">
        <v>159</v>
      </c>
      <c r="D2275" s="58">
        <v>45413</v>
      </c>
      <c r="E2275" s="382"/>
      <c r="F2275" s="382">
        <v>14</v>
      </c>
      <c r="G2275" s="382"/>
      <c r="H2275" s="382">
        <v>10</v>
      </c>
      <c r="I2275" s="382">
        <v>24</v>
      </c>
      <c r="J2275" s="382">
        <v>14</v>
      </c>
      <c r="L2275" s="380">
        <v>45449</v>
      </c>
      <c r="M2275">
        <v>29</v>
      </c>
      <c r="N2275" s="382">
        <v>24</v>
      </c>
      <c r="O2275" s="382"/>
      <c r="P2275" s="382">
        <v>10</v>
      </c>
      <c r="Q2275" s="382">
        <v>14</v>
      </c>
      <c r="R2275" s="382">
        <v>24</v>
      </c>
      <c r="S2275" s="382">
        <v>0</v>
      </c>
    </row>
    <row r="2276" spans="1:19">
      <c r="A2276" t="s">
        <v>159</v>
      </c>
      <c r="B2276">
        <v>142</v>
      </c>
      <c r="C2276" t="s">
        <v>159</v>
      </c>
      <c r="D2276" s="58">
        <v>45444</v>
      </c>
      <c r="E2276" s="382"/>
      <c r="F2276" s="382">
        <v>28</v>
      </c>
      <c r="G2276" s="382"/>
      <c r="H2276" s="382">
        <v>10</v>
      </c>
      <c r="I2276" s="382">
        <v>38</v>
      </c>
      <c r="J2276" s="382">
        <v>28</v>
      </c>
      <c r="L2276" s="380">
        <v>45483</v>
      </c>
      <c r="M2276">
        <v>30</v>
      </c>
      <c r="N2276" s="382">
        <v>38</v>
      </c>
      <c r="O2276" s="382"/>
      <c r="P2276" s="382">
        <v>10</v>
      </c>
      <c r="Q2276" s="382">
        <v>28</v>
      </c>
      <c r="R2276" s="382">
        <v>38</v>
      </c>
      <c r="S2276" s="382">
        <v>0</v>
      </c>
    </row>
    <row r="2277" spans="1:19">
      <c r="A2277" t="s">
        <v>159</v>
      </c>
      <c r="B2277">
        <v>142</v>
      </c>
      <c r="C2277" t="s">
        <v>159</v>
      </c>
      <c r="D2277" s="58">
        <v>45474</v>
      </c>
      <c r="E2277" s="382"/>
      <c r="F2277" s="382">
        <v>21</v>
      </c>
      <c r="G2277" s="382">
        <v>5</v>
      </c>
      <c r="H2277" s="382">
        <v>10</v>
      </c>
      <c r="I2277" s="382">
        <v>36</v>
      </c>
      <c r="J2277" s="382">
        <v>26</v>
      </c>
      <c r="L2277" s="380">
        <v>45511</v>
      </c>
      <c r="M2277">
        <v>30</v>
      </c>
      <c r="N2277" s="382">
        <v>36</v>
      </c>
      <c r="O2277" s="382">
        <v>5</v>
      </c>
      <c r="P2277" s="382">
        <v>10</v>
      </c>
      <c r="Q2277" s="382">
        <v>26</v>
      </c>
      <c r="R2277" s="382">
        <v>36</v>
      </c>
      <c r="S2277" s="382">
        <v>0</v>
      </c>
    </row>
    <row r="2278" spans="1:19">
      <c r="A2278" t="s">
        <v>159</v>
      </c>
      <c r="B2278">
        <v>142</v>
      </c>
      <c r="C2278" t="s">
        <v>159</v>
      </c>
      <c r="D2278" s="58">
        <v>45505</v>
      </c>
      <c r="E2278" s="382"/>
      <c r="F2278" s="382">
        <v>14</v>
      </c>
      <c r="G2278" s="382">
        <v>5</v>
      </c>
      <c r="H2278" s="382">
        <v>10</v>
      </c>
      <c r="I2278" s="382">
        <v>29</v>
      </c>
      <c r="J2278" s="382">
        <v>19</v>
      </c>
      <c r="L2278" s="380">
        <v>45549</v>
      </c>
      <c r="M2278">
        <v>2</v>
      </c>
      <c r="N2278" s="382">
        <v>36</v>
      </c>
      <c r="O2278" s="382">
        <v>5</v>
      </c>
      <c r="P2278" s="382">
        <v>10</v>
      </c>
      <c r="Q2278" s="382">
        <v>26</v>
      </c>
      <c r="R2278" s="382">
        <v>36</v>
      </c>
      <c r="S2278" s="382">
        <v>-7</v>
      </c>
    </row>
    <row r="2279" spans="1:19">
      <c r="A2279" t="s">
        <v>159</v>
      </c>
      <c r="B2279">
        <v>142</v>
      </c>
      <c r="C2279" t="s">
        <v>159</v>
      </c>
      <c r="D2279" s="58">
        <v>45536</v>
      </c>
      <c r="E2279" s="382"/>
      <c r="F2279" s="382">
        <v>21</v>
      </c>
      <c r="G2279" s="382">
        <v>5</v>
      </c>
      <c r="H2279" s="382">
        <v>10</v>
      </c>
      <c r="I2279" s="382">
        <v>36</v>
      </c>
      <c r="J2279" s="382">
        <v>26</v>
      </c>
      <c r="L2279" s="380"/>
      <c r="N2279" s="382">
        <v>36</v>
      </c>
      <c r="O2279" s="382">
        <v>5</v>
      </c>
      <c r="P2279" s="382">
        <v>10</v>
      </c>
      <c r="Q2279" s="382">
        <v>26</v>
      </c>
      <c r="R2279" s="382">
        <v>36</v>
      </c>
      <c r="S2279" s="382">
        <v>0</v>
      </c>
    </row>
    <row r="2280" spans="1:19">
      <c r="A2280" t="s">
        <v>159</v>
      </c>
      <c r="B2280">
        <v>142</v>
      </c>
      <c r="C2280" t="s">
        <v>159</v>
      </c>
      <c r="D2280" s="58">
        <v>45566</v>
      </c>
      <c r="E2280" s="382"/>
      <c r="F2280" s="382">
        <v>35</v>
      </c>
      <c r="G2280" s="382">
        <v>5</v>
      </c>
      <c r="H2280" s="382">
        <v>10</v>
      </c>
      <c r="I2280" s="382">
        <v>50</v>
      </c>
      <c r="J2280" s="382">
        <v>40</v>
      </c>
      <c r="L2280" s="380" t="s">
        <v>564</v>
      </c>
      <c r="M2280">
        <v>4</v>
      </c>
      <c r="N2280" s="382">
        <v>50</v>
      </c>
      <c r="O2280" s="382">
        <v>5</v>
      </c>
      <c r="P2280" s="382">
        <v>10</v>
      </c>
      <c r="Q2280" s="382">
        <v>40</v>
      </c>
      <c r="R2280" s="382">
        <v>50</v>
      </c>
      <c r="S2280" s="382">
        <v>0</v>
      </c>
    </row>
    <row r="2281" spans="1:19">
      <c r="A2281" t="s">
        <v>159</v>
      </c>
      <c r="B2281">
        <v>142</v>
      </c>
      <c r="C2281" t="s">
        <v>159</v>
      </c>
      <c r="D2281" s="58">
        <v>45597</v>
      </c>
      <c r="E2281" s="382"/>
      <c r="F2281" s="382"/>
      <c r="G2281" s="382"/>
      <c r="H2281" s="382"/>
      <c r="I2281" s="382">
        <v>0</v>
      </c>
      <c r="J2281" s="382">
        <v>0</v>
      </c>
      <c r="L2281" s="380"/>
      <c r="N2281" s="382"/>
      <c r="O2281" s="382"/>
      <c r="P2281" s="382"/>
      <c r="Q2281" s="382">
        <v>0</v>
      </c>
      <c r="R2281" s="382">
        <v>0</v>
      </c>
      <c r="S2281" s="382">
        <v>0</v>
      </c>
    </row>
    <row r="2282" spans="1:19">
      <c r="A2282" t="s">
        <v>159</v>
      </c>
      <c r="B2282">
        <v>142</v>
      </c>
      <c r="C2282" t="s">
        <v>159</v>
      </c>
      <c r="D2282" s="58">
        <v>45627</v>
      </c>
      <c r="E2282" s="382"/>
      <c r="F2282" s="382"/>
      <c r="G2282" s="382"/>
      <c r="H2282" s="382"/>
      <c r="I2282" s="382">
        <v>0</v>
      </c>
      <c r="J2282" s="382">
        <v>0</v>
      </c>
      <c r="L2282" s="380"/>
      <c r="N2282" s="382"/>
      <c r="O2282" s="382"/>
      <c r="P2282" s="382"/>
      <c r="Q2282" s="382">
        <v>0</v>
      </c>
      <c r="R2282" s="382">
        <v>0</v>
      </c>
      <c r="S2282" s="382">
        <v>0</v>
      </c>
    </row>
    <row r="2283" spans="1:19">
      <c r="A2283" t="s">
        <v>159</v>
      </c>
      <c r="B2283" t="s">
        <v>519</v>
      </c>
      <c r="D2283" s="58"/>
      <c r="E2283" s="382">
        <v>0</v>
      </c>
      <c r="F2283" s="382">
        <v>175</v>
      </c>
      <c r="G2283" s="382">
        <v>20</v>
      </c>
      <c r="H2283" s="382">
        <v>80</v>
      </c>
      <c r="I2283" s="382">
        <v>275</v>
      </c>
      <c r="J2283" s="382">
        <v>195</v>
      </c>
      <c r="L2283" s="380"/>
      <c r="N2283" s="382">
        <v>282</v>
      </c>
      <c r="O2283" s="382">
        <v>20</v>
      </c>
      <c r="P2283" s="382">
        <v>80</v>
      </c>
      <c r="Q2283" s="382">
        <v>202</v>
      </c>
      <c r="R2283" s="382">
        <v>282</v>
      </c>
      <c r="S2283" s="382">
        <v>-7</v>
      </c>
    </row>
    <row r="2284" spans="1:19">
      <c r="B2284">
        <v>143</v>
      </c>
      <c r="C2284" t="s">
        <v>160</v>
      </c>
      <c r="D2284" s="58">
        <v>45261</v>
      </c>
      <c r="E2284" s="382">
        <v>208</v>
      </c>
      <c r="F2284" s="382"/>
      <c r="G2284" s="382"/>
      <c r="H2284" s="382"/>
      <c r="I2284" s="382">
        <v>208</v>
      </c>
      <c r="J2284" s="382">
        <v>208</v>
      </c>
      <c r="K2284" s="387" t="s">
        <v>383</v>
      </c>
      <c r="L2284" s="380"/>
      <c r="M2284">
        <v>35</v>
      </c>
      <c r="N2284" s="382">
        <v>200</v>
      </c>
      <c r="O2284" s="382"/>
      <c r="P2284" s="382"/>
      <c r="Q2284" s="382">
        <v>200</v>
      </c>
      <c r="R2284" s="382">
        <v>200</v>
      </c>
      <c r="S2284" s="382">
        <v>8</v>
      </c>
    </row>
    <row r="2285" spans="1:19">
      <c r="B2285">
        <v>143</v>
      </c>
      <c r="C2285" t="s">
        <v>160</v>
      </c>
      <c r="D2285" s="58">
        <v>45292</v>
      </c>
      <c r="E2285" s="382"/>
      <c r="F2285" s="382">
        <v>7</v>
      </c>
      <c r="G2285" s="382"/>
      <c r="H2285" s="382">
        <v>0</v>
      </c>
      <c r="I2285" s="382">
        <v>7</v>
      </c>
      <c r="J2285" s="382">
        <v>7</v>
      </c>
      <c r="L2285" s="380">
        <v>45435</v>
      </c>
      <c r="M2285" s="383">
        <v>114</v>
      </c>
      <c r="N2285" s="382">
        <v>15</v>
      </c>
      <c r="O2285" s="382"/>
      <c r="P2285" s="382">
        <v>0</v>
      </c>
      <c r="Q2285" s="382">
        <v>15</v>
      </c>
      <c r="R2285" s="382">
        <v>15</v>
      </c>
      <c r="S2285" s="382">
        <v>-8</v>
      </c>
    </row>
    <row r="2286" spans="1:19">
      <c r="A2286" t="s">
        <v>160</v>
      </c>
      <c r="B2286">
        <v>143</v>
      </c>
      <c r="C2286" t="s">
        <v>160</v>
      </c>
      <c r="D2286" s="58">
        <v>45323</v>
      </c>
      <c r="E2286" s="382"/>
      <c r="F2286" s="382">
        <v>0</v>
      </c>
      <c r="G2286" s="382"/>
      <c r="H2286" s="382">
        <v>0</v>
      </c>
      <c r="I2286" s="382">
        <v>0</v>
      </c>
      <c r="J2286" s="382">
        <v>0</v>
      </c>
      <c r="L2286" s="380"/>
      <c r="N2286" s="382"/>
      <c r="O2286" s="382"/>
      <c r="P2286" s="382"/>
      <c r="Q2286" s="382">
        <v>0</v>
      </c>
      <c r="R2286" s="382">
        <v>0</v>
      </c>
      <c r="S2286" s="382">
        <v>0</v>
      </c>
    </row>
    <row r="2287" spans="1:19">
      <c r="A2287" t="s">
        <v>160</v>
      </c>
      <c r="B2287">
        <v>143</v>
      </c>
      <c r="C2287" t="s">
        <v>160</v>
      </c>
      <c r="D2287" s="58">
        <v>45352</v>
      </c>
      <c r="E2287" s="382"/>
      <c r="F2287" s="382"/>
      <c r="G2287" s="382"/>
      <c r="H2287" s="382">
        <v>10</v>
      </c>
      <c r="I2287" s="382">
        <v>10</v>
      </c>
      <c r="J2287" s="382">
        <v>0</v>
      </c>
      <c r="L2287" s="380">
        <v>45435</v>
      </c>
      <c r="M2287" s="383">
        <v>114</v>
      </c>
      <c r="N2287" s="382">
        <v>10</v>
      </c>
      <c r="O2287" s="382"/>
      <c r="P2287" s="382">
        <v>10</v>
      </c>
      <c r="Q2287" s="382">
        <v>0</v>
      </c>
      <c r="R2287" s="382">
        <v>10</v>
      </c>
      <c r="S2287" s="382">
        <v>0</v>
      </c>
    </row>
    <row r="2288" spans="1:19">
      <c r="A2288" t="s">
        <v>160</v>
      </c>
      <c r="B2288">
        <v>143</v>
      </c>
      <c r="C2288" t="s">
        <v>160</v>
      </c>
      <c r="D2288" s="58">
        <v>45383</v>
      </c>
      <c r="E2288" s="382"/>
      <c r="F2288" s="382">
        <v>21</v>
      </c>
      <c r="G2288" s="382"/>
      <c r="H2288" s="382">
        <v>10</v>
      </c>
      <c r="I2288" s="382">
        <v>31</v>
      </c>
      <c r="J2288" s="382">
        <v>21</v>
      </c>
      <c r="L2288" s="380">
        <v>45435</v>
      </c>
      <c r="M2288" s="383">
        <v>114</v>
      </c>
      <c r="N2288" s="382">
        <v>31</v>
      </c>
      <c r="O2288" s="382"/>
      <c r="P2288" s="382">
        <v>10</v>
      </c>
      <c r="Q2288" s="382">
        <v>21</v>
      </c>
      <c r="R2288" s="382">
        <v>31</v>
      </c>
      <c r="S2288" s="382">
        <v>0</v>
      </c>
    </row>
    <row r="2289" spans="1:19">
      <c r="A2289" t="s">
        <v>160</v>
      </c>
      <c r="B2289">
        <v>143</v>
      </c>
      <c r="C2289" t="s">
        <v>160</v>
      </c>
      <c r="D2289" s="58">
        <v>45413</v>
      </c>
      <c r="E2289" s="382"/>
      <c r="F2289" s="382">
        <v>28</v>
      </c>
      <c r="G2289" s="382"/>
      <c r="H2289" s="382">
        <v>10</v>
      </c>
      <c r="I2289" s="382">
        <v>38</v>
      </c>
      <c r="J2289" s="382">
        <v>28</v>
      </c>
      <c r="L2289" s="380">
        <v>45500</v>
      </c>
      <c r="M2289">
        <v>116</v>
      </c>
      <c r="N2289" s="382">
        <v>38</v>
      </c>
      <c r="O2289" s="382"/>
      <c r="P2289" s="382">
        <v>10</v>
      </c>
      <c r="Q2289" s="382">
        <v>28</v>
      </c>
      <c r="R2289" s="382">
        <v>38</v>
      </c>
      <c r="S2289" s="382">
        <v>0</v>
      </c>
    </row>
    <row r="2290" spans="1:19">
      <c r="A2290" t="s">
        <v>160</v>
      </c>
      <c r="B2290">
        <v>143</v>
      </c>
      <c r="C2290" t="s">
        <v>160</v>
      </c>
      <c r="D2290" s="58">
        <v>45444</v>
      </c>
      <c r="E2290" s="382"/>
      <c r="F2290" s="382">
        <v>21</v>
      </c>
      <c r="G2290" s="382"/>
      <c r="H2290" s="382">
        <v>10</v>
      </c>
      <c r="I2290" s="382">
        <v>31</v>
      </c>
      <c r="J2290" s="382">
        <v>21</v>
      </c>
      <c r="L2290" s="380">
        <v>45500</v>
      </c>
      <c r="M2290">
        <v>116</v>
      </c>
      <c r="N2290" s="382">
        <v>31</v>
      </c>
      <c r="O2290" s="382"/>
      <c r="P2290" s="382">
        <v>10</v>
      </c>
      <c r="Q2290" s="382">
        <v>21</v>
      </c>
      <c r="R2290" s="382">
        <v>31</v>
      </c>
      <c r="S2290" s="382">
        <v>0</v>
      </c>
    </row>
    <row r="2291" spans="1:19">
      <c r="A2291" t="s">
        <v>160</v>
      </c>
      <c r="B2291">
        <v>143</v>
      </c>
      <c r="C2291" t="s">
        <v>160</v>
      </c>
      <c r="D2291" s="58">
        <v>45474</v>
      </c>
      <c r="E2291" s="382"/>
      <c r="F2291" s="382">
        <v>28</v>
      </c>
      <c r="G2291" s="382">
        <v>5</v>
      </c>
      <c r="H2291" s="382">
        <v>10</v>
      </c>
      <c r="I2291" s="382">
        <v>43</v>
      </c>
      <c r="J2291" s="382">
        <v>33</v>
      </c>
      <c r="L2291" s="380" t="s">
        <v>565</v>
      </c>
      <c r="M2291">
        <v>62</v>
      </c>
      <c r="N2291" s="382">
        <v>43</v>
      </c>
      <c r="O2291" s="382">
        <v>5</v>
      </c>
      <c r="P2291" s="382">
        <v>10</v>
      </c>
      <c r="Q2291" s="382">
        <v>33</v>
      </c>
      <c r="R2291" s="382">
        <v>43</v>
      </c>
      <c r="S2291" s="382">
        <v>0</v>
      </c>
    </row>
    <row r="2292" spans="1:19">
      <c r="A2292" t="s">
        <v>160</v>
      </c>
      <c r="B2292">
        <v>143</v>
      </c>
      <c r="C2292" t="s">
        <v>160</v>
      </c>
      <c r="D2292" s="58">
        <v>45505</v>
      </c>
      <c r="E2292" s="382"/>
      <c r="F2292" s="382">
        <v>28</v>
      </c>
      <c r="G2292" s="382">
        <v>5</v>
      </c>
      <c r="H2292" s="382">
        <v>10</v>
      </c>
      <c r="I2292" s="382">
        <v>43</v>
      </c>
      <c r="J2292" s="382">
        <v>33</v>
      </c>
      <c r="L2292" s="380" t="s">
        <v>565</v>
      </c>
      <c r="M2292">
        <v>62</v>
      </c>
      <c r="N2292" s="382">
        <v>43</v>
      </c>
      <c r="O2292" s="382">
        <v>5</v>
      </c>
      <c r="P2292" s="382">
        <v>10</v>
      </c>
      <c r="Q2292" s="382">
        <v>33</v>
      </c>
      <c r="R2292" s="382">
        <v>43</v>
      </c>
      <c r="S2292" s="382">
        <v>0</v>
      </c>
    </row>
    <row r="2293" spans="1:19">
      <c r="A2293" t="s">
        <v>160</v>
      </c>
      <c r="B2293">
        <v>143</v>
      </c>
      <c r="C2293" t="s">
        <v>160</v>
      </c>
      <c r="D2293" s="58">
        <v>45536</v>
      </c>
      <c r="E2293" s="382"/>
      <c r="F2293" s="382">
        <v>21</v>
      </c>
      <c r="G2293" s="382">
        <v>5</v>
      </c>
      <c r="H2293" s="382">
        <v>10</v>
      </c>
      <c r="I2293" s="382">
        <v>36</v>
      </c>
      <c r="J2293" s="382">
        <v>26</v>
      </c>
      <c r="L2293" s="380"/>
      <c r="N2293" s="382">
        <v>36</v>
      </c>
      <c r="O2293" s="382"/>
      <c r="P2293" s="382"/>
      <c r="Q2293" s="382">
        <v>36</v>
      </c>
      <c r="R2293" s="382">
        <v>36</v>
      </c>
      <c r="S2293" s="382">
        <v>0</v>
      </c>
    </row>
    <row r="2294" spans="1:19">
      <c r="A2294" t="s">
        <v>160</v>
      </c>
      <c r="B2294">
        <v>143</v>
      </c>
      <c r="C2294" t="s">
        <v>160</v>
      </c>
      <c r="D2294" s="58">
        <v>45566</v>
      </c>
      <c r="E2294" s="382"/>
      <c r="F2294" s="382"/>
      <c r="G2294" s="382"/>
      <c r="H2294" s="382"/>
      <c r="I2294" s="382">
        <v>0</v>
      </c>
      <c r="J2294" s="382">
        <v>0</v>
      </c>
      <c r="L2294" s="380"/>
      <c r="N2294" s="382"/>
      <c r="O2294" s="382"/>
      <c r="P2294" s="382"/>
      <c r="Q2294" s="382">
        <v>0</v>
      </c>
      <c r="R2294" s="382">
        <v>0</v>
      </c>
      <c r="S2294" s="382">
        <v>0</v>
      </c>
    </row>
    <row r="2295" spans="1:19">
      <c r="A2295" t="s">
        <v>160</v>
      </c>
      <c r="B2295">
        <v>143</v>
      </c>
      <c r="C2295" t="s">
        <v>160</v>
      </c>
      <c r="D2295" s="58">
        <v>45597</v>
      </c>
      <c r="E2295" s="382"/>
      <c r="F2295" s="382"/>
      <c r="G2295" s="382"/>
      <c r="H2295" s="382"/>
      <c r="I2295" s="382">
        <v>0</v>
      </c>
      <c r="J2295" s="382">
        <v>0</v>
      </c>
      <c r="L2295" s="380"/>
      <c r="N2295" s="382"/>
      <c r="O2295" s="382"/>
      <c r="P2295" s="382"/>
      <c r="Q2295" s="382">
        <v>0</v>
      </c>
      <c r="R2295" s="382">
        <v>0</v>
      </c>
      <c r="S2295" s="382">
        <v>0</v>
      </c>
    </row>
    <row r="2296" spans="1:19">
      <c r="A2296" t="s">
        <v>160</v>
      </c>
      <c r="B2296">
        <v>143</v>
      </c>
      <c r="C2296" t="s">
        <v>160</v>
      </c>
      <c r="D2296" s="58">
        <v>45627</v>
      </c>
      <c r="E2296" s="382"/>
      <c r="F2296" s="382"/>
      <c r="G2296" s="382"/>
      <c r="H2296" s="382"/>
      <c r="I2296" s="382">
        <v>0</v>
      </c>
      <c r="J2296" s="382">
        <v>0</v>
      </c>
      <c r="L2296" s="380"/>
      <c r="N2296" s="382"/>
      <c r="O2296" s="382"/>
      <c r="P2296" s="382"/>
      <c r="Q2296" s="382">
        <v>0</v>
      </c>
      <c r="R2296" s="382">
        <v>0</v>
      </c>
      <c r="S2296" s="382">
        <v>0</v>
      </c>
    </row>
    <row r="2297" spans="1:19">
      <c r="A2297" t="s">
        <v>160</v>
      </c>
      <c r="B2297">
        <v>143</v>
      </c>
      <c r="C2297" t="s">
        <v>160</v>
      </c>
      <c r="D2297" s="58">
        <v>45658</v>
      </c>
      <c r="E2297" s="382"/>
      <c r="F2297" s="382"/>
      <c r="G2297" s="382"/>
      <c r="H2297" s="382"/>
      <c r="I2297" s="382">
        <v>0</v>
      </c>
      <c r="J2297" s="382">
        <v>0</v>
      </c>
      <c r="L2297" s="380"/>
      <c r="N2297" s="382"/>
      <c r="O2297" s="382"/>
      <c r="P2297" s="382"/>
      <c r="Q2297" s="382">
        <v>0</v>
      </c>
      <c r="R2297" s="382">
        <v>0</v>
      </c>
      <c r="S2297" s="382">
        <v>0</v>
      </c>
    </row>
    <row r="2298" spans="1:19">
      <c r="A2298" t="s">
        <v>160</v>
      </c>
      <c r="B2298" t="s">
        <v>520</v>
      </c>
      <c r="D2298" s="58"/>
      <c r="E2298" s="382">
        <v>208</v>
      </c>
      <c r="F2298" s="382">
        <v>154</v>
      </c>
      <c r="G2298" s="382">
        <v>15</v>
      </c>
      <c r="H2298" s="382">
        <v>70</v>
      </c>
      <c r="I2298" s="382">
        <v>447</v>
      </c>
      <c r="J2298" s="382">
        <v>377</v>
      </c>
      <c r="L2298" s="380"/>
      <c r="N2298" s="382">
        <v>447</v>
      </c>
      <c r="O2298" s="382">
        <v>10</v>
      </c>
      <c r="P2298" s="382">
        <v>60</v>
      </c>
      <c r="Q2298" s="382">
        <v>387</v>
      </c>
      <c r="R2298" s="382">
        <v>447</v>
      </c>
      <c r="S2298" s="382">
        <v>0</v>
      </c>
    </row>
    <row r="2299" spans="1:19">
      <c r="B2299">
        <v>144</v>
      </c>
      <c r="C2299" t="s">
        <v>161</v>
      </c>
      <c r="D2299" s="58">
        <v>45261</v>
      </c>
      <c r="E2299" s="382">
        <v>0</v>
      </c>
      <c r="F2299" s="382"/>
      <c r="G2299" s="382"/>
      <c r="H2299" s="382"/>
      <c r="I2299" s="382">
        <v>0</v>
      </c>
      <c r="J2299" s="382">
        <v>0</v>
      </c>
      <c r="L2299" s="380"/>
      <c r="N2299" s="382"/>
      <c r="O2299" s="382"/>
      <c r="P2299" s="382"/>
      <c r="Q2299" s="382">
        <v>0</v>
      </c>
      <c r="R2299" s="382">
        <v>0</v>
      </c>
      <c r="S2299" s="382">
        <v>0</v>
      </c>
    </row>
    <row r="2300" spans="1:19">
      <c r="B2300">
        <v>144</v>
      </c>
      <c r="C2300" t="s">
        <v>161</v>
      </c>
      <c r="D2300" s="58">
        <v>45292</v>
      </c>
      <c r="E2300" s="382"/>
      <c r="F2300" s="382">
        <v>14</v>
      </c>
      <c r="G2300" s="382"/>
      <c r="H2300" s="382">
        <v>0</v>
      </c>
      <c r="I2300" s="382">
        <v>14</v>
      </c>
      <c r="J2300" s="382">
        <v>14</v>
      </c>
      <c r="K2300" t="s">
        <v>557</v>
      </c>
      <c r="L2300" s="380">
        <v>45391</v>
      </c>
      <c r="M2300">
        <v>117</v>
      </c>
      <c r="N2300" s="382">
        <v>14</v>
      </c>
      <c r="O2300" s="382"/>
      <c r="P2300" s="382">
        <v>0</v>
      </c>
      <c r="Q2300" s="382">
        <v>14</v>
      </c>
      <c r="R2300" s="382">
        <v>14</v>
      </c>
      <c r="S2300" s="382">
        <v>0</v>
      </c>
    </row>
    <row r="2301" spans="1:19">
      <c r="A2301" t="s">
        <v>161</v>
      </c>
      <c r="B2301">
        <v>144</v>
      </c>
      <c r="C2301" t="s">
        <v>161</v>
      </c>
      <c r="D2301" s="58">
        <v>45323</v>
      </c>
      <c r="E2301" s="382"/>
      <c r="F2301" s="382">
        <v>0</v>
      </c>
      <c r="G2301" s="382"/>
      <c r="H2301" s="382">
        <v>0</v>
      </c>
      <c r="I2301" s="382">
        <v>0</v>
      </c>
      <c r="J2301" s="382">
        <v>0</v>
      </c>
      <c r="L2301" s="380"/>
      <c r="N2301" s="382"/>
      <c r="O2301" s="382"/>
      <c r="P2301" s="382"/>
      <c r="Q2301" s="382">
        <v>0</v>
      </c>
      <c r="R2301" s="382">
        <v>0</v>
      </c>
      <c r="S2301" s="382">
        <v>0</v>
      </c>
    </row>
    <row r="2302" spans="1:19">
      <c r="A2302" t="s">
        <v>161</v>
      </c>
      <c r="B2302">
        <v>144</v>
      </c>
      <c r="C2302" t="s">
        <v>161</v>
      </c>
      <c r="D2302" s="58">
        <v>45352</v>
      </c>
      <c r="E2302" s="382"/>
      <c r="F2302" s="382">
        <v>14</v>
      </c>
      <c r="G2302" s="382"/>
      <c r="H2302" s="382">
        <v>10</v>
      </c>
      <c r="I2302" s="382">
        <v>24</v>
      </c>
      <c r="J2302" s="382">
        <v>14</v>
      </c>
      <c r="K2302" t="s">
        <v>557</v>
      </c>
      <c r="L2302" s="380">
        <v>45391</v>
      </c>
      <c r="M2302">
        <v>117</v>
      </c>
      <c r="N2302" s="382">
        <v>24</v>
      </c>
      <c r="O2302" s="382"/>
      <c r="P2302" s="382">
        <v>10</v>
      </c>
      <c r="Q2302" s="382">
        <v>14</v>
      </c>
      <c r="R2302" s="382">
        <v>24</v>
      </c>
      <c r="S2302" s="382">
        <v>0</v>
      </c>
    </row>
    <row r="2303" spans="1:19">
      <c r="A2303" t="s">
        <v>161</v>
      </c>
      <c r="B2303">
        <v>144</v>
      </c>
      <c r="C2303" t="s">
        <v>161</v>
      </c>
      <c r="D2303" s="58">
        <v>45383</v>
      </c>
      <c r="E2303" s="382"/>
      <c r="F2303" s="382">
        <v>56</v>
      </c>
      <c r="G2303" s="382"/>
      <c r="H2303" s="382">
        <v>10</v>
      </c>
      <c r="I2303" s="382">
        <v>66</v>
      </c>
      <c r="J2303" s="382">
        <v>56</v>
      </c>
      <c r="L2303" s="380">
        <v>45419</v>
      </c>
      <c r="M2303" s="383">
        <v>2</v>
      </c>
      <c r="N2303" s="382">
        <v>66</v>
      </c>
      <c r="O2303" s="382"/>
      <c r="P2303" s="382">
        <v>10</v>
      </c>
      <c r="Q2303" s="382">
        <v>56</v>
      </c>
      <c r="R2303" s="382">
        <v>66</v>
      </c>
      <c r="S2303" s="382">
        <v>0</v>
      </c>
    </row>
    <row r="2304" spans="1:19">
      <c r="A2304" t="s">
        <v>161</v>
      </c>
      <c r="B2304">
        <v>144</v>
      </c>
      <c r="C2304" t="s">
        <v>161</v>
      </c>
      <c r="D2304" s="58">
        <v>45413</v>
      </c>
      <c r="E2304" s="382"/>
      <c r="F2304" s="382">
        <v>84</v>
      </c>
      <c r="G2304" s="382"/>
      <c r="H2304" s="382">
        <v>10</v>
      </c>
      <c r="I2304" s="382">
        <v>94</v>
      </c>
      <c r="J2304" s="382">
        <v>84</v>
      </c>
      <c r="L2304" s="380">
        <v>45463</v>
      </c>
      <c r="M2304">
        <v>111</v>
      </c>
      <c r="N2304" s="382">
        <v>94</v>
      </c>
      <c r="O2304" s="382"/>
      <c r="P2304" s="382">
        <v>10</v>
      </c>
      <c r="Q2304" s="382">
        <v>84</v>
      </c>
      <c r="R2304" s="382">
        <v>94</v>
      </c>
      <c r="S2304" s="382">
        <v>0</v>
      </c>
    </row>
    <row r="2305" spans="1:19">
      <c r="A2305" t="s">
        <v>161</v>
      </c>
      <c r="B2305">
        <v>144</v>
      </c>
      <c r="C2305" t="s">
        <v>161</v>
      </c>
      <c r="D2305" s="58">
        <v>45444</v>
      </c>
      <c r="E2305" s="382"/>
      <c r="F2305" s="382">
        <v>77</v>
      </c>
      <c r="G2305" s="382"/>
      <c r="H2305" s="382">
        <v>10</v>
      </c>
      <c r="I2305" s="382">
        <v>87</v>
      </c>
      <c r="J2305" s="382">
        <v>77</v>
      </c>
      <c r="L2305" s="380">
        <v>45486</v>
      </c>
      <c r="M2305">
        <v>66</v>
      </c>
      <c r="N2305" s="382">
        <v>87</v>
      </c>
      <c r="O2305" s="382"/>
      <c r="P2305" s="382">
        <v>10</v>
      </c>
      <c r="Q2305" s="382">
        <v>77</v>
      </c>
      <c r="R2305" s="382">
        <v>87</v>
      </c>
      <c r="S2305" s="382">
        <v>0</v>
      </c>
    </row>
    <row r="2306" spans="1:19">
      <c r="A2306" t="s">
        <v>161</v>
      </c>
      <c r="B2306">
        <v>144</v>
      </c>
      <c r="C2306" t="s">
        <v>161</v>
      </c>
      <c r="D2306" s="58">
        <v>45474</v>
      </c>
      <c r="E2306" s="382"/>
      <c r="F2306" s="382">
        <v>105</v>
      </c>
      <c r="G2306" s="382">
        <v>5</v>
      </c>
      <c r="H2306" s="382">
        <v>10</v>
      </c>
      <c r="I2306" s="382">
        <v>120</v>
      </c>
      <c r="J2306" s="382">
        <v>110</v>
      </c>
      <c r="L2306" s="380"/>
      <c r="N2306" s="382">
        <v>120</v>
      </c>
      <c r="O2306" s="382"/>
      <c r="P2306" s="382"/>
      <c r="Q2306" s="382">
        <v>120</v>
      </c>
      <c r="R2306" s="382">
        <v>120</v>
      </c>
      <c r="S2306" s="382">
        <v>0</v>
      </c>
    </row>
    <row r="2307" spans="1:19">
      <c r="A2307" t="s">
        <v>161</v>
      </c>
      <c r="B2307">
        <v>144</v>
      </c>
      <c r="C2307" t="s">
        <v>161</v>
      </c>
      <c r="D2307" s="58">
        <v>45505</v>
      </c>
      <c r="E2307" s="382"/>
      <c r="F2307" s="382">
        <v>70</v>
      </c>
      <c r="G2307" s="382">
        <v>5</v>
      </c>
      <c r="H2307" s="382">
        <v>10</v>
      </c>
      <c r="I2307" s="382">
        <v>85</v>
      </c>
      <c r="J2307" s="382">
        <v>75</v>
      </c>
      <c r="L2307" s="380" t="s">
        <v>565</v>
      </c>
      <c r="M2307">
        <v>64</v>
      </c>
      <c r="N2307" s="382">
        <v>85</v>
      </c>
      <c r="O2307" s="382">
        <v>5</v>
      </c>
      <c r="P2307" s="382">
        <v>10</v>
      </c>
      <c r="Q2307" s="382">
        <v>75</v>
      </c>
      <c r="R2307" s="382">
        <v>85</v>
      </c>
      <c r="S2307" s="382">
        <v>0</v>
      </c>
    </row>
    <row r="2308" spans="1:19">
      <c r="A2308" t="s">
        <v>161</v>
      </c>
      <c r="B2308">
        <v>144</v>
      </c>
      <c r="C2308" t="s">
        <v>161</v>
      </c>
      <c r="D2308" s="58">
        <v>45536</v>
      </c>
      <c r="E2308" s="382"/>
      <c r="F2308" s="382">
        <v>56</v>
      </c>
      <c r="G2308" s="382">
        <v>5</v>
      </c>
      <c r="H2308" s="382">
        <v>10</v>
      </c>
      <c r="I2308" s="382">
        <v>71</v>
      </c>
      <c r="J2308" s="382">
        <v>61</v>
      </c>
      <c r="L2308" s="380"/>
      <c r="N2308" s="382">
        <v>71</v>
      </c>
      <c r="O2308" s="382">
        <v>5</v>
      </c>
      <c r="P2308" s="382">
        <v>10</v>
      </c>
      <c r="Q2308" s="382">
        <v>61</v>
      </c>
      <c r="R2308" s="382">
        <v>71</v>
      </c>
      <c r="S2308" s="382">
        <v>0</v>
      </c>
    </row>
    <row r="2309" spans="1:19">
      <c r="A2309" t="s">
        <v>161</v>
      </c>
      <c r="B2309">
        <v>144</v>
      </c>
      <c r="C2309" t="s">
        <v>161</v>
      </c>
      <c r="D2309" s="58">
        <v>45566</v>
      </c>
      <c r="E2309" s="382"/>
      <c r="F2309" s="382"/>
      <c r="G2309" s="382"/>
      <c r="H2309" s="382"/>
      <c r="I2309" s="382">
        <v>0</v>
      </c>
      <c r="J2309" s="382">
        <v>0</v>
      </c>
      <c r="L2309" s="380"/>
      <c r="N2309" s="382"/>
      <c r="O2309" s="382"/>
      <c r="P2309" s="382"/>
      <c r="Q2309" s="382">
        <v>0</v>
      </c>
      <c r="R2309" s="382">
        <v>0</v>
      </c>
      <c r="S2309" s="382">
        <v>0</v>
      </c>
    </row>
    <row r="2310" spans="1:19">
      <c r="A2310" t="s">
        <v>161</v>
      </c>
      <c r="B2310">
        <v>144</v>
      </c>
      <c r="C2310" t="s">
        <v>161</v>
      </c>
      <c r="D2310" s="58">
        <v>45597</v>
      </c>
      <c r="E2310" s="382"/>
      <c r="F2310" s="382"/>
      <c r="G2310" s="382"/>
      <c r="H2310" s="382"/>
      <c r="I2310" s="382">
        <v>0</v>
      </c>
      <c r="J2310" s="382">
        <v>0</v>
      </c>
      <c r="L2310" s="380"/>
      <c r="N2310" s="382"/>
      <c r="O2310" s="382"/>
      <c r="P2310" s="382"/>
      <c r="Q2310" s="382">
        <v>0</v>
      </c>
      <c r="R2310" s="382">
        <v>0</v>
      </c>
      <c r="S2310" s="382">
        <v>0</v>
      </c>
    </row>
    <row r="2311" spans="1:19">
      <c r="A2311" t="s">
        <v>161</v>
      </c>
      <c r="B2311">
        <v>144</v>
      </c>
      <c r="C2311" t="s">
        <v>161</v>
      </c>
      <c r="D2311" s="58">
        <v>45627</v>
      </c>
      <c r="E2311" s="382"/>
      <c r="F2311" s="382"/>
      <c r="G2311" s="382"/>
      <c r="H2311" s="382"/>
      <c r="I2311" s="382">
        <v>0</v>
      </c>
      <c r="J2311" s="382">
        <v>0</v>
      </c>
      <c r="L2311" s="380"/>
      <c r="N2311" s="382"/>
      <c r="O2311" s="382"/>
      <c r="P2311" s="382"/>
      <c r="Q2311" s="382">
        <v>0</v>
      </c>
      <c r="R2311" s="382">
        <v>0</v>
      </c>
      <c r="S2311" s="382">
        <v>0</v>
      </c>
    </row>
    <row r="2312" spans="1:19">
      <c r="A2312" t="s">
        <v>161</v>
      </c>
      <c r="B2312">
        <v>144</v>
      </c>
      <c r="C2312" t="s">
        <v>161</v>
      </c>
      <c r="D2312" s="58">
        <v>45658</v>
      </c>
      <c r="E2312" s="382"/>
      <c r="F2312" s="382"/>
      <c r="G2312" s="382"/>
      <c r="H2312" s="382"/>
      <c r="I2312" s="382">
        <v>0</v>
      </c>
      <c r="J2312" s="382">
        <v>0</v>
      </c>
      <c r="L2312" s="380"/>
      <c r="N2312" s="382"/>
      <c r="O2312" s="382"/>
      <c r="P2312" s="382"/>
      <c r="Q2312" s="382">
        <v>0</v>
      </c>
      <c r="R2312" s="382">
        <v>0</v>
      </c>
      <c r="S2312" s="382">
        <v>0</v>
      </c>
    </row>
    <row r="2313" spans="1:19">
      <c r="A2313" t="s">
        <v>161</v>
      </c>
      <c r="B2313" t="s">
        <v>521</v>
      </c>
      <c r="D2313" s="58"/>
      <c r="E2313" s="382">
        <v>0</v>
      </c>
      <c r="F2313" s="382">
        <v>476</v>
      </c>
      <c r="G2313" s="382">
        <v>15</v>
      </c>
      <c r="H2313" s="382">
        <v>70</v>
      </c>
      <c r="I2313" s="382">
        <v>561</v>
      </c>
      <c r="J2313" s="382">
        <v>491</v>
      </c>
      <c r="L2313" s="380"/>
      <c r="N2313" s="382">
        <v>561</v>
      </c>
      <c r="O2313" s="382">
        <v>10</v>
      </c>
      <c r="P2313" s="382">
        <v>60</v>
      </c>
      <c r="Q2313" s="382">
        <v>501</v>
      </c>
      <c r="R2313" s="382">
        <v>561</v>
      </c>
      <c r="S2313" s="382">
        <v>0</v>
      </c>
    </row>
    <row r="2314" spans="1:19">
      <c r="B2314">
        <v>145</v>
      </c>
      <c r="C2314" t="s">
        <v>162</v>
      </c>
      <c r="D2314" s="58">
        <v>45261</v>
      </c>
      <c r="E2314" s="382">
        <v>410</v>
      </c>
      <c r="F2314" s="382">
        <v>0</v>
      </c>
      <c r="G2314" s="382"/>
      <c r="H2314" s="382"/>
      <c r="I2314" s="382">
        <v>410</v>
      </c>
      <c r="J2314" s="382">
        <v>410</v>
      </c>
      <c r="K2314" t="s">
        <v>557</v>
      </c>
      <c r="L2314" s="380">
        <v>45394</v>
      </c>
      <c r="M2314">
        <v>163</v>
      </c>
      <c r="N2314" s="382">
        <v>45</v>
      </c>
      <c r="O2314" s="382"/>
      <c r="P2314" s="382"/>
      <c r="Q2314" s="382">
        <v>45</v>
      </c>
      <c r="R2314" s="382">
        <v>45</v>
      </c>
      <c r="S2314" s="382">
        <v>365</v>
      </c>
    </row>
    <row r="2315" spans="1:19">
      <c r="A2315" t="s">
        <v>162</v>
      </c>
      <c r="B2315">
        <v>145</v>
      </c>
      <c r="C2315" t="s">
        <v>162</v>
      </c>
      <c r="D2315" s="58">
        <v>45292</v>
      </c>
      <c r="E2315" s="382"/>
      <c r="F2315" s="382"/>
      <c r="G2315" s="382"/>
      <c r="H2315" s="382"/>
      <c r="I2315" s="382">
        <v>0</v>
      </c>
      <c r="J2315" s="382">
        <v>0</v>
      </c>
      <c r="L2315" s="380"/>
      <c r="N2315" s="382"/>
      <c r="O2315" s="382"/>
      <c r="P2315" s="382"/>
      <c r="Q2315" s="382">
        <v>0</v>
      </c>
      <c r="R2315" s="382">
        <v>0</v>
      </c>
      <c r="S2315" s="382">
        <v>0</v>
      </c>
    </row>
    <row r="2316" spans="1:19">
      <c r="A2316" t="s">
        <v>162</v>
      </c>
      <c r="B2316">
        <v>145</v>
      </c>
      <c r="C2316" t="s">
        <v>162</v>
      </c>
      <c r="D2316" s="58">
        <v>45323</v>
      </c>
      <c r="E2316" s="382"/>
      <c r="F2316" s="382"/>
      <c r="G2316" s="382"/>
      <c r="H2316" s="382"/>
      <c r="I2316" s="382">
        <v>0</v>
      </c>
      <c r="J2316" s="382">
        <v>0</v>
      </c>
      <c r="L2316" s="380"/>
      <c r="N2316" s="382"/>
      <c r="O2316" s="382"/>
      <c r="P2316" s="382"/>
      <c r="Q2316" s="382">
        <v>0</v>
      </c>
      <c r="R2316" s="382">
        <v>0</v>
      </c>
      <c r="S2316" s="382">
        <v>0</v>
      </c>
    </row>
    <row r="2317" spans="1:19">
      <c r="A2317" t="s">
        <v>162</v>
      </c>
      <c r="B2317">
        <v>145</v>
      </c>
      <c r="C2317" t="s">
        <v>162</v>
      </c>
      <c r="D2317" s="58">
        <v>45352</v>
      </c>
      <c r="E2317" s="382"/>
      <c r="F2317" s="382"/>
      <c r="G2317" s="382"/>
      <c r="H2317" s="382"/>
      <c r="I2317" s="382">
        <v>0</v>
      </c>
      <c r="J2317" s="382">
        <v>0</v>
      </c>
      <c r="L2317" s="380"/>
      <c r="N2317" s="382"/>
      <c r="O2317" s="382"/>
      <c r="P2317" s="382"/>
      <c r="Q2317" s="382">
        <v>0</v>
      </c>
      <c r="R2317" s="382">
        <v>0</v>
      </c>
      <c r="S2317" s="382">
        <v>0</v>
      </c>
    </row>
    <row r="2318" spans="1:19">
      <c r="A2318" t="s">
        <v>162</v>
      </c>
      <c r="B2318">
        <v>145</v>
      </c>
      <c r="C2318" t="s">
        <v>162</v>
      </c>
      <c r="D2318" s="58">
        <v>45383</v>
      </c>
      <c r="E2318" s="382"/>
      <c r="F2318" s="382"/>
      <c r="G2318" s="382"/>
      <c r="H2318" s="382"/>
      <c r="I2318" s="382">
        <v>0</v>
      </c>
      <c r="J2318" s="382">
        <v>0</v>
      </c>
      <c r="L2318" s="380"/>
      <c r="N2318" s="382"/>
      <c r="O2318" s="382"/>
      <c r="P2318" s="382"/>
      <c r="Q2318" s="382">
        <v>0</v>
      </c>
      <c r="R2318" s="382">
        <v>0</v>
      </c>
      <c r="S2318" s="382">
        <v>0</v>
      </c>
    </row>
    <row r="2319" spans="1:19">
      <c r="A2319" t="s">
        <v>162</v>
      </c>
      <c r="B2319">
        <v>145</v>
      </c>
      <c r="C2319" t="s">
        <v>162</v>
      </c>
      <c r="D2319" s="58">
        <v>45413</v>
      </c>
      <c r="E2319" s="382"/>
      <c r="F2319" s="382"/>
      <c r="G2319" s="382"/>
      <c r="H2319" s="382"/>
      <c r="I2319" s="382">
        <v>0</v>
      </c>
      <c r="J2319" s="382">
        <v>0</v>
      </c>
      <c r="L2319" s="380"/>
      <c r="N2319" s="382"/>
      <c r="O2319" s="382"/>
      <c r="P2319" s="382"/>
      <c r="Q2319" s="382">
        <v>0</v>
      </c>
      <c r="R2319" s="382">
        <v>0</v>
      </c>
      <c r="S2319" s="382">
        <v>0</v>
      </c>
    </row>
    <row r="2320" spans="1:19">
      <c r="A2320" t="s">
        <v>162</v>
      </c>
      <c r="B2320">
        <v>145</v>
      </c>
      <c r="C2320" t="s">
        <v>162</v>
      </c>
      <c r="D2320" s="58">
        <v>45444</v>
      </c>
      <c r="E2320" s="382"/>
      <c r="F2320" s="382"/>
      <c r="G2320" s="382"/>
      <c r="H2320" s="382"/>
      <c r="I2320" s="382">
        <v>0</v>
      </c>
      <c r="J2320" s="382">
        <v>0</v>
      </c>
      <c r="L2320" s="380"/>
      <c r="N2320" s="382"/>
      <c r="O2320" s="382"/>
      <c r="P2320" s="382"/>
      <c r="Q2320" s="382">
        <v>0</v>
      </c>
      <c r="R2320" s="382">
        <v>0</v>
      </c>
      <c r="S2320" s="382">
        <v>0</v>
      </c>
    </row>
    <row r="2321" spans="1:19">
      <c r="A2321" t="s">
        <v>162</v>
      </c>
      <c r="B2321">
        <v>145</v>
      </c>
      <c r="C2321" t="s">
        <v>162</v>
      </c>
      <c r="D2321" s="58">
        <v>45474</v>
      </c>
      <c r="E2321" s="382"/>
      <c r="F2321" s="382"/>
      <c r="G2321" s="382"/>
      <c r="H2321" s="382"/>
      <c r="I2321" s="382">
        <v>0</v>
      </c>
      <c r="J2321" s="382">
        <v>0</v>
      </c>
      <c r="L2321" s="380"/>
      <c r="N2321" s="382"/>
      <c r="O2321" s="382"/>
      <c r="P2321" s="382"/>
      <c r="Q2321" s="382">
        <v>0</v>
      </c>
      <c r="R2321" s="382">
        <v>0</v>
      </c>
      <c r="S2321" s="382">
        <v>0</v>
      </c>
    </row>
    <row r="2322" spans="1:19">
      <c r="A2322" t="s">
        <v>162</v>
      </c>
      <c r="B2322">
        <v>145</v>
      </c>
      <c r="C2322" t="s">
        <v>162</v>
      </c>
      <c r="D2322" s="58">
        <v>45505</v>
      </c>
      <c r="E2322" s="382"/>
      <c r="F2322" s="382"/>
      <c r="G2322" s="382"/>
      <c r="H2322" s="382"/>
      <c r="I2322" s="382">
        <v>0</v>
      </c>
      <c r="J2322" s="382">
        <v>0</v>
      </c>
      <c r="L2322" s="380"/>
      <c r="N2322" s="382"/>
      <c r="O2322" s="382"/>
      <c r="P2322" s="382"/>
      <c r="Q2322" s="382">
        <v>0</v>
      </c>
      <c r="R2322" s="382">
        <v>0</v>
      </c>
      <c r="S2322" s="382">
        <v>0</v>
      </c>
    </row>
    <row r="2323" spans="1:19">
      <c r="A2323" t="s">
        <v>162</v>
      </c>
      <c r="B2323">
        <v>145</v>
      </c>
      <c r="C2323" t="s">
        <v>162</v>
      </c>
      <c r="D2323" s="58">
        <v>45536</v>
      </c>
      <c r="E2323" s="382"/>
      <c r="F2323" s="382"/>
      <c r="G2323" s="382"/>
      <c r="H2323" s="382"/>
      <c r="I2323" s="382">
        <v>0</v>
      </c>
      <c r="J2323" s="382">
        <v>0</v>
      </c>
      <c r="L2323" s="380"/>
      <c r="N2323" s="382"/>
      <c r="O2323" s="382"/>
      <c r="P2323" s="382"/>
      <c r="Q2323" s="382">
        <v>0</v>
      </c>
      <c r="R2323" s="382">
        <v>0</v>
      </c>
      <c r="S2323" s="382">
        <v>0</v>
      </c>
    </row>
    <row r="2324" spans="1:19">
      <c r="A2324" t="s">
        <v>162</v>
      </c>
      <c r="B2324">
        <v>145</v>
      </c>
      <c r="C2324" t="s">
        <v>162</v>
      </c>
      <c r="D2324" s="58">
        <v>45566</v>
      </c>
      <c r="E2324" s="382"/>
      <c r="F2324" s="382"/>
      <c r="G2324" s="382"/>
      <c r="H2324" s="382"/>
      <c r="I2324" s="382">
        <v>0</v>
      </c>
      <c r="J2324" s="382">
        <v>0</v>
      </c>
      <c r="L2324" s="380"/>
      <c r="N2324" s="382"/>
      <c r="O2324" s="382"/>
      <c r="P2324" s="382"/>
      <c r="Q2324" s="382">
        <v>0</v>
      </c>
      <c r="R2324" s="382">
        <v>0</v>
      </c>
      <c r="S2324" s="382">
        <v>0</v>
      </c>
    </row>
    <row r="2325" spans="1:19">
      <c r="A2325" t="s">
        <v>162</v>
      </c>
      <c r="B2325">
        <v>145</v>
      </c>
      <c r="C2325" t="s">
        <v>162</v>
      </c>
      <c r="D2325" s="58">
        <v>45597</v>
      </c>
      <c r="E2325" s="382"/>
      <c r="F2325" s="382"/>
      <c r="G2325" s="382"/>
      <c r="H2325" s="382"/>
      <c r="I2325" s="382">
        <v>0</v>
      </c>
      <c r="J2325" s="382">
        <v>0</v>
      </c>
      <c r="L2325" s="380"/>
      <c r="N2325" s="382"/>
      <c r="O2325" s="382"/>
      <c r="P2325" s="382"/>
      <c r="Q2325" s="382">
        <v>0</v>
      </c>
      <c r="R2325" s="382">
        <v>0</v>
      </c>
      <c r="S2325" s="382">
        <v>0</v>
      </c>
    </row>
    <row r="2326" spans="1:19">
      <c r="A2326" t="s">
        <v>162</v>
      </c>
      <c r="B2326">
        <v>145</v>
      </c>
      <c r="C2326" t="s">
        <v>162</v>
      </c>
      <c r="D2326" s="58">
        <v>45627</v>
      </c>
      <c r="E2326" s="382"/>
      <c r="F2326" s="382"/>
      <c r="G2326" s="382"/>
      <c r="H2326" s="382"/>
      <c r="I2326" s="382">
        <v>0</v>
      </c>
      <c r="J2326" s="382">
        <v>0</v>
      </c>
      <c r="L2326" s="380"/>
      <c r="N2326" s="382"/>
      <c r="O2326" s="382"/>
      <c r="P2326" s="382"/>
      <c r="Q2326" s="382">
        <v>0</v>
      </c>
      <c r="R2326" s="382">
        <v>0</v>
      </c>
      <c r="S2326" s="382">
        <v>0</v>
      </c>
    </row>
    <row r="2327" spans="1:19">
      <c r="A2327" t="s">
        <v>162</v>
      </c>
      <c r="B2327">
        <v>145</v>
      </c>
      <c r="C2327" t="s">
        <v>162</v>
      </c>
      <c r="D2327" s="58">
        <v>45658</v>
      </c>
      <c r="E2327" s="382"/>
      <c r="F2327" s="382"/>
      <c r="G2327" s="382"/>
      <c r="H2327" s="382"/>
      <c r="I2327" s="382">
        <v>0</v>
      </c>
      <c r="J2327" s="382">
        <v>0</v>
      </c>
      <c r="L2327" s="380"/>
      <c r="N2327" s="382"/>
      <c r="O2327" s="382"/>
      <c r="P2327" s="382"/>
      <c r="Q2327" s="382">
        <v>0</v>
      </c>
      <c r="R2327" s="382">
        <v>0</v>
      </c>
      <c r="S2327" s="382">
        <v>0</v>
      </c>
    </row>
    <row r="2328" spans="1:19">
      <c r="A2328" t="s">
        <v>162</v>
      </c>
      <c r="B2328" t="s">
        <v>522</v>
      </c>
      <c r="D2328" s="58"/>
      <c r="E2328" s="382">
        <v>410</v>
      </c>
      <c r="F2328" s="382">
        <v>0</v>
      </c>
      <c r="G2328" s="382">
        <v>0</v>
      </c>
      <c r="H2328" s="382">
        <v>0</v>
      </c>
      <c r="I2328" s="382">
        <v>410</v>
      </c>
      <c r="J2328" s="382">
        <v>410</v>
      </c>
      <c r="L2328" s="380"/>
      <c r="N2328" s="382">
        <v>45</v>
      </c>
      <c r="O2328" s="382">
        <v>0</v>
      </c>
      <c r="P2328" s="382">
        <v>0</v>
      </c>
      <c r="Q2328" s="382">
        <v>45</v>
      </c>
      <c r="R2328" s="382">
        <v>45</v>
      </c>
      <c r="S2328" s="382">
        <v>365</v>
      </c>
    </row>
    <row r="2329" spans="1:19">
      <c r="B2329">
        <v>146</v>
      </c>
      <c r="C2329" t="s">
        <v>163</v>
      </c>
      <c r="D2329" s="58">
        <v>45261</v>
      </c>
      <c r="E2329" s="382">
        <v>632</v>
      </c>
      <c r="F2329" s="382">
        <v>0</v>
      </c>
      <c r="G2329" s="382"/>
      <c r="H2329" s="382">
        <v>10</v>
      </c>
      <c r="I2329" s="382">
        <v>642</v>
      </c>
      <c r="J2329" s="382">
        <v>632</v>
      </c>
      <c r="L2329" s="380"/>
      <c r="N2329" s="382"/>
      <c r="O2329" s="382"/>
      <c r="P2329" s="382"/>
      <c r="Q2329" s="382">
        <v>0</v>
      </c>
      <c r="R2329" s="382">
        <v>0</v>
      </c>
      <c r="S2329" s="382">
        <v>642</v>
      </c>
    </row>
    <row r="2330" spans="1:19">
      <c r="A2330" t="s">
        <v>163</v>
      </c>
      <c r="B2330">
        <v>146</v>
      </c>
      <c r="C2330" t="s">
        <v>163</v>
      </c>
      <c r="D2330" s="58">
        <v>45292</v>
      </c>
      <c r="E2330" s="382"/>
      <c r="F2330" s="382"/>
      <c r="G2330" s="382"/>
      <c r="H2330" s="382"/>
      <c r="I2330" s="382">
        <v>0</v>
      </c>
      <c r="J2330" s="382">
        <v>0</v>
      </c>
      <c r="L2330" s="380"/>
      <c r="N2330" s="382"/>
      <c r="O2330" s="382"/>
      <c r="P2330" s="382"/>
      <c r="Q2330" s="382">
        <v>0</v>
      </c>
      <c r="R2330" s="382">
        <v>0</v>
      </c>
      <c r="S2330" s="382">
        <v>0</v>
      </c>
    </row>
    <row r="2331" spans="1:19">
      <c r="A2331" t="s">
        <v>163</v>
      </c>
      <c r="B2331">
        <v>146</v>
      </c>
      <c r="C2331" t="s">
        <v>163</v>
      </c>
      <c r="D2331" s="58">
        <v>45323</v>
      </c>
      <c r="E2331" s="382"/>
      <c r="F2331" s="382"/>
      <c r="G2331" s="382"/>
      <c r="H2331" s="382"/>
      <c r="I2331" s="382">
        <v>0</v>
      </c>
      <c r="J2331" s="382">
        <v>0</v>
      </c>
      <c r="L2331" s="380"/>
      <c r="N2331" s="382"/>
      <c r="O2331" s="382"/>
      <c r="P2331" s="382"/>
      <c r="Q2331" s="382">
        <v>0</v>
      </c>
      <c r="R2331" s="382">
        <v>0</v>
      </c>
      <c r="S2331" s="382">
        <v>0</v>
      </c>
    </row>
    <row r="2332" spans="1:19">
      <c r="A2332" t="s">
        <v>163</v>
      </c>
      <c r="B2332">
        <v>146</v>
      </c>
      <c r="C2332" t="s">
        <v>163</v>
      </c>
      <c r="D2332" s="58">
        <v>45352</v>
      </c>
      <c r="E2332" s="382"/>
      <c r="F2332" s="382"/>
      <c r="G2332" s="382"/>
      <c r="H2332" s="382"/>
      <c r="I2332" s="382">
        <v>0</v>
      </c>
      <c r="J2332" s="382">
        <v>0</v>
      </c>
      <c r="L2332" s="380"/>
      <c r="N2332" s="382"/>
      <c r="O2332" s="382"/>
      <c r="P2332" s="382"/>
      <c r="Q2332" s="382">
        <v>0</v>
      </c>
      <c r="R2332" s="382">
        <v>0</v>
      </c>
      <c r="S2332" s="382">
        <v>0</v>
      </c>
    </row>
    <row r="2333" spans="1:19">
      <c r="A2333" t="s">
        <v>163</v>
      </c>
      <c r="B2333">
        <v>146</v>
      </c>
      <c r="C2333" t="s">
        <v>163</v>
      </c>
      <c r="D2333" s="58">
        <v>45383</v>
      </c>
      <c r="E2333" s="382"/>
      <c r="F2333" s="382"/>
      <c r="G2333" s="382"/>
      <c r="H2333" s="382"/>
      <c r="I2333" s="382">
        <v>0</v>
      </c>
      <c r="J2333" s="382">
        <v>0</v>
      </c>
      <c r="L2333" s="380"/>
      <c r="N2333" s="382"/>
      <c r="O2333" s="382"/>
      <c r="P2333" s="382"/>
      <c r="Q2333" s="382">
        <v>0</v>
      </c>
      <c r="R2333" s="382">
        <v>0</v>
      </c>
      <c r="S2333" s="382">
        <v>0</v>
      </c>
    </row>
    <row r="2334" spans="1:19">
      <c r="A2334" t="s">
        <v>163</v>
      </c>
      <c r="B2334">
        <v>146</v>
      </c>
      <c r="C2334" t="s">
        <v>163</v>
      </c>
      <c r="D2334" s="58">
        <v>45413</v>
      </c>
      <c r="E2334" s="382"/>
      <c r="F2334" s="382"/>
      <c r="G2334" s="382"/>
      <c r="H2334" s="382"/>
      <c r="I2334" s="382">
        <v>0</v>
      </c>
      <c r="J2334" s="382">
        <v>0</v>
      </c>
      <c r="L2334" s="380"/>
      <c r="N2334" s="382"/>
      <c r="O2334" s="382"/>
      <c r="P2334" s="382"/>
      <c r="Q2334" s="382">
        <v>0</v>
      </c>
      <c r="R2334" s="382">
        <v>0</v>
      </c>
      <c r="S2334" s="382">
        <v>0</v>
      </c>
    </row>
    <row r="2335" spans="1:19">
      <c r="A2335" t="s">
        <v>163</v>
      </c>
      <c r="B2335">
        <v>146</v>
      </c>
      <c r="C2335" t="s">
        <v>163</v>
      </c>
      <c r="D2335" s="58">
        <v>45444</v>
      </c>
      <c r="E2335" s="382"/>
      <c r="F2335" s="382"/>
      <c r="G2335" s="382"/>
      <c r="H2335" s="382"/>
      <c r="I2335" s="382">
        <v>0</v>
      </c>
      <c r="J2335" s="382">
        <v>0</v>
      </c>
      <c r="L2335" s="380"/>
      <c r="N2335" s="382"/>
      <c r="O2335" s="382"/>
      <c r="P2335" s="382"/>
      <c r="Q2335" s="382">
        <v>0</v>
      </c>
      <c r="R2335" s="382">
        <v>0</v>
      </c>
      <c r="S2335" s="382">
        <v>0</v>
      </c>
    </row>
    <row r="2336" spans="1:19">
      <c r="A2336" t="s">
        <v>163</v>
      </c>
      <c r="B2336">
        <v>146</v>
      </c>
      <c r="C2336" t="s">
        <v>163</v>
      </c>
      <c r="D2336" s="58">
        <v>45474</v>
      </c>
      <c r="E2336" s="382"/>
      <c r="F2336" s="382"/>
      <c r="G2336" s="382"/>
      <c r="H2336" s="382"/>
      <c r="I2336" s="382">
        <v>0</v>
      </c>
      <c r="J2336" s="382">
        <v>0</v>
      </c>
      <c r="L2336" s="380"/>
      <c r="N2336" s="382"/>
      <c r="O2336" s="382"/>
      <c r="P2336" s="382"/>
      <c r="Q2336" s="382">
        <v>0</v>
      </c>
      <c r="R2336" s="382">
        <v>0</v>
      </c>
      <c r="S2336" s="382">
        <v>0</v>
      </c>
    </row>
    <row r="2337" spans="1:19">
      <c r="A2337" t="s">
        <v>163</v>
      </c>
      <c r="B2337">
        <v>146</v>
      </c>
      <c r="C2337" t="s">
        <v>163</v>
      </c>
      <c r="D2337" s="58">
        <v>45505</v>
      </c>
      <c r="E2337" s="382"/>
      <c r="F2337" s="382"/>
      <c r="G2337" s="382"/>
      <c r="H2337" s="382"/>
      <c r="I2337" s="382">
        <v>0</v>
      </c>
      <c r="J2337" s="382">
        <v>0</v>
      </c>
      <c r="L2337" s="380"/>
      <c r="N2337" s="382"/>
      <c r="O2337" s="382"/>
      <c r="P2337" s="382"/>
      <c r="Q2337" s="382">
        <v>0</v>
      </c>
      <c r="R2337" s="382">
        <v>0</v>
      </c>
      <c r="S2337" s="382">
        <v>0</v>
      </c>
    </row>
    <row r="2338" spans="1:19">
      <c r="A2338" t="s">
        <v>163</v>
      </c>
      <c r="B2338">
        <v>146</v>
      </c>
      <c r="C2338" t="s">
        <v>163</v>
      </c>
      <c r="D2338" s="58">
        <v>45536</v>
      </c>
      <c r="E2338" s="382"/>
      <c r="F2338" s="382"/>
      <c r="G2338" s="382"/>
      <c r="H2338" s="382"/>
      <c r="I2338" s="382">
        <v>0</v>
      </c>
      <c r="J2338" s="382">
        <v>0</v>
      </c>
      <c r="L2338" s="380"/>
      <c r="N2338" s="382"/>
      <c r="O2338" s="382"/>
      <c r="P2338" s="382"/>
      <c r="Q2338" s="382">
        <v>0</v>
      </c>
      <c r="R2338" s="382">
        <v>0</v>
      </c>
      <c r="S2338" s="382">
        <v>0</v>
      </c>
    </row>
    <row r="2339" spans="1:19">
      <c r="A2339" t="s">
        <v>163</v>
      </c>
      <c r="B2339">
        <v>146</v>
      </c>
      <c r="C2339" t="s">
        <v>163</v>
      </c>
      <c r="D2339" s="58">
        <v>45566</v>
      </c>
      <c r="E2339" s="382"/>
      <c r="F2339" s="382"/>
      <c r="G2339" s="382"/>
      <c r="H2339" s="382"/>
      <c r="I2339" s="382">
        <v>0</v>
      </c>
      <c r="J2339" s="382">
        <v>0</v>
      </c>
      <c r="L2339" s="380"/>
      <c r="N2339" s="382"/>
      <c r="O2339" s="382"/>
      <c r="P2339" s="382"/>
      <c r="Q2339" s="382">
        <v>0</v>
      </c>
      <c r="R2339" s="382">
        <v>0</v>
      </c>
      <c r="S2339" s="382">
        <v>0</v>
      </c>
    </row>
    <row r="2340" spans="1:19">
      <c r="A2340" t="s">
        <v>163</v>
      </c>
      <c r="B2340">
        <v>146</v>
      </c>
      <c r="C2340" t="s">
        <v>163</v>
      </c>
      <c r="D2340" s="58">
        <v>45597</v>
      </c>
      <c r="E2340" s="382"/>
      <c r="F2340" s="382"/>
      <c r="G2340" s="382"/>
      <c r="H2340" s="382"/>
      <c r="I2340" s="382">
        <v>0</v>
      </c>
      <c r="J2340" s="382">
        <v>0</v>
      </c>
      <c r="L2340" s="380"/>
      <c r="N2340" s="382"/>
      <c r="O2340" s="382"/>
      <c r="P2340" s="382"/>
      <c r="Q2340" s="382">
        <v>0</v>
      </c>
      <c r="R2340" s="382">
        <v>0</v>
      </c>
      <c r="S2340" s="382">
        <v>0</v>
      </c>
    </row>
    <row r="2341" spans="1:19">
      <c r="A2341" t="s">
        <v>163</v>
      </c>
      <c r="B2341">
        <v>146</v>
      </c>
      <c r="C2341" t="s">
        <v>163</v>
      </c>
      <c r="D2341" s="58">
        <v>45627</v>
      </c>
      <c r="E2341" s="382"/>
      <c r="F2341" s="382"/>
      <c r="G2341" s="382"/>
      <c r="H2341" s="382"/>
      <c r="I2341" s="382">
        <v>0</v>
      </c>
      <c r="J2341" s="382">
        <v>0</v>
      </c>
      <c r="L2341" s="380"/>
      <c r="N2341" s="382"/>
      <c r="O2341" s="382"/>
      <c r="P2341" s="382"/>
      <c r="Q2341" s="382">
        <v>0</v>
      </c>
      <c r="R2341" s="382">
        <v>0</v>
      </c>
      <c r="S2341" s="382">
        <v>0</v>
      </c>
    </row>
    <row r="2342" spans="1:19">
      <c r="A2342" t="s">
        <v>163</v>
      </c>
      <c r="B2342" t="s">
        <v>523</v>
      </c>
      <c r="D2342" s="58"/>
      <c r="E2342" s="382">
        <v>632</v>
      </c>
      <c r="F2342" s="382">
        <v>0</v>
      </c>
      <c r="G2342" s="382">
        <v>0</v>
      </c>
      <c r="H2342" s="382">
        <v>10</v>
      </c>
      <c r="I2342" s="382">
        <v>642</v>
      </c>
      <c r="J2342" s="382">
        <v>632</v>
      </c>
      <c r="L2342" s="380"/>
      <c r="N2342" s="382">
        <v>0</v>
      </c>
      <c r="O2342" s="382">
        <v>0</v>
      </c>
      <c r="P2342" s="382">
        <v>0</v>
      </c>
      <c r="Q2342" s="382">
        <v>0</v>
      </c>
      <c r="R2342" s="382">
        <v>0</v>
      </c>
      <c r="S2342" s="382">
        <v>642</v>
      </c>
    </row>
    <row r="2343" spans="1:19">
      <c r="B2343">
        <v>147</v>
      </c>
      <c r="C2343" t="s">
        <v>170</v>
      </c>
      <c r="D2343" s="58">
        <v>45261</v>
      </c>
      <c r="E2343" s="382">
        <v>0</v>
      </c>
      <c r="F2343" s="382">
        <v>0</v>
      </c>
      <c r="G2343" s="382"/>
      <c r="H2343" s="382"/>
      <c r="I2343" s="382">
        <v>0</v>
      </c>
      <c r="J2343" s="382">
        <v>0</v>
      </c>
      <c r="K2343" t="s">
        <v>557</v>
      </c>
      <c r="L2343" s="380"/>
      <c r="N2343" s="382"/>
      <c r="O2343" s="382"/>
      <c r="P2343" s="382"/>
      <c r="Q2343" s="382">
        <v>0</v>
      </c>
      <c r="R2343" s="382">
        <v>0</v>
      </c>
      <c r="S2343" s="382">
        <v>0</v>
      </c>
    </row>
    <row r="2344" spans="1:19">
      <c r="A2344" t="s">
        <v>170</v>
      </c>
      <c r="B2344">
        <v>147</v>
      </c>
      <c r="C2344" t="s">
        <v>170</v>
      </c>
      <c r="D2344" s="58">
        <v>45292</v>
      </c>
      <c r="E2344" s="382"/>
      <c r="F2344" s="382">
        <v>0</v>
      </c>
      <c r="G2344" s="382"/>
      <c r="H2344" s="382">
        <v>0</v>
      </c>
      <c r="I2344" s="382">
        <v>0</v>
      </c>
      <c r="J2344" s="382">
        <v>0</v>
      </c>
      <c r="L2344" s="380"/>
      <c r="N2344" s="382"/>
      <c r="O2344" s="382"/>
      <c r="P2344" s="382"/>
      <c r="Q2344" s="382">
        <v>0</v>
      </c>
      <c r="R2344" s="382">
        <v>0</v>
      </c>
      <c r="S2344" s="382">
        <v>0</v>
      </c>
    </row>
    <row r="2345" spans="1:19">
      <c r="A2345" t="s">
        <v>170</v>
      </c>
      <c r="B2345">
        <v>147</v>
      </c>
      <c r="C2345" t="s">
        <v>170</v>
      </c>
      <c r="D2345" s="58">
        <v>45323</v>
      </c>
      <c r="E2345" s="382"/>
      <c r="F2345" s="382">
        <v>0</v>
      </c>
      <c r="G2345" s="382"/>
      <c r="H2345" s="382">
        <v>0</v>
      </c>
      <c r="I2345" s="382">
        <v>0</v>
      </c>
      <c r="J2345" s="382">
        <v>0</v>
      </c>
      <c r="L2345" s="380"/>
      <c r="N2345" s="382"/>
      <c r="O2345" s="382"/>
      <c r="P2345" s="382"/>
      <c r="Q2345" s="382">
        <v>0</v>
      </c>
      <c r="R2345" s="382">
        <v>0</v>
      </c>
      <c r="S2345" s="382">
        <v>0</v>
      </c>
    </row>
    <row r="2346" spans="1:19">
      <c r="A2346" t="s">
        <v>170</v>
      </c>
      <c r="B2346">
        <v>147</v>
      </c>
      <c r="C2346" t="s">
        <v>170</v>
      </c>
      <c r="D2346" s="58">
        <v>45352</v>
      </c>
      <c r="E2346" s="382"/>
      <c r="F2346" s="382">
        <v>7</v>
      </c>
      <c r="G2346" s="382"/>
      <c r="H2346" s="382">
        <v>10</v>
      </c>
      <c r="I2346" s="382">
        <v>17</v>
      </c>
      <c r="J2346" s="382">
        <v>7</v>
      </c>
      <c r="K2346" t="s">
        <v>557</v>
      </c>
      <c r="L2346" s="380">
        <v>45390</v>
      </c>
      <c r="M2346">
        <v>86</v>
      </c>
      <c r="N2346" s="382">
        <v>17</v>
      </c>
      <c r="O2346" s="382"/>
      <c r="P2346" s="382">
        <v>10</v>
      </c>
      <c r="Q2346" s="382">
        <v>7</v>
      </c>
      <c r="R2346" s="382">
        <v>17</v>
      </c>
      <c r="S2346" s="382">
        <v>0</v>
      </c>
    </row>
    <row r="2347" spans="1:19">
      <c r="A2347" t="s">
        <v>170</v>
      </c>
      <c r="B2347">
        <v>147</v>
      </c>
      <c r="C2347" t="s">
        <v>170</v>
      </c>
      <c r="D2347" s="58">
        <v>45383</v>
      </c>
      <c r="E2347" s="382"/>
      <c r="F2347" s="382">
        <v>21</v>
      </c>
      <c r="G2347" s="382"/>
      <c r="H2347" s="382">
        <v>10</v>
      </c>
      <c r="I2347" s="382">
        <v>31</v>
      </c>
      <c r="J2347" s="382">
        <v>21</v>
      </c>
      <c r="L2347" s="380">
        <v>45419</v>
      </c>
      <c r="M2347" s="383">
        <v>32</v>
      </c>
      <c r="N2347" s="382">
        <v>31</v>
      </c>
      <c r="O2347" s="382"/>
      <c r="P2347" s="382">
        <v>10</v>
      </c>
      <c r="Q2347" s="382">
        <v>21</v>
      </c>
      <c r="R2347" s="382">
        <v>31</v>
      </c>
      <c r="S2347" s="382">
        <v>0</v>
      </c>
    </row>
    <row r="2348" spans="1:19">
      <c r="A2348" t="s">
        <v>170</v>
      </c>
      <c r="B2348">
        <v>147</v>
      </c>
      <c r="C2348" t="s">
        <v>170</v>
      </c>
      <c r="D2348" s="58">
        <v>45413</v>
      </c>
      <c r="E2348" s="382"/>
      <c r="F2348" s="382">
        <v>28</v>
      </c>
      <c r="G2348" s="382"/>
      <c r="H2348" s="382">
        <v>10</v>
      </c>
      <c r="I2348" s="382">
        <v>38</v>
      </c>
      <c r="J2348" s="382">
        <v>28</v>
      </c>
      <c r="L2348" s="380">
        <v>45451</v>
      </c>
      <c r="M2348">
        <v>47</v>
      </c>
      <c r="N2348" s="382">
        <v>38</v>
      </c>
      <c r="O2348" s="382"/>
      <c r="P2348" s="382">
        <v>10</v>
      </c>
      <c r="Q2348" s="382">
        <v>28</v>
      </c>
      <c r="R2348" s="382">
        <v>38</v>
      </c>
      <c r="S2348" s="382">
        <v>0</v>
      </c>
    </row>
    <row r="2349" spans="1:19">
      <c r="A2349" t="s">
        <v>170</v>
      </c>
      <c r="B2349">
        <v>147</v>
      </c>
      <c r="C2349" t="s">
        <v>170</v>
      </c>
      <c r="D2349" s="58">
        <v>45444</v>
      </c>
      <c r="E2349" s="382"/>
      <c r="F2349" s="382">
        <v>35</v>
      </c>
      <c r="G2349" s="382"/>
      <c r="H2349" s="382">
        <v>10</v>
      </c>
      <c r="I2349" s="382">
        <v>45</v>
      </c>
      <c r="J2349" s="382">
        <v>35</v>
      </c>
      <c r="L2349" s="380">
        <v>45485</v>
      </c>
      <c r="M2349">
        <v>58</v>
      </c>
      <c r="N2349" s="382">
        <v>45</v>
      </c>
      <c r="O2349" s="382"/>
      <c r="P2349" s="382">
        <v>10</v>
      </c>
      <c r="Q2349" s="382">
        <v>35</v>
      </c>
      <c r="R2349" s="382">
        <v>45</v>
      </c>
      <c r="S2349" s="382">
        <v>0</v>
      </c>
    </row>
    <row r="2350" spans="1:19">
      <c r="A2350" t="s">
        <v>170</v>
      </c>
      <c r="B2350">
        <v>147</v>
      </c>
      <c r="C2350" t="s">
        <v>170</v>
      </c>
      <c r="D2350" s="58">
        <v>45474</v>
      </c>
      <c r="E2350" s="382"/>
      <c r="F2350" s="382">
        <v>28</v>
      </c>
      <c r="G2350" s="382">
        <v>5</v>
      </c>
      <c r="H2350" s="382">
        <v>10</v>
      </c>
      <c r="I2350" s="382">
        <v>43</v>
      </c>
      <c r="J2350" s="382">
        <v>33</v>
      </c>
      <c r="L2350" s="380"/>
      <c r="N2350" s="382"/>
      <c r="O2350" s="382"/>
      <c r="P2350" s="382"/>
      <c r="Q2350" s="382">
        <v>0</v>
      </c>
      <c r="R2350" s="382">
        <v>0</v>
      </c>
      <c r="S2350" s="382">
        <v>43</v>
      </c>
    </row>
    <row r="2351" spans="1:19">
      <c r="A2351" t="s">
        <v>170</v>
      </c>
      <c r="B2351">
        <v>147</v>
      </c>
      <c r="C2351" t="s">
        <v>170</v>
      </c>
      <c r="D2351" s="58">
        <v>45505</v>
      </c>
      <c r="E2351" s="382"/>
      <c r="F2351" s="382">
        <v>35</v>
      </c>
      <c r="G2351" s="382">
        <v>5</v>
      </c>
      <c r="H2351" s="382">
        <v>10</v>
      </c>
      <c r="I2351" s="382">
        <v>50</v>
      </c>
      <c r="J2351" s="382">
        <v>40</v>
      </c>
      <c r="L2351" s="380">
        <v>45549</v>
      </c>
      <c r="M2351">
        <v>20</v>
      </c>
      <c r="N2351" s="382">
        <v>86</v>
      </c>
      <c r="O2351" s="382">
        <v>5</v>
      </c>
      <c r="P2351" s="382">
        <v>10</v>
      </c>
      <c r="Q2351" s="382">
        <v>76</v>
      </c>
      <c r="R2351" s="382">
        <v>86</v>
      </c>
      <c r="S2351" s="382">
        <v>-36</v>
      </c>
    </row>
    <row r="2352" spans="1:19">
      <c r="A2352" t="s">
        <v>170</v>
      </c>
      <c r="B2352">
        <v>147</v>
      </c>
      <c r="C2352" t="s">
        <v>170</v>
      </c>
      <c r="D2352" s="58">
        <v>45536</v>
      </c>
      <c r="E2352" s="382"/>
      <c r="F2352" s="382">
        <v>63</v>
      </c>
      <c r="G2352" s="382">
        <v>5</v>
      </c>
      <c r="H2352" s="382">
        <v>10</v>
      </c>
      <c r="I2352" s="382">
        <v>78</v>
      </c>
      <c r="J2352" s="382">
        <v>68</v>
      </c>
      <c r="L2352" s="380"/>
      <c r="N2352" s="382">
        <v>78</v>
      </c>
      <c r="O2352" s="382">
        <v>5</v>
      </c>
      <c r="P2352" s="382">
        <v>10</v>
      </c>
      <c r="Q2352" s="382">
        <v>68</v>
      </c>
      <c r="R2352" s="382">
        <v>78</v>
      </c>
      <c r="S2352" s="382">
        <v>0</v>
      </c>
    </row>
    <row r="2353" spans="1:19">
      <c r="A2353" t="s">
        <v>170</v>
      </c>
      <c r="B2353">
        <v>147</v>
      </c>
      <c r="C2353" t="s">
        <v>170</v>
      </c>
      <c r="D2353" s="58">
        <v>45566</v>
      </c>
      <c r="E2353" s="382"/>
      <c r="F2353" s="382"/>
      <c r="G2353" s="382"/>
      <c r="H2353" s="382"/>
      <c r="I2353" s="382">
        <v>0</v>
      </c>
      <c r="J2353" s="382">
        <v>0</v>
      </c>
      <c r="L2353" s="380"/>
      <c r="N2353" s="382"/>
      <c r="O2353" s="382"/>
      <c r="P2353" s="382"/>
      <c r="Q2353" s="382">
        <v>0</v>
      </c>
      <c r="R2353" s="382">
        <v>0</v>
      </c>
      <c r="S2353" s="382">
        <v>0</v>
      </c>
    </row>
    <row r="2354" spans="1:19">
      <c r="A2354" t="s">
        <v>170</v>
      </c>
      <c r="B2354">
        <v>147</v>
      </c>
      <c r="C2354" t="s">
        <v>170</v>
      </c>
      <c r="D2354" s="58">
        <v>45597</v>
      </c>
      <c r="E2354" s="382"/>
      <c r="F2354" s="382"/>
      <c r="G2354" s="382"/>
      <c r="H2354" s="382"/>
      <c r="I2354" s="382">
        <v>0</v>
      </c>
      <c r="J2354" s="382">
        <v>0</v>
      </c>
      <c r="L2354" s="380"/>
      <c r="N2354" s="382"/>
      <c r="O2354" s="382"/>
      <c r="P2354" s="382"/>
      <c r="Q2354" s="382">
        <v>0</v>
      </c>
      <c r="R2354" s="382">
        <v>0</v>
      </c>
      <c r="S2354" s="382">
        <v>0</v>
      </c>
    </row>
    <row r="2355" spans="1:19">
      <c r="A2355" t="s">
        <v>170</v>
      </c>
      <c r="B2355">
        <v>147</v>
      </c>
      <c r="C2355" t="s">
        <v>170</v>
      </c>
      <c r="D2355" s="58">
        <v>45627</v>
      </c>
      <c r="E2355" s="382"/>
      <c r="F2355" s="382"/>
      <c r="G2355" s="382"/>
      <c r="H2355" s="382"/>
      <c r="I2355" s="382">
        <v>0</v>
      </c>
      <c r="J2355" s="382">
        <v>0</v>
      </c>
      <c r="L2355" s="380"/>
      <c r="N2355" s="382"/>
      <c r="O2355" s="382"/>
      <c r="P2355" s="382"/>
      <c r="Q2355" s="382">
        <v>0</v>
      </c>
      <c r="R2355" s="382">
        <v>0</v>
      </c>
      <c r="S2355" s="382">
        <v>0</v>
      </c>
    </row>
    <row r="2356" spans="1:19">
      <c r="A2356" t="s">
        <v>170</v>
      </c>
      <c r="B2356">
        <v>147</v>
      </c>
      <c r="C2356" t="s">
        <v>170</v>
      </c>
      <c r="D2356" s="58">
        <v>45658</v>
      </c>
      <c r="E2356" s="382"/>
      <c r="F2356" s="382"/>
      <c r="G2356" s="382"/>
      <c r="H2356" s="382"/>
      <c r="I2356" s="382">
        <v>0</v>
      </c>
      <c r="J2356" s="382">
        <v>0</v>
      </c>
      <c r="L2356" s="380"/>
      <c r="N2356" s="382"/>
      <c r="O2356" s="382"/>
      <c r="P2356" s="382"/>
      <c r="Q2356" s="382">
        <v>0</v>
      </c>
      <c r="R2356" s="382">
        <v>0</v>
      </c>
      <c r="S2356" s="382">
        <v>0</v>
      </c>
    </row>
    <row r="2357" spans="1:19">
      <c r="A2357" t="s">
        <v>170</v>
      </c>
      <c r="B2357" t="s">
        <v>524</v>
      </c>
      <c r="D2357" s="58"/>
      <c r="E2357" s="382">
        <v>0</v>
      </c>
      <c r="F2357" s="382">
        <v>217</v>
      </c>
      <c r="G2357" s="382">
        <v>15</v>
      </c>
      <c r="H2357" s="382">
        <v>70</v>
      </c>
      <c r="I2357" s="382">
        <v>302</v>
      </c>
      <c r="J2357" s="382">
        <v>232</v>
      </c>
      <c r="L2357" s="380"/>
      <c r="N2357" s="382">
        <v>295</v>
      </c>
      <c r="O2357" s="382">
        <v>10</v>
      </c>
      <c r="P2357" s="382">
        <v>60</v>
      </c>
      <c r="Q2357" s="382">
        <v>235</v>
      </c>
      <c r="R2357" s="382">
        <v>295</v>
      </c>
      <c r="S2357" s="382">
        <v>7</v>
      </c>
    </row>
    <row r="2358" spans="1:19">
      <c r="B2358">
        <v>148</v>
      </c>
      <c r="C2358" t="s">
        <v>164</v>
      </c>
      <c r="D2358" s="58">
        <v>45261</v>
      </c>
      <c r="E2358" s="382">
        <v>132</v>
      </c>
      <c r="F2358" s="382"/>
      <c r="G2358" s="382"/>
      <c r="H2358" s="382"/>
      <c r="I2358" s="382">
        <v>132</v>
      </c>
      <c r="J2358" s="382">
        <v>132</v>
      </c>
      <c r="K2358" s="387" t="s">
        <v>383</v>
      </c>
      <c r="L2358" s="380"/>
      <c r="M2358">
        <v>60</v>
      </c>
      <c r="N2358" s="382">
        <v>132</v>
      </c>
      <c r="O2358" s="382"/>
      <c r="P2358" s="382"/>
      <c r="Q2358" s="382">
        <v>132</v>
      </c>
      <c r="R2358" s="382">
        <v>132</v>
      </c>
      <c r="S2358" s="382">
        <v>0</v>
      </c>
    </row>
    <row r="2359" spans="1:19">
      <c r="B2359">
        <v>148</v>
      </c>
      <c r="C2359" t="s">
        <v>164</v>
      </c>
      <c r="D2359" s="58">
        <v>45292</v>
      </c>
      <c r="E2359" s="382"/>
      <c r="F2359" s="382">
        <v>21</v>
      </c>
      <c r="G2359" s="382"/>
      <c r="H2359" s="382">
        <v>0</v>
      </c>
      <c r="I2359" s="382">
        <v>21</v>
      </c>
      <c r="J2359" s="382">
        <v>21</v>
      </c>
      <c r="K2359" t="s">
        <v>557</v>
      </c>
      <c r="L2359" s="380">
        <v>45398</v>
      </c>
      <c r="M2359">
        <v>179</v>
      </c>
      <c r="N2359" s="382">
        <v>21</v>
      </c>
      <c r="O2359" s="382"/>
      <c r="P2359" s="382"/>
      <c r="Q2359" s="382">
        <v>21</v>
      </c>
      <c r="R2359" s="382">
        <v>21</v>
      </c>
      <c r="S2359" s="382">
        <v>0</v>
      </c>
    </row>
    <row r="2360" spans="1:19">
      <c r="A2360" t="s">
        <v>164</v>
      </c>
      <c r="B2360">
        <v>148</v>
      </c>
      <c r="C2360" t="s">
        <v>164</v>
      </c>
      <c r="D2360" s="58">
        <v>45323</v>
      </c>
      <c r="E2360" s="382"/>
      <c r="F2360" s="382">
        <v>0</v>
      </c>
      <c r="G2360" s="382"/>
      <c r="H2360" s="382">
        <v>0</v>
      </c>
      <c r="I2360" s="382">
        <v>0</v>
      </c>
      <c r="J2360" s="382">
        <v>0</v>
      </c>
      <c r="L2360" s="380"/>
      <c r="N2360" s="382"/>
      <c r="O2360" s="382"/>
      <c r="P2360" s="382"/>
      <c r="Q2360" s="382">
        <v>0</v>
      </c>
      <c r="R2360" s="382">
        <v>0</v>
      </c>
      <c r="S2360" s="382">
        <v>0</v>
      </c>
    </row>
    <row r="2361" spans="1:19">
      <c r="A2361" t="s">
        <v>164</v>
      </c>
      <c r="B2361">
        <v>148</v>
      </c>
      <c r="C2361" t="s">
        <v>164</v>
      </c>
      <c r="D2361" s="58">
        <v>45352</v>
      </c>
      <c r="E2361" s="382"/>
      <c r="F2361" s="382">
        <v>21</v>
      </c>
      <c r="G2361" s="382"/>
      <c r="H2361" s="382">
        <v>10</v>
      </c>
      <c r="I2361" s="382">
        <v>31</v>
      </c>
      <c r="J2361" s="382">
        <v>21</v>
      </c>
      <c r="K2361" t="s">
        <v>557</v>
      </c>
      <c r="L2361" s="380">
        <v>45398</v>
      </c>
      <c r="M2361">
        <v>179</v>
      </c>
      <c r="N2361" s="382">
        <v>31</v>
      </c>
      <c r="O2361" s="382"/>
      <c r="P2361" s="382">
        <v>10</v>
      </c>
      <c r="Q2361" s="382">
        <v>21</v>
      </c>
      <c r="R2361" s="382">
        <v>31</v>
      </c>
      <c r="S2361" s="382">
        <v>0</v>
      </c>
    </row>
    <row r="2362" spans="1:19">
      <c r="A2362" t="s">
        <v>164</v>
      </c>
      <c r="B2362">
        <v>148</v>
      </c>
      <c r="C2362" t="s">
        <v>164</v>
      </c>
      <c r="D2362" s="58">
        <v>45383</v>
      </c>
      <c r="E2362" s="382"/>
      <c r="F2362" s="382">
        <v>70</v>
      </c>
      <c r="G2362" s="382"/>
      <c r="H2362" s="382">
        <v>10</v>
      </c>
      <c r="I2362" s="382">
        <v>80</v>
      </c>
      <c r="J2362" s="382">
        <v>70</v>
      </c>
      <c r="L2362" s="380">
        <v>45424</v>
      </c>
      <c r="M2362" s="383">
        <v>84</v>
      </c>
      <c r="N2362" s="382">
        <v>80</v>
      </c>
      <c r="O2362" s="382"/>
      <c r="P2362" s="382">
        <v>10</v>
      </c>
      <c r="Q2362" s="382">
        <v>70</v>
      </c>
      <c r="R2362" s="382">
        <v>80</v>
      </c>
      <c r="S2362" s="382">
        <v>0</v>
      </c>
    </row>
    <row r="2363" spans="1:19">
      <c r="A2363" t="s">
        <v>164</v>
      </c>
      <c r="B2363">
        <v>148</v>
      </c>
      <c r="C2363" t="s">
        <v>164</v>
      </c>
      <c r="D2363" s="58">
        <v>45413</v>
      </c>
      <c r="E2363" s="382"/>
      <c r="F2363" s="382">
        <v>56</v>
      </c>
      <c r="G2363" s="382"/>
      <c r="H2363" s="382">
        <v>10</v>
      </c>
      <c r="I2363" s="382">
        <v>66</v>
      </c>
      <c r="J2363" s="382">
        <v>56</v>
      </c>
      <c r="L2363" s="380">
        <v>45455</v>
      </c>
      <c r="M2363">
        <v>76</v>
      </c>
      <c r="N2363" s="382">
        <v>66</v>
      </c>
      <c r="O2363" s="382"/>
      <c r="P2363" s="382">
        <v>10</v>
      </c>
      <c r="Q2363" s="382">
        <v>56</v>
      </c>
      <c r="R2363" s="382">
        <v>66</v>
      </c>
      <c r="S2363" s="382">
        <v>0</v>
      </c>
    </row>
    <row r="2364" spans="1:19">
      <c r="A2364" t="s">
        <v>164</v>
      </c>
      <c r="B2364">
        <v>148</v>
      </c>
      <c r="C2364" t="s">
        <v>164</v>
      </c>
      <c r="D2364" s="58">
        <v>45444</v>
      </c>
      <c r="E2364" s="382"/>
      <c r="F2364" s="382">
        <v>56</v>
      </c>
      <c r="G2364" s="382"/>
      <c r="H2364" s="382">
        <v>10</v>
      </c>
      <c r="I2364" s="382">
        <v>66</v>
      </c>
      <c r="J2364" s="382">
        <v>56</v>
      </c>
      <c r="L2364" s="380">
        <v>45503</v>
      </c>
      <c r="M2364">
        <v>119</v>
      </c>
      <c r="N2364" s="382">
        <v>66</v>
      </c>
      <c r="O2364" s="382"/>
      <c r="P2364" s="382">
        <v>10</v>
      </c>
      <c r="Q2364" s="382">
        <v>56</v>
      </c>
      <c r="R2364" s="382">
        <v>66</v>
      </c>
      <c r="S2364" s="382">
        <v>0</v>
      </c>
    </row>
    <row r="2365" spans="1:19">
      <c r="A2365" t="s">
        <v>164</v>
      </c>
      <c r="B2365">
        <v>148</v>
      </c>
      <c r="C2365" t="s">
        <v>164</v>
      </c>
      <c r="D2365" s="58">
        <v>45474</v>
      </c>
      <c r="E2365" s="382"/>
      <c r="F2365" s="382">
        <v>112</v>
      </c>
      <c r="G2365" s="382">
        <v>5</v>
      </c>
      <c r="H2365" s="382">
        <v>10</v>
      </c>
      <c r="I2365" s="382">
        <v>127</v>
      </c>
      <c r="J2365" s="382">
        <v>117</v>
      </c>
      <c r="L2365" s="380">
        <v>45515</v>
      </c>
      <c r="M2365">
        <v>56</v>
      </c>
      <c r="N2365" s="382">
        <v>127</v>
      </c>
      <c r="O2365" s="382">
        <v>5</v>
      </c>
      <c r="P2365" s="382">
        <v>10</v>
      </c>
      <c r="Q2365" s="382">
        <v>117</v>
      </c>
      <c r="R2365" s="382">
        <v>127</v>
      </c>
      <c r="S2365" s="382">
        <v>0</v>
      </c>
    </row>
    <row r="2366" spans="1:19">
      <c r="A2366" t="s">
        <v>164</v>
      </c>
      <c r="B2366">
        <v>148</v>
      </c>
      <c r="C2366" t="s">
        <v>164</v>
      </c>
      <c r="D2366" s="58">
        <v>45505</v>
      </c>
      <c r="E2366" s="382"/>
      <c r="F2366" s="382">
        <v>84</v>
      </c>
      <c r="G2366" s="382">
        <v>5</v>
      </c>
      <c r="H2366" s="382">
        <v>10</v>
      </c>
      <c r="I2366" s="382">
        <v>99</v>
      </c>
      <c r="J2366" s="382">
        <v>89</v>
      </c>
      <c r="L2366" s="380"/>
      <c r="N2366" s="382">
        <v>99</v>
      </c>
      <c r="O2366" s="382">
        <v>5</v>
      </c>
      <c r="P2366" s="382">
        <v>10</v>
      </c>
      <c r="Q2366" s="382">
        <v>89</v>
      </c>
      <c r="R2366" s="382">
        <v>99</v>
      </c>
      <c r="S2366" s="382">
        <v>0</v>
      </c>
    </row>
    <row r="2367" spans="1:19">
      <c r="A2367" t="s">
        <v>164</v>
      </c>
      <c r="B2367">
        <v>148</v>
      </c>
      <c r="C2367" t="s">
        <v>164</v>
      </c>
      <c r="D2367" s="58">
        <v>45536</v>
      </c>
      <c r="E2367" s="382"/>
      <c r="F2367" s="382">
        <v>77</v>
      </c>
      <c r="G2367" s="382">
        <v>5</v>
      </c>
      <c r="H2367" s="382">
        <v>10</v>
      </c>
      <c r="I2367" s="382">
        <v>92</v>
      </c>
      <c r="J2367" s="382">
        <v>82</v>
      </c>
      <c r="L2367" s="380"/>
      <c r="N2367" s="382">
        <v>92</v>
      </c>
      <c r="O2367" s="382">
        <v>5</v>
      </c>
      <c r="P2367" s="382">
        <v>10</v>
      </c>
      <c r="Q2367" s="382">
        <v>82</v>
      </c>
      <c r="R2367" s="382">
        <v>92</v>
      </c>
      <c r="S2367" s="382">
        <v>0</v>
      </c>
    </row>
    <row r="2368" spans="1:19">
      <c r="A2368" t="s">
        <v>164</v>
      </c>
      <c r="B2368">
        <v>148</v>
      </c>
      <c r="C2368" t="s">
        <v>164</v>
      </c>
      <c r="D2368" s="58">
        <v>45566</v>
      </c>
      <c r="E2368" s="382"/>
      <c r="F2368" s="382"/>
      <c r="G2368" s="382"/>
      <c r="H2368" s="382"/>
      <c r="I2368" s="382">
        <v>0</v>
      </c>
      <c r="J2368" s="382">
        <v>0</v>
      </c>
      <c r="L2368" s="380"/>
      <c r="N2368" s="382">
        <v>191</v>
      </c>
      <c r="O2368" s="382"/>
      <c r="P2368" s="382"/>
      <c r="Q2368" s="382">
        <v>191</v>
      </c>
      <c r="R2368" s="382">
        <v>191</v>
      </c>
      <c r="S2368" s="382">
        <v>-191</v>
      </c>
    </row>
    <row r="2369" spans="1:19">
      <c r="A2369" t="s">
        <v>164</v>
      </c>
      <c r="B2369">
        <v>148</v>
      </c>
      <c r="C2369" t="s">
        <v>164</v>
      </c>
      <c r="D2369" s="58">
        <v>45597</v>
      </c>
      <c r="E2369" s="382"/>
      <c r="F2369" s="382"/>
      <c r="G2369" s="382"/>
      <c r="H2369" s="382"/>
      <c r="I2369" s="382">
        <v>0</v>
      </c>
      <c r="J2369" s="382">
        <v>0</v>
      </c>
      <c r="L2369" s="380"/>
      <c r="N2369" s="382">
        <v>-191</v>
      </c>
      <c r="O2369" s="382"/>
      <c r="P2369" s="382"/>
      <c r="Q2369" s="382">
        <v>-191</v>
      </c>
      <c r="R2369" s="382">
        <v>-191</v>
      </c>
      <c r="S2369" s="382">
        <v>191</v>
      </c>
    </row>
    <row r="2370" spans="1:19">
      <c r="A2370" t="s">
        <v>164</v>
      </c>
      <c r="B2370">
        <v>148</v>
      </c>
      <c r="C2370" t="s">
        <v>164</v>
      </c>
      <c r="D2370" s="58">
        <v>45627</v>
      </c>
      <c r="E2370" s="382"/>
      <c r="F2370" s="382"/>
      <c r="G2370" s="382"/>
      <c r="H2370" s="382"/>
      <c r="I2370" s="382">
        <v>0</v>
      </c>
      <c r="J2370" s="382">
        <v>0</v>
      </c>
      <c r="L2370" s="380"/>
      <c r="N2370" s="382"/>
      <c r="O2370" s="382"/>
      <c r="P2370" s="382"/>
      <c r="Q2370" s="382">
        <v>0</v>
      </c>
      <c r="R2370" s="382">
        <v>0</v>
      </c>
      <c r="S2370" s="382">
        <v>0</v>
      </c>
    </row>
    <row r="2371" spans="1:19">
      <c r="A2371" t="s">
        <v>164</v>
      </c>
      <c r="B2371">
        <v>148</v>
      </c>
      <c r="C2371" t="s">
        <v>164</v>
      </c>
      <c r="D2371" s="58">
        <v>45658</v>
      </c>
      <c r="E2371" s="382"/>
      <c r="F2371" s="382"/>
      <c r="G2371" s="382"/>
      <c r="H2371" s="382"/>
      <c r="I2371" s="382">
        <v>0</v>
      </c>
      <c r="J2371" s="382">
        <v>0</v>
      </c>
      <c r="L2371" s="380"/>
      <c r="N2371" s="382"/>
      <c r="O2371" s="382"/>
      <c r="P2371" s="382"/>
      <c r="Q2371" s="382">
        <v>0</v>
      </c>
      <c r="R2371" s="382">
        <v>0</v>
      </c>
      <c r="S2371" s="382">
        <v>0</v>
      </c>
    </row>
    <row r="2372" spans="1:19">
      <c r="A2372" t="s">
        <v>164</v>
      </c>
      <c r="B2372">
        <v>148</v>
      </c>
      <c r="C2372" t="s">
        <v>164</v>
      </c>
      <c r="D2372" s="58">
        <v>45689</v>
      </c>
      <c r="E2372" s="382"/>
      <c r="F2372" s="382"/>
      <c r="G2372" s="382"/>
      <c r="H2372" s="382"/>
      <c r="I2372" s="382">
        <v>0</v>
      </c>
      <c r="J2372" s="382">
        <v>0</v>
      </c>
      <c r="L2372" s="380"/>
      <c r="N2372" s="382"/>
      <c r="O2372" s="382"/>
      <c r="P2372" s="382"/>
      <c r="Q2372" s="382">
        <v>0</v>
      </c>
      <c r="R2372" s="382">
        <v>0</v>
      </c>
      <c r="S2372" s="382">
        <v>0</v>
      </c>
    </row>
    <row r="2373" spans="1:19">
      <c r="A2373" t="s">
        <v>164</v>
      </c>
      <c r="B2373" t="s">
        <v>525</v>
      </c>
      <c r="D2373" s="58"/>
      <c r="E2373" s="382">
        <v>132</v>
      </c>
      <c r="F2373" s="382">
        <v>497</v>
      </c>
      <c r="G2373" s="382">
        <v>15</v>
      </c>
      <c r="H2373" s="382">
        <v>70</v>
      </c>
      <c r="I2373" s="382">
        <v>714</v>
      </c>
      <c r="J2373" s="382">
        <v>644</v>
      </c>
      <c r="L2373" s="380"/>
      <c r="N2373" s="382">
        <v>714</v>
      </c>
      <c r="O2373" s="382">
        <v>15</v>
      </c>
      <c r="P2373" s="382">
        <v>70</v>
      </c>
      <c r="Q2373" s="382">
        <v>644</v>
      </c>
      <c r="R2373" s="382">
        <v>714</v>
      </c>
      <c r="S2373" s="382">
        <v>0</v>
      </c>
    </row>
    <row r="2374" spans="1:19">
      <c r="B2374">
        <v>149</v>
      </c>
      <c r="C2374" t="s">
        <v>165</v>
      </c>
      <c r="D2374" s="58">
        <v>45261</v>
      </c>
      <c r="E2374" s="382">
        <v>0</v>
      </c>
      <c r="F2374" s="382"/>
      <c r="G2374" s="382"/>
      <c r="H2374" s="382"/>
      <c r="I2374" s="382">
        <v>0</v>
      </c>
      <c r="J2374" s="382">
        <v>0</v>
      </c>
      <c r="L2374" s="380"/>
      <c r="N2374" s="382"/>
      <c r="O2374" s="382"/>
      <c r="P2374" s="382"/>
      <c r="Q2374" s="382">
        <v>0</v>
      </c>
      <c r="R2374" s="382">
        <v>0</v>
      </c>
      <c r="S2374" s="382">
        <v>0</v>
      </c>
    </row>
    <row r="2375" spans="1:19">
      <c r="B2375">
        <v>149</v>
      </c>
      <c r="C2375" t="s">
        <v>165</v>
      </c>
      <c r="D2375" s="58">
        <v>45292</v>
      </c>
      <c r="E2375" s="382"/>
      <c r="F2375" s="382">
        <v>14</v>
      </c>
      <c r="G2375" s="382"/>
      <c r="H2375" s="382">
        <v>0</v>
      </c>
      <c r="I2375" s="382">
        <v>14</v>
      </c>
      <c r="J2375" s="382">
        <v>14</v>
      </c>
      <c r="K2375" t="s">
        <v>557</v>
      </c>
      <c r="L2375" s="380">
        <v>45401</v>
      </c>
      <c r="M2375">
        <v>186</v>
      </c>
      <c r="N2375" s="382">
        <v>14</v>
      </c>
      <c r="O2375" s="382"/>
      <c r="P2375" s="382">
        <v>0</v>
      </c>
      <c r="Q2375" s="382">
        <v>14</v>
      </c>
      <c r="R2375" s="382">
        <v>14</v>
      </c>
      <c r="S2375" s="382">
        <v>0</v>
      </c>
    </row>
    <row r="2376" spans="1:19">
      <c r="A2376" t="s">
        <v>165</v>
      </c>
      <c r="B2376">
        <v>149</v>
      </c>
      <c r="C2376" t="s">
        <v>165</v>
      </c>
      <c r="D2376" s="58">
        <v>45323</v>
      </c>
      <c r="E2376" s="382"/>
      <c r="F2376" s="382">
        <v>0</v>
      </c>
      <c r="G2376" s="382"/>
      <c r="H2376" s="382">
        <v>0</v>
      </c>
      <c r="I2376" s="382">
        <v>0</v>
      </c>
      <c r="J2376" s="382">
        <v>0</v>
      </c>
      <c r="L2376" s="380"/>
      <c r="N2376" s="382"/>
      <c r="O2376" s="382"/>
      <c r="P2376" s="382"/>
      <c r="Q2376" s="382">
        <v>0</v>
      </c>
      <c r="R2376" s="382">
        <v>0</v>
      </c>
      <c r="S2376" s="382">
        <v>0</v>
      </c>
    </row>
    <row r="2377" spans="1:19">
      <c r="A2377" t="s">
        <v>165</v>
      </c>
      <c r="B2377">
        <v>149</v>
      </c>
      <c r="C2377" t="s">
        <v>165</v>
      </c>
      <c r="D2377" s="58">
        <v>45352</v>
      </c>
      <c r="E2377" s="382"/>
      <c r="F2377" s="382">
        <v>14</v>
      </c>
      <c r="G2377" s="382"/>
      <c r="H2377" s="382">
        <v>10</v>
      </c>
      <c r="I2377" s="382">
        <v>24</v>
      </c>
      <c r="J2377" s="382">
        <v>14</v>
      </c>
      <c r="K2377" t="s">
        <v>557</v>
      </c>
      <c r="L2377" s="380">
        <v>45401</v>
      </c>
      <c r="M2377">
        <v>186</v>
      </c>
      <c r="N2377" s="382">
        <v>24</v>
      </c>
      <c r="O2377" s="382"/>
      <c r="P2377" s="382">
        <v>10</v>
      </c>
      <c r="Q2377" s="382">
        <v>14</v>
      </c>
      <c r="R2377" s="382">
        <v>24</v>
      </c>
      <c r="S2377" s="382">
        <v>0</v>
      </c>
    </row>
    <row r="2378" spans="1:19">
      <c r="A2378" t="s">
        <v>165</v>
      </c>
      <c r="B2378">
        <v>149</v>
      </c>
      <c r="C2378" t="s">
        <v>165</v>
      </c>
      <c r="D2378" s="58">
        <v>45383</v>
      </c>
      <c r="E2378" s="382"/>
      <c r="F2378" s="382">
        <v>70</v>
      </c>
      <c r="G2378" s="382"/>
      <c r="H2378" s="382">
        <v>10</v>
      </c>
      <c r="I2378" s="382">
        <v>80</v>
      </c>
      <c r="J2378" s="382">
        <v>70</v>
      </c>
      <c r="L2378" s="380">
        <v>45445</v>
      </c>
      <c r="M2378">
        <v>129</v>
      </c>
      <c r="N2378" s="382">
        <v>80</v>
      </c>
      <c r="O2378" s="382"/>
      <c r="P2378" s="382">
        <v>10</v>
      </c>
      <c r="Q2378" s="382">
        <v>70</v>
      </c>
      <c r="R2378" s="382">
        <v>80</v>
      </c>
      <c r="S2378" s="382">
        <v>0</v>
      </c>
    </row>
    <row r="2379" spans="1:19">
      <c r="A2379" t="s">
        <v>165</v>
      </c>
      <c r="B2379">
        <v>149</v>
      </c>
      <c r="C2379" t="s">
        <v>165</v>
      </c>
      <c r="D2379" s="58">
        <v>45413</v>
      </c>
      <c r="E2379" s="382"/>
      <c r="F2379" s="382">
        <v>63</v>
      </c>
      <c r="G2379" s="382"/>
      <c r="H2379" s="382">
        <v>10</v>
      </c>
      <c r="I2379" s="382">
        <v>73</v>
      </c>
      <c r="J2379" s="382">
        <v>63</v>
      </c>
      <c r="L2379" s="380">
        <v>45462</v>
      </c>
      <c r="M2379">
        <v>100</v>
      </c>
      <c r="N2379" s="382">
        <v>73</v>
      </c>
      <c r="O2379" s="382"/>
      <c r="P2379" s="382">
        <v>10</v>
      </c>
      <c r="Q2379" s="382">
        <v>63</v>
      </c>
      <c r="R2379" s="382">
        <v>73</v>
      </c>
      <c r="S2379" s="382">
        <v>0</v>
      </c>
    </row>
    <row r="2380" spans="1:19">
      <c r="A2380" t="s">
        <v>165</v>
      </c>
      <c r="B2380">
        <v>149</v>
      </c>
      <c r="C2380" t="s">
        <v>165</v>
      </c>
      <c r="D2380" s="58">
        <v>45444</v>
      </c>
      <c r="E2380" s="382"/>
      <c r="F2380" s="382">
        <v>91</v>
      </c>
      <c r="G2380" s="382"/>
      <c r="H2380" s="382">
        <v>10</v>
      </c>
      <c r="I2380" s="382">
        <v>101</v>
      </c>
      <c r="J2380" s="382">
        <v>91</v>
      </c>
      <c r="L2380" s="380">
        <v>45559</v>
      </c>
      <c r="M2380">
        <v>71</v>
      </c>
      <c r="N2380" s="382">
        <v>101</v>
      </c>
      <c r="O2380" s="382"/>
      <c r="P2380" s="382">
        <v>10</v>
      </c>
      <c r="Q2380" s="382">
        <v>91</v>
      </c>
      <c r="R2380" s="382">
        <v>101</v>
      </c>
      <c r="S2380" s="382">
        <v>0</v>
      </c>
    </row>
    <row r="2381" spans="1:19">
      <c r="A2381" t="s">
        <v>165</v>
      </c>
      <c r="B2381">
        <v>149</v>
      </c>
      <c r="C2381" t="s">
        <v>165</v>
      </c>
      <c r="D2381" s="58">
        <v>45474</v>
      </c>
      <c r="E2381" s="382"/>
      <c r="F2381" s="382">
        <v>84</v>
      </c>
      <c r="G2381" s="382">
        <v>5</v>
      </c>
      <c r="H2381" s="382">
        <v>10</v>
      </c>
      <c r="I2381" s="382">
        <v>99</v>
      </c>
      <c r="J2381" s="382">
        <v>89</v>
      </c>
      <c r="L2381" s="380">
        <v>45559</v>
      </c>
      <c r="M2381">
        <v>71</v>
      </c>
      <c r="N2381" s="382">
        <v>99</v>
      </c>
      <c r="O2381" s="382">
        <v>5</v>
      </c>
      <c r="P2381" s="382">
        <v>10</v>
      </c>
      <c r="Q2381" s="382">
        <v>89</v>
      </c>
      <c r="R2381" s="382">
        <v>99</v>
      </c>
      <c r="S2381" s="382">
        <v>0</v>
      </c>
    </row>
    <row r="2382" spans="1:19">
      <c r="A2382" t="s">
        <v>165</v>
      </c>
      <c r="B2382">
        <v>149</v>
      </c>
      <c r="C2382" t="s">
        <v>165</v>
      </c>
      <c r="D2382" s="58">
        <v>45505</v>
      </c>
      <c r="E2382" s="382"/>
      <c r="F2382" s="382">
        <v>77</v>
      </c>
      <c r="G2382" s="382">
        <v>5</v>
      </c>
      <c r="H2382" s="382">
        <v>10</v>
      </c>
      <c r="I2382" s="382">
        <v>92</v>
      </c>
      <c r="J2382" s="382">
        <v>82</v>
      </c>
      <c r="L2382" s="380">
        <v>45559</v>
      </c>
      <c r="M2382">
        <v>71</v>
      </c>
      <c r="N2382" s="382">
        <v>92</v>
      </c>
      <c r="O2382" s="382">
        <v>5</v>
      </c>
      <c r="P2382" s="382">
        <v>10</v>
      </c>
      <c r="Q2382" s="382">
        <v>82</v>
      </c>
      <c r="R2382" s="382">
        <v>92</v>
      </c>
      <c r="S2382" s="382">
        <v>0</v>
      </c>
    </row>
    <row r="2383" spans="1:19">
      <c r="A2383" t="s">
        <v>165</v>
      </c>
      <c r="B2383">
        <v>149</v>
      </c>
      <c r="C2383" t="s">
        <v>165</v>
      </c>
      <c r="D2383" s="58">
        <v>45536</v>
      </c>
      <c r="E2383" s="382"/>
      <c r="F2383" s="382">
        <v>56</v>
      </c>
      <c r="G2383" s="382">
        <v>5</v>
      </c>
      <c r="H2383" s="382">
        <v>10</v>
      </c>
      <c r="I2383" s="382">
        <v>71</v>
      </c>
      <c r="J2383" s="382">
        <v>61</v>
      </c>
      <c r="L2383" s="380"/>
      <c r="N2383" s="382">
        <v>71</v>
      </c>
      <c r="O2383" s="382">
        <v>5</v>
      </c>
      <c r="P2383" s="382">
        <v>10</v>
      </c>
      <c r="Q2383" s="382">
        <v>61</v>
      </c>
      <c r="R2383" s="382">
        <v>71</v>
      </c>
      <c r="S2383" s="382">
        <v>0</v>
      </c>
    </row>
    <row r="2384" spans="1:19">
      <c r="A2384" t="s">
        <v>165</v>
      </c>
      <c r="B2384">
        <v>149</v>
      </c>
      <c r="C2384" t="s">
        <v>165</v>
      </c>
      <c r="D2384" s="58">
        <v>45566</v>
      </c>
      <c r="E2384" s="382"/>
      <c r="F2384" s="382"/>
      <c r="G2384" s="382"/>
      <c r="H2384" s="382"/>
      <c r="I2384" s="382">
        <v>0</v>
      </c>
      <c r="J2384" s="382">
        <v>0</v>
      </c>
      <c r="L2384" s="380"/>
      <c r="N2384" s="382"/>
      <c r="O2384" s="382"/>
      <c r="P2384" s="382"/>
      <c r="Q2384" s="382">
        <v>0</v>
      </c>
      <c r="R2384" s="382">
        <v>0</v>
      </c>
      <c r="S2384" s="382">
        <v>0</v>
      </c>
    </row>
    <row r="2385" spans="1:19">
      <c r="A2385" t="s">
        <v>165</v>
      </c>
      <c r="B2385">
        <v>149</v>
      </c>
      <c r="C2385" t="s">
        <v>165</v>
      </c>
      <c r="D2385" s="58">
        <v>45597</v>
      </c>
      <c r="E2385" s="382"/>
      <c r="F2385" s="382"/>
      <c r="G2385" s="382"/>
      <c r="H2385" s="382"/>
      <c r="I2385" s="382">
        <v>0</v>
      </c>
      <c r="J2385" s="382">
        <v>0</v>
      </c>
      <c r="L2385" s="380"/>
      <c r="N2385" s="382"/>
      <c r="O2385" s="382"/>
      <c r="P2385" s="382"/>
      <c r="Q2385" s="382">
        <v>0</v>
      </c>
      <c r="R2385" s="382">
        <v>0</v>
      </c>
      <c r="S2385" s="382">
        <v>0</v>
      </c>
    </row>
    <row r="2386" spans="1:19">
      <c r="A2386" t="s">
        <v>165</v>
      </c>
      <c r="B2386">
        <v>149</v>
      </c>
      <c r="C2386" t="s">
        <v>165</v>
      </c>
      <c r="D2386" s="58">
        <v>45627</v>
      </c>
      <c r="E2386" s="382"/>
      <c r="F2386" s="382"/>
      <c r="G2386" s="382"/>
      <c r="H2386" s="382"/>
      <c r="I2386" s="382">
        <v>0</v>
      </c>
      <c r="J2386" s="382">
        <v>0</v>
      </c>
      <c r="L2386" s="380"/>
      <c r="N2386" s="382"/>
      <c r="O2386" s="382"/>
      <c r="P2386" s="382"/>
      <c r="Q2386" s="382">
        <v>0</v>
      </c>
      <c r="R2386" s="382">
        <v>0</v>
      </c>
      <c r="S2386" s="382">
        <v>0</v>
      </c>
    </row>
    <row r="2387" spans="1:19">
      <c r="A2387" t="s">
        <v>165</v>
      </c>
      <c r="B2387">
        <v>149</v>
      </c>
      <c r="C2387" t="s">
        <v>165</v>
      </c>
      <c r="D2387" s="58">
        <v>45658</v>
      </c>
      <c r="E2387" s="382"/>
      <c r="F2387" s="382"/>
      <c r="G2387" s="382"/>
      <c r="H2387" s="382"/>
      <c r="I2387" s="382">
        <v>0</v>
      </c>
      <c r="J2387" s="382">
        <v>0</v>
      </c>
      <c r="L2387" s="380"/>
      <c r="N2387" s="382"/>
      <c r="O2387" s="382"/>
      <c r="P2387" s="382"/>
      <c r="Q2387" s="382">
        <v>0</v>
      </c>
      <c r="R2387" s="382">
        <v>0</v>
      </c>
      <c r="S2387" s="382">
        <v>0</v>
      </c>
    </row>
    <row r="2388" spans="1:19">
      <c r="A2388" t="s">
        <v>165</v>
      </c>
      <c r="B2388" t="s">
        <v>526</v>
      </c>
      <c r="D2388" s="58"/>
      <c r="E2388" s="382">
        <v>0</v>
      </c>
      <c r="F2388" s="382">
        <v>469</v>
      </c>
      <c r="G2388" s="382">
        <v>15</v>
      </c>
      <c r="H2388" s="382">
        <v>70</v>
      </c>
      <c r="I2388" s="382">
        <v>554</v>
      </c>
      <c r="J2388" s="382">
        <v>484</v>
      </c>
      <c r="L2388" s="380"/>
      <c r="N2388" s="382">
        <v>554</v>
      </c>
      <c r="O2388" s="382">
        <v>15</v>
      </c>
      <c r="P2388" s="382">
        <v>70</v>
      </c>
      <c r="Q2388" s="382">
        <v>484</v>
      </c>
      <c r="R2388" s="382">
        <v>554</v>
      </c>
      <c r="S2388" s="382">
        <v>0</v>
      </c>
    </row>
    <row r="2389" spans="1:19">
      <c r="B2389">
        <v>150</v>
      </c>
      <c r="C2389" t="s">
        <v>280</v>
      </c>
      <c r="D2389" s="58">
        <v>45261</v>
      </c>
      <c r="E2389" s="382">
        <v>0</v>
      </c>
      <c r="F2389" s="382">
        <v>0</v>
      </c>
      <c r="G2389" s="382"/>
      <c r="H2389" s="382">
        <v>0</v>
      </c>
      <c r="I2389" s="382">
        <v>0</v>
      </c>
      <c r="J2389" s="382">
        <v>0</v>
      </c>
      <c r="L2389" s="380"/>
      <c r="N2389" s="382"/>
      <c r="O2389" s="382"/>
      <c r="P2389" s="382"/>
      <c r="Q2389" s="382">
        <v>0</v>
      </c>
      <c r="R2389" s="382">
        <v>0</v>
      </c>
      <c r="S2389" s="382">
        <v>0</v>
      </c>
    </row>
    <row r="2390" spans="1:19">
      <c r="B2390">
        <v>150</v>
      </c>
      <c r="C2390" t="s">
        <v>280</v>
      </c>
      <c r="D2390" s="58">
        <v>45292</v>
      </c>
      <c r="E2390" s="382"/>
      <c r="F2390" s="382">
        <v>0</v>
      </c>
      <c r="G2390" s="382"/>
      <c r="H2390" s="382">
        <v>0</v>
      </c>
      <c r="I2390" s="382">
        <v>0</v>
      </c>
      <c r="J2390" s="382">
        <v>0</v>
      </c>
      <c r="L2390" s="380"/>
      <c r="N2390" s="382"/>
      <c r="O2390" s="382"/>
      <c r="P2390" s="382"/>
      <c r="Q2390" s="382">
        <v>0</v>
      </c>
      <c r="R2390" s="382">
        <v>0</v>
      </c>
      <c r="S2390" s="382">
        <v>0</v>
      </c>
    </row>
    <row r="2391" spans="1:19">
      <c r="A2391" t="s">
        <v>280</v>
      </c>
      <c r="B2391">
        <v>150</v>
      </c>
      <c r="C2391" t="s">
        <v>280</v>
      </c>
      <c r="D2391" s="58">
        <v>45323</v>
      </c>
      <c r="E2391" s="382"/>
      <c r="F2391" s="382">
        <v>0</v>
      </c>
      <c r="G2391" s="382"/>
      <c r="H2391" s="382">
        <v>0</v>
      </c>
      <c r="I2391" s="382">
        <v>0</v>
      </c>
      <c r="J2391" s="382">
        <v>0</v>
      </c>
      <c r="L2391" s="380"/>
      <c r="N2391" s="382"/>
      <c r="O2391" s="382"/>
      <c r="P2391" s="382"/>
      <c r="Q2391" s="382">
        <v>0</v>
      </c>
      <c r="R2391" s="382">
        <v>0</v>
      </c>
      <c r="S2391" s="382">
        <v>0</v>
      </c>
    </row>
    <row r="2392" spans="1:19">
      <c r="A2392" t="s">
        <v>280</v>
      </c>
      <c r="B2392">
        <v>150</v>
      </c>
      <c r="C2392" t="s">
        <v>280</v>
      </c>
      <c r="D2392" s="58">
        <v>45352</v>
      </c>
      <c r="E2392" s="382"/>
      <c r="F2392" s="382"/>
      <c r="G2392" s="382"/>
      <c r="H2392" s="382">
        <v>10</v>
      </c>
      <c r="I2392" s="382">
        <v>10</v>
      </c>
      <c r="J2392" s="382">
        <v>0</v>
      </c>
      <c r="K2392" t="s">
        <v>557</v>
      </c>
      <c r="L2392" s="380">
        <v>45391</v>
      </c>
      <c r="M2392">
        <v>116</v>
      </c>
      <c r="N2392" s="382">
        <v>10</v>
      </c>
      <c r="O2392" s="382"/>
      <c r="P2392" s="382">
        <v>10</v>
      </c>
      <c r="Q2392" s="382">
        <v>0</v>
      </c>
      <c r="R2392" s="382">
        <v>10</v>
      </c>
      <c r="S2392" s="382">
        <v>0</v>
      </c>
    </row>
    <row r="2393" spans="1:19">
      <c r="A2393" t="s">
        <v>280</v>
      </c>
      <c r="B2393">
        <v>150</v>
      </c>
      <c r="C2393" t="s">
        <v>280</v>
      </c>
      <c r="D2393" s="58">
        <v>45383</v>
      </c>
      <c r="E2393" s="382"/>
      <c r="F2393" s="382">
        <v>42</v>
      </c>
      <c r="G2393" s="382"/>
      <c r="H2393" s="382">
        <v>10</v>
      </c>
      <c r="I2393" s="382">
        <v>52</v>
      </c>
      <c r="J2393" s="382">
        <v>42</v>
      </c>
      <c r="L2393" s="380">
        <v>45423</v>
      </c>
      <c r="M2393" s="383">
        <v>71</v>
      </c>
      <c r="N2393" s="382">
        <v>52</v>
      </c>
      <c r="O2393" s="382"/>
      <c r="P2393" s="382">
        <v>10</v>
      </c>
      <c r="Q2393" s="382">
        <v>42</v>
      </c>
      <c r="R2393" s="382">
        <v>52</v>
      </c>
      <c r="S2393" s="382">
        <v>0</v>
      </c>
    </row>
    <row r="2394" spans="1:19">
      <c r="A2394" t="s">
        <v>280</v>
      </c>
      <c r="B2394">
        <v>150</v>
      </c>
      <c r="C2394" t="s">
        <v>280</v>
      </c>
      <c r="D2394" s="58">
        <v>45413</v>
      </c>
      <c r="E2394" s="382"/>
      <c r="F2394" s="382">
        <v>63</v>
      </c>
      <c r="G2394" s="382"/>
      <c r="H2394" s="382">
        <v>10</v>
      </c>
      <c r="I2394" s="382">
        <v>73</v>
      </c>
      <c r="J2394" s="382">
        <v>63</v>
      </c>
      <c r="L2394" s="380">
        <v>45454</v>
      </c>
      <c r="M2394">
        <v>75</v>
      </c>
      <c r="N2394" s="382">
        <v>73</v>
      </c>
      <c r="O2394" s="382"/>
      <c r="P2394" s="382">
        <v>10</v>
      </c>
      <c r="Q2394" s="382">
        <v>63</v>
      </c>
      <c r="R2394" s="382">
        <v>73</v>
      </c>
      <c r="S2394" s="382">
        <v>0</v>
      </c>
    </row>
    <row r="2395" spans="1:19">
      <c r="A2395" t="s">
        <v>280</v>
      </c>
      <c r="B2395">
        <v>150</v>
      </c>
      <c r="C2395" t="s">
        <v>280</v>
      </c>
      <c r="D2395" s="58">
        <v>45444</v>
      </c>
      <c r="E2395" s="382"/>
      <c r="F2395" s="382">
        <v>49</v>
      </c>
      <c r="G2395" s="382"/>
      <c r="H2395" s="382">
        <v>10</v>
      </c>
      <c r="I2395" s="382">
        <v>59</v>
      </c>
      <c r="J2395" s="382">
        <v>49</v>
      </c>
      <c r="L2395" s="380">
        <v>45497</v>
      </c>
      <c r="M2395">
        <v>113</v>
      </c>
      <c r="N2395" s="382">
        <v>59</v>
      </c>
      <c r="O2395" s="382"/>
      <c r="P2395" s="382">
        <v>10</v>
      </c>
      <c r="Q2395" s="382">
        <v>49</v>
      </c>
      <c r="R2395" s="382">
        <v>59</v>
      </c>
      <c r="S2395" s="382">
        <v>0</v>
      </c>
    </row>
    <row r="2396" spans="1:19">
      <c r="A2396" t="s">
        <v>280</v>
      </c>
      <c r="B2396">
        <v>150</v>
      </c>
      <c r="C2396" t="s">
        <v>280</v>
      </c>
      <c r="D2396" s="58">
        <v>45474</v>
      </c>
      <c r="E2396" s="382"/>
      <c r="F2396" s="382">
        <v>91</v>
      </c>
      <c r="G2396" s="382">
        <v>5</v>
      </c>
      <c r="H2396" s="382">
        <v>10</v>
      </c>
      <c r="I2396" s="382">
        <v>106</v>
      </c>
      <c r="J2396" s="382">
        <v>96</v>
      </c>
      <c r="L2396" s="380">
        <v>45514</v>
      </c>
      <c r="M2396">
        <v>50</v>
      </c>
      <c r="N2396" s="382">
        <v>106</v>
      </c>
      <c r="O2396" s="382">
        <v>5</v>
      </c>
      <c r="P2396" s="382">
        <v>10</v>
      </c>
      <c r="Q2396" s="382">
        <v>96</v>
      </c>
      <c r="R2396" s="382">
        <v>106</v>
      </c>
      <c r="S2396" s="382">
        <v>0</v>
      </c>
    </row>
    <row r="2397" spans="1:19">
      <c r="A2397" t="s">
        <v>280</v>
      </c>
      <c r="B2397">
        <v>150</v>
      </c>
      <c r="C2397" t="s">
        <v>280</v>
      </c>
      <c r="D2397" s="58">
        <v>45505</v>
      </c>
      <c r="E2397" s="382"/>
      <c r="F2397" s="382">
        <v>56</v>
      </c>
      <c r="G2397" s="382">
        <v>5</v>
      </c>
      <c r="H2397" s="382">
        <v>10</v>
      </c>
      <c r="I2397" s="382">
        <v>71</v>
      </c>
      <c r="J2397" s="382">
        <v>61</v>
      </c>
      <c r="L2397" s="380">
        <v>45551</v>
      </c>
      <c r="M2397">
        <v>36</v>
      </c>
      <c r="N2397" s="382">
        <v>71</v>
      </c>
      <c r="O2397" s="382">
        <v>5</v>
      </c>
      <c r="P2397" s="382">
        <v>10</v>
      </c>
      <c r="Q2397" s="382">
        <v>61</v>
      </c>
      <c r="R2397" s="382">
        <v>71</v>
      </c>
      <c r="S2397" s="382">
        <v>0</v>
      </c>
    </row>
    <row r="2398" spans="1:19">
      <c r="A2398" t="s">
        <v>280</v>
      </c>
      <c r="B2398">
        <v>150</v>
      </c>
      <c r="C2398" t="s">
        <v>280</v>
      </c>
      <c r="D2398" s="58">
        <v>45536</v>
      </c>
      <c r="E2398" s="382"/>
      <c r="F2398" s="382">
        <v>56</v>
      </c>
      <c r="G2398" s="382">
        <v>5</v>
      </c>
      <c r="H2398" s="382">
        <v>10</v>
      </c>
      <c r="I2398" s="382">
        <v>71</v>
      </c>
      <c r="J2398" s="382">
        <v>61</v>
      </c>
      <c r="L2398" s="380"/>
      <c r="N2398" s="382">
        <v>71</v>
      </c>
      <c r="O2398" s="382">
        <v>5</v>
      </c>
      <c r="P2398" s="382">
        <v>10</v>
      </c>
      <c r="Q2398" s="382">
        <v>61</v>
      </c>
      <c r="R2398" s="382">
        <v>71</v>
      </c>
      <c r="S2398" s="382">
        <v>0</v>
      </c>
    </row>
    <row r="2399" spans="1:19">
      <c r="A2399" t="s">
        <v>280</v>
      </c>
      <c r="B2399">
        <v>150</v>
      </c>
      <c r="C2399" t="s">
        <v>280</v>
      </c>
      <c r="D2399" s="58">
        <v>45566</v>
      </c>
      <c r="E2399" s="382"/>
      <c r="F2399" s="382">
        <v>35</v>
      </c>
      <c r="G2399" s="382">
        <v>5</v>
      </c>
      <c r="H2399" s="382">
        <v>10</v>
      </c>
      <c r="I2399" s="382">
        <v>50</v>
      </c>
      <c r="J2399" s="382">
        <v>40</v>
      </c>
      <c r="L2399" s="380" t="s">
        <v>564</v>
      </c>
      <c r="M2399">
        <v>12</v>
      </c>
      <c r="N2399" s="382">
        <v>50</v>
      </c>
      <c r="O2399" s="382">
        <v>5</v>
      </c>
      <c r="P2399" s="382">
        <v>10</v>
      </c>
      <c r="Q2399" s="382">
        <v>40</v>
      </c>
      <c r="R2399" s="382">
        <v>50</v>
      </c>
      <c r="S2399" s="382">
        <v>0</v>
      </c>
    </row>
    <row r="2400" spans="1:19">
      <c r="A2400" t="s">
        <v>280</v>
      </c>
      <c r="B2400">
        <v>150</v>
      </c>
      <c r="C2400" t="s">
        <v>280</v>
      </c>
      <c r="D2400" s="58">
        <v>45597</v>
      </c>
      <c r="E2400" s="382"/>
      <c r="F2400" s="382"/>
      <c r="G2400" s="382"/>
      <c r="H2400" s="382"/>
      <c r="I2400" s="382">
        <v>0</v>
      </c>
      <c r="J2400" s="382">
        <v>0</v>
      </c>
      <c r="L2400" s="380"/>
      <c r="N2400" s="382"/>
      <c r="O2400" s="382"/>
      <c r="P2400" s="382"/>
      <c r="Q2400" s="382">
        <v>0</v>
      </c>
      <c r="R2400" s="382">
        <v>0</v>
      </c>
      <c r="S2400" s="382">
        <v>0</v>
      </c>
    </row>
    <row r="2401" spans="1:19">
      <c r="A2401" t="s">
        <v>280</v>
      </c>
      <c r="B2401">
        <v>150</v>
      </c>
      <c r="C2401" t="s">
        <v>280</v>
      </c>
      <c r="D2401" s="58">
        <v>45627</v>
      </c>
      <c r="E2401" s="382"/>
      <c r="F2401" s="382"/>
      <c r="G2401" s="382"/>
      <c r="H2401" s="382"/>
      <c r="I2401" s="382">
        <v>0</v>
      </c>
      <c r="J2401" s="382">
        <v>0</v>
      </c>
      <c r="L2401" s="380"/>
      <c r="N2401" s="382"/>
      <c r="O2401" s="382"/>
      <c r="P2401" s="382"/>
      <c r="Q2401" s="382">
        <v>0</v>
      </c>
      <c r="R2401" s="382">
        <v>0</v>
      </c>
      <c r="S2401" s="382">
        <v>0</v>
      </c>
    </row>
    <row r="2402" spans="1:19">
      <c r="A2402" t="s">
        <v>280</v>
      </c>
      <c r="B2402">
        <v>150</v>
      </c>
      <c r="C2402" t="s">
        <v>280</v>
      </c>
      <c r="D2402" s="58">
        <v>45658</v>
      </c>
      <c r="E2402" s="382"/>
      <c r="F2402" s="382"/>
      <c r="G2402" s="382"/>
      <c r="H2402" s="382"/>
      <c r="I2402" s="382">
        <v>0</v>
      </c>
      <c r="J2402" s="382">
        <v>0</v>
      </c>
      <c r="L2402" s="380"/>
      <c r="N2402" s="382"/>
      <c r="O2402" s="382"/>
      <c r="P2402" s="382"/>
      <c r="Q2402" s="382">
        <v>0</v>
      </c>
      <c r="R2402" s="382">
        <v>0</v>
      </c>
      <c r="S2402" s="382">
        <v>0</v>
      </c>
    </row>
    <row r="2403" spans="1:19">
      <c r="A2403" t="s">
        <v>280</v>
      </c>
      <c r="B2403" t="s">
        <v>527</v>
      </c>
      <c r="D2403" s="58"/>
      <c r="E2403" s="382">
        <v>0</v>
      </c>
      <c r="F2403" s="382">
        <v>392</v>
      </c>
      <c r="G2403" s="382">
        <v>20</v>
      </c>
      <c r="H2403" s="382">
        <v>80</v>
      </c>
      <c r="I2403" s="382">
        <v>492</v>
      </c>
      <c r="J2403" s="382">
        <v>412</v>
      </c>
      <c r="L2403" s="380"/>
      <c r="N2403" s="382">
        <v>492</v>
      </c>
      <c r="O2403" s="382">
        <v>20</v>
      </c>
      <c r="P2403" s="382">
        <v>80</v>
      </c>
      <c r="Q2403" s="382">
        <v>412</v>
      </c>
      <c r="R2403" s="382">
        <v>492</v>
      </c>
      <c r="S2403" s="382">
        <v>0</v>
      </c>
    </row>
    <row r="2404" spans="1:19">
      <c r="B2404">
        <v>151</v>
      </c>
      <c r="C2404" t="s">
        <v>167</v>
      </c>
      <c r="D2404" s="58">
        <v>45261</v>
      </c>
      <c r="E2404" s="382">
        <v>178</v>
      </c>
      <c r="F2404" s="382">
        <v>0</v>
      </c>
      <c r="G2404" s="382"/>
      <c r="H2404" s="382"/>
      <c r="I2404" s="382">
        <v>178</v>
      </c>
      <c r="J2404" s="382">
        <v>178</v>
      </c>
      <c r="K2404" t="s">
        <v>383</v>
      </c>
      <c r="L2404" s="380"/>
      <c r="N2404" s="382">
        <v>178</v>
      </c>
      <c r="O2404" s="382"/>
      <c r="P2404" s="382"/>
      <c r="Q2404" s="382">
        <v>178</v>
      </c>
      <c r="R2404" s="382">
        <v>178</v>
      </c>
      <c r="S2404" s="382">
        <v>0</v>
      </c>
    </row>
    <row r="2405" spans="1:19">
      <c r="B2405">
        <v>151</v>
      </c>
      <c r="C2405" t="s">
        <v>167</v>
      </c>
      <c r="D2405" s="58">
        <v>45292</v>
      </c>
      <c r="E2405" s="382"/>
      <c r="F2405" s="382">
        <v>14</v>
      </c>
      <c r="G2405" s="382"/>
      <c r="H2405" s="382">
        <v>0</v>
      </c>
      <c r="I2405" s="382">
        <v>14</v>
      </c>
      <c r="J2405" s="382">
        <v>14</v>
      </c>
      <c r="K2405" t="s">
        <v>557</v>
      </c>
      <c r="L2405" s="380">
        <v>45391</v>
      </c>
      <c r="M2405">
        <v>130</v>
      </c>
      <c r="N2405" s="382">
        <v>14</v>
      </c>
      <c r="O2405" s="382"/>
      <c r="P2405" s="382">
        <v>0</v>
      </c>
      <c r="Q2405" s="382">
        <v>14</v>
      </c>
      <c r="R2405" s="382">
        <v>14</v>
      </c>
      <c r="S2405" s="382">
        <v>0</v>
      </c>
    </row>
    <row r="2406" spans="1:19">
      <c r="A2406" t="s">
        <v>167</v>
      </c>
      <c r="B2406">
        <v>151</v>
      </c>
      <c r="C2406" t="s">
        <v>167</v>
      </c>
      <c r="D2406" s="58">
        <v>45323</v>
      </c>
      <c r="E2406" s="382"/>
      <c r="F2406" s="382">
        <v>0</v>
      </c>
      <c r="G2406" s="382"/>
      <c r="H2406" s="382"/>
      <c r="I2406" s="382">
        <v>0</v>
      </c>
      <c r="J2406" s="382">
        <v>0</v>
      </c>
      <c r="L2406" s="380"/>
      <c r="N2406" s="382"/>
      <c r="O2406" s="382"/>
      <c r="P2406" s="382"/>
      <c r="Q2406" s="382">
        <v>0</v>
      </c>
      <c r="R2406" s="382">
        <v>0</v>
      </c>
      <c r="S2406" s="382">
        <v>0</v>
      </c>
    </row>
    <row r="2407" spans="1:19">
      <c r="A2407" t="s">
        <v>167</v>
      </c>
      <c r="B2407">
        <v>151</v>
      </c>
      <c r="C2407" t="s">
        <v>167</v>
      </c>
      <c r="D2407" s="58">
        <v>45352</v>
      </c>
      <c r="E2407" s="382"/>
      <c r="F2407" s="382">
        <v>14</v>
      </c>
      <c r="G2407" s="382"/>
      <c r="H2407" s="382">
        <v>10</v>
      </c>
      <c r="I2407" s="382">
        <v>24</v>
      </c>
      <c r="J2407" s="382">
        <v>14</v>
      </c>
      <c r="K2407" t="s">
        <v>557</v>
      </c>
      <c r="L2407" s="380">
        <v>45391</v>
      </c>
      <c r="M2407">
        <v>130</v>
      </c>
      <c r="N2407" s="382">
        <v>24</v>
      </c>
      <c r="O2407" s="382"/>
      <c r="P2407" s="382">
        <v>10</v>
      </c>
      <c r="Q2407" s="382">
        <v>14</v>
      </c>
      <c r="R2407" s="382">
        <v>24</v>
      </c>
      <c r="S2407" s="382">
        <v>0</v>
      </c>
    </row>
    <row r="2408" spans="1:19">
      <c r="A2408" t="s">
        <v>167</v>
      </c>
      <c r="B2408">
        <v>151</v>
      </c>
      <c r="C2408" t="s">
        <v>167</v>
      </c>
      <c r="D2408" s="58">
        <v>45383</v>
      </c>
      <c r="E2408" s="382"/>
      <c r="F2408" s="382">
        <v>112</v>
      </c>
      <c r="G2408" s="382"/>
      <c r="H2408" s="382">
        <v>10</v>
      </c>
      <c r="I2408" s="382">
        <v>122</v>
      </c>
      <c r="J2408" s="382">
        <v>112</v>
      </c>
      <c r="L2408" s="380">
        <v>45419</v>
      </c>
      <c r="M2408" s="383">
        <v>19</v>
      </c>
      <c r="N2408" s="382">
        <v>122</v>
      </c>
      <c r="O2408" s="382"/>
      <c r="P2408" s="382">
        <v>10</v>
      </c>
      <c r="Q2408" s="382">
        <v>112</v>
      </c>
      <c r="R2408" s="382">
        <v>122</v>
      </c>
      <c r="S2408" s="382">
        <v>0</v>
      </c>
    </row>
    <row r="2409" spans="1:19">
      <c r="A2409" t="s">
        <v>167</v>
      </c>
      <c r="B2409">
        <v>151</v>
      </c>
      <c r="C2409" t="s">
        <v>167</v>
      </c>
      <c r="D2409" s="58">
        <v>45413</v>
      </c>
      <c r="E2409" s="382"/>
      <c r="F2409" s="382">
        <v>77</v>
      </c>
      <c r="G2409" s="382"/>
      <c r="H2409" s="382">
        <v>10</v>
      </c>
      <c r="I2409" s="382">
        <v>87</v>
      </c>
      <c r="J2409" s="382">
        <v>77</v>
      </c>
      <c r="L2409" s="380">
        <v>45449</v>
      </c>
      <c r="M2409">
        <v>18</v>
      </c>
      <c r="N2409" s="382">
        <v>87</v>
      </c>
      <c r="O2409" s="382"/>
      <c r="P2409" s="382">
        <v>10</v>
      </c>
      <c r="Q2409" s="382">
        <v>77</v>
      </c>
      <c r="R2409" s="382">
        <v>87</v>
      </c>
      <c r="S2409" s="382">
        <v>0</v>
      </c>
    </row>
    <row r="2410" spans="1:19">
      <c r="A2410" t="s">
        <v>167</v>
      </c>
      <c r="B2410">
        <v>151</v>
      </c>
      <c r="C2410" t="s">
        <v>167</v>
      </c>
      <c r="D2410" s="58">
        <v>45444</v>
      </c>
      <c r="E2410" s="382"/>
      <c r="F2410" s="382">
        <v>98</v>
      </c>
      <c r="G2410" s="382"/>
      <c r="H2410" s="382">
        <v>10</v>
      </c>
      <c r="I2410" s="382">
        <v>108</v>
      </c>
      <c r="J2410" s="382">
        <v>98</v>
      </c>
      <c r="L2410" s="380">
        <v>45486</v>
      </c>
      <c r="M2410">
        <v>67</v>
      </c>
      <c r="N2410" s="382">
        <v>108</v>
      </c>
      <c r="O2410" s="382"/>
      <c r="P2410" s="382">
        <v>10</v>
      </c>
      <c r="Q2410" s="382">
        <v>98</v>
      </c>
      <c r="R2410" s="382">
        <v>108</v>
      </c>
      <c r="S2410" s="382">
        <v>0</v>
      </c>
    </row>
    <row r="2411" spans="1:19">
      <c r="A2411" t="s">
        <v>167</v>
      </c>
      <c r="B2411">
        <v>151</v>
      </c>
      <c r="C2411" t="s">
        <v>167</v>
      </c>
      <c r="D2411" s="58">
        <v>45474</v>
      </c>
      <c r="E2411" s="382"/>
      <c r="F2411" s="382">
        <v>105</v>
      </c>
      <c r="G2411" s="382">
        <v>5</v>
      </c>
      <c r="H2411" s="382">
        <v>10</v>
      </c>
      <c r="I2411" s="382">
        <v>120</v>
      </c>
      <c r="J2411" s="382">
        <v>110</v>
      </c>
      <c r="L2411" s="380">
        <v>45514</v>
      </c>
      <c r="M2411">
        <v>43</v>
      </c>
      <c r="N2411" s="382">
        <v>120</v>
      </c>
      <c r="O2411" s="382">
        <v>5</v>
      </c>
      <c r="P2411" s="382">
        <v>10</v>
      </c>
      <c r="Q2411" s="382">
        <v>110</v>
      </c>
      <c r="R2411" s="382">
        <v>120</v>
      </c>
      <c r="S2411" s="382">
        <v>0</v>
      </c>
    </row>
    <row r="2412" spans="1:19">
      <c r="A2412" t="s">
        <v>167</v>
      </c>
      <c r="B2412">
        <v>151</v>
      </c>
      <c r="C2412" t="s">
        <v>167</v>
      </c>
      <c r="D2412" s="58">
        <v>45505</v>
      </c>
      <c r="E2412" s="382"/>
      <c r="F2412" s="382">
        <v>91</v>
      </c>
      <c r="G2412" s="382">
        <v>5</v>
      </c>
      <c r="H2412" s="382">
        <v>10</v>
      </c>
      <c r="I2412" s="382">
        <v>106</v>
      </c>
      <c r="J2412" s="382">
        <v>96</v>
      </c>
      <c r="L2412" s="380">
        <v>45565</v>
      </c>
      <c r="M2412">
        <v>91</v>
      </c>
      <c r="N2412" s="382">
        <v>106</v>
      </c>
      <c r="O2412" s="382">
        <v>5</v>
      </c>
      <c r="P2412" s="382">
        <v>10</v>
      </c>
      <c r="Q2412" s="382">
        <v>96</v>
      </c>
      <c r="R2412" s="382">
        <v>106</v>
      </c>
      <c r="S2412" s="382">
        <v>0</v>
      </c>
    </row>
    <row r="2413" spans="1:19">
      <c r="A2413" t="s">
        <v>167</v>
      </c>
      <c r="B2413">
        <v>151</v>
      </c>
      <c r="C2413" t="s">
        <v>167</v>
      </c>
      <c r="D2413" s="58">
        <v>45536</v>
      </c>
      <c r="E2413" s="382"/>
      <c r="F2413" s="382">
        <v>90</v>
      </c>
      <c r="G2413" s="382">
        <v>5</v>
      </c>
      <c r="H2413" s="382">
        <v>10</v>
      </c>
      <c r="I2413" s="382">
        <v>105</v>
      </c>
      <c r="J2413" s="382">
        <v>95</v>
      </c>
      <c r="L2413" s="380"/>
      <c r="N2413" s="382">
        <v>105</v>
      </c>
      <c r="O2413" s="382">
        <v>5</v>
      </c>
      <c r="P2413" s="382">
        <v>10</v>
      </c>
      <c r="Q2413" s="382">
        <v>95</v>
      </c>
      <c r="R2413" s="382">
        <v>105</v>
      </c>
      <c r="S2413" s="382">
        <v>0</v>
      </c>
    </row>
    <row r="2414" spans="1:19">
      <c r="A2414" t="s">
        <v>167</v>
      </c>
      <c r="B2414">
        <v>151</v>
      </c>
      <c r="C2414" t="s">
        <v>167</v>
      </c>
      <c r="D2414" s="58">
        <v>45566</v>
      </c>
      <c r="E2414" s="382"/>
      <c r="F2414" s="382"/>
      <c r="G2414" s="382"/>
      <c r="H2414" s="382"/>
      <c r="I2414" s="382">
        <v>0</v>
      </c>
      <c r="J2414" s="382">
        <v>0</v>
      </c>
      <c r="L2414" s="380"/>
      <c r="N2414" s="382"/>
      <c r="O2414" s="382"/>
      <c r="P2414" s="382"/>
      <c r="Q2414" s="382">
        <v>0</v>
      </c>
      <c r="R2414" s="382">
        <v>0</v>
      </c>
      <c r="S2414" s="382">
        <v>0</v>
      </c>
    </row>
    <row r="2415" spans="1:19">
      <c r="A2415" t="s">
        <v>167</v>
      </c>
      <c r="B2415">
        <v>151</v>
      </c>
      <c r="C2415" t="s">
        <v>167</v>
      </c>
      <c r="D2415" s="58">
        <v>45597</v>
      </c>
      <c r="E2415" s="382"/>
      <c r="F2415" s="382"/>
      <c r="G2415" s="382"/>
      <c r="H2415" s="382"/>
      <c r="I2415" s="382">
        <v>0</v>
      </c>
      <c r="J2415" s="382">
        <v>0</v>
      </c>
      <c r="L2415" s="380"/>
      <c r="N2415" s="382"/>
      <c r="O2415" s="382"/>
      <c r="P2415" s="382"/>
      <c r="Q2415" s="382">
        <v>0</v>
      </c>
      <c r="R2415" s="382">
        <v>0</v>
      </c>
      <c r="S2415" s="382">
        <v>0</v>
      </c>
    </row>
    <row r="2416" spans="1:19">
      <c r="A2416" t="s">
        <v>167</v>
      </c>
      <c r="B2416">
        <v>151</v>
      </c>
      <c r="C2416" t="s">
        <v>167</v>
      </c>
      <c r="D2416" s="58">
        <v>45627</v>
      </c>
      <c r="E2416" s="382"/>
      <c r="F2416" s="382"/>
      <c r="G2416" s="382"/>
      <c r="H2416" s="382"/>
      <c r="I2416" s="382">
        <v>0</v>
      </c>
      <c r="J2416" s="382">
        <v>0</v>
      </c>
      <c r="L2416" s="380"/>
      <c r="N2416" s="382"/>
      <c r="O2416" s="382"/>
      <c r="P2416" s="382"/>
      <c r="Q2416" s="382">
        <v>0</v>
      </c>
      <c r="R2416" s="382">
        <v>0</v>
      </c>
      <c r="S2416" s="382">
        <v>0</v>
      </c>
    </row>
    <row r="2417" spans="1:19">
      <c r="A2417" t="s">
        <v>167</v>
      </c>
      <c r="B2417" t="s">
        <v>528</v>
      </c>
      <c r="D2417" s="58"/>
      <c r="E2417" s="382">
        <v>178</v>
      </c>
      <c r="F2417" s="382">
        <v>601</v>
      </c>
      <c r="G2417" s="382">
        <v>15</v>
      </c>
      <c r="H2417" s="382">
        <v>70</v>
      </c>
      <c r="I2417" s="382">
        <v>864</v>
      </c>
      <c r="J2417" s="382">
        <v>794</v>
      </c>
      <c r="L2417" s="380"/>
      <c r="N2417" s="382">
        <v>864</v>
      </c>
      <c r="O2417" s="382">
        <v>15</v>
      </c>
      <c r="P2417" s="382">
        <v>70</v>
      </c>
      <c r="Q2417" s="382">
        <v>794</v>
      </c>
      <c r="R2417" s="382">
        <v>864</v>
      </c>
      <c r="S2417" s="382">
        <v>0</v>
      </c>
    </row>
    <row r="2418" spans="1:19">
      <c r="B2418">
        <v>152</v>
      </c>
      <c r="C2418" t="s">
        <v>310</v>
      </c>
      <c r="D2418" s="58">
        <v>45261</v>
      </c>
      <c r="E2418" s="382"/>
      <c r="F2418" s="382">
        <v>0</v>
      </c>
      <c r="G2418" s="382"/>
      <c r="H2418" s="382"/>
      <c r="I2418" s="382">
        <v>0</v>
      </c>
      <c r="J2418" s="382">
        <v>0</v>
      </c>
      <c r="L2418" s="380"/>
      <c r="N2418" s="382"/>
      <c r="O2418" s="382"/>
      <c r="P2418" s="382"/>
      <c r="Q2418" s="382">
        <v>0</v>
      </c>
      <c r="R2418" s="382">
        <v>0</v>
      </c>
      <c r="S2418" s="382">
        <v>0</v>
      </c>
    </row>
    <row r="2419" spans="1:19">
      <c r="B2419">
        <v>152</v>
      </c>
      <c r="C2419" t="s">
        <v>310</v>
      </c>
      <c r="D2419" s="58">
        <v>45292</v>
      </c>
      <c r="E2419" s="382"/>
      <c r="F2419" s="382"/>
      <c r="G2419" s="382"/>
      <c r="H2419" s="382">
        <v>0</v>
      </c>
      <c r="I2419" s="382">
        <v>0</v>
      </c>
      <c r="J2419" s="382">
        <v>0</v>
      </c>
      <c r="L2419" s="380"/>
      <c r="N2419" s="382"/>
      <c r="O2419" s="382"/>
      <c r="P2419" s="382"/>
      <c r="Q2419" s="382">
        <v>0</v>
      </c>
      <c r="R2419" s="382">
        <v>0</v>
      </c>
      <c r="S2419" s="382">
        <v>0</v>
      </c>
    </row>
    <row r="2420" spans="1:19">
      <c r="A2420" t="s">
        <v>310</v>
      </c>
      <c r="B2420">
        <v>152</v>
      </c>
      <c r="C2420" t="s">
        <v>310</v>
      </c>
      <c r="D2420" s="58">
        <v>45323</v>
      </c>
      <c r="E2420" s="382"/>
      <c r="F2420" s="382"/>
      <c r="G2420" s="382"/>
      <c r="H2420" s="382">
        <v>0</v>
      </c>
      <c r="I2420" s="382">
        <v>0</v>
      </c>
      <c r="J2420" s="382">
        <v>0</v>
      </c>
      <c r="L2420" s="380"/>
      <c r="N2420" s="382"/>
      <c r="O2420" s="382"/>
      <c r="P2420" s="382"/>
      <c r="Q2420" s="382">
        <v>0</v>
      </c>
      <c r="R2420" s="382">
        <v>0</v>
      </c>
      <c r="S2420" s="382">
        <v>0</v>
      </c>
    </row>
    <row r="2421" spans="1:19">
      <c r="A2421" t="s">
        <v>310</v>
      </c>
      <c r="B2421">
        <v>152</v>
      </c>
      <c r="C2421" t="s">
        <v>310</v>
      </c>
      <c r="D2421" s="58">
        <v>45352</v>
      </c>
      <c r="E2421" s="382"/>
      <c r="F2421" s="382"/>
      <c r="G2421" s="382"/>
      <c r="H2421" s="382"/>
      <c r="I2421" s="382">
        <v>0</v>
      </c>
      <c r="J2421" s="382">
        <v>0</v>
      </c>
      <c r="L2421" s="380"/>
      <c r="M2421" s="383"/>
      <c r="N2421" s="382"/>
      <c r="O2421" s="382"/>
      <c r="P2421" s="382"/>
      <c r="Q2421" s="382">
        <v>0</v>
      </c>
      <c r="R2421" s="382">
        <v>0</v>
      </c>
      <c r="S2421" s="382">
        <v>0</v>
      </c>
    </row>
    <row r="2422" spans="1:19">
      <c r="A2422" t="s">
        <v>310</v>
      </c>
      <c r="B2422">
        <v>152</v>
      </c>
      <c r="C2422" t="s">
        <v>310</v>
      </c>
      <c r="D2422" s="58">
        <v>45383</v>
      </c>
      <c r="E2422" s="382"/>
      <c r="F2422" s="382"/>
      <c r="G2422" s="382"/>
      <c r="H2422" s="382">
        <v>10</v>
      </c>
      <c r="I2422" s="382">
        <v>10</v>
      </c>
      <c r="J2422" s="382">
        <v>0</v>
      </c>
      <c r="L2422" s="380">
        <v>45421</v>
      </c>
      <c r="M2422" s="383">
        <v>51</v>
      </c>
      <c r="N2422" s="382">
        <v>10</v>
      </c>
      <c r="O2422" s="382"/>
      <c r="P2422" s="382">
        <v>10</v>
      </c>
      <c r="Q2422" s="382">
        <v>0</v>
      </c>
      <c r="R2422" s="382">
        <v>10</v>
      </c>
      <c r="S2422" s="382">
        <v>0</v>
      </c>
    </row>
    <row r="2423" spans="1:19">
      <c r="A2423" t="s">
        <v>310</v>
      </c>
      <c r="B2423">
        <v>152</v>
      </c>
      <c r="C2423" t="s">
        <v>310</v>
      </c>
      <c r="D2423" s="58">
        <v>45413</v>
      </c>
      <c r="E2423" s="382"/>
      <c r="F2423" s="382"/>
      <c r="G2423" s="382"/>
      <c r="H2423" s="382">
        <v>10</v>
      </c>
      <c r="I2423" s="382">
        <v>10</v>
      </c>
      <c r="J2423" s="382">
        <v>0</v>
      </c>
      <c r="L2423" s="380">
        <v>45449</v>
      </c>
      <c r="M2423">
        <v>23</v>
      </c>
      <c r="N2423" s="382">
        <v>20</v>
      </c>
      <c r="O2423" s="382"/>
      <c r="P2423" s="382">
        <v>10</v>
      </c>
      <c r="Q2423" s="382">
        <v>10</v>
      </c>
      <c r="R2423" s="382">
        <v>20</v>
      </c>
      <c r="S2423" s="382">
        <v>-10</v>
      </c>
    </row>
    <row r="2424" spans="1:19">
      <c r="A2424" t="s">
        <v>310</v>
      </c>
      <c r="B2424">
        <v>152</v>
      </c>
      <c r="C2424" t="s">
        <v>310</v>
      </c>
      <c r="D2424" s="58">
        <v>45444</v>
      </c>
      <c r="E2424" s="382"/>
      <c r="F2424" s="382">
        <v>0</v>
      </c>
      <c r="G2424" s="382"/>
      <c r="H2424" s="382">
        <v>10</v>
      </c>
      <c r="I2424" s="382">
        <v>10</v>
      </c>
      <c r="J2424" s="382">
        <v>0</v>
      </c>
      <c r="L2424" s="380">
        <v>45483</v>
      </c>
      <c r="M2424">
        <v>31</v>
      </c>
      <c r="N2424" s="382">
        <v>10</v>
      </c>
      <c r="O2424" s="382"/>
      <c r="P2424" s="382">
        <v>10</v>
      </c>
      <c r="Q2424" s="382">
        <v>0</v>
      </c>
      <c r="R2424" s="382">
        <v>10</v>
      </c>
      <c r="S2424" s="382">
        <v>0</v>
      </c>
    </row>
    <row r="2425" spans="1:19">
      <c r="A2425" t="s">
        <v>310</v>
      </c>
      <c r="B2425">
        <v>152</v>
      </c>
      <c r="C2425" t="s">
        <v>310</v>
      </c>
      <c r="D2425" s="58">
        <v>45474</v>
      </c>
      <c r="E2425" s="382"/>
      <c r="F2425" s="382">
        <v>0</v>
      </c>
      <c r="G2425" s="382">
        <v>5</v>
      </c>
      <c r="H2425" s="382">
        <v>10</v>
      </c>
      <c r="I2425" s="382">
        <v>15</v>
      </c>
      <c r="J2425" s="382">
        <v>5</v>
      </c>
      <c r="L2425" s="380">
        <v>45510</v>
      </c>
      <c r="M2425">
        <v>26</v>
      </c>
      <c r="N2425" s="382">
        <v>15</v>
      </c>
      <c r="O2425" s="382">
        <v>5</v>
      </c>
      <c r="P2425" s="382">
        <v>10</v>
      </c>
      <c r="Q2425" s="382">
        <v>5</v>
      </c>
      <c r="R2425" s="382">
        <v>15</v>
      </c>
      <c r="S2425" s="382">
        <v>0</v>
      </c>
    </row>
    <row r="2426" spans="1:19">
      <c r="A2426" t="s">
        <v>310</v>
      </c>
      <c r="B2426">
        <v>152</v>
      </c>
      <c r="C2426" t="s">
        <v>310</v>
      </c>
      <c r="D2426" s="58">
        <v>45505</v>
      </c>
      <c r="E2426" s="382"/>
      <c r="F2426" s="382">
        <v>0</v>
      </c>
      <c r="G2426" s="382">
        <v>5</v>
      </c>
      <c r="H2426" s="382">
        <v>10</v>
      </c>
      <c r="I2426" s="382">
        <v>15</v>
      </c>
      <c r="J2426" s="382">
        <v>5</v>
      </c>
      <c r="L2426" s="380">
        <v>45552</v>
      </c>
      <c r="M2426">
        <v>41</v>
      </c>
      <c r="N2426" s="382">
        <v>15</v>
      </c>
      <c r="O2426" s="382">
        <v>5</v>
      </c>
      <c r="P2426" s="382">
        <v>10</v>
      </c>
      <c r="Q2426" s="382">
        <v>5</v>
      </c>
      <c r="R2426" s="382">
        <v>15</v>
      </c>
      <c r="S2426" s="382">
        <v>0</v>
      </c>
    </row>
    <row r="2427" spans="1:19">
      <c r="A2427" t="s">
        <v>310</v>
      </c>
      <c r="B2427">
        <v>152</v>
      </c>
      <c r="C2427" t="s">
        <v>310</v>
      </c>
      <c r="D2427" s="58">
        <v>45536</v>
      </c>
      <c r="E2427" s="382"/>
      <c r="F2427" s="382">
        <v>7</v>
      </c>
      <c r="G2427" s="382">
        <v>5</v>
      </c>
      <c r="H2427" s="382">
        <v>10</v>
      </c>
      <c r="I2427" s="382">
        <v>22</v>
      </c>
      <c r="J2427" s="382">
        <v>12</v>
      </c>
      <c r="L2427" s="380"/>
      <c r="N2427" s="382">
        <v>22</v>
      </c>
      <c r="O2427" s="382">
        <v>5</v>
      </c>
      <c r="P2427" s="382">
        <v>10</v>
      </c>
      <c r="Q2427" s="382">
        <v>12</v>
      </c>
      <c r="R2427" s="382">
        <v>22</v>
      </c>
      <c r="S2427" s="382">
        <v>0</v>
      </c>
    </row>
    <row r="2428" spans="1:19">
      <c r="A2428" t="s">
        <v>310</v>
      </c>
      <c r="B2428">
        <v>152</v>
      </c>
      <c r="C2428" t="s">
        <v>310</v>
      </c>
      <c r="D2428" s="58">
        <v>45566</v>
      </c>
      <c r="E2428" s="382"/>
      <c r="F2428" s="382">
        <v>7</v>
      </c>
      <c r="G2428" s="382">
        <v>5</v>
      </c>
      <c r="H2428" s="382">
        <v>10</v>
      </c>
      <c r="I2428" s="382">
        <v>22</v>
      </c>
      <c r="J2428" s="382">
        <v>12</v>
      </c>
      <c r="L2428" s="380" t="s">
        <v>568</v>
      </c>
      <c r="M2428">
        <v>39</v>
      </c>
      <c r="N2428" s="382">
        <v>22</v>
      </c>
      <c r="O2428" s="382">
        <v>5</v>
      </c>
      <c r="P2428" s="382">
        <v>10</v>
      </c>
      <c r="Q2428" s="382">
        <v>12</v>
      </c>
      <c r="R2428" s="382">
        <v>22</v>
      </c>
      <c r="S2428" s="382">
        <v>0</v>
      </c>
    </row>
    <row r="2429" spans="1:19">
      <c r="A2429" t="s">
        <v>310</v>
      </c>
      <c r="B2429">
        <v>152</v>
      </c>
      <c r="C2429" t="s">
        <v>310</v>
      </c>
      <c r="D2429" s="58">
        <v>45597</v>
      </c>
      <c r="E2429" s="382"/>
      <c r="F2429" s="382"/>
      <c r="G2429" s="382"/>
      <c r="H2429" s="382"/>
      <c r="I2429" s="382">
        <v>0</v>
      </c>
      <c r="J2429" s="382">
        <v>0</v>
      </c>
      <c r="L2429" s="380"/>
      <c r="N2429" s="382"/>
      <c r="O2429" s="382"/>
      <c r="P2429" s="382"/>
      <c r="Q2429" s="382">
        <v>0</v>
      </c>
      <c r="R2429" s="382">
        <v>0</v>
      </c>
      <c r="S2429" s="382">
        <v>0</v>
      </c>
    </row>
    <row r="2430" spans="1:19">
      <c r="A2430" t="s">
        <v>310</v>
      </c>
      <c r="B2430">
        <v>152</v>
      </c>
      <c r="C2430" t="s">
        <v>310</v>
      </c>
      <c r="D2430" s="58">
        <v>45627</v>
      </c>
      <c r="E2430" s="382"/>
      <c r="F2430" s="382"/>
      <c r="G2430" s="382"/>
      <c r="H2430" s="382"/>
      <c r="I2430" s="382">
        <v>0</v>
      </c>
      <c r="J2430" s="382">
        <v>0</v>
      </c>
      <c r="L2430" s="380"/>
      <c r="N2430" s="382"/>
      <c r="O2430" s="382"/>
      <c r="P2430" s="382"/>
      <c r="Q2430" s="382">
        <v>0</v>
      </c>
      <c r="R2430" s="382">
        <v>0</v>
      </c>
      <c r="S2430" s="382">
        <v>0</v>
      </c>
    </row>
    <row r="2431" spans="1:19">
      <c r="A2431" t="s">
        <v>310</v>
      </c>
      <c r="B2431">
        <v>152</v>
      </c>
      <c r="C2431" t="s">
        <v>310</v>
      </c>
      <c r="D2431" s="58">
        <v>45658</v>
      </c>
      <c r="E2431" s="382"/>
      <c r="F2431" s="382"/>
      <c r="G2431" s="382"/>
      <c r="H2431" s="382"/>
      <c r="I2431" s="382">
        <v>0</v>
      </c>
      <c r="J2431" s="382">
        <v>0</v>
      </c>
      <c r="L2431" s="380"/>
      <c r="N2431" s="382"/>
      <c r="O2431" s="382"/>
      <c r="P2431" s="382"/>
      <c r="Q2431" s="382">
        <v>0</v>
      </c>
      <c r="R2431" s="382">
        <v>0</v>
      </c>
      <c r="S2431" s="382">
        <v>0</v>
      </c>
    </row>
    <row r="2432" spans="1:19">
      <c r="A2432" t="s">
        <v>310</v>
      </c>
      <c r="B2432" t="s">
        <v>529</v>
      </c>
      <c r="D2432" s="58"/>
      <c r="E2432" s="382">
        <v>0</v>
      </c>
      <c r="F2432" s="382">
        <v>14</v>
      </c>
      <c r="G2432" s="382">
        <v>20</v>
      </c>
      <c r="H2432" s="382">
        <v>70</v>
      </c>
      <c r="I2432" s="382">
        <v>104</v>
      </c>
      <c r="J2432" s="382">
        <v>34</v>
      </c>
      <c r="L2432" s="380"/>
      <c r="N2432" s="382">
        <v>114</v>
      </c>
      <c r="O2432" s="382">
        <v>20</v>
      </c>
      <c r="P2432" s="382">
        <v>70</v>
      </c>
      <c r="Q2432" s="382">
        <v>44</v>
      </c>
      <c r="R2432" s="382">
        <v>114</v>
      </c>
      <c r="S2432" s="382">
        <v>-10</v>
      </c>
    </row>
    <row r="2433" spans="1:19">
      <c r="B2433">
        <v>153</v>
      </c>
      <c r="C2433" t="s">
        <v>311</v>
      </c>
      <c r="D2433" s="58">
        <v>45261</v>
      </c>
      <c r="E2433" s="382"/>
      <c r="F2433" s="382">
        <v>0</v>
      </c>
      <c r="G2433" s="382"/>
      <c r="H2433" s="382"/>
      <c r="I2433" s="382">
        <v>0</v>
      </c>
      <c r="J2433" s="382">
        <v>0</v>
      </c>
      <c r="L2433" s="380"/>
      <c r="N2433" s="382"/>
      <c r="O2433" s="382"/>
      <c r="P2433" s="382"/>
      <c r="Q2433" s="382">
        <v>0</v>
      </c>
      <c r="R2433" s="382">
        <v>0</v>
      </c>
      <c r="S2433" s="382">
        <v>0</v>
      </c>
    </row>
    <row r="2434" spans="1:19">
      <c r="B2434">
        <v>153</v>
      </c>
      <c r="C2434" t="s">
        <v>311</v>
      </c>
      <c r="D2434" s="58">
        <v>45292</v>
      </c>
      <c r="E2434" s="382"/>
      <c r="F2434" s="382"/>
      <c r="G2434" s="382"/>
      <c r="H2434" s="382">
        <v>0</v>
      </c>
      <c r="I2434" s="382">
        <v>0</v>
      </c>
      <c r="J2434" s="382">
        <v>0</v>
      </c>
      <c r="L2434" s="380"/>
      <c r="N2434" s="382"/>
      <c r="O2434" s="382"/>
      <c r="P2434" s="382"/>
      <c r="Q2434" s="382">
        <v>0</v>
      </c>
      <c r="R2434" s="382">
        <v>0</v>
      </c>
      <c r="S2434" s="382">
        <v>0</v>
      </c>
    </row>
    <row r="2435" spans="1:19">
      <c r="A2435" t="s">
        <v>311</v>
      </c>
      <c r="B2435">
        <v>153</v>
      </c>
      <c r="C2435" t="s">
        <v>311</v>
      </c>
      <c r="D2435" s="58">
        <v>45323</v>
      </c>
      <c r="E2435" s="382"/>
      <c r="F2435" s="382"/>
      <c r="G2435" s="382"/>
      <c r="H2435" s="382">
        <v>0</v>
      </c>
      <c r="I2435" s="382">
        <v>0</v>
      </c>
      <c r="J2435" s="382">
        <v>0</v>
      </c>
      <c r="L2435" s="380"/>
      <c r="N2435" s="382"/>
      <c r="O2435" s="382"/>
      <c r="P2435" s="382"/>
      <c r="Q2435" s="382">
        <v>0</v>
      </c>
      <c r="R2435" s="382">
        <v>0</v>
      </c>
      <c r="S2435" s="382">
        <v>0</v>
      </c>
    </row>
    <row r="2436" spans="1:19">
      <c r="A2436" t="s">
        <v>311</v>
      </c>
      <c r="B2436">
        <v>153</v>
      </c>
      <c r="C2436" t="s">
        <v>311</v>
      </c>
      <c r="D2436" s="58">
        <v>45352</v>
      </c>
      <c r="E2436" s="382"/>
      <c r="F2436" s="382"/>
      <c r="G2436" s="382"/>
      <c r="H2436" s="382"/>
      <c r="I2436" s="382">
        <v>0</v>
      </c>
      <c r="J2436" s="382">
        <v>0</v>
      </c>
      <c r="L2436" s="380"/>
      <c r="M2436" s="383"/>
      <c r="N2436" s="382"/>
      <c r="O2436" s="382"/>
      <c r="P2436" s="382"/>
      <c r="Q2436" s="382">
        <v>0</v>
      </c>
      <c r="R2436" s="382">
        <v>0</v>
      </c>
      <c r="S2436" s="382">
        <v>0</v>
      </c>
    </row>
    <row r="2437" spans="1:19">
      <c r="A2437" t="s">
        <v>311</v>
      </c>
      <c r="B2437">
        <v>153</v>
      </c>
      <c r="C2437" t="s">
        <v>311</v>
      </c>
      <c r="D2437" s="58">
        <v>45383</v>
      </c>
      <c r="E2437" s="382"/>
      <c r="F2437" s="382"/>
      <c r="G2437" s="382"/>
      <c r="H2437" s="382">
        <v>10</v>
      </c>
      <c r="I2437" s="382">
        <v>10</v>
      </c>
      <c r="J2437" s="382">
        <v>0</v>
      </c>
      <c r="L2437" s="380">
        <v>45426</v>
      </c>
      <c r="M2437" s="383">
        <v>88</v>
      </c>
      <c r="N2437" s="382">
        <v>10</v>
      </c>
      <c r="O2437" s="382"/>
      <c r="P2437" s="382">
        <v>10</v>
      </c>
      <c r="Q2437" s="382">
        <v>0</v>
      </c>
      <c r="R2437" s="382">
        <v>10</v>
      </c>
      <c r="S2437" s="382">
        <v>0</v>
      </c>
    </row>
    <row r="2438" spans="1:19">
      <c r="A2438" t="s">
        <v>311</v>
      </c>
      <c r="B2438">
        <v>153</v>
      </c>
      <c r="C2438" t="s">
        <v>311</v>
      </c>
      <c r="D2438" s="58">
        <v>45413</v>
      </c>
      <c r="E2438" s="382"/>
      <c r="F2438" s="382">
        <v>14</v>
      </c>
      <c r="G2438" s="382"/>
      <c r="H2438" s="382">
        <v>10</v>
      </c>
      <c r="I2438" s="382">
        <v>24</v>
      </c>
      <c r="J2438" s="382">
        <v>14</v>
      </c>
      <c r="L2438" s="380">
        <v>45451</v>
      </c>
      <c r="M2438">
        <v>51</v>
      </c>
      <c r="N2438" s="382">
        <v>24</v>
      </c>
      <c r="O2438" s="382"/>
      <c r="P2438" s="382">
        <v>10</v>
      </c>
      <c r="Q2438" s="382">
        <v>14</v>
      </c>
      <c r="R2438" s="382">
        <v>24</v>
      </c>
      <c r="S2438" s="382">
        <v>0</v>
      </c>
    </row>
    <row r="2439" spans="1:19">
      <c r="A2439" t="s">
        <v>311</v>
      </c>
      <c r="B2439">
        <v>153</v>
      </c>
      <c r="C2439" t="s">
        <v>311</v>
      </c>
      <c r="D2439" s="58">
        <v>45444</v>
      </c>
      <c r="E2439" s="382"/>
      <c r="F2439" s="382">
        <v>14</v>
      </c>
      <c r="G2439" s="382"/>
      <c r="H2439" s="382">
        <v>10</v>
      </c>
      <c r="I2439" s="382">
        <v>24</v>
      </c>
      <c r="J2439" s="382">
        <v>14</v>
      </c>
      <c r="L2439" s="380">
        <v>45491</v>
      </c>
      <c r="M2439">
        <v>67</v>
      </c>
      <c r="N2439" s="382">
        <v>24</v>
      </c>
      <c r="O2439" s="382"/>
      <c r="P2439" s="382">
        <v>10</v>
      </c>
      <c r="Q2439" s="382">
        <v>14</v>
      </c>
      <c r="R2439" s="382">
        <v>24</v>
      </c>
      <c r="S2439" s="382">
        <v>0</v>
      </c>
    </row>
    <row r="2440" spans="1:19">
      <c r="A2440" t="s">
        <v>311</v>
      </c>
      <c r="B2440">
        <v>153</v>
      </c>
      <c r="C2440" t="s">
        <v>311</v>
      </c>
      <c r="D2440" s="58">
        <v>45474</v>
      </c>
      <c r="E2440" s="382"/>
      <c r="F2440" s="382">
        <v>7</v>
      </c>
      <c r="G2440" s="382">
        <v>5</v>
      </c>
      <c r="H2440" s="382">
        <v>10</v>
      </c>
      <c r="I2440" s="382">
        <v>22</v>
      </c>
      <c r="J2440" s="382">
        <v>12</v>
      </c>
      <c r="L2440" s="380">
        <v>45524</v>
      </c>
      <c r="M2440">
        <v>80</v>
      </c>
      <c r="N2440" s="382">
        <v>22</v>
      </c>
      <c r="O2440" s="382">
        <v>5</v>
      </c>
      <c r="P2440" s="382">
        <v>10</v>
      </c>
      <c r="Q2440" s="382">
        <v>12</v>
      </c>
      <c r="R2440" s="382">
        <v>22</v>
      </c>
      <c r="S2440" s="382">
        <v>0</v>
      </c>
    </row>
    <row r="2441" spans="1:19">
      <c r="A2441" t="s">
        <v>311</v>
      </c>
      <c r="B2441">
        <v>153</v>
      </c>
      <c r="C2441" t="s">
        <v>311</v>
      </c>
      <c r="D2441" s="58">
        <v>45505</v>
      </c>
      <c r="E2441" s="382"/>
      <c r="F2441" s="382">
        <v>14</v>
      </c>
      <c r="G2441" s="382">
        <v>5</v>
      </c>
      <c r="H2441" s="382">
        <v>10</v>
      </c>
      <c r="I2441" s="382">
        <v>29</v>
      </c>
      <c r="J2441" s="382">
        <v>19</v>
      </c>
      <c r="L2441" s="380">
        <v>45562</v>
      </c>
      <c r="M2441">
        <v>77</v>
      </c>
      <c r="N2441" s="382">
        <v>29</v>
      </c>
      <c r="O2441" s="382">
        <v>5</v>
      </c>
      <c r="P2441" s="382">
        <v>10</v>
      </c>
      <c r="Q2441" s="382">
        <v>19</v>
      </c>
      <c r="R2441" s="382">
        <v>29</v>
      </c>
      <c r="S2441" s="382">
        <v>0</v>
      </c>
    </row>
    <row r="2442" spans="1:19">
      <c r="A2442" t="s">
        <v>311</v>
      </c>
      <c r="B2442">
        <v>153</v>
      </c>
      <c r="C2442" t="s">
        <v>311</v>
      </c>
      <c r="D2442" s="58">
        <v>45536</v>
      </c>
      <c r="E2442" s="382"/>
      <c r="F2442" s="382">
        <v>14</v>
      </c>
      <c r="G2442" s="382">
        <v>5</v>
      </c>
      <c r="H2442" s="382">
        <v>10</v>
      </c>
      <c r="I2442" s="382">
        <v>29</v>
      </c>
      <c r="J2442" s="382">
        <v>19</v>
      </c>
      <c r="L2442" s="380"/>
      <c r="N2442" s="382">
        <v>29</v>
      </c>
      <c r="O2442" s="382"/>
      <c r="P2442" s="382"/>
      <c r="Q2442" s="382">
        <v>29</v>
      </c>
      <c r="R2442" s="382">
        <v>29</v>
      </c>
      <c r="S2442" s="382">
        <v>0</v>
      </c>
    </row>
    <row r="2443" spans="1:19">
      <c r="A2443" t="s">
        <v>311</v>
      </c>
      <c r="B2443">
        <v>153</v>
      </c>
      <c r="C2443" t="s">
        <v>311</v>
      </c>
      <c r="D2443" s="58">
        <v>45566</v>
      </c>
      <c r="E2443" s="382"/>
      <c r="F2443" s="382"/>
      <c r="G2443" s="382"/>
      <c r="H2443" s="382"/>
      <c r="I2443" s="382">
        <v>0</v>
      </c>
      <c r="J2443" s="382">
        <v>0</v>
      </c>
      <c r="L2443" s="380"/>
      <c r="N2443" s="382"/>
      <c r="O2443" s="382"/>
      <c r="P2443" s="382"/>
      <c r="Q2443" s="382">
        <v>0</v>
      </c>
      <c r="R2443" s="382">
        <v>0</v>
      </c>
      <c r="S2443" s="382">
        <v>0</v>
      </c>
    </row>
    <row r="2444" spans="1:19">
      <c r="A2444" t="s">
        <v>311</v>
      </c>
      <c r="B2444">
        <v>153</v>
      </c>
      <c r="C2444" t="s">
        <v>311</v>
      </c>
      <c r="D2444" s="58">
        <v>45597</v>
      </c>
      <c r="E2444" s="382"/>
      <c r="F2444" s="382"/>
      <c r="G2444" s="382"/>
      <c r="H2444" s="382"/>
      <c r="I2444" s="382">
        <v>0</v>
      </c>
      <c r="J2444" s="382">
        <v>0</v>
      </c>
      <c r="L2444" s="380"/>
      <c r="N2444" s="382"/>
      <c r="O2444" s="382"/>
      <c r="P2444" s="382"/>
      <c r="Q2444" s="382">
        <v>0</v>
      </c>
      <c r="R2444" s="382">
        <v>0</v>
      </c>
      <c r="S2444" s="382">
        <v>0</v>
      </c>
    </row>
    <row r="2445" spans="1:19">
      <c r="A2445" t="s">
        <v>311</v>
      </c>
      <c r="B2445">
        <v>153</v>
      </c>
      <c r="C2445" t="s">
        <v>311</v>
      </c>
      <c r="D2445" s="58">
        <v>45627</v>
      </c>
      <c r="E2445" s="382"/>
      <c r="F2445" s="382"/>
      <c r="G2445" s="382"/>
      <c r="H2445" s="382"/>
      <c r="I2445" s="382">
        <v>0</v>
      </c>
      <c r="J2445" s="382">
        <v>0</v>
      </c>
      <c r="L2445" s="380"/>
      <c r="N2445" s="382"/>
      <c r="O2445" s="382"/>
      <c r="P2445" s="382"/>
      <c r="Q2445" s="382">
        <v>0</v>
      </c>
      <c r="R2445" s="382">
        <v>0</v>
      </c>
      <c r="S2445" s="382">
        <v>0</v>
      </c>
    </row>
    <row r="2446" spans="1:19">
      <c r="A2446" t="s">
        <v>311</v>
      </c>
      <c r="B2446">
        <v>153</v>
      </c>
      <c r="C2446" t="s">
        <v>311</v>
      </c>
      <c r="D2446" s="58">
        <v>45658</v>
      </c>
      <c r="E2446" s="382"/>
      <c r="F2446" s="382"/>
      <c r="G2446" s="382"/>
      <c r="H2446" s="382"/>
      <c r="I2446" s="382">
        <v>0</v>
      </c>
      <c r="J2446" s="382">
        <v>0</v>
      </c>
      <c r="L2446" s="380"/>
      <c r="N2446" s="382"/>
      <c r="O2446" s="382"/>
      <c r="P2446" s="382"/>
      <c r="Q2446" s="382">
        <v>0</v>
      </c>
      <c r="R2446" s="382">
        <v>0</v>
      </c>
      <c r="S2446" s="382">
        <v>0</v>
      </c>
    </row>
    <row r="2447" spans="1:19">
      <c r="A2447" t="s">
        <v>311</v>
      </c>
      <c r="B2447" t="s">
        <v>530</v>
      </c>
      <c r="D2447" s="58"/>
      <c r="E2447" s="382">
        <v>0</v>
      </c>
      <c r="F2447" s="382">
        <v>63</v>
      </c>
      <c r="G2447" s="382">
        <v>15</v>
      </c>
      <c r="H2447" s="382">
        <v>60</v>
      </c>
      <c r="I2447" s="382">
        <v>138</v>
      </c>
      <c r="J2447" s="382">
        <v>78</v>
      </c>
      <c r="L2447" s="380"/>
      <c r="N2447" s="382">
        <v>138</v>
      </c>
      <c r="O2447" s="382">
        <v>10</v>
      </c>
      <c r="P2447" s="382">
        <v>50</v>
      </c>
      <c r="Q2447" s="382">
        <v>88</v>
      </c>
      <c r="R2447" s="382">
        <v>138</v>
      </c>
      <c r="S2447" s="382">
        <v>0</v>
      </c>
    </row>
    <row r="2448" spans="1:19">
      <c r="B2448">
        <v>154</v>
      </c>
      <c r="C2448" t="s">
        <v>312</v>
      </c>
      <c r="D2448" s="58">
        <v>45261</v>
      </c>
      <c r="E2448" s="382"/>
      <c r="F2448" s="382">
        <v>0</v>
      </c>
      <c r="G2448" s="382"/>
      <c r="H2448" s="382"/>
      <c r="I2448" s="382">
        <v>0</v>
      </c>
      <c r="J2448" s="382">
        <v>0</v>
      </c>
      <c r="L2448" s="380"/>
      <c r="N2448" s="382"/>
      <c r="O2448" s="382"/>
      <c r="P2448" s="382"/>
      <c r="Q2448" s="382">
        <v>0</v>
      </c>
      <c r="R2448" s="382">
        <v>0</v>
      </c>
      <c r="S2448" s="382">
        <v>0</v>
      </c>
    </row>
    <row r="2449" spans="1:19">
      <c r="B2449">
        <v>154</v>
      </c>
      <c r="C2449" t="s">
        <v>312</v>
      </c>
      <c r="D2449" s="58">
        <v>45292</v>
      </c>
      <c r="E2449" s="382"/>
      <c r="F2449" s="382">
        <v>0</v>
      </c>
      <c r="G2449" s="382"/>
      <c r="H2449" s="382">
        <v>0</v>
      </c>
      <c r="I2449" s="382">
        <v>0</v>
      </c>
      <c r="J2449" s="382">
        <v>0</v>
      </c>
      <c r="L2449" s="380"/>
      <c r="N2449" s="382"/>
      <c r="O2449" s="382"/>
      <c r="P2449" s="382"/>
      <c r="Q2449" s="382">
        <v>0</v>
      </c>
      <c r="R2449" s="382">
        <v>0</v>
      </c>
      <c r="S2449" s="382">
        <v>0</v>
      </c>
    </row>
    <row r="2450" spans="1:19">
      <c r="A2450" t="s">
        <v>312</v>
      </c>
      <c r="B2450">
        <v>154</v>
      </c>
      <c r="C2450" t="s">
        <v>312</v>
      </c>
      <c r="D2450" s="58">
        <v>45323</v>
      </c>
      <c r="E2450" s="382"/>
      <c r="F2450" s="382">
        <v>0</v>
      </c>
      <c r="G2450" s="382"/>
      <c r="H2450" s="382">
        <v>0</v>
      </c>
      <c r="I2450" s="382">
        <v>0</v>
      </c>
      <c r="J2450" s="382">
        <v>0</v>
      </c>
      <c r="L2450" s="380"/>
      <c r="N2450" s="382"/>
      <c r="O2450" s="382"/>
      <c r="P2450" s="382"/>
      <c r="Q2450" s="382">
        <v>0</v>
      </c>
      <c r="R2450" s="382">
        <v>0</v>
      </c>
      <c r="S2450" s="382">
        <v>0</v>
      </c>
    </row>
    <row r="2451" spans="1:19">
      <c r="A2451" t="s">
        <v>312</v>
      </c>
      <c r="B2451">
        <v>154</v>
      </c>
      <c r="C2451" t="s">
        <v>312</v>
      </c>
      <c r="D2451" s="58">
        <v>45352</v>
      </c>
      <c r="E2451" s="382"/>
      <c r="F2451" s="382"/>
      <c r="G2451" s="382"/>
      <c r="H2451" s="382"/>
      <c r="I2451" s="382">
        <v>0</v>
      </c>
      <c r="J2451" s="382">
        <v>0</v>
      </c>
      <c r="L2451" s="380"/>
      <c r="M2451" s="383"/>
      <c r="N2451" s="382"/>
      <c r="O2451" s="382"/>
      <c r="P2451" s="382"/>
      <c r="Q2451" s="382">
        <v>0</v>
      </c>
      <c r="R2451" s="382">
        <v>0</v>
      </c>
      <c r="S2451" s="382">
        <v>0</v>
      </c>
    </row>
    <row r="2452" spans="1:19">
      <c r="A2452" t="s">
        <v>312</v>
      </c>
      <c r="B2452">
        <v>154</v>
      </c>
      <c r="C2452" t="s">
        <v>312</v>
      </c>
      <c r="D2452" s="58">
        <v>45383</v>
      </c>
      <c r="E2452" s="382"/>
      <c r="F2452" s="382">
        <v>14</v>
      </c>
      <c r="G2452" s="382"/>
      <c r="H2452" s="382">
        <v>10</v>
      </c>
      <c r="I2452" s="382">
        <v>24</v>
      </c>
      <c r="J2452" s="382">
        <v>14</v>
      </c>
      <c r="L2452" s="380">
        <v>45419</v>
      </c>
      <c r="M2452" s="383">
        <v>3</v>
      </c>
      <c r="N2452" s="382">
        <v>24</v>
      </c>
      <c r="O2452" s="382"/>
      <c r="P2452" s="382">
        <v>10</v>
      </c>
      <c r="Q2452" s="382">
        <v>14</v>
      </c>
      <c r="R2452" s="382">
        <v>24</v>
      </c>
      <c r="S2452" s="382">
        <v>0</v>
      </c>
    </row>
    <row r="2453" spans="1:19">
      <c r="A2453" t="s">
        <v>312</v>
      </c>
      <c r="B2453">
        <v>154</v>
      </c>
      <c r="C2453" t="s">
        <v>312</v>
      </c>
      <c r="D2453" s="58">
        <v>45413</v>
      </c>
      <c r="E2453" s="382"/>
      <c r="F2453" s="382">
        <v>21</v>
      </c>
      <c r="G2453" s="382"/>
      <c r="H2453" s="382">
        <v>10</v>
      </c>
      <c r="I2453" s="382">
        <v>31</v>
      </c>
      <c r="J2453" s="382">
        <v>21</v>
      </c>
      <c r="L2453" s="380">
        <v>45448</v>
      </c>
      <c r="M2453">
        <v>10</v>
      </c>
      <c r="N2453" s="382">
        <v>31</v>
      </c>
      <c r="O2453" s="382"/>
      <c r="P2453" s="382">
        <v>10</v>
      </c>
      <c r="Q2453" s="382">
        <v>21</v>
      </c>
      <c r="R2453" s="382">
        <v>31</v>
      </c>
      <c r="S2453" s="382">
        <v>0</v>
      </c>
    </row>
    <row r="2454" spans="1:19">
      <c r="A2454" t="s">
        <v>312</v>
      </c>
      <c r="B2454">
        <v>154</v>
      </c>
      <c r="C2454" t="s">
        <v>312</v>
      </c>
      <c r="D2454" s="58">
        <v>45444</v>
      </c>
      <c r="E2454" s="382"/>
      <c r="F2454" s="382">
        <v>14</v>
      </c>
      <c r="G2454" s="382"/>
      <c r="H2454" s="382">
        <v>10</v>
      </c>
      <c r="I2454" s="382">
        <v>24</v>
      </c>
      <c r="J2454" s="382">
        <v>14</v>
      </c>
      <c r="L2454" s="380">
        <v>45482</v>
      </c>
      <c r="M2454">
        <v>3</v>
      </c>
      <c r="N2454" s="382">
        <v>24</v>
      </c>
      <c r="O2454" s="382"/>
      <c r="P2454" s="382">
        <v>10</v>
      </c>
      <c r="Q2454" s="382">
        <v>14</v>
      </c>
      <c r="R2454" s="382">
        <v>24</v>
      </c>
      <c r="S2454" s="382">
        <v>0</v>
      </c>
    </row>
    <row r="2455" spans="1:19">
      <c r="A2455" t="s">
        <v>312</v>
      </c>
      <c r="B2455">
        <v>154</v>
      </c>
      <c r="C2455" t="s">
        <v>312</v>
      </c>
      <c r="D2455" s="58">
        <v>45474</v>
      </c>
      <c r="E2455" s="382"/>
      <c r="F2455" s="382">
        <v>28</v>
      </c>
      <c r="G2455" s="382">
        <v>5</v>
      </c>
      <c r="H2455" s="382">
        <v>10</v>
      </c>
      <c r="I2455" s="382">
        <v>43</v>
      </c>
      <c r="J2455" s="382">
        <v>33</v>
      </c>
      <c r="L2455" s="380"/>
      <c r="N2455" s="382"/>
      <c r="O2455" s="382">
        <v>5</v>
      </c>
      <c r="P2455" s="382">
        <v>10</v>
      </c>
      <c r="Q2455" s="382">
        <v>-10</v>
      </c>
      <c r="R2455" s="382">
        <v>0</v>
      </c>
      <c r="S2455" s="382">
        <v>43</v>
      </c>
    </row>
    <row r="2456" spans="1:19">
      <c r="A2456" t="s">
        <v>312</v>
      </c>
      <c r="B2456">
        <v>154</v>
      </c>
      <c r="C2456" t="s">
        <v>312</v>
      </c>
      <c r="D2456" s="58">
        <v>45505</v>
      </c>
      <c r="E2456" s="382"/>
      <c r="F2456" s="382">
        <v>14</v>
      </c>
      <c r="G2456" s="382">
        <v>5</v>
      </c>
      <c r="H2456" s="382">
        <v>10</v>
      </c>
      <c r="I2456" s="382">
        <v>29</v>
      </c>
      <c r="J2456" s="382">
        <v>19</v>
      </c>
      <c r="L2456" s="380" t="s">
        <v>566</v>
      </c>
      <c r="M2456">
        <v>67</v>
      </c>
      <c r="N2456" s="382">
        <v>29</v>
      </c>
      <c r="O2456" s="382">
        <v>5</v>
      </c>
      <c r="P2456" s="382">
        <v>10</v>
      </c>
      <c r="Q2456" s="382">
        <v>19</v>
      </c>
      <c r="R2456" s="382">
        <v>29</v>
      </c>
      <c r="S2456" s="382">
        <v>0</v>
      </c>
    </row>
    <row r="2457" spans="1:19">
      <c r="A2457" t="s">
        <v>312</v>
      </c>
      <c r="B2457">
        <v>154</v>
      </c>
      <c r="C2457" t="s">
        <v>312</v>
      </c>
      <c r="D2457" s="58">
        <v>45536</v>
      </c>
      <c r="E2457" s="382"/>
      <c r="F2457" s="382">
        <v>14</v>
      </c>
      <c r="G2457" s="382">
        <v>5</v>
      </c>
      <c r="H2457" s="382">
        <v>10</v>
      </c>
      <c r="I2457" s="382">
        <v>29</v>
      </c>
      <c r="J2457" s="382">
        <v>19</v>
      </c>
      <c r="L2457" s="380"/>
      <c r="N2457" s="382">
        <v>29</v>
      </c>
      <c r="O2457" s="382">
        <v>5</v>
      </c>
      <c r="P2457" s="382">
        <v>10</v>
      </c>
      <c r="Q2457" s="382">
        <v>19</v>
      </c>
      <c r="R2457" s="382">
        <v>29</v>
      </c>
      <c r="S2457" s="382">
        <v>0</v>
      </c>
    </row>
    <row r="2458" spans="1:19">
      <c r="A2458" t="s">
        <v>312</v>
      </c>
      <c r="B2458">
        <v>154</v>
      </c>
      <c r="C2458" t="s">
        <v>312</v>
      </c>
      <c r="D2458" s="58">
        <v>45566</v>
      </c>
      <c r="E2458" s="382"/>
      <c r="F2458" s="382">
        <v>36</v>
      </c>
      <c r="G2458" s="382">
        <v>5</v>
      </c>
      <c r="H2458" s="382">
        <v>10</v>
      </c>
      <c r="I2458" s="382">
        <v>51</v>
      </c>
      <c r="J2458" s="382">
        <v>41</v>
      </c>
      <c r="L2458" s="380" t="s">
        <v>572</v>
      </c>
      <c r="M2458">
        <v>2</v>
      </c>
      <c r="N2458" s="382">
        <v>36</v>
      </c>
      <c r="O2458" s="382">
        <v>5</v>
      </c>
      <c r="P2458" s="382">
        <v>10</v>
      </c>
      <c r="Q2458" s="382">
        <v>26</v>
      </c>
      <c r="R2458" s="382">
        <v>36</v>
      </c>
      <c r="S2458" s="382">
        <v>15</v>
      </c>
    </row>
    <row r="2459" spans="1:19">
      <c r="A2459" t="s">
        <v>312</v>
      </c>
      <c r="B2459">
        <v>154</v>
      </c>
      <c r="C2459" t="s">
        <v>312</v>
      </c>
      <c r="D2459" s="58">
        <v>45597</v>
      </c>
      <c r="E2459" s="382"/>
      <c r="F2459" s="382"/>
      <c r="G2459" s="382"/>
      <c r="H2459" s="382"/>
      <c r="I2459" s="382">
        <v>0</v>
      </c>
      <c r="J2459" s="382">
        <v>0</v>
      </c>
      <c r="L2459" s="380"/>
      <c r="N2459" s="382"/>
      <c r="O2459" s="382"/>
      <c r="P2459" s="382"/>
      <c r="Q2459" s="382">
        <v>0</v>
      </c>
      <c r="R2459" s="382">
        <v>0</v>
      </c>
      <c r="S2459" s="382">
        <v>0</v>
      </c>
    </row>
    <row r="2460" spans="1:19">
      <c r="A2460" t="s">
        <v>312</v>
      </c>
      <c r="B2460">
        <v>154</v>
      </c>
      <c r="C2460" t="s">
        <v>312</v>
      </c>
      <c r="D2460" s="58">
        <v>45627</v>
      </c>
      <c r="E2460" s="382"/>
      <c r="F2460" s="382"/>
      <c r="G2460" s="382"/>
      <c r="H2460" s="382"/>
      <c r="I2460" s="382">
        <v>0</v>
      </c>
      <c r="J2460" s="382">
        <v>0</v>
      </c>
      <c r="L2460" s="380"/>
      <c r="N2460" s="382"/>
      <c r="O2460" s="382"/>
      <c r="P2460" s="382"/>
      <c r="Q2460" s="382">
        <v>0</v>
      </c>
      <c r="R2460" s="382">
        <v>0</v>
      </c>
      <c r="S2460" s="382">
        <v>0</v>
      </c>
    </row>
    <row r="2461" spans="1:19">
      <c r="A2461" t="s">
        <v>312</v>
      </c>
      <c r="B2461">
        <v>154</v>
      </c>
      <c r="C2461" t="s">
        <v>312</v>
      </c>
      <c r="D2461" s="58">
        <v>45658</v>
      </c>
      <c r="E2461" s="382"/>
      <c r="F2461" s="382"/>
      <c r="G2461" s="382"/>
      <c r="H2461" s="382"/>
      <c r="I2461" s="382">
        <v>0</v>
      </c>
      <c r="J2461" s="382">
        <v>0</v>
      </c>
      <c r="L2461" s="380"/>
      <c r="N2461" s="382"/>
      <c r="O2461" s="382"/>
      <c r="P2461" s="382"/>
      <c r="Q2461" s="382">
        <v>0</v>
      </c>
      <c r="R2461" s="382">
        <v>0</v>
      </c>
      <c r="S2461" s="382">
        <v>0</v>
      </c>
    </row>
    <row r="2462" spans="1:19">
      <c r="A2462" t="s">
        <v>312</v>
      </c>
      <c r="B2462" t="s">
        <v>531</v>
      </c>
      <c r="D2462" s="58"/>
      <c r="E2462" s="382">
        <v>0</v>
      </c>
      <c r="F2462" s="382">
        <v>141</v>
      </c>
      <c r="G2462" s="382">
        <v>20</v>
      </c>
      <c r="H2462" s="382">
        <v>70</v>
      </c>
      <c r="I2462" s="382">
        <v>231</v>
      </c>
      <c r="J2462" s="382">
        <v>161</v>
      </c>
      <c r="L2462" s="380"/>
      <c r="N2462" s="382">
        <v>173</v>
      </c>
      <c r="O2462" s="382">
        <v>20</v>
      </c>
      <c r="P2462" s="382">
        <v>70</v>
      </c>
      <c r="Q2462" s="382">
        <v>103</v>
      </c>
      <c r="R2462" s="382">
        <v>173</v>
      </c>
      <c r="S2462" s="382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CE85-5B0C-C44E-AA09-35F0D6DE7E31}">
  <dimension ref="A1:D158"/>
  <sheetViews>
    <sheetView tabSelected="1" topLeftCell="A123" workbookViewId="0">
      <selection activeCell="E143" sqref="E143"/>
    </sheetView>
  </sheetViews>
  <sheetFormatPr baseColWidth="10" defaultRowHeight="15"/>
  <sheetData>
    <row r="1" spans="1:4" ht="16" thickBot="1">
      <c r="A1" s="379" t="s">
        <v>369</v>
      </c>
      <c r="B1" s="378" t="s">
        <v>365</v>
      </c>
      <c r="C1" s="117" t="s">
        <v>288</v>
      </c>
      <c r="D1" s="95" t="s">
        <v>289</v>
      </c>
    </row>
    <row r="2" spans="1:4" ht="17" thickTop="1" thickBot="1">
      <c r="A2" s="69">
        <v>1</v>
      </c>
      <c r="B2" s="70" t="s">
        <v>85</v>
      </c>
      <c r="C2" s="85">
        <v>3600</v>
      </c>
      <c r="D2" s="85">
        <v>3600</v>
      </c>
    </row>
    <row r="3" spans="1:4" ht="17" thickTop="1" thickBot="1">
      <c r="A3" s="71">
        <v>2</v>
      </c>
      <c r="B3" s="72" t="s">
        <v>24</v>
      </c>
      <c r="C3" s="85">
        <v>3600</v>
      </c>
      <c r="D3" s="85">
        <v>3600</v>
      </c>
    </row>
    <row r="4" spans="1:4" ht="17" thickTop="1" thickBot="1">
      <c r="A4" s="71">
        <v>3</v>
      </c>
      <c r="B4" s="72" t="s">
        <v>83</v>
      </c>
      <c r="C4" s="85">
        <v>3600</v>
      </c>
      <c r="D4" s="85">
        <v>3600</v>
      </c>
    </row>
    <row r="5" spans="1:4" ht="17" thickTop="1" thickBot="1">
      <c r="A5" s="71">
        <v>5</v>
      </c>
      <c r="B5" s="74" t="s">
        <v>82</v>
      </c>
      <c r="C5" s="85">
        <v>3600</v>
      </c>
      <c r="D5" s="85">
        <v>3600</v>
      </c>
    </row>
    <row r="6" spans="1:4" ht="17" thickTop="1" thickBot="1">
      <c r="A6" s="71">
        <v>6</v>
      </c>
      <c r="B6" s="72" t="s">
        <v>25</v>
      </c>
      <c r="C6" s="85">
        <v>3600</v>
      </c>
      <c r="D6" s="85">
        <v>2500</v>
      </c>
    </row>
    <row r="7" spans="1:4" ht="17" thickTop="1" thickBot="1">
      <c r="A7" s="71">
        <v>7</v>
      </c>
      <c r="B7" s="72" t="s">
        <v>257</v>
      </c>
      <c r="C7" s="85">
        <v>3600</v>
      </c>
      <c r="D7" s="85">
        <v>2500</v>
      </c>
    </row>
    <row r="8" spans="1:4" ht="17" thickTop="1" thickBot="1">
      <c r="A8" s="71">
        <v>8</v>
      </c>
      <c r="B8" s="72" t="s">
        <v>105</v>
      </c>
      <c r="C8" s="85">
        <v>3600</v>
      </c>
      <c r="D8" s="85">
        <v>3600</v>
      </c>
    </row>
    <row r="9" spans="1:4" ht="17" thickTop="1" thickBot="1">
      <c r="A9" s="71">
        <v>9</v>
      </c>
      <c r="B9" s="72" t="s">
        <v>27</v>
      </c>
      <c r="C9" s="85">
        <v>3600</v>
      </c>
      <c r="D9" s="85">
        <v>3600</v>
      </c>
    </row>
    <row r="10" spans="1:4" ht="17" thickTop="1" thickBot="1">
      <c r="A10" s="71">
        <v>10</v>
      </c>
      <c r="B10" s="72" t="s">
        <v>79</v>
      </c>
      <c r="C10" s="85">
        <v>3600</v>
      </c>
      <c r="D10" s="85">
        <v>3600</v>
      </c>
    </row>
    <row r="11" spans="1:4" ht="17" thickTop="1" thickBot="1">
      <c r="A11" s="71">
        <v>11</v>
      </c>
      <c r="B11" s="72" t="s">
        <v>215</v>
      </c>
      <c r="C11" s="85">
        <v>3600</v>
      </c>
      <c r="D11" s="85">
        <v>3500</v>
      </c>
    </row>
    <row r="12" spans="1:4" ht="17" thickTop="1" thickBot="1">
      <c r="A12" s="69">
        <v>12</v>
      </c>
      <c r="B12" s="73" t="s">
        <v>123</v>
      </c>
      <c r="C12" s="85">
        <v>3600</v>
      </c>
      <c r="D12" s="85">
        <v>3600</v>
      </c>
    </row>
    <row r="13" spans="1:4" ht="17" thickTop="1" thickBot="1">
      <c r="A13" s="71">
        <v>13</v>
      </c>
      <c r="B13" s="72" t="s">
        <v>30</v>
      </c>
      <c r="C13" s="85">
        <v>3600</v>
      </c>
      <c r="D13" s="85">
        <v>3600</v>
      </c>
    </row>
    <row r="14" spans="1:4" ht="17" thickTop="1" thickBot="1">
      <c r="A14" s="71">
        <v>14</v>
      </c>
      <c r="B14" s="72" t="s">
        <v>31</v>
      </c>
      <c r="C14" s="85">
        <v>3600</v>
      </c>
      <c r="D14" s="85">
        <v>3600</v>
      </c>
    </row>
    <row r="15" spans="1:4" ht="17" thickTop="1" thickBot="1">
      <c r="A15" s="71">
        <v>15</v>
      </c>
      <c r="B15" s="72" t="s">
        <v>32</v>
      </c>
      <c r="C15" s="85">
        <v>3600</v>
      </c>
      <c r="D15" s="85">
        <v>3600</v>
      </c>
    </row>
    <row r="16" spans="1:4" ht="17" thickTop="1" thickBot="1">
      <c r="A16" s="71">
        <v>16</v>
      </c>
      <c r="B16" s="72" t="s">
        <v>33</v>
      </c>
      <c r="C16" s="85">
        <v>3600</v>
      </c>
      <c r="D16" s="85">
        <v>3600</v>
      </c>
    </row>
    <row r="17" spans="1:4" ht="17" thickTop="1" thickBot="1">
      <c r="A17" s="71">
        <v>17</v>
      </c>
      <c r="B17" s="72" t="s">
        <v>34</v>
      </c>
      <c r="C17" s="85">
        <v>3600</v>
      </c>
      <c r="D17" s="85">
        <v>3600</v>
      </c>
    </row>
    <row r="18" spans="1:4" ht="17" thickTop="1" thickBot="1">
      <c r="A18" s="71">
        <v>18</v>
      </c>
      <c r="B18" s="72" t="s">
        <v>35</v>
      </c>
      <c r="C18" s="85">
        <v>3600</v>
      </c>
      <c r="D18" s="85">
        <v>3600</v>
      </c>
    </row>
    <row r="19" spans="1:4" ht="17" thickTop="1" thickBot="1">
      <c r="A19" s="71">
        <v>19</v>
      </c>
      <c r="B19" s="72" t="s">
        <v>36</v>
      </c>
      <c r="C19" s="85">
        <v>3600</v>
      </c>
      <c r="D19" s="85">
        <v>2500</v>
      </c>
    </row>
    <row r="20" spans="1:4" ht="17" thickTop="1" thickBot="1">
      <c r="A20" s="71">
        <v>20</v>
      </c>
      <c r="B20" s="72" t="s">
        <v>217</v>
      </c>
      <c r="C20" s="85">
        <v>3600</v>
      </c>
      <c r="D20" s="85">
        <v>3600</v>
      </c>
    </row>
    <row r="21" spans="1:4" ht="17" thickTop="1" thickBot="1">
      <c r="A21" s="69">
        <v>21</v>
      </c>
      <c r="B21" s="73" t="s">
        <v>87</v>
      </c>
      <c r="C21" s="85">
        <v>3600</v>
      </c>
      <c r="D21" s="85">
        <v>2700</v>
      </c>
    </row>
    <row r="22" spans="1:4" ht="17" thickTop="1" thickBot="1">
      <c r="A22" s="69">
        <v>22</v>
      </c>
      <c r="B22" s="73" t="s">
        <v>88</v>
      </c>
      <c r="C22" s="85">
        <v>3600</v>
      </c>
      <c r="D22" s="85">
        <v>3600</v>
      </c>
    </row>
    <row r="23" spans="1:4" ht="17" thickTop="1" thickBot="1">
      <c r="A23" s="71">
        <v>24</v>
      </c>
      <c r="B23" s="72" t="s">
        <v>37</v>
      </c>
      <c r="C23" s="85">
        <v>3600</v>
      </c>
      <c r="D23" s="85">
        <v>3100</v>
      </c>
    </row>
    <row r="24" spans="1:4" ht="17" thickTop="1" thickBot="1">
      <c r="A24" s="71">
        <v>25</v>
      </c>
      <c r="B24" s="72" t="s">
        <v>38</v>
      </c>
      <c r="C24" s="85">
        <v>3600</v>
      </c>
      <c r="D24" s="85">
        <v>3600</v>
      </c>
    </row>
    <row r="25" spans="1:4" ht="17" thickTop="1" thickBot="1">
      <c r="A25" s="71">
        <v>26</v>
      </c>
      <c r="B25" s="72" t="s">
        <v>39</v>
      </c>
      <c r="C25" s="85">
        <v>3600</v>
      </c>
      <c r="D25" s="85">
        <v>3600</v>
      </c>
    </row>
    <row r="26" spans="1:4" ht="17" thickTop="1" thickBot="1">
      <c r="A26" s="71">
        <v>27</v>
      </c>
      <c r="B26" s="72" t="s">
        <v>40</v>
      </c>
      <c r="C26" s="85">
        <v>3600</v>
      </c>
      <c r="D26" s="85">
        <v>3600</v>
      </c>
    </row>
    <row r="27" spans="1:4" ht="17" thickTop="1" thickBot="1">
      <c r="A27" s="69">
        <v>28</v>
      </c>
      <c r="B27" s="73" t="s">
        <v>89</v>
      </c>
      <c r="C27" s="85">
        <v>3600</v>
      </c>
      <c r="D27" s="85">
        <v>3600</v>
      </c>
    </row>
    <row r="28" spans="1:4" ht="17" thickTop="1" thickBot="1">
      <c r="A28" s="71">
        <v>29</v>
      </c>
      <c r="B28" s="72" t="s">
        <v>41</v>
      </c>
      <c r="C28" s="85">
        <v>3600</v>
      </c>
      <c r="D28" s="85">
        <v>3600</v>
      </c>
    </row>
    <row r="29" spans="1:4" ht="17" thickTop="1" thickBot="1">
      <c r="A29" s="71">
        <v>30</v>
      </c>
      <c r="B29" s="72" t="s">
        <v>42</v>
      </c>
      <c r="C29" s="85">
        <v>3600</v>
      </c>
      <c r="D29" s="85">
        <v>3000</v>
      </c>
    </row>
    <row r="30" spans="1:4" ht="17" thickTop="1" thickBot="1">
      <c r="A30" s="71">
        <v>31</v>
      </c>
      <c r="B30" s="72" t="s">
        <v>43</v>
      </c>
      <c r="C30" s="85">
        <v>3600</v>
      </c>
      <c r="D30" s="85">
        <v>3600</v>
      </c>
    </row>
    <row r="31" spans="1:4" ht="17" thickTop="1" thickBot="1">
      <c r="A31" s="69">
        <v>32</v>
      </c>
      <c r="B31" s="73" t="s">
        <v>90</v>
      </c>
      <c r="C31" s="85">
        <v>3600</v>
      </c>
      <c r="D31" s="85">
        <v>3600</v>
      </c>
    </row>
    <row r="32" spans="1:4" ht="17" thickTop="1" thickBot="1">
      <c r="A32" s="69">
        <v>33</v>
      </c>
      <c r="B32" s="73" t="s">
        <v>91</v>
      </c>
      <c r="C32" s="85">
        <v>3600</v>
      </c>
      <c r="D32" s="85">
        <v>3600</v>
      </c>
    </row>
    <row r="33" spans="1:4" ht="17" thickTop="1" thickBot="1">
      <c r="A33" s="71">
        <v>34</v>
      </c>
      <c r="B33" s="72" t="s">
        <v>248</v>
      </c>
      <c r="C33" s="85">
        <v>3600</v>
      </c>
      <c r="D33" s="85">
        <v>3600</v>
      </c>
    </row>
    <row r="34" spans="1:4" ht="17" thickTop="1" thickBot="1">
      <c r="A34" s="69">
        <v>35</v>
      </c>
      <c r="B34" s="73" t="s">
        <v>44</v>
      </c>
      <c r="C34" s="85">
        <v>3600</v>
      </c>
      <c r="D34" s="85">
        <v>3600</v>
      </c>
    </row>
    <row r="35" spans="1:4" ht="17" thickTop="1" thickBot="1">
      <c r="A35" s="71">
        <v>36</v>
      </c>
      <c r="B35" s="72" t="s">
        <v>45</v>
      </c>
      <c r="C35" s="85">
        <v>3600</v>
      </c>
      <c r="D35" s="85">
        <v>3600</v>
      </c>
    </row>
    <row r="36" spans="1:4" ht="17" thickTop="1" thickBot="1">
      <c r="A36" s="71">
        <v>37</v>
      </c>
      <c r="B36" s="72" t="s">
        <v>46</v>
      </c>
      <c r="C36" s="85">
        <v>3600</v>
      </c>
      <c r="D36" s="85">
        <v>3600</v>
      </c>
    </row>
    <row r="37" spans="1:4" ht="17" thickTop="1" thickBot="1">
      <c r="A37" s="69">
        <v>38</v>
      </c>
      <c r="B37" s="73" t="s">
        <v>92</v>
      </c>
      <c r="C37" s="85">
        <v>3600</v>
      </c>
      <c r="D37" s="85">
        <v>3600</v>
      </c>
    </row>
    <row r="38" spans="1:4" ht="17" thickTop="1" thickBot="1">
      <c r="A38" s="71">
        <v>39</v>
      </c>
      <c r="B38" s="72" t="s">
        <v>109</v>
      </c>
      <c r="C38" s="85">
        <v>3600</v>
      </c>
      <c r="D38" s="85">
        <v>3000</v>
      </c>
    </row>
    <row r="39" spans="1:4" ht="17" thickTop="1" thickBot="1">
      <c r="A39" s="71">
        <v>40</v>
      </c>
      <c r="B39" s="72" t="s">
        <v>80</v>
      </c>
      <c r="C39" s="85">
        <v>3600</v>
      </c>
      <c r="D39" s="85">
        <v>3000</v>
      </c>
    </row>
    <row r="40" spans="1:4" ht="17" thickTop="1" thickBot="1">
      <c r="A40" s="71">
        <v>41</v>
      </c>
      <c r="B40" s="72" t="s">
        <v>93</v>
      </c>
      <c r="C40" s="85">
        <v>3600</v>
      </c>
      <c r="D40" s="85">
        <v>1500</v>
      </c>
    </row>
    <row r="41" spans="1:4" ht="17" thickTop="1" thickBot="1">
      <c r="A41" s="71">
        <v>42</v>
      </c>
      <c r="B41" s="72" t="s">
        <v>47</v>
      </c>
      <c r="C41" s="85">
        <v>3600</v>
      </c>
      <c r="D41" s="85">
        <v>3600</v>
      </c>
    </row>
    <row r="42" spans="1:4" ht="17" thickTop="1" thickBot="1">
      <c r="A42" s="71">
        <v>43</v>
      </c>
      <c r="B42" s="72" t="s">
        <v>48</v>
      </c>
      <c r="C42" s="85">
        <v>3600</v>
      </c>
      <c r="D42" s="85">
        <v>3600</v>
      </c>
    </row>
    <row r="43" spans="1:4" ht="17" thickTop="1" thickBot="1">
      <c r="A43" s="71">
        <v>44</v>
      </c>
      <c r="B43" s="72" t="s">
        <v>49</v>
      </c>
      <c r="C43" s="85">
        <v>3600</v>
      </c>
      <c r="D43" s="85">
        <v>3600</v>
      </c>
    </row>
    <row r="44" spans="1:4" ht="17" thickTop="1" thickBot="1">
      <c r="A44" s="71">
        <v>45</v>
      </c>
      <c r="B44" s="72" t="s">
        <v>169</v>
      </c>
      <c r="C44" s="85">
        <v>3600</v>
      </c>
      <c r="D44" s="85">
        <v>1500</v>
      </c>
    </row>
    <row r="45" spans="1:4" ht="17" thickTop="1" thickBot="1">
      <c r="A45" s="71"/>
      <c r="B45" s="72"/>
      <c r="C45" s="85"/>
      <c r="D45" s="85"/>
    </row>
    <row r="46" spans="1:4" ht="17" thickTop="1" thickBot="1">
      <c r="A46" s="71">
        <v>46</v>
      </c>
      <c r="B46" s="72" t="s">
        <v>278</v>
      </c>
      <c r="C46" s="85">
        <v>3600</v>
      </c>
      <c r="D46" s="85">
        <v>3600</v>
      </c>
    </row>
    <row r="47" spans="1:4" ht="17" thickTop="1" thickBot="1">
      <c r="A47" s="71">
        <v>47</v>
      </c>
      <c r="B47" s="72" t="s">
        <v>125</v>
      </c>
      <c r="C47" s="85">
        <v>3600</v>
      </c>
      <c r="D47" s="85">
        <v>1000</v>
      </c>
    </row>
    <row r="48" spans="1:4" ht="17" thickTop="1" thickBot="1">
      <c r="A48" s="69">
        <v>48</v>
      </c>
      <c r="B48" s="73" t="s">
        <v>51</v>
      </c>
      <c r="C48" s="85">
        <v>3600</v>
      </c>
      <c r="D48" s="85">
        <v>3600</v>
      </c>
    </row>
    <row r="49" spans="1:4" ht="17" thickTop="1" thickBot="1">
      <c r="A49" s="71">
        <v>49</v>
      </c>
      <c r="B49" s="72" t="s">
        <v>52</v>
      </c>
      <c r="C49" s="85">
        <v>3600</v>
      </c>
      <c r="D49" s="85">
        <v>3600</v>
      </c>
    </row>
    <row r="50" spans="1:4" ht="17" thickTop="1" thickBot="1">
      <c r="A50" s="71">
        <v>50</v>
      </c>
      <c r="B50" s="72" t="s">
        <v>53</v>
      </c>
      <c r="C50" s="85">
        <v>3600</v>
      </c>
      <c r="D50" s="85">
        <v>3600</v>
      </c>
    </row>
    <row r="51" spans="1:4" ht="17" thickTop="1" thickBot="1">
      <c r="A51" s="71">
        <v>51</v>
      </c>
      <c r="B51" s="72" t="s">
        <v>54</v>
      </c>
      <c r="C51" s="85">
        <v>3600</v>
      </c>
      <c r="D51" s="85">
        <v>3600</v>
      </c>
    </row>
    <row r="52" spans="1:4" ht="17" thickTop="1" thickBot="1">
      <c r="A52" s="71">
        <v>52</v>
      </c>
      <c r="B52" s="72" t="s">
        <v>94</v>
      </c>
      <c r="C52" s="85">
        <v>3600</v>
      </c>
      <c r="D52" s="85">
        <v>3600</v>
      </c>
    </row>
    <row r="53" spans="1:4" ht="17" thickTop="1" thickBot="1">
      <c r="A53" s="69">
        <v>53</v>
      </c>
      <c r="B53" s="73" t="s">
        <v>95</v>
      </c>
      <c r="C53" s="85">
        <v>3600</v>
      </c>
      <c r="D53" s="85">
        <v>3600</v>
      </c>
    </row>
    <row r="54" spans="1:4" ht="17" thickTop="1" thickBot="1">
      <c r="A54" s="69">
        <v>54</v>
      </c>
      <c r="B54" s="73" t="s">
        <v>96</v>
      </c>
      <c r="C54" s="85">
        <v>3600</v>
      </c>
      <c r="D54" s="85">
        <v>3300</v>
      </c>
    </row>
    <row r="55" spans="1:4" ht="17" thickTop="1" thickBot="1">
      <c r="A55" s="71">
        <v>55</v>
      </c>
      <c r="B55" s="72" t="s">
        <v>126</v>
      </c>
      <c r="C55" s="85">
        <v>3600</v>
      </c>
      <c r="D55" s="85">
        <v>2500</v>
      </c>
    </row>
    <row r="56" spans="1:4" ht="17" thickTop="1" thickBot="1">
      <c r="A56" s="71">
        <v>56</v>
      </c>
      <c r="B56" s="72" t="s">
        <v>55</v>
      </c>
      <c r="C56" s="85">
        <v>3600</v>
      </c>
      <c r="D56" s="85">
        <v>3600</v>
      </c>
    </row>
    <row r="57" spans="1:4" ht="17" thickTop="1" thickBot="1">
      <c r="A57" s="71">
        <v>57</v>
      </c>
      <c r="B57" s="72" t="s">
        <v>56</v>
      </c>
      <c r="C57" s="85">
        <v>3600</v>
      </c>
      <c r="D57" s="85">
        <v>3600</v>
      </c>
    </row>
    <row r="58" spans="1:4" ht="17" thickTop="1" thickBot="1">
      <c r="A58" s="71">
        <v>58</v>
      </c>
      <c r="B58" s="72" t="s">
        <v>57</v>
      </c>
      <c r="C58" s="85">
        <v>3600</v>
      </c>
      <c r="D58" s="85">
        <v>3600</v>
      </c>
    </row>
    <row r="59" spans="1:4" ht="17" thickTop="1" thickBot="1">
      <c r="A59" s="71">
        <v>59</v>
      </c>
      <c r="B59" s="72" t="s">
        <v>108</v>
      </c>
      <c r="C59" s="85">
        <v>3600</v>
      </c>
      <c r="D59" s="85">
        <v>3600</v>
      </c>
    </row>
    <row r="60" spans="1:4" ht="17" thickTop="1" thickBot="1">
      <c r="A60" s="69">
        <v>60</v>
      </c>
      <c r="B60" s="73" t="s">
        <v>127</v>
      </c>
      <c r="C60" s="85">
        <v>3600</v>
      </c>
      <c r="D60" s="85">
        <v>2000</v>
      </c>
    </row>
    <row r="61" spans="1:4" ht="17" thickTop="1" thickBot="1">
      <c r="A61" s="69"/>
      <c r="B61" s="73"/>
      <c r="C61" s="85"/>
      <c r="D61" s="85"/>
    </row>
    <row r="62" spans="1:4" ht="17" thickTop="1" thickBot="1">
      <c r="A62" s="71">
        <v>61</v>
      </c>
      <c r="B62" s="72" t="s">
        <v>106</v>
      </c>
      <c r="C62" s="85">
        <v>3600</v>
      </c>
      <c r="D62" s="85">
        <v>3600</v>
      </c>
    </row>
    <row r="63" spans="1:4" ht="17" thickTop="1" thickBot="1">
      <c r="A63" s="69">
        <v>62</v>
      </c>
      <c r="B63" s="73" t="s">
        <v>58</v>
      </c>
      <c r="C63" s="85">
        <v>3600</v>
      </c>
      <c r="D63" s="85">
        <v>3600</v>
      </c>
    </row>
    <row r="64" spans="1:4" ht="17" thickTop="1" thickBot="1">
      <c r="A64" s="71">
        <v>63</v>
      </c>
      <c r="B64" s="72" t="s">
        <v>97</v>
      </c>
      <c r="C64" s="85">
        <v>3600</v>
      </c>
      <c r="D64" s="85">
        <v>3600</v>
      </c>
    </row>
    <row r="65" spans="1:4" ht="17" thickTop="1" thickBot="1">
      <c r="A65" s="71">
        <v>64</v>
      </c>
      <c r="B65" s="72" t="s">
        <v>219</v>
      </c>
      <c r="C65" s="85">
        <v>3600</v>
      </c>
      <c r="D65" s="85">
        <v>3600</v>
      </c>
    </row>
    <row r="66" spans="1:4" ht="17" thickTop="1" thickBot="1">
      <c r="A66" s="71">
        <v>65</v>
      </c>
      <c r="B66" s="72" t="s">
        <v>249</v>
      </c>
      <c r="C66" s="85">
        <v>3600</v>
      </c>
      <c r="D66" s="85">
        <v>3600</v>
      </c>
    </row>
    <row r="67" spans="1:4" ht="17" thickTop="1" thickBot="1">
      <c r="A67" s="71">
        <v>66</v>
      </c>
      <c r="B67" s="72" t="s">
        <v>258</v>
      </c>
      <c r="C67" s="85">
        <v>3600</v>
      </c>
      <c r="D67" s="85">
        <v>3600</v>
      </c>
    </row>
    <row r="68" spans="1:4" ht="17" thickTop="1" thickBot="1">
      <c r="A68" s="71">
        <v>68</v>
      </c>
      <c r="B68" s="72" t="s">
        <v>60</v>
      </c>
      <c r="C68" s="85">
        <v>3600</v>
      </c>
      <c r="D68" s="85">
        <v>3600</v>
      </c>
    </row>
    <row r="69" spans="1:4" ht="17" thickTop="1" thickBot="1">
      <c r="A69" s="71">
        <v>69</v>
      </c>
      <c r="B69" s="72" t="s">
        <v>99</v>
      </c>
      <c r="C69" s="85">
        <v>3600</v>
      </c>
      <c r="D69" s="85">
        <v>3600</v>
      </c>
    </row>
    <row r="70" spans="1:4" ht="17" thickTop="1" thickBot="1">
      <c r="A70" s="71">
        <v>70</v>
      </c>
      <c r="B70" s="72" t="s">
        <v>61</v>
      </c>
      <c r="C70" s="85">
        <v>3600</v>
      </c>
      <c r="D70" s="85">
        <v>3600</v>
      </c>
    </row>
    <row r="71" spans="1:4" ht="17" thickTop="1" thickBot="1">
      <c r="A71" s="71">
        <v>72</v>
      </c>
      <c r="B71" s="72" t="s">
        <v>62</v>
      </c>
      <c r="C71" s="85">
        <v>3600</v>
      </c>
      <c r="D71" s="85">
        <v>3600</v>
      </c>
    </row>
    <row r="72" spans="1:4" ht="17" thickTop="1" thickBot="1">
      <c r="A72" s="71">
        <v>73</v>
      </c>
      <c r="B72" s="72" t="s">
        <v>63</v>
      </c>
      <c r="C72" s="85">
        <v>3600</v>
      </c>
      <c r="D72" s="85">
        <v>3600</v>
      </c>
    </row>
    <row r="73" spans="1:4" ht="17" thickTop="1" thickBot="1">
      <c r="A73" s="69">
        <v>74</v>
      </c>
      <c r="B73" s="76" t="s">
        <v>171</v>
      </c>
      <c r="C73" s="85">
        <v>3600</v>
      </c>
      <c r="D73" s="85">
        <v>3600</v>
      </c>
    </row>
    <row r="74" spans="1:4" ht="17" thickTop="1" thickBot="1">
      <c r="A74" s="69"/>
      <c r="B74" s="76"/>
      <c r="C74" s="85"/>
      <c r="D74" s="85"/>
    </row>
    <row r="75" spans="1:4" ht="17" thickTop="1" thickBot="1">
      <c r="A75" s="71">
        <v>75</v>
      </c>
      <c r="B75" s="72" t="s">
        <v>64</v>
      </c>
      <c r="C75" s="85">
        <v>3600</v>
      </c>
      <c r="D75" s="85">
        <v>3600</v>
      </c>
    </row>
    <row r="76" spans="1:4" ht="17" thickTop="1" thickBot="1">
      <c r="A76" s="71">
        <v>76</v>
      </c>
      <c r="B76" s="72" t="s">
        <v>259</v>
      </c>
      <c r="C76" s="85">
        <v>3600</v>
      </c>
      <c r="D76" s="85">
        <v>3600</v>
      </c>
    </row>
    <row r="77" spans="1:4" ht="17" thickTop="1" thickBot="1">
      <c r="A77" s="69">
        <v>77</v>
      </c>
      <c r="B77" s="76" t="s">
        <v>102</v>
      </c>
      <c r="C77" s="85">
        <v>3600</v>
      </c>
      <c r="D77" s="85">
        <v>3600</v>
      </c>
    </row>
    <row r="78" spans="1:4" ht="17" thickTop="1" thickBot="1">
      <c r="A78" s="69">
        <v>78</v>
      </c>
      <c r="B78" s="73" t="s">
        <v>103</v>
      </c>
      <c r="C78" s="85">
        <v>3600</v>
      </c>
      <c r="D78" s="85">
        <v>3600</v>
      </c>
    </row>
    <row r="79" spans="1:4" ht="17" thickTop="1" thickBot="1">
      <c r="A79" s="71">
        <v>79</v>
      </c>
      <c r="B79" s="72" t="s">
        <v>250</v>
      </c>
      <c r="C79" s="85">
        <v>3600</v>
      </c>
      <c r="D79" s="85">
        <v>3600</v>
      </c>
    </row>
    <row r="80" spans="1:4" ht="17" thickTop="1" thickBot="1">
      <c r="A80" s="71">
        <v>80</v>
      </c>
      <c r="B80" s="72" t="s">
        <v>66</v>
      </c>
      <c r="C80" s="85">
        <v>3600</v>
      </c>
      <c r="D80" s="85">
        <v>3500</v>
      </c>
    </row>
    <row r="81" spans="1:4" ht="17" thickTop="1" thickBot="1">
      <c r="A81" s="71">
        <v>82</v>
      </c>
      <c r="B81" s="74" t="s">
        <v>104</v>
      </c>
      <c r="C81" s="85">
        <v>3600</v>
      </c>
      <c r="D81" s="85">
        <v>3600</v>
      </c>
    </row>
    <row r="82" spans="1:4" ht="17" thickTop="1" thickBot="1">
      <c r="A82" s="71">
        <v>84</v>
      </c>
      <c r="B82" s="72" t="s">
        <v>107</v>
      </c>
      <c r="C82" s="85">
        <v>3600</v>
      </c>
      <c r="D82" s="85">
        <v>3600</v>
      </c>
    </row>
    <row r="83" spans="1:4" ht="17" thickTop="1" thickBot="1">
      <c r="A83" s="71">
        <v>85</v>
      </c>
      <c r="B83" s="72" t="s">
        <v>76</v>
      </c>
      <c r="C83" s="85">
        <v>3600</v>
      </c>
      <c r="D83" s="85">
        <v>3600</v>
      </c>
    </row>
    <row r="84" spans="1:4" ht="17" thickTop="1" thickBot="1">
      <c r="A84" s="71">
        <v>86</v>
      </c>
      <c r="B84" s="72" t="s">
        <v>77</v>
      </c>
      <c r="C84" s="85">
        <v>3600</v>
      </c>
      <c r="D84" s="85">
        <v>3600</v>
      </c>
    </row>
    <row r="85" spans="1:4" ht="17" thickTop="1" thickBot="1">
      <c r="A85" s="71">
        <v>87</v>
      </c>
      <c r="B85" s="72" t="s">
        <v>78</v>
      </c>
      <c r="C85" s="85">
        <v>3600</v>
      </c>
      <c r="D85" s="85">
        <v>3600</v>
      </c>
    </row>
    <row r="86" spans="1:4" ht="17" thickTop="1" thickBot="1">
      <c r="A86" s="71">
        <v>88</v>
      </c>
      <c r="B86" s="72" t="s">
        <v>26</v>
      </c>
      <c r="C86" s="85">
        <v>3600</v>
      </c>
      <c r="D86" s="85">
        <v>3600</v>
      </c>
    </row>
    <row r="87" spans="1:4" ht="17" thickTop="1" thickBot="1">
      <c r="A87" s="71">
        <v>89</v>
      </c>
      <c r="B87" s="72" t="s">
        <v>218</v>
      </c>
      <c r="C87" s="85">
        <v>3600</v>
      </c>
      <c r="D87" s="85">
        <v>3600</v>
      </c>
    </row>
    <row r="88" spans="1:4" ht="17" thickTop="1" thickBot="1">
      <c r="A88" s="71">
        <v>91</v>
      </c>
      <c r="B88" s="72" t="s">
        <v>29</v>
      </c>
      <c r="C88" s="85">
        <v>3600</v>
      </c>
      <c r="D88" s="85">
        <v>3600</v>
      </c>
    </row>
    <row r="89" spans="1:4" ht="17" thickTop="1" thickBot="1">
      <c r="A89" s="71">
        <v>92</v>
      </c>
      <c r="B89" s="72" t="s">
        <v>216</v>
      </c>
      <c r="C89" s="85">
        <v>3600</v>
      </c>
      <c r="D89" s="85">
        <v>3600</v>
      </c>
    </row>
    <row r="90" spans="1:4" ht="17" thickTop="1" thickBot="1">
      <c r="A90" s="195">
        <v>93</v>
      </c>
      <c r="B90" s="204" t="s">
        <v>332</v>
      </c>
      <c r="C90" s="85">
        <v>4000</v>
      </c>
      <c r="D90" s="85">
        <v>1000</v>
      </c>
    </row>
    <row r="91" spans="1:4" ht="17" thickTop="1" thickBot="1">
      <c r="A91" s="71">
        <v>94</v>
      </c>
      <c r="B91" s="77" t="s">
        <v>251</v>
      </c>
      <c r="C91" s="85">
        <v>3600</v>
      </c>
      <c r="D91" s="85">
        <v>3600</v>
      </c>
    </row>
    <row r="92" spans="1:4" ht="17" thickTop="1" thickBot="1">
      <c r="A92" s="78">
        <v>95</v>
      </c>
      <c r="B92" s="79" t="s">
        <v>129</v>
      </c>
      <c r="C92" s="85">
        <v>3600</v>
      </c>
      <c r="D92" s="85">
        <v>2000</v>
      </c>
    </row>
    <row r="93" spans="1:4" ht="17" thickTop="1" thickBot="1">
      <c r="A93" s="80">
        <v>96</v>
      </c>
      <c r="B93" s="81" t="s">
        <v>68</v>
      </c>
      <c r="C93" s="85">
        <v>3600</v>
      </c>
      <c r="D93" s="85">
        <v>3600</v>
      </c>
    </row>
    <row r="94" spans="1:4" ht="17" thickTop="1" thickBot="1">
      <c r="A94" s="78">
        <v>97</v>
      </c>
      <c r="B94" s="79" t="s">
        <v>130</v>
      </c>
      <c r="C94" s="85">
        <v>3600</v>
      </c>
      <c r="D94" s="85">
        <v>3600</v>
      </c>
    </row>
    <row r="95" spans="1:4" ht="17" thickTop="1" thickBot="1">
      <c r="A95" s="78">
        <v>98</v>
      </c>
      <c r="B95" s="79" t="s">
        <v>131</v>
      </c>
      <c r="C95" s="85">
        <v>4000</v>
      </c>
      <c r="D95" s="85">
        <v>2000</v>
      </c>
    </row>
    <row r="96" spans="1:4" ht="17" thickTop="1" thickBot="1">
      <c r="A96" s="80">
        <v>99</v>
      </c>
      <c r="B96" s="19" t="s">
        <v>69</v>
      </c>
      <c r="C96" s="85">
        <v>3600</v>
      </c>
      <c r="D96" s="85">
        <v>3600</v>
      </c>
    </row>
    <row r="97" spans="1:4" ht="17" thickTop="1" thickBot="1">
      <c r="A97" s="78">
        <v>100</v>
      </c>
      <c r="B97" s="79" t="s">
        <v>132</v>
      </c>
      <c r="C97" s="85">
        <v>4000</v>
      </c>
      <c r="D97" s="85">
        <v>4000</v>
      </c>
    </row>
    <row r="98" spans="1:4" ht="17" thickTop="1" thickBot="1">
      <c r="A98" s="69">
        <v>102</v>
      </c>
      <c r="B98" s="73" t="s">
        <v>133</v>
      </c>
      <c r="C98" s="85">
        <v>4000</v>
      </c>
      <c r="D98" s="85">
        <v>1500</v>
      </c>
    </row>
    <row r="99" spans="1:4" ht="17" thickTop="1" thickBot="1">
      <c r="A99" s="69">
        <v>103</v>
      </c>
      <c r="B99" s="73" t="s">
        <v>134</v>
      </c>
      <c r="C99" s="85">
        <v>3600</v>
      </c>
      <c r="D99" s="85">
        <v>3600</v>
      </c>
    </row>
    <row r="100" spans="1:4" ht="17" thickTop="1" thickBot="1">
      <c r="A100" s="69">
        <v>104</v>
      </c>
      <c r="B100" s="73" t="s">
        <v>136</v>
      </c>
      <c r="C100" s="85">
        <v>4000</v>
      </c>
      <c r="D100" s="85">
        <v>1500</v>
      </c>
    </row>
    <row r="101" spans="1:4" ht="17" thickTop="1" thickBot="1">
      <c r="A101" s="69">
        <v>105</v>
      </c>
      <c r="B101" s="73" t="s">
        <v>137</v>
      </c>
      <c r="C101" s="85">
        <v>4000</v>
      </c>
      <c r="D101" s="85">
        <v>2500</v>
      </c>
    </row>
    <row r="102" spans="1:4" ht="17" thickTop="1" thickBot="1">
      <c r="A102" s="71">
        <v>106</v>
      </c>
      <c r="B102" s="72" t="s">
        <v>75</v>
      </c>
      <c r="C102" s="85">
        <v>4000</v>
      </c>
      <c r="D102" s="85">
        <v>2500</v>
      </c>
    </row>
    <row r="103" spans="1:4" ht="17" thickTop="1" thickBot="1">
      <c r="A103" s="69">
        <v>107</v>
      </c>
      <c r="B103" s="76" t="s">
        <v>260</v>
      </c>
      <c r="C103" s="85">
        <v>4000</v>
      </c>
      <c r="D103" s="85">
        <v>1000</v>
      </c>
    </row>
    <row r="104" spans="1:4" ht="17" thickTop="1" thickBot="1">
      <c r="A104" s="71">
        <v>109</v>
      </c>
      <c r="B104" s="72" t="s">
        <v>138</v>
      </c>
      <c r="C104" s="85">
        <v>4000</v>
      </c>
      <c r="D104" s="85">
        <v>1500</v>
      </c>
    </row>
    <row r="105" spans="1:4" ht="17" thickTop="1" thickBot="1">
      <c r="A105" s="71">
        <v>112</v>
      </c>
      <c r="B105" s="71" t="s">
        <v>139</v>
      </c>
      <c r="C105" s="85">
        <v>4000</v>
      </c>
      <c r="D105" s="85">
        <v>2400</v>
      </c>
    </row>
    <row r="106" spans="1:4" ht="17" thickTop="1" thickBot="1">
      <c r="A106" s="71">
        <v>113</v>
      </c>
      <c r="B106" s="74" t="s">
        <v>140</v>
      </c>
      <c r="C106" s="85">
        <v>4000</v>
      </c>
      <c r="D106" s="85">
        <v>1500</v>
      </c>
    </row>
    <row r="107" spans="1:4" ht="17" thickTop="1" thickBot="1">
      <c r="A107" s="71">
        <v>115</v>
      </c>
      <c r="B107" s="72" t="s">
        <v>142</v>
      </c>
      <c r="C107" s="85">
        <v>4000</v>
      </c>
      <c r="D107" s="85">
        <v>4000</v>
      </c>
    </row>
    <row r="108" spans="1:4" ht="17" thickTop="1" thickBot="1">
      <c r="A108" s="71">
        <v>116</v>
      </c>
      <c r="B108" s="72" t="s">
        <v>74</v>
      </c>
      <c r="C108" s="85">
        <v>4000</v>
      </c>
      <c r="D108" s="85">
        <v>4000</v>
      </c>
    </row>
    <row r="109" spans="1:4" ht="17" thickTop="1" thickBot="1">
      <c r="A109" s="71">
        <v>117</v>
      </c>
      <c r="B109" s="72" t="s">
        <v>263</v>
      </c>
      <c r="C109" s="85">
        <v>4000</v>
      </c>
      <c r="D109" s="85">
        <v>4000</v>
      </c>
    </row>
    <row r="110" spans="1:4" ht="17" thickTop="1" thickBot="1">
      <c r="A110" s="69">
        <v>118</v>
      </c>
      <c r="B110" s="76" t="s">
        <v>300</v>
      </c>
      <c r="C110" s="85">
        <v>4000</v>
      </c>
      <c r="D110" s="85">
        <v>3000</v>
      </c>
    </row>
    <row r="111" spans="1:4" ht="17" thickTop="1" thickBot="1">
      <c r="A111" s="69"/>
      <c r="B111" s="76"/>
      <c r="C111" s="85"/>
      <c r="D111" s="85"/>
    </row>
    <row r="112" spans="1:4" ht="17" thickTop="1" thickBot="1">
      <c r="A112" s="71">
        <v>119</v>
      </c>
      <c r="B112" s="72" t="s">
        <v>265</v>
      </c>
      <c r="C112" s="85">
        <v>4000</v>
      </c>
      <c r="D112" s="85">
        <v>4000</v>
      </c>
    </row>
    <row r="113" spans="1:4" ht="17" thickTop="1" thickBot="1">
      <c r="A113" s="71">
        <v>120</v>
      </c>
      <c r="B113" s="72" t="s">
        <v>266</v>
      </c>
      <c r="C113" s="85">
        <v>4000</v>
      </c>
      <c r="D113" s="85">
        <v>4000</v>
      </c>
    </row>
    <row r="114" spans="1:4" ht="17" thickTop="1" thickBot="1">
      <c r="A114" s="71">
        <v>121</v>
      </c>
      <c r="B114" s="72" t="s">
        <v>71</v>
      </c>
      <c r="C114" s="85">
        <v>4000</v>
      </c>
      <c r="D114" s="85">
        <v>3000</v>
      </c>
    </row>
    <row r="115" spans="1:4" ht="17" thickTop="1" thickBot="1">
      <c r="A115" s="71">
        <v>122</v>
      </c>
      <c r="B115" s="72" t="s">
        <v>172</v>
      </c>
      <c r="C115" s="85">
        <v>4000</v>
      </c>
      <c r="D115" s="85">
        <v>3000</v>
      </c>
    </row>
    <row r="116" spans="1:4" ht="17" thickTop="1" thickBot="1">
      <c r="A116" s="69">
        <v>123</v>
      </c>
      <c r="B116" s="73" t="s">
        <v>284</v>
      </c>
      <c r="C116" s="85">
        <v>4000</v>
      </c>
      <c r="D116" s="85">
        <v>1500</v>
      </c>
    </row>
    <row r="117" spans="1:4" ht="17" thickTop="1" thickBot="1">
      <c r="A117" s="69">
        <v>124</v>
      </c>
      <c r="B117" s="73" t="s">
        <v>144</v>
      </c>
      <c r="C117" s="85">
        <v>4000</v>
      </c>
      <c r="D117" s="85">
        <v>2750</v>
      </c>
    </row>
    <row r="118" spans="1:4" ht="17" thickTop="1" thickBot="1">
      <c r="A118" s="69">
        <v>125</v>
      </c>
      <c r="B118" s="73" t="s">
        <v>145</v>
      </c>
      <c r="C118" s="85">
        <v>4000</v>
      </c>
      <c r="D118" s="85">
        <v>2900</v>
      </c>
    </row>
    <row r="119" spans="1:4" ht="17" thickTop="1" thickBot="1">
      <c r="A119" s="69">
        <v>126</v>
      </c>
      <c r="B119" s="73" t="s">
        <v>146</v>
      </c>
      <c r="C119" s="85">
        <v>4000</v>
      </c>
      <c r="D119" s="85">
        <v>2000</v>
      </c>
    </row>
    <row r="120" spans="1:4" ht="17" thickTop="1" thickBot="1">
      <c r="A120" s="71">
        <v>127</v>
      </c>
      <c r="B120" s="72" t="s">
        <v>73</v>
      </c>
      <c r="C120" s="85">
        <v>4000</v>
      </c>
      <c r="D120" s="85">
        <v>1600</v>
      </c>
    </row>
    <row r="121" spans="1:4" ht="17" thickTop="1" thickBot="1">
      <c r="A121" s="69">
        <v>128</v>
      </c>
      <c r="B121" s="76" t="s">
        <v>147</v>
      </c>
      <c r="C121" s="85">
        <v>4000</v>
      </c>
      <c r="D121" s="85">
        <v>500</v>
      </c>
    </row>
    <row r="122" spans="1:4" ht="17" thickTop="1" thickBot="1">
      <c r="A122" s="69">
        <v>129</v>
      </c>
      <c r="B122" s="73" t="s">
        <v>148</v>
      </c>
      <c r="C122" s="85">
        <v>4000</v>
      </c>
      <c r="D122" s="85">
        <v>2000</v>
      </c>
    </row>
    <row r="123" spans="1:4" ht="17" thickTop="1" thickBot="1">
      <c r="A123" s="69">
        <v>130</v>
      </c>
      <c r="B123" s="73" t="s">
        <v>149</v>
      </c>
      <c r="C123" s="85">
        <v>4000</v>
      </c>
      <c r="D123" s="85">
        <v>3000</v>
      </c>
    </row>
    <row r="124" spans="1:4" ht="17" thickTop="1" thickBot="1">
      <c r="A124" s="69">
        <v>131</v>
      </c>
      <c r="B124" s="73" t="s">
        <v>150</v>
      </c>
      <c r="C124" s="85">
        <v>4000</v>
      </c>
      <c r="D124" s="85">
        <v>1500</v>
      </c>
    </row>
    <row r="125" spans="1:4" ht="17" thickTop="1" thickBot="1">
      <c r="A125" s="69">
        <v>132</v>
      </c>
      <c r="B125" s="73" t="s">
        <v>151</v>
      </c>
      <c r="C125" s="85">
        <v>4000</v>
      </c>
      <c r="D125" s="85">
        <v>3500</v>
      </c>
    </row>
    <row r="126" spans="1:4" ht="17" thickTop="1" thickBot="1">
      <c r="A126" s="69">
        <v>134</v>
      </c>
      <c r="B126" s="73" t="s">
        <v>101</v>
      </c>
      <c r="C126" s="85">
        <v>4000</v>
      </c>
      <c r="D126" s="85">
        <v>4000</v>
      </c>
    </row>
    <row r="127" spans="1:4" ht="17" thickTop="1" thickBot="1">
      <c r="A127" s="69">
        <v>135</v>
      </c>
      <c r="B127" s="73" t="s">
        <v>153</v>
      </c>
      <c r="C127" s="85">
        <v>4000</v>
      </c>
      <c r="D127" s="85">
        <v>2000</v>
      </c>
    </row>
    <row r="128" spans="1:4" ht="17" thickTop="1" thickBot="1">
      <c r="A128" s="69">
        <v>136</v>
      </c>
      <c r="B128" s="73" t="s">
        <v>65</v>
      </c>
      <c r="C128" s="85">
        <v>4000</v>
      </c>
      <c r="D128" s="85">
        <v>4000</v>
      </c>
    </row>
    <row r="129" spans="1:4" ht="17" thickTop="1" thickBot="1">
      <c r="A129" s="69">
        <v>137</v>
      </c>
      <c r="B129" s="73" t="s">
        <v>154</v>
      </c>
      <c r="C129" s="85">
        <v>4000</v>
      </c>
      <c r="D129" s="85">
        <v>3000</v>
      </c>
    </row>
    <row r="130" spans="1:4" ht="17" thickTop="1" thickBot="1">
      <c r="A130" s="69">
        <v>138</v>
      </c>
      <c r="B130" s="73" t="s">
        <v>155</v>
      </c>
      <c r="C130" s="85">
        <v>4000</v>
      </c>
      <c r="D130" s="85">
        <v>2000</v>
      </c>
    </row>
    <row r="131" spans="1:4" ht="17" thickTop="1" thickBot="1">
      <c r="A131" s="69">
        <v>139</v>
      </c>
      <c r="B131" s="73" t="s">
        <v>156</v>
      </c>
      <c r="C131" s="85">
        <v>4000</v>
      </c>
      <c r="D131" s="85">
        <v>2500</v>
      </c>
    </row>
    <row r="132" spans="1:4" ht="17" thickTop="1" thickBot="1">
      <c r="A132" s="71">
        <v>140</v>
      </c>
      <c r="B132" s="72" t="s">
        <v>157</v>
      </c>
      <c r="C132" s="85">
        <v>4000</v>
      </c>
      <c r="D132" s="85">
        <v>4000</v>
      </c>
    </row>
    <row r="133" spans="1:4" ht="17" thickTop="1" thickBot="1">
      <c r="A133" s="69">
        <v>141</v>
      </c>
      <c r="B133" s="73" t="s">
        <v>158</v>
      </c>
      <c r="C133" s="85">
        <v>4000</v>
      </c>
      <c r="D133" s="85">
        <v>2600</v>
      </c>
    </row>
    <row r="134" spans="1:4" ht="17" thickTop="1" thickBot="1">
      <c r="A134" s="69">
        <v>142</v>
      </c>
      <c r="B134" s="73" t="s">
        <v>159</v>
      </c>
      <c r="C134" s="85">
        <v>4000</v>
      </c>
      <c r="D134" s="85">
        <v>1000</v>
      </c>
    </row>
    <row r="135" spans="1:4" ht="17" thickTop="1" thickBot="1">
      <c r="A135" s="69">
        <v>143</v>
      </c>
      <c r="B135" s="73" t="s">
        <v>160</v>
      </c>
      <c r="C135" s="85">
        <v>4000</v>
      </c>
      <c r="D135" s="85">
        <v>1000</v>
      </c>
    </row>
    <row r="136" spans="1:4" ht="17" thickTop="1" thickBot="1">
      <c r="A136" s="69">
        <v>144</v>
      </c>
      <c r="B136" s="73" t="s">
        <v>161</v>
      </c>
      <c r="C136" s="85">
        <v>4000</v>
      </c>
      <c r="D136" s="85">
        <v>2000</v>
      </c>
    </row>
    <row r="137" spans="1:4" ht="17" thickTop="1" thickBot="1">
      <c r="A137" s="69">
        <v>147</v>
      </c>
      <c r="B137" s="73" t="s">
        <v>170</v>
      </c>
      <c r="C137" s="85">
        <v>3600</v>
      </c>
      <c r="D137" s="85">
        <v>3600</v>
      </c>
    </row>
    <row r="138" spans="1:4" ht="17" thickTop="1" thickBot="1">
      <c r="A138" s="69">
        <v>148</v>
      </c>
      <c r="B138" s="73" t="s">
        <v>164</v>
      </c>
      <c r="C138" s="85">
        <v>4000</v>
      </c>
      <c r="D138" s="85">
        <v>2500</v>
      </c>
    </row>
    <row r="139" spans="1:4" ht="17" thickTop="1" thickBot="1">
      <c r="A139" s="69">
        <v>149</v>
      </c>
      <c r="B139" s="73" t="s">
        <v>165</v>
      </c>
      <c r="C139" s="85">
        <v>4000</v>
      </c>
      <c r="D139" s="85">
        <v>4000</v>
      </c>
    </row>
    <row r="140" spans="1:4" ht="17" thickTop="1" thickBot="1">
      <c r="A140" s="69">
        <v>150</v>
      </c>
      <c r="B140" s="73" t="s">
        <v>166</v>
      </c>
      <c r="C140" s="85">
        <v>3600</v>
      </c>
      <c r="D140" s="85">
        <v>3600</v>
      </c>
    </row>
    <row r="141" spans="1:4" ht="17" thickTop="1" thickBot="1">
      <c r="A141" s="69">
        <v>151</v>
      </c>
      <c r="B141" s="73" t="s">
        <v>167</v>
      </c>
      <c r="C141" s="85">
        <v>4000</v>
      </c>
      <c r="D141" s="85">
        <v>1500</v>
      </c>
    </row>
    <row r="142" spans="1:4" ht="17" thickTop="1" thickBot="1">
      <c r="A142" s="69">
        <v>152</v>
      </c>
      <c r="B142" s="62" t="s">
        <v>310</v>
      </c>
      <c r="C142" s="91">
        <v>4000</v>
      </c>
      <c r="D142" s="91">
        <v>4000</v>
      </c>
    </row>
    <row r="143" spans="1:4" ht="17" thickTop="1" thickBot="1">
      <c r="A143" s="69">
        <v>153</v>
      </c>
      <c r="B143" s="62" t="s">
        <v>311</v>
      </c>
      <c r="C143" s="91">
        <v>4000</v>
      </c>
      <c r="D143" s="91">
        <v>4000</v>
      </c>
    </row>
    <row r="144" spans="1:4" ht="17" thickTop="1" thickBot="1">
      <c r="A144" s="69">
        <v>154</v>
      </c>
      <c r="B144" s="62" t="s">
        <v>312</v>
      </c>
      <c r="C144" s="91">
        <v>4000</v>
      </c>
      <c r="D144" s="91">
        <v>4000</v>
      </c>
    </row>
    <row r="145" spans="1:4" ht="17" thickTop="1" thickBot="1">
      <c r="A145" s="195">
        <v>4</v>
      </c>
      <c r="B145" s="196" t="s">
        <v>86</v>
      </c>
      <c r="C145" s="197">
        <v>3600</v>
      </c>
      <c r="D145" s="197">
        <v>1000</v>
      </c>
    </row>
    <row r="146" spans="1:4" ht="17" thickTop="1" thickBot="1">
      <c r="A146" s="195">
        <v>67</v>
      </c>
      <c r="B146" s="196" t="s">
        <v>98</v>
      </c>
      <c r="C146" s="197">
        <v>3600</v>
      </c>
      <c r="D146" s="197">
        <v>2000</v>
      </c>
    </row>
    <row r="147" spans="1:4" ht="17" thickTop="1" thickBot="1">
      <c r="A147" s="195">
        <v>71</v>
      </c>
      <c r="B147" s="196" t="s">
        <v>100</v>
      </c>
      <c r="C147" s="197">
        <v>3600</v>
      </c>
      <c r="D147" s="197">
        <v>2500</v>
      </c>
    </row>
    <row r="148" spans="1:4" ht="17" thickTop="1" thickBot="1">
      <c r="A148" s="195">
        <v>81</v>
      </c>
      <c r="B148" s="196" t="s">
        <v>67</v>
      </c>
      <c r="C148" s="197">
        <v>3600</v>
      </c>
      <c r="D148" s="197">
        <v>1000</v>
      </c>
    </row>
    <row r="149" spans="1:4" ht="17" thickTop="1" thickBot="1">
      <c r="A149" s="195">
        <v>83</v>
      </c>
      <c r="B149" s="196" t="s">
        <v>81</v>
      </c>
      <c r="C149" s="197">
        <v>3600</v>
      </c>
      <c r="D149" s="197">
        <v>1000</v>
      </c>
    </row>
    <row r="150" spans="1:4" ht="16" thickTop="1">
      <c r="A150" s="195">
        <v>90</v>
      </c>
      <c r="B150" s="196" t="s">
        <v>28</v>
      </c>
      <c r="C150" s="197">
        <v>3600</v>
      </c>
      <c r="D150" s="197">
        <v>1500</v>
      </c>
    </row>
    <row r="151" spans="1:4">
      <c r="A151" s="205">
        <v>108</v>
      </c>
      <c r="B151" s="206" t="s">
        <v>261</v>
      </c>
      <c r="C151" s="197">
        <v>4000</v>
      </c>
      <c r="D151" s="197">
        <v>3500</v>
      </c>
    </row>
    <row r="152" spans="1:4" ht="16" thickBot="1">
      <c r="A152" s="205"/>
      <c r="B152" s="203"/>
      <c r="C152" s="197"/>
      <c r="D152" s="197"/>
    </row>
    <row r="153" spans="1:4" ht="17" thickTop="1" thickBot="1">
      <c r="A153" s="195">
        <v>110</v>
      </c>
      <c r="B153" s="203" t="s">
        <v>262</v>
      </c>
      <c r="C153" s="197">
        <v>4000</v>
      </c>
      <c r="D153" s="197">
        <v>1000</v>
      </c>
    </row>
    <row r="154" spans="1:4" ht="17" thickTop="1" thickBot="1">
      <c r="A154" s="195">
        <v>111</v>
      </c>
      <c r="B154" s="196" t="s">
        <v>287</v>
      </c>
      <c r="C154" s="197">
        <v>4000</v>
      </c>
      <c r="D154" s="197">
        <v>1000</v>
      </c>
    </row>
    <row r="155" spans="1:4" ht="17" thickTop="1" thickBot="1">
      <c r="A155" s="195">
        <v>114</v>
      </c>
      <c r="B155" s="196" t="s">
        <v>141</v>
      </c>
      <c r="C155" s="197">
        <v>4000</v>
      </c>
      <c r="D155" s="197">
        <v>1000</v>
      </c>
    </row>
    <row r="156" spans="1:4" ht="17" thickTop="1" thickBot="1">
      <c r="A156" s="195">
        <v>133</v>
      </c>
      <c r="B156" s="196" t="s">
        <v>152</v>
      </c>
      <c r="C156" s="197">
        <v>4000</v>
      </c>
      <c r="D156" s="197">
        <v>2500</v>
      </c>
    </row>
    <row r="157" spans="1:4" ht="17" thickTop="1" thickBot="1">
      <c r="A157" s="195">
        <v>145</v>
      </c>
      <c r="B157" s="196" t="s">
        <v>162</v>
      </c>
      <c r="C157" s="197">
        <v>4000</v>
      </c>
      <c r="D157" s="197">
        <v>1200</v>
      </c>
    </row>
    <row r="158" spans="1:4" ht="16" thickTop="1">
      <c r="A158" s="195">
        <v>146</v>
      </c>
      <c r="B158" s="196" t="s">
        <v>163</v>
      </c>
      <c r="C158" s="197">
        <v>4000</v>
      </c>
      <c r="D158" s="197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6342cb-103d-46e7-adb4-b925c4a660b6" origin="userSelected">
  <element uid="d8d75c01-b52e-4b5e-98fb-6696731ce9f1" value=""/>
</sisl>
</file>

<file path=customXml/itemProps1.xml><?xml version="1.0" encoding="utf-8"?>
<ds:datastoreItem xmlns:ds="http://schemas.openxmlformats.org/officeDocument/2006/customXml" ds:itemID="{20690FAF-3DE9-48DA-A565-3AB530DA361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Etatcons</vt:lpstr>
      <vt:lpstr>Recettes et Crédits</vt:lpstr>
      <vt:lpstr>Facturatio</vt:lpstr>
      <vt:lpstr>Rec.Mvt.Compte</vt:lpstr>
      <vt:lpstr>Suivi ONEP</vt:lpstr>
      <vt:lpstr>لائحة المشتركين</vt:lpstr>
      <vt:lpstr>Encaissement</vt:lpstr>
      <vt:lpstr>RECAP</vt:lpstr>
      <vt:lpstr>Sheet1</vt:lpstr>
      <vt:lpstr>Sheet6</vt:lpstr>
      <vt:lpstr>Sheet7</vt:lpstr>
      <vt:lpstr>Sheet3</vt:lpstr>
      <vt:lpstr>Sheet2</vt:lpstr>
      <vt:lpstr>Sheet4</vt:lpstr>
      <vt:lpstr>Facturatio!Print_Area</vt:lpstr>
      <vt:lpstr>'Suivi ONEP'!Print_Area</vt:lpstr>
      <vt:lpstr>'لائحة المشتركين'!Print_Area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2025-02-01T23:06:50Z</dcterms:modified>
  <cp:category/>
  <cp:contentStatus>C0 - PUBLIC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8fe34f03-95a2-462d-8519-7d3ee55eedc2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policy="186342cb-103d-46e7-adb4-b925c4a660b6" origin="userSelected" xmlns="http://www.boldonj</vt:lpwstr>
  </property>
  <property fmtid="{D5CDD505-2E9C-101B-9397-08002B2CF9AE}" pid="4" name="bjDocumentLabelXML-0">
    <vt:lpwstr>ames.com/2008/01/sie/internal/label"&gt;&lt;element uid="d8d75c01-b52e-4b5e-98fb-6696731ce9f1" value="" /&gt;&lt;/sisl&gt;</vt:lpwstr>
  </property>
  <property fmtid="{D5CDD505-2E9C-101B-9397-08002B2CF9AE}" pid="5" name="bjDocumentSecurityLabel">
    <vt:lpwstr>PUBLIC </vt:lpwstr>
  </property>
  <property fmtid="{D5CDD505-2E9C-101B-9397-08002B2CF9AE}" pid="6" name="bjClsUserRVM">
    <vt:lpwstr>[]</vt:lpwstr>
  </property>
  <property fmtid="{D5CDD505-2E9C-101B-9397-08002B2CF9AE}" pid="7" name="bjSaver">
    <vt:lpwstr>kfuXlr14u/ix9ZuWpPYrsHhxwJ260oh5</vt:lpwstr>
  </property>
  <property fmtid="{D5CDD505-2E9C-101B-9397-08002B2CF9AE}" pid="8" name="bjLeftFooterLabel-first">
    <vt:lpwstr>&amp;"Segoe UI,Regular"&amp;10&amp;K008000PUBLIC&amp;K000000 </vt:lpwstr>
  </property>
  <property fmtid="{D5CDD505-2E9C-101B-9397-08002B2CF9AE}" pid="9" name="bjLeftFooterLabel-even">
    <vt:lpwstr>&amp;"Segoe UI,Regular"&amp;10&amp;K008000PUBLIC&amp;K000000 </vt:lpwstr>
  </property>
  <property fmtid="{D5CDD505-2E9C-101B-9397-08002B2CF9AE}" pid="10" name="bjLeftFooterLabel">
    <vt:lpwstr>&amp;"Segoe UI,Regular"&amp;10&amp;K008000PUBLIC&amp;K000000 </vt:lpwstr>
  </property>
</Properties>
</file>