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NGUAJE" sheetId="1" r:id="rId4"/>
    <sheet state="visible" name="MATEMATICA" sheetId="2" r:id="rId5"/>
    <sheet state="visible" name="HISTORIA " sheetId="3" r:id="rId6"/>
    <sheet state="visible" name="C.NATURALES" sheetId="4" r:id="rId7"/>
    <sheet state="visible" name="INGLES" sheetId="5" r:id="rId8"/>
    <sheet state="visible" name="ARTES V" sheetId="6" r:id="rId9"/>
    <sheet state="visible" name="MUSICA" sheetId="7" r:id="rId10"/>
    <sheet state="visible" name="TECNOLOGIA " sheetId="8" r:id="rId11"/>
    <sheet state="visible" name="ED. FISICA Y SALUD" sheetId="9" r:id="rId12"/>
    <sheet state="visible" name="RELIGION " sheetId="10" r:id="rId13"/>
    <sheet state="visible" name="ORIENTACION " sheetId="11" r:id="rId14"/>
    <sheet state="visible" name="RESUMEN " sheetId="12" r:id="rId15"/>
    <sheet state="hidden" name="BASE" sheetId="13" r:id="rId16"/>
  </sheets>
  <definedNames/>
  <calcPr/>
</workbook>
</file>

<file path=xl/sharedStrings.xml><?xml version="1.0" encoding="utf-8"?>
<sst xmlns="http://schemas.openxmlformats.org/spreadsheetml/2006/main" count="1329" uniqueCount="182">
  <si>
    <t xml:space="preserve">             </t>
  </si>
  <si>
    <t>LICEO ESTACIÓN CENTRAL</t>
  </si>
  <si>
    <t>COORDINACIÓN TÉCNICO PEDAGÓGICA</t>
  </si>
  <si>
    <t>REGISTRO DE EVALUACIÓN Y CALIFICACIÓN</t>
  </si>
  <si>
    <t xml:space="preserve">REGISTRO DE EVALUACIÓN Y CALIFICACIONES </t>
  </si>
  <si>
    <t>CURSO</t>
  </si>
  <si>
    <t>1º BASICO A</t>
  </si>
  <si>
    <t>PROFESOR</t>
  </si>
  <si>
    <t>SOTO VENEGAS MARÍA CECILIA</t>
  </si>
  <si>
    <t xml:space="preserve">1º TRIMESTRE </t>
  </si>
  <si>
    <t xml:space="preserve">2º TRIMESTRE </t>
  </si>
  <si>
    <t xml:space="preserve">3º TRIMESTRE </t>
  </si>
  <si>
    <t>ASIGNATURA</t>
  </si>
  <si>
    <t>LENGUAJE Y COMUNICACIÓN</t>
  </si>
  <si>
    <t xml:space="preserve">CALIFICACIONES </t>
  </si>
  <si>
    <t>EV.FORMATIVA</t>
  </si>
  <si>
    <t xml:space="preserve">PROMEDIO ANUAL </t>
  </si>
  <si>
    <t xml:space="preserve">EV. FORM. FINAL </t>
  </si>
  <si>
    <t>Nº</t>
  </si>
  <si>
    <t xml:space="preserve">NÓMINA DE ESTUDIANTES </t>
  </si>
  <si>
    <t>PROM</t>
  </si>
  <si>
    <t>%</t>
  </si>
  <si>
    <t>LETRA</t>
  </si>
  <si>
    <t>1ºS</t>
  </si>
  <si>
    <t>2ºS</t>
  </si>
  <si>
    <t>3ºS</t>
  </si>
  <si>
    <t xml:space="preserve">ANUAL </t>
  </si>
  <si>
    <t xml:space="preserve">    %</t>
  </si>
  <si>
    <t xml:space="preserve">LETRA </t>
  </si>
  <si>
    <t>Aleman Henriquez Valery Susej</t>
  </si>
  <si>
    <t>Arenas Correales Luciana</t>
  </si>
  <si>
    <t>Beigelbeck Alvarez Steven Jeremias</t>
  </si>
  <si>
    <t>Borrego Matheus Katherine Nicole</t>
  </si>
  <si>
    <t>Cardenas Lopez Amanda Valentina</t>
  </si>
  <si>
    <t>Carrasco Guerrero Amaro Esteban</t>
  </si>
  <si>
    <t>Colmenares Castro Dylan Mathias</t>
  </si>
  <si>
    <t>Colmenares Flores Edmanuel David</t>
  </si>
  <si>
    <t>Ferrebus Perez Kristofer Alejandro</t>
  </si>
  <si>
    <t>Garcia Martinez Dylan Eliott</t>
  </si>
  <si>
    <t>Granja Granja Thomas Joel</t>
  </si>
  <si>
    <t>Graterol Yores Saul David</t>
  </si>
  <si>
    <t>Guerrero Bahamonde Joaquín Aníbal</t>
  </si>
  <si>
    <t>Ibañez Castillo Lian Junior</t>
  </si>
  <si>
    <t>Landino Leal Emmanuel Gabriel</t>
  </si>
  <si>
    <t>Lara Cortés Antonella Belén</t>
  </si>
  <si>
    <t>Leon Garcia Valeria Victoria</t>
  </si>
  <si>
    <t>Lopez Ladino Benjamín</t>
  </si>
  <si>
    <t>Macias Pirela Hairam David</t>
  </si>
  <si>
    <t>Martinez Avalos Dereck Yomark</t>
  </si>
  <si>
    <t>Nava Cortez Christian Jesus</t>
  </si>
  <si>
    <t>Ocaranza Aburto Isabel Mailen</t>
  </si>
  <si>
    <t>Olivero Jimenez Marlhon Andree</t>
  </si>
  <si>
    <t>Oliveros Balzan Mileidy De Los Angeles</t>
  </si>
  <si>
    <t>Palomino Anchundia Dylan Mathias</t>
  </si>
  <si>
    <t>Ramirez Balanta Thiago Bastián</t>
  </si>
  <si>
    <t>Ramos Sibada Robert Santiago</t>
  </si>
  <si>
    <t>Riveros Rojas Alex Francisco</t>
  </si>
  <si>
    <t>Romero Flores Yeikob Tomas</t>
  </si>
  <si>
    <t>Romero Morales Aranza Isabel</t>
  </si>
  <si>
    <t>Sanchez Luques Raziel De Jesus</t>
  </si>
  <si>
    <t>Sierra Muñoz Aylam Yapssiel</t>
  </si>
  <si>
    <t>Suarez Herrera Mathias Alejandro</t>
  </si>
  <si>
    <t>Tampoa Sanchez Abril Isabel</t>
  </si>
  <si>
    <t>Tampoa Sanchez Adrian Jose</t>
  </si>
  <si>
    <t>Villalobos Villalobos Valeria De Los Angeles</t>
  </si>
  <si>
    <t>Salavarria Tamayo Francisca Anthonella</t>
  </si>
  <si>
    <t xml:space="preserve">TOTAL </t>
  </si>
  <si>
    <t>TOTAL</t>
  </si>
  <si>
    <t>1º</t>
  </si>
  <si>
    <t>2º</t>
  </si>
  <si>
    <t>3º</t>
  </si>
  <si>
    <t xml:space="preserve">DESARROLLO INICIAL </t>
  </si>
  <si>
    <t>DESARROLLO EN PROCESO</t>
  </si>
  <si>
    <t>DESARROLLO ADECUADO</t>
  </si>
  <si>
    <t xml:space="preserve">DESARROLLO OPTIMO </t>
  </si>
  <si>
    <t>Aleman Henriquez Valery Susej   EXIMIDA</t>
  </si>
  <si>
    <t>B</t>
  </si>
  <si>
    <t>S</t>
  </si>
  <si>
    <t>MB</t>
  </si>
  <si>
    <t>Martinez Avalos Dereck Yomark EXIMIDO</t>
  </si>
  <si>
    <t>A</t>
  </si>
  <si>
    <t xml:space="preserve">COORDINACIÓN TÉCNICO PEDAGOGICA </t>
  </si>
  <si>
    <t xml:space="preserve">RESUMEN CRITERIO DE LOGRO </t>
  </si>
  <si>
    <t>LENGUAJE</t>
  </si>
  <si>
    <t>MATEMATICA</t>
  </si>
  <si>
    <t xml:space="preserve">HISTORIA </t>
  </si>
  <si>
    <t xml:space="preserve">C.NATURALES </t>
  </si>
  <si>
    <t>INGLES</t>
  </si>
  <si>
    <t xml:space="preserve">A. VISUALES </t>
  </si>
  <si>
    <t>MÚSICA</t>
  </si>
  <si>
    <t>TECNOLOGIA</t>
  </si>
  <si>
    <t>ED. FIS/SALUD</t>
  </si>
  <si>
    <t>1º SEMESTRE</t>
  </si>
  <si>
    <t>4º</t>
  </si>
  <si>
    <t>T</t>
  </si>
  <si>
    <t>2º SEMESTRE</t>
  </si>
  <si>
    <t xml:space="preserve">FINAL TRIMESTRE/ANUAL </t>
  </si>
  <si>
    <t>P/F</t>
  </si>
  <si>
    <t>PF</t>
  </si>
  <si>
    <t>NOMBRE DE DOCENTES</t>
  </si>
  <si>
    <t>ASIGNATURAS</t>
  </si>
  <si>
    <t>ABARCA QUIDEL VICTORIA ILAYALI</t>
  </si>
  <si>
    <t>ALTAMIRANO LAFONT IRIS NOEMÍ</t>
  </si>
  <si>
    <t>LENGUA Y LITERATURA</t>
  </si>
  <si>
    <t>APABLAZA PEÑALOZA ERIKA ALEJANDRA</t>
  </si>
  <si>
    <t>MATEMÁTICA</t>
  </si>
  <si>
    <t>ARAVENA MUÑOZ YOCELYNE FRANCISCA</t>
  </si>
  <si>
    <t>HISTORIA &amp; GEOGRAFÍA</t>
  </si>
  <si>
    <t>ARRATIA MANRÍQUEZ MARÍA EMELINA</t>
  </si>
  <si>
    <t>HISTORIA</t>
  </si>
  <si>
    <t>ATENAS DUARTE JOSÉ MARIO</t>
  </si>
  <si>
    <t>CIENCIAS NATURALES</t>
  </si>
  <si>
    <t>ÁLVAREZ CASTILLO SIGRID LORETO</t>
  </si>
  <si>
    <t>BIOLOGÍA</t>
  </si>
  <si>
    <t>ÁVALOS OLMOS NADIA DEL CARMEN</t>
  </si>
  <si>
    <t>FÍSICA</t>
  </si>
  <si>
    <t>BRAVO DAZA BÁRBARA CAMILA</t>
  </si>
  <si>
    <t>QUIMICA</t>
  </si>
  <si>
    <t>BREITTMAYER GONZÁLEZ CLAUDIA PAMELA</t>
  </si>
  <si>
    <t>ARTES VISUALES</t>
  </si>
  <si>
    <t>BUSTAMANTE AGUIRRE VANESSA ALEJANDRA</t>
  </si>
  <si>
    <t>CASTILLO PALACIOS RODRIGO IGNACIO</t>
  </si>
  <si>
    <t>INGLÉS</t>
  </si>
  <si>
    <t>CASTRO OLIVARES JORGE EDUARDO</t>
  </si>
  <si>
    <t>TECNOLOGÍA</t>
  </si>
  <si>
    <t>CATALÁN ÁVILA NATALIA BERNARDITA</t>
  </si>
  <si>
    <t>ED. FÍSICA Y SALUD</t>
  </si>
  <si>
    <t>CONTRERAS QUIJADA ALEXANDER MIGUEL</t>
  </si>
  <si>
    <t>RELIGIÓN</t>
  </si>
  <si>
    <t>CORNEJO SALINAS DANIELA ELIZABETH</t>
  </si>
  <si>
    <t>ORIENTACIÓN</t>
  </si>
  <si>
    <t>CORTÉS ZAPATA JAVIERA ALEJANDRA</t>
  </si>
  <si>
    <t>FILOSOFÍA</t>
  </si>
  <si>
    <t>ESPINOZA CARMONA ALEJANDRA OLGA ROSA BERTA</t>
  </si>
  <si>
    <t>ED.CUIDADANA</t>
  </si>
  <si>
    <t>FERNÁNDEZ GONZÁLEZ EDITH DEL CARMEN</t>
  </si>
  <si>
    <t>CIENCIA DE LA CUDADANIA</t>
  </si>
  <si>
    <t>FERRADA GONZÁLEZ NURIA ALEJANDRA</t>
  </si>
  <si>
    <t>GARCÍA UTRERAS MARÍA CAROLINA</t>
  </si>
  <si>
    <t>F.D.FÍSICA</t>
  </si>
  <si>
    <t>GONZÁLEZ HINOJOSA MARÍA JOSÉ</t>
  </si>
  <si>
    <t>F.D. FILOSOFÍA Y POLITICA</t>
  </si>
  <si>
    <t>GUZMÁN TORRES CAROLINA ANDREA</t>
  </si>
  <si>
    <t>F.D. LECTURA Y ESCRITURA ESPECIALIZADA</t>
  </si>
  <si>
    <t>HERNÁNDEZ ALLENDE CAROLINA ANGÉLICA</t>
  </si>
  <si>
    <t>F.D. PROMOCIÓN DE ESTILOS SALUDABLES</t>
  </si>
  <si>
    <t>HERRERA SILVA HERNÁN EDUARDO</t>
  </si>
  <si>
    <t>F.D. BIOLOGIA CELULAR Y MOLECULAR</t>
  </si>
  <si>
    <t>HUBERT SEPÚLVEDA MARÍA PAZ FERNANDA</t>
  </si>
  <si>
    <t>F.D. PROBABILIDADES Y ESTADISTICAS</t>
  </si>
  <si>
    <t>MARTÍNEZ CONTRERAS CLAUDIA ALEJANDRA</t>
  </si>
  <si>
    <t>F.D. ECONOMIA Y SOCIEDAD</t>
  </si>
  <si>
    <t>MARTÍNEZ MELLA GERALDINE PAOLA</t>
  </si>
  <si>
    <t>F.D.GEOGRAFIA Y TERRITORIO</t>
  </si>
  <si>
    <t>MÁRQUEZ DUARTE LUISA DEL CARMEN</t>
  </si>
  <si>
    <t>F.D.LIMITES Y DERIVADAS</t>
  </si>
  <si>
    <t>MÉNDEZ SUAZO RONNIE LUIS MANUEL</t>
  </si>
  <si>
    <t>F.D. CIENCIA DE LA SALUD</t>
  </si>
  <si>
    <t>MOLINA ÁLVAREZ CLAUDIA LORENA</t>
  </si>
  <si>
    <t>F.D.SEMINARIO DE FILOSOFÍA</t>
  </si>
  <si>
    <t>MORA MORALES MONSERRAT LORENA</t>
  </si>
  <si>
    <t>F.D.ARTES VISUALES</t>
  </si>
  <si>
    <t>MORALES VILDOSO ANDRÉS RICARDO</t>
  </si>
  <si>
    <t>MORENO MARDONES HAYLING ELYZABETH</t>
  </si>
  <si>
    <t>MUÑOZ ORELLANA OLIVER ANTONIO</t>
  </si>
  <si>
    <t>OLIVARES ESTAY KARINA ALEJANDRA</t>
  </si>
  <si>
    <t>ÓRDENES PAVEZ INÉS DEL CARMEN</t>
  </si>
  <si>
    <t>PEDRAZA SEGOVIA JUAN BAUTISTA</t>
  </si>
  <si>
    <t>PEÑA NAVARRETE GIGLIOLA NICOLE</t>
  </si>
  <si>
    <t>PÉREZ ARAYA GEMA DEL PILAR</t>
  </si>
  <si>
    <t>PINO GONZÁLEZ ALEJANDRA EMA</t>
  </si>
  <si>
    <t>PRADO TORO FRANCIS DEL CARMEN</t>
  </si>
  <si>
    <t>REYES NEIRA SIMÓN GONZALO</t>
  </si>
  <si>
    <t>RÍOS QUINTERO ISRAEL JOSUE</t>
  </si>
  <si>
    <t>ROJAS CANDIA ROMINA GRACIELA</t>
  </si>
  <si>
    <t>SALAZAR JAQUE BORYS</t>
  </si>
  <si>
    <t>SUÁNEZ CÁCERES SOLANGE ALEJANDRA</t>
  </si>
  <si>
    <t>SUIL OLIVARES PEDRO MARTÍN</t>
  </si>
  <si>
    <t>VALDÉS CARMONA RANDALL ANDRÉS</t>
  </si>
  <si>
    <t>VALDÉS FLORES YESSICA DEL CARMEN</t>
  </si>
  <si>
    <t>VALENZUELA CÁRCAMO XIMENA ANGELA</t>
  </si>
  <si>
    <t>VELASCO TAPIA PAULA ALEJANDRA</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</si>
</sst>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b/>
      <sz val="10.0"/>
      <color theme="1"/>
      <name val="Comfortaa"/>
    </font>
    <font>
      <b/>
      <sz val="11.0"/>
      <color theme="1"/>
      <name val="Comfortaa"/>
    </font>
    <font>
      <sz val="10.0"/>
      <color theme="1"/>
      <name val="Arial"/>
      <scheme val="minor"/>
    </font>
    <font/>
    <font>
      <b/>
      <sz val="9.0"/>
      <color theme="1"/>
      <name val="Comfortaa"/>
    </font>
    <font>
      <b/>
      <color theme="1"/>
      <name val="Comfortaa"/>
    </font>
    <font>
      <sz val="9.0"/>
      <color theme="1"/>
      <name val="Comfortaa"/>
    </font>
    <font>
      <color theme="1"/>
      <name val="Comfortaa"/>
    </font>
    <font>
      <sz val="12.0"/>
      <color theme="1"/>
      <name val="Calibri"/>
    </font>
    <font>
      <sz val="10.0"/>
      <color theme="1"/>
      <name val="Comfortaa"/>
    </font>
    <font>
      <sz val="11.0"/>
      <color rgb="FF000000"/>
      <name val="Comfortaa"/>
    </font>
    <font>
      <sz val="11.0"/>
      <color rgb="FF000000"/>
      <name val="Inconsolata"/>
    </font>
    <font>
      <color rgb="FF000000"/>
      <name val="Docs-Comfortaa"/>
    </font>
    <font>
      <b/>
      <sz val="14.0"/>
      <color theme="1"/>
      <name val="Arial"/>
      <scheme val="minor"/>
    </font>
    <font>
      <b/>
      <color theme="1"/>
      <name val="Arial"/>
    </font>
    <font>
      <b/>
      <color theme="1"/>
      <name val="Arial"/>
      <scheme val="minor"/>
    </font>
    <font>
      <color theme="1"/>
      <name val="Arial"/>
    </font>
  </fonts>
  <fills count="12">
    <fill>
      <patternFill patternType="none"/>
    </fill>
    <fill>
      <patternFill patternType="lightGray"/>
    </fill>
    <fill>
      <patternFill patternType="solid">
        <fgColor rgb="FF6AA84F"/>
        <bgColor rgb="FF6AA84F"/>
      </patternFill>
    </fill>
    <fill>
      <patternFill patternType="solid">
        <fgColor rgb="FF69E8F1"/>
        <bgColor rgb="FF69E8F1"/>
      </patternFill>
    </fill>
    <fill>
      <patternFill patternType="solid">
        <fgColor rgb="FF49DB70"/>
        <bgColor rgb="FF49DB70"/>
      </patternFill>
    </fill>
    <fill>
      <patternFill patternType="solid">
        <fgColor theme="4"/>
        <bgColor theme="4"/>
      </patternFill>
    </fill>
    <fill>
      <patternFill patternType="solid">
        <fgColor rgb="FFFF9900"/>
        <bgColor rgb="FFFF9900"/>
      </patternFill>
    </fill>
    <fill>
      <patternFill patternType="solid">
        <fgColor rgb="FFFFFFFF"/>
        <bgColor rgb="FFFFFFFF"/>
      </patternFill>
    </fill>
    <fill>
      <patternFill patternType="solid">
        <fgColor rgb="FF666666"/>
        <bgColor rgb="FF666666"/>
      </patternFill>
    </fill>
    <fill>
      <patternFill patternType="solid">
        <fgColor theme="5"/>
        <bgColor theme="5"/>
      </patternFill>
    </fill>
    <fill>
      <patternFill patternType="solid">
        <fgColor rgb="FF32D2EE"/>
        <bgColor rgb="FF32D2EE"/>
      </patternFill>
    </fill>
    <fill>
      <patternFill patternType="solid">
        <fgColor rgb="FF999999"/>
        <bgColor rgb="FF999999"/>
      </patternFill>
    </fill>
  </fills>
  <borders count="4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right style="thin">
        <color rgb="FF000000"/>
      </right>
      <top style="medium">
        <color rgb="FF000000"/>
      </top>
      <bottom style="thin">
        <color rgb="FF000000"/>
      </bottom>
    </border>
    <border>
      <left style="thin">
        <color rgb="FF000000"/>
      </left>
      <right style="medium">
        <color rgb="FF000000"/>
      </right>
      <bottom style="thin">
        <color rgb="FF000000"/>
      </bottom>
    </border>
    <border>
      <right style="medium">
        <color rgb="FF000000"/>
      </right>
      <top style="medium">
        <color rgb="FF000000"/>
      </top>
    </border>
    <border>
      <left style="medium">
        <color rgb="FF000000"/>
      </lef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bottom style="thin">
        <color rgb="FF000000"/>
      </bottom>
    </border>
    <border>
      <left style="medium">
        <color rgb="FF000000"/>
      </left>
      <bottom style="thin">
        <color rgb="FF000000"/>
      </bottom>
    </border>
    <border>
      <left style="medium">
        <color rgb="FF000000"/>
      </left>
      <right style="medium">
        <color rgb="FF000000"/>
      </right>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medium">
        <color rgb="FF000000"/>
      </left>
      <top style="thin">
        <color rgb="FF000000"/>
      </top>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thin">
        <color rgb="FF000000"/>
      </left>
      <top style="thin">
        <color rgb="FF000000"/>
      </top>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xf>
    <xf borderId="0" fillId="0" fontId="1" numFmtId="0" xfId="0" applyAlignment="1" applyFont="1">
      <alignment horizontal="center"/>
    </xf>
    <xf borderId="0" fillId="0" fontId="4" numFmtId="0" xfId="0" applyFont="1"/>
    <xf borderId="1" fillId="2" fontId="3" numFmtId="0" xfId="0" applyAlignment="1" applyBorder="1" applyFill="1" applyFont="1">
      <alignment horizontal="center" readingOrder="0"/>
    </xf>
    <xf borderId="2" fillId="0" fontId="5" numFmtId="0" xfId="0" applyBorder="1" applyFont="1"/>
    <xf borderId="3" fillId="0" fontId="5" numFmtId="0" xfId="0" applyBorder="1" applyFont="1"/>
    <xf borderId="4" fillId="2" fontId="6" numFmtId="0" xfId="0" applyAlignment="1" applyBorder="1" applyFont="1">
      <alignment vertical="bottom"/>
    </xf>
    <xf borderId="4" fillId="0" fontId="6" numFmtId="0" xfId="0" applyAlignment="1" applyBorder="1" applyFont="1">
      <alignment horizontal="center" readingOrder="0"/>
    </xf>
    <xf borderId="1" fillId="3" fontId="7" numFmtId="0" xfId="0" applyAlignment="1" applyBorder="1" applyFill="1" applyFont="1">
      <alignment horizontal="center" readingOrder="0"/>
    </xf>
    <xf borderId="1" fillId="4" fontId="2" numFmtId="0" xfId="0" applyAlignment="1" applyBorder="1" applyFill="1" applyFont="1">
      <alignment horizontal="center" readingOrder="0"/>
    </xf>
    <xf borderId="1" fillId="5" fontId="7" numFmtId="0" xfId="0" applyAlignment="1" applyBorder="1" applyFill="1" applyFont="1">
      <alignment horizontal="center" readingOrder="0"/>
    </xf>
    <xf borderId="1" fillId="3" fontId="6" numFmtId="0" xfId="0" applyAlignment="1" applyBorder="1" applyFont="1">
      <alignment horizontal="center" readingOrder="0"/>
    </xf>
    <xf borderId="5" fillId="3" fontId="8" numFmtId="0" xfId="0" applyAlignment="1" applyBorder="1" applyFont="1">
      <alignment horizontal="center"/>
    </xf>
    <xf borderId="4" fillId="3" fontId="8" numFmtId="0" xfId="0" applyAlignment="1" applyBorder="1" applyFont="1">
      <alignment horizontal="center"/>
    </xf>
    <xf borderId="5" fillId="3" fontId="8" numFmtId="0" xfId="0" applyAlignment="1" applyBorder="1" applyFont="1">
      <alignment horizontal="center" readingOrder="0"/>
    </xf>
    <xf borderId="1" fillId="4" fontId="6" numFmtId="0" xfId="0" applyAlignment="1" applyBorder="1" applyFont="1">
      <alignment horizontal="center" readingOrder="0"/>
    </xf>
    <xf borderId="5" fillId="4" fontId="6" numFmtId="0" xfId="0" applyAlignment="1" applyBorder="1" applyFont="1">
      <alignment horizontal="center"/>
    </xf>
    <xf borderId="6" fillId="4" fontId="6" numFmtId="0" xfId="0" applyAlignment="1" applyBorder="1" applyFont="1">
      <alignment horizontal="center"/>
    </xf>
    <xf borderId="5" fillId="4" fontId="6" numFmtId="0" xfId="0" applyAlignment="1" applyBorder="1" applyFont="1">
      <alignment horizontal="center" readingOrder="0"/>
    </xf>
    <xf borderId="1" fillId="5" fontId="6" numFmtId="0" xfId="0" applyAlignment="1" applyBorder="1" applyFont="1">
      <alignment horizontal="center" readingOrder="0"/>
    </xf>
    <xf borderId="5" fillId="5" fontId="9" numFmtId="0" xfId="0" applyBorder="1" applyFont="1"/>
    <xf borderId="6" fillId="5" fontId="9" numFmtId="0" xfId="0" applyBorder="1" applyFont="1"/>
    <xf borderId="5" fillId="5" fontId="9" numFmtId="0" xfId="0" applyAlignment="1" applyBorder="1" applyFont="1">
      <alignment readingOrder="0"/>
    </xf>
    <xf borderId="1" fillId="6" fontId="6" numFmtId="0" xfId="0" applyAlignment="1" applyBorder="1" applyFill="1" applyFont="1">
      <alignment horizontal="center" readingOrder="0"/>
    </xf>
    <xf borderId="5" fillId="6" fontId="1" numFmtId="0" xfId="0" applyBorder="1" applyFont="1"/>
    <xf borderId="4" fillId="2" fontId="6" numFmtId="0" xfId="0" applyAlignment="1" applyBorder="1" applyFont="1">
      <alignment horizontal="center" readingOrder="0"/>
    </xf>
    <xf borderId="5" fillId="2" fontId="6" numFmtId="0" xfId="0" applyAlignment="1" applyBorder="1" applyFont="1">
      <alignment horizontal="center" readingOrder="0"/>
    </xf>
    <xf borderId="5" fillId="3" fontId="6" numFmtId="0" xfId="0" applyAlignment="1" applyBorder="1" applyFont="1">
      <alignment horizontal="center" readingOrder="0"/>
    </xf>
    <xf borderId="4" fillId="3" fontId="6" numFmtId="0" xfId="0" applyAlignment="1" applyBorder="1" applyFont="1">
      <alignment horizontal="center" readingOrder="0"/>
    </xf>
    <xf borderId="7" fillId="3" fontId="8" numFmtId="0" xfId="0" applyAlignment="1" applyBorder="1" applyFont="1">
      <alignment horizontal="center"/>
    </xf>
    <xf borderId="7" fillId="3" fontId="8" numFmtId="0" xfId="0" applyAlignment="1" applyBorder="1" applyFont="1">
      <alignment horizontal="center" readingOrder="0"/>
    </xf>
    <xf borderId="7" fillId="4" fontId="6" numFmtId="0" xfId="0" applyAlignment="1" applyBorder="1" applyFont="1">
      <alignment horizontal="center"/>
    </xf>
    <xf borderId="4" fillId="4" fontId="6" numFmtId="0" xfId="0" applyAlignment="1" applyBorder="1" applyFont="1">
      <alignment horizontal="center" readingOrder="0"/>
    </xf>
    <xf borderId="7" fillId="4" fontId="6" numFmtId="0" xfId="0" applyAlignment="1" applyBorder="1" applyFont="1">
      <alignment horizontal="center" readingOrder="0"/>
    </xf>
    <xf borderId="5" fillId="5" fontId="6" numFmtId="0" xfId="0" applyAlignment="1" applyBorder="1" applyFont="1">
      <alignment horizontal="center" readingOrder="0"/>
    </xf>
    <xf borderId="7" fillId="5" fontId="9" numFmtId="0" xfId="0" applyBorder="1" applyFont="1"/>
    <xf borderId="4" fillId="5" fontId="6" numFmtId="0" xfId="0" applyAlignment="1" applyBorder="1" applyFont="1">
      <alignment horizontal="center" readingOrder="0"/>
    </xf>
    <xf borderId="7" fillId="5" fontId="9" numFmtId="0" xfId="0" applyAlignment="1" applyBorder="1" applyFont="1">
      <alignment readingOrder="0"/>
    </xf>
    <xf borderId="4" fillId="6" fontId="6" numFmtId="0" xfId="0" applyAlignment="1" applyBorder="1" applyFont="1">
      <alignment horizontal="center" readingOrder="0"/>
    </xf>
    <xf borderId="5" fillId="6" fontId="6" numFmtId="0" xfId="0" applyAlignment="1" applyBorder="1" applyFont="1">
      <alignment horizontal="center" readingOrder="0"/>
    </xf>
    <xf borderId="3" fillId="6" fontId="6" numFmtId="0" xfId="0" applyAlignment="1" applyBorder="1" applyFont="1">
      <alignment horizontal="center" readingOrder="0"/>
    </xf>
    <xf borderId="7" fillId="6" fontId="1" numFmtId="0" xfId="0" applyBorder="1" applyFont="1"/>
    <xf borderId="8" fillId="0" fontId="6" numFmtId="0" xfId="0" applyAlignment="1" applyBorder="1" applyFont="1">
      <alignment horizontal="center" readingOrder="0"/>
    </xf>
    <xf borderId="9" fillId="0" fontId="10" numFmtId="0" xfId="0" applyAlignment="1" applyBorder="1" applyFont="1">
      <alignment vertical="top"/>
    </xf>
    <xf borderId="10" fillId="0" fontId="11" numFmtId="0" xfId="0" applyAlignment="1" applyBorder="1" applyFont="1">
      <alignment horizontal="center" readingOrder="0"/>
    </xf>
    <xf borderId="11" fillId="0" fontId="11" numFmtId="0" xfId="0" applyAlignment="1" applyBorder="1" applyFont="1">
      <alignment horizontal="center" readingOrder="0"/>
    </xf>
    <xf borderId="12" fillId="0" fontId="11" numFmtId="0" xfId="0" applyAlignment="1" applyBorder="1" applyFont="1">
      <alignment horizontal="center" readingOrder="0"/>
    </xf>
    <xf borderId="13" fillId="0" fontId="11" numFmtId="0" xfId="0" applyAlignment="1" applyBorder="1" applyFont="1">
      <alignment horizontal="center" readingOrder="0"/>
    </xf>
    <xf borderId="14" fillId="3" fontId="8" numFmtId="0" xfId="0" applyAlignment="1" applyBorder="1" applyFont="1">
      <alignment horizontal="center"/>
    </xf>
    <xf borderId="15" fillId="0" fontId="11" numFmtId="1" xfId="0" applyAlignment="1" applyBorder="1" applyFont="1" applyNumberFormat="1">
      <alignment horizontal="center"/>
    </xf>
    <xf borderId="6" fillId="3" fontId="8" numFmtId="0" xfId="0" applyAlignment="1" applyBorder="1" applyFont="1">
      <alignment horizontal="center" readingOrder="0"/>
    </xf>
    <xf borderId="8" fillId="0" fontId="11" numFmtId="9" xfId="0" applyAlignment="1" applyBorder="1" applyFont="1" applyNumberFormat="1">
      <alignment horizontal="center" readingOrder="0"/>
    </xf>
    <xf borderId="9" fillId="7" fontId="12" numFmtId="0" xfId="0" applyAlignment="1" applyBorder="1" applyFill="1" applyFont="1">
      <alignment horizontal="center"/>
    </xf>
    <xf borderId="16" fillId="0" fontId="11" numFmtId="0" xfId="0" applyAlignment="1" applyBorder="1" applyFont="1">
      <alignment horizontal="center" readingOrder="0"/>
    </xf>
    <xf borderId="17" fillId="0" fontId="11" numFmtId="0" xfId="0" applyAlignment="1" applyBorder="1" applyFont="1">
      <alignment horizontal="center" readingOrder="0"/>
    </xf>
    <xf borderId="14" fillId="4" fontId="6" numFmtId="0" xfId="0" applyAlignment="1" applyBorder="1" applyFont="1">
      <alignment horizontal="center"/>
    </xf>
    <xf borderId="18" fillId="0" fontId="2" numFmtId="1" xfId="0" applyAlignment="1" applyBorder="1" applyFont="1" applyNumberFormat="1">
      <alignment horizontal="center"/>
    </xf>
    <xf borderId="16" fillId="0" fontId="11" numFmtId="9" xfId="0" applyAlignment="1" applyBorder="1" applyFont="1" applyNumberFormat="1">
      <alignment horizontal="center" readingOrder="0"/>
    </xf>
    <xf borderId="17" fillId="7" fontId="12" numFmtId="0" xfId="0" applyAlignment="1" applyBorder="1" applyFont="1">
      <alignment horizontal="center"/>
    </xf>
    <xf borderId="14" fillId="5" fontId="9" numFmtId="0" xfId="0" applyBorder="1" applyFont="1"/>
    <xf borderId="18" fillId="0" fontId="9" numFmtId="1" xfId="0" applyAlignment="1" applyBorder="1" applyFont="1" applyNumberFormat="1">
      <alignment horizontal="center"/>
    </xf>
    <xf borderId="17" fillId="0" fontId="11" numFmtId="9" xfId="0" applyAlignment="1" applyBorder="1" applyFont="1" applyNumberFormat="1">
      <alignment horizontal="center" readingOrder="0"/>
    </xf>
    <xf borderId="10" fillId="0" fontId="9" numFmtId="0" xfId="0" applyAlignment="1" applyBorder="1" applyFont="1">
      <alignment horizontal="center"/>
    </xf>
    <xf borderId="16" fillId="0" fontId="9" numFmtId="0" xfId="0" applyAlignment="1" applyBorder="1" applyFont="1">
      <alignment horizontal="center"/>
    </xf>
    <xf borderId="17" fillId="0" fontId="9" numFmtId="0" xfId="0" applyAlignment="1" applyBorder="1" applyFont="1">
      <alignment horizontal="center"/>
    </xf>
    <xf borderId="8" fillId="0" fontId="9" numFmtId="1" xfId="0" applyAlignment="1" applyBorder="1" applyFont="1" applyNumberFormat="1">
      <alignment horizontal="center"/>
    </xf>
    <xf borderId="12" fillId="0" fontId="1" numFmtId="9" xfId="0" applyAlignment="1" applyBorder="1" applyFont="1" applyNumberFormat="1">
      <alignment horizontal="center"/>
    </xf>
    <xf borderId="19" fillId="0" fontId="6" numFmtId="0" xfId="0" applyAlignment="1" applyBorder="1" applyFont="1">
      <alignment horizontal="center" readingOrder="0"/>
    </xf>
    <xf borderId="20" fillId="0" fontId="10" numFmtId="0" xfId="0" applyAlignment="1" applyBorder="1" applyFont="1">
      <alignment vertical="top"/>
    </xf>
    <xf borderId="21" fillId="0" fontId="11" numFmtId="0" xfId="0" applyAlignment="1" applyBorder="1" applyFont="1">
      <alignment horizontal="center" readingOrder="0"/>
    </xf>
    <xf borderId="22" fillId="0" fontId="11" numFmtId="0" xfId="0" applyAlignment="1" applyBorder="1" applyFont="1">
      <alignment horizontal="center" readingOrder="0"/>
    </xf>
    <xf borderId="0" fillId="3" fontId="8" numFmtId="0" xfId="0" applyAlignment="1" applyFont="1">
      <alignment horizontal="center" readingOrder="0"/>
    </xf>
    <xf borderId="19" fillId="0" fontId="11" numFmtId="9" xfId="0" applyAlignment="1" applyBorder="1" applyFont="1" applyNumberFormat="1">
      <alignment horizontal="center" readingOrder="0"/>
    </xf>
    <xf borderId="20" fillId="7" fontId="12" numFmtId="0" xfId="0" applyAlignment="1" applyBorder="1" applyFont="1">
      <alignment horizontal="center"/>
    </xf>
    <xf borderId="23" fillId="0" fontId="11" numFmtId="0" xfId="0" applyAlignment="1" applyBorder="1" applyFont="1">
      <alignment horizontal="center" readingOrder="0"/>
    </xf>
    <xf borderId="24" fillId="4" fontId="6" numFmtId="0" xfId="0" applyAlignment="1" applyBorder="1" applyFont="1">
      <alignment horizontal="center"/>
    </xf>
    <xf borderId="25" fillId="0" fontId="2" numFmtId="1" xfId="0" applyAlignment="1" applyBorder="1" applyFont="1" applyNumberFormat="1">
      <alignment horizontal="center"/>
    </xf>
    <xf borderId="26" fillId="0" fontId="11" numFmtId="9" xfId="0" applyAlignment="1" applyBorder="1" applyFont="1" applyNumberFormat="1">
      <alignment horizontal="center" readingOrder="0"/>
    </xf>
    <xf borderId="23" fillId="7" fontId="12" numFmtId="0" xfId="0" applyAlignment="1" applyBorder="1" applyFont="1">
      <alignment horizontal="center"/>
    </xf>
    <xf borderId="24" fillId="5" fontId="9" numFmtId="0" xfId="0" applyBorder="1" applyFont="1"/>
    <xf borderId="25" fillId="0" fontId="9" numFmtId="1" xfId="0" applyAlignment="1" applyBorder="1" applyFont="1" applyNumberFormat="1">
      <alignment horizontal="center"/>
    </xf>
    <xf borderId="27" fillId="0" fontId="11" numFmtId="9" xfId="0" applyAlignment="1" applyBorder="1" applyFont="1" applyNumberFormat="1">
      <alignment horizontal="center" readingOrder="0"/>
    </xf>
    <xf borderId="28" fillId="0" fontId="9" numFmtId="0" xfId="0" applyAlignment="1" applyBorder="1" applyFont="1">
      <alignment horizontal="center"/>
    </xf>
    <xf borderId="11" fillId="0" fontId="9" numFmtId="0" xfId="0" applyAlignment="1" applyBorder="1" applyFont="1">
      <alignment horizontal="center"/>
    </xf>
    <xf borderId="13" fillId="0" fontId="9" numFmtId="0" xfId="0" applyAlignment="1" applyBorder="1" applyFont="1">
      <alignment horizontal="center"/>
    </xf>
    <xf borderId="7" fillId="6" fontId="6" numFmtId="0" xfId="0" applyAlignment="1" applyBorder="1" applyFont="1">
      <alignment horizontal="center" readingOrder="0"/>
    </xf>
    <xf borderId="27" fillId="0" fontId="9" numFmtId="1" xfId="0" applyAlignment="1" applyBorder="1" applyFont="1" applyNumberFormat="1">
      <alignment horizontal="center"/>
    </xf>
    <xf borderId="29" fillId="0" fontId="1" numFmtId="9" xfId="0" applyAlignment="1" applyBorder="1" applyFont="1" applyNumberFormat="1">
      <alignment horizontal="center"/>
    </xf>
    <xf borderId="22" fillId="0" fontId="11" numFmtId="9" xfId="0" applyAlignment="1" applyBorder="1" applyFont="1" applyNumberFormat="1">
      <alignment horizontal="center" readingOrder="0"/>
    </xf>
    <xf borderId="23" fillId="0" fontId="11" numFmtId="9" xfId="0" applyAlignment="1" applyBorder="1" applyFont="1" applyNumberFormat="1">
      <alignment horizontal="center" readingOrder="0"/>
    </xf>
    <xf borderId="19" fillId="8" fontId="6" numFmtId="0" xfId="0" applyAlignment="1" applyBorder="1" applyFill="1" applyFont="1">
      <alignment horizontal="center" readingOrder="0"/>
    </xf>
    <xf borderId="20" fillId="8" fontId="10" numFmtId="0" xfId="0" applyAlignment="1" applyBorder="1" applyFont="1">
      <alignment vertical="top"/>
    </xf>
    <xf borderId="0" fillId="8" fontId="1" numFmtId="0" xfId="0" applyFont="1"/>
    <xf borderId="21" fillId="8" fontId="11" numFmtId="0" xfId="0" applyAlignment="1" applyBorder="1" applyFont="1">
      <alignment horizontal="center" readingOrder="0"/>
    </xf>
    <xf borderId="22" fillId="8" fontId="11" numFmtId="0" xfId="0" applyAlignment="1" applyBorder="1" applyFont="1">
      <alignment horizontal="center" readingOrder="0"/>
    </xf>
    <xf borderId="7" fillId="8" fontId="8" numFmtId="0" xfId="0" applyAlignment="1" applyBorder="1" applyFont="1">
      <alignment horizontal="center"/>
    </xf>
    <xf borderId="15" fillId="8" fontId="11" numFmtId="1" xfId="0" applyAlignment="1" applyBorder="1" applyFont="1" applyNumberFormat="1">
      <alignment horizontal="center"/>
    </xf>
    <xf borderId="0" fillId="8" fontId="8" numFmtId="0" xfId="0" applyAlignment="1" applyFont="1">
      <alignment horizontal="center" readingOrder="0"/>
    </xf>
    <xf borderId="19" fillId="8" fontId="11" numFmtId="9" xfId="0" applyAlignment="1" applyBorder="1" applyFont="1" applyNumberFormat="1">
      <alignment horizontal="center" readingOrder="0"/>
    </xf>
    <xf borderId="20" fillId="8" fontId="12" numFmtId="0" xfId="0" applyAlignment="1" applyBorder="1" applyFont="1">
      <alignment horizontal="center"/>
    </xf>
    <xf borderId="23" fillId="8" fontId="11" numFmtId="0" xfId="0" applyAlignment="1" applyBorder="1" applyFont="1">
      <alignment horizontal="center" readingOrder="0"/>
    </xf>
    <xf borderId="24" fillId="8" fontId="6" numFmtId="0" xfId="0" applyAlignment="1" applyBorder="1" applyFont="1">
      <alignment horizontal="center"/>
    </xf>
    <xf borderId="25" fillId="8" fontId="2" numFmtId="1" xfId="0" applyAlignment="1" applyBorder="1" applyFont="1" applyNumberFormat="1">
      <alignment horizontal="center"/>
    </xf>
    <xf borderId="7" fillId="8" fontId="6" numFmtId="0" xfId="0" applyAlignment="1" applyBorder="1" applyFont="1">
      <alignment horizontal="center" readingOrder="0"/>
    </xf>
    <xf borderId="22" fillId="8" fontId="11" numFmtId="9" xfId="0" applyAlignment="1" applyBorder="1" applyFont="1" applyNumberFormat="1">
      <alignment horizontal="center" readingOrder="0"/>
    </xf>
    <xf borderId="23" fillId="8" fontId="12" numFmtId="0" xfId="0" applyAlignment="1" applyBorder="1" applyFont="1">
      <alignment horizontal="center"/>
    </xf>
    <xf borderId="24" fillId="8" fontId="9" numFmtId="0" xfId="0" applyBorder="1" applyFont="1"/>
    <xf borderId="25" fillId="8" fontId="9" numFmtId="1" xfId="0" applyAlignment="1" applyBorder="1" applyFont="1" applyNumberFormat="1">
      <alignment horizontal="center"/>
    </xf>
    <xf borderId="7" fillId="8" fontId="9" numFmtId="0" xfId="0" applyAlignment="1" applyBorder="1" applyFont="1">
      <alignment readingOrder="0"/>
    </xf>
    <xf borderId="23" fillId="8" fontId="11" numFmtId="9" xfId="0" applyAlignment="1" applyBorder="1" applyFont="1" applyNumberFormat="1">
      <alignment horizontal="center" readingOrder="0"/>
    </xf>
    <xf borderId="28" fillId="8" fontId="9" numFmtId="0" xfId="0" applyAlignment="1" applyBorder="1" applyFont="1">
      <alignment horizontal="center"/>
    </xf>
    <xf borderId="11" fillId="8" fontId="9" numFmtId="0" xfId="0" applyAlignment="1" applyBorder="1" applyFont="1">
      <alignment horizontal="center"/>
    </xf>
    <xf borderId="13" fillId="8" fontId="9" numFmtId="0" xfId="0" applyAlignment="1" applyBorder="1" applyFont="1">
      <alignment horizontal="center"/>
    </xf>
    <xf borderId="27" fillId="8" fontId="9" numFmtId="1" xfId="0" applyAlignment="1" applyBorder="1" applyFont="1" applyNumberFormat="1">
      <alignment horizontal="center"/>
    </xf>
    <xf borderId="7" fillId="8" fontId="1" numFmtId="0" xfId="0" applyBorder="1" applyFont="1"/>
    <xf borderId="29" fillId="8" fontId="1" numFmtId="9" xfId="0" applyAlignment="1" applyBorder="1" applyFont="1" applyNumberFormat="1">
      <alignment horizontal="center"/>
    </xf>
    <xf borderId="20" fillId="7" fontId="10" numFmtId="0" xfId="0" applyAlignment="1" applyBorder="1" applyFont="1">
      <alignment vertical="bottom"/>
    </xf>
    <xf borderId="20" fillId="0" fontId="6" numFmtId="0" xfId="0" applyBorder="1" applyFont="1"/>
    <xf borderId="30" fillId="0" fontId="6" numFmtId="0" xfId="0" applyAlignment="1" applyBorder="1" applyFont="1">
      <alignment horizontal="center" readingOrder="0"/>
    </xf>
    <xf borderId="31" fillId="0" fontId="6" numFmtId="0" xfId="0" applyBorder="1" applyFont="1"/>
    <xf borderId="32" fillId="0" fontId="11" numFmtId="0" xfId="0" applyAlignment="1" applyBorder="1" applyFont="1">
      <alignment horizontal="center" readingOrder="0"/>
    </xf>
    <xf borderId="33" fillId="0" fontId="11" numFmtId="0" xfId="0" applyAlignment="1" applyBorder="1" applyFont="1">
      <alignment horizontal="center" readingOrder="0"/>
    </xf>
    <xf borderId="34" fillId="0" fontId="11" numFmtId="0" xfId="0" applyAlignment="1" applyBorder="1" applyFont="1">
      <alignment horizontal="center" readingOrder="0"/>
    </xf>
    <xf borderId="35" fillId="3" fontId="8" numFmtId="0" xfId="0" applyAlignment="1" applyBorder="1" applyFont="1">
      <alignment horizontal="center"/>
    </xf>
    <xf borderId="36" fillId="0" fontId="11" numFmtId="1" xfId="0" applyAlignment="1" applyBorder="1" applyFont="1" applyNumberFormat="1">
      <alignment horizontal="center"/>
    </xf>
    <xf borderId="37" fillId="3" fontId="8" numFmtId="0" xfId="0" applyAlignment="1" applyBorder="1" applyFont="1">
      <alignment horizontal="center" readingOrder="0"/>
    </xf>
    <xf borderId="30" fillId="0" fontId="11" numFmtId="9" xfId="0" applyAlignment="1" applyBorder="1" applyFont="1" applyNumberFormat="1">
      <alignment horizontal="center" readingOrder="0"/>
    </xf>
    <xf borderId="31" fillId="7" fontId="12" numFmtId="0" xfId="0" applyAlignment="1" applyBorder="1" applyFont="1">
      <alignment horizontal="center"/>
    </xf>
    <xf borderId="38" fillId="4" fontId="6" numFmtId="0" xfId="0" applyAlignment="1" applyBorder="1" applyFont="1">
      <alignment horizontal="center"/>
    </xf>
    <xf borderId="37" fillId="0" fontId="2" numFmtId="1" xfId="0" applyAlignment="1" applyBorder="1" applyFont="1" applyNumberFormat="1">
      <alignment horizontal="center"/>
    </xf>
    <xf borderId="35" fillId="4" fontId="6" numFmtId="0" xfId="0" applyAlignment="1" applyBorder="1" applyFont="1">
      <alignment horizontal="center" readingOrder="0"/>
    </xf>
    <xf borderId="33" fillId="0" fontId="11" numFmtId="9" xfId="0" applyAlignment="1" applyBorder="1" applyFont="1" applyNumberFormat="1">
      <alignment horizontal="center" readingOrder="0"/>
    </xf>
    <xf borderId="34" fillId="7" fontId="12" numFmtId="0" xfId="0" applyAlignment="1" applyBorder="1" applyFont="1">
      <alignment horizontal="center"/>
    </xf>
    <xf borderId="38" fillId="5" fontId="9" numFmtId="0" xfId="0" applyBorder="1" applyFont="1"/>
    <xf borderId="37" fillId="0" fontId="9" numFmtId="1" xfId="0" applyAlignment="1" applyBorder="1" applyFont="1" applyNumberFormat="1">
      <alignment horizontal="center"/>
    </xf>
    <xf borderId="35" fillId="5" fontId="9" numFmtId="0" xfId="0" applyAlignment="1" applyBorder="1" applyFont="1">
      <alignment readingOrder="0"/>
    </xf>
    <xf borderId="34" fillId="0" fontId="11" numFmtId="9" xfId="0" applyAlignment="1" applyBorder="1" applyFont="1" applyNumberFormat="1">
      <alignment horizontal="center" readingOrder="0"/>
    </xf>
    <xf borderId="39" fillId="0" fontId="9" numFmtId="0" xfId="0" applyAlignment="1" applyBorder="1" applyFont="1">
      <alignment horizontal="center"/>
    </xf>
    <xf borderId="40" fillId="0" fontId="9" numFmtId="0" xfId="0" applyAlignment="1" applyBorder="1" applyFont="1">
      <alignment horizontal="center"/>
    </xf>
    <xf borderId="41" fillId="0" fontId="9" numFmtId="0" xfId="0" applyAlignment="1" applyBorder="1" applyFont="1">
      <alignment horizontal="center"/>
    </xf>
    <xf borderId="35" fillId="6" fontId="6" numFmtId="0" xfId="0" applyAlignment="1" applyBorder="1" applyFont="1">
      <alignment horizontal="center" readingOrder="0"/>
    </xf>
    <xf borderId="35" fillId="0" fontId="9" numFmtId="1" xfId="0" applyAlignment="1" applyBorder="1" applyFont="1" applyNumberFormat="1">
      <alignment horizontal="center"/>
    </xf>
    <xf borderId="35" fillId="6" fontId="1" numFmtId="0" xfId="0" applyBorder="1" applyFont="1"/>
    <xf borderId="42" fillId="0" fontId="1" numFmtId="9" xfId="0" applyAlignment="1" applyBorder="1" applyFont="1" applyNumberFormat="1">
      <alignment horizontal="center"/>
    </xf>
    <xf borderId="22" fillId="0" fontId="1" numFmtId="0" xfId="0" applyAlignment="1" applyBorder="1" applyFont="1">
      <alignment readingOrder="0"/>
    </xf>
    <xf borderId="22" fillId="0" fontId="1" numFmtId="0" xfId="0" applyAlignment="1" applyBorder="1" applyFont="1">
      <alignment horizontal="center" readingOrder="0"/>
    </xf>
    <xf borderId="22" fillId="7" fontId="13" numFmtId="0" xfId="0" applyAlignment="1" applyBorder="1" applyFont="1">
      <alignment horizontal="left"/>
    </xf>
    <xf borderId="22" fillId="0" fontId="1" numFmtId="0" xfId="0" applyBorder="1" applyFont="1"/>
    <xf borderId="0" fillId="7" fontId="13" numFmtId="0" xfId="0" applyAlignment="1" applyFont="1">
      <alignment horizontal="left"/>
    </xf>
    <xf borderId="22" fillId="0" fontId="1" numFmtId="0" xfId="0" applyAlignment="1" applyBorder="1" applyFont="1">
      <alignment horizontal="center"/>
    </xf>
    <xf borderId="10" fillId="0" fontId="11" numFmtId="9" xfId="0" applyAlignment="1" applyBorder="1" applyFont="1" applyNumberFormat="1">
      <alignment horizontal="center" readingOrder="0"/>
    </xf>
    <xf borderId="21" fillId="0" fontId="11" numFmtId="9" xfId="0" applyAlignment="1" applyBorder="1" applyFont="1" applyNumberFormat="1">
      <alignment horizontal="center" readingOrder="0"/>
    </xf>
    <xf borderId="32" fillId="0" fontId="11" numFmtId="9" xfId="0" applyAlignment="1" applyBorder="1" applyFont="1" applyNumberFormat="1">
      <alignment horizontal="center" readingOrder="0"/>
    </xf>
    <xf borderId="35" fillId="4" fontId="6" numFmtId="0" xfId="0" applyAlignment="1" applyBorder="1" applyFont="1">
      <alignment horizontal="center"/>
    </xf>
    <xf borderId="35" fillId="5" fontId="9" numFmtId="0" xfId="0" applyBorder="1" applyFont="1"/>
    <xf borderId="10" fillId="0" fontId="9" numFmtId="1" xfId="0" applyAlignment="1" applyBorder="1" applyFont="1" applyNumberFormat="1">
      <alignment horizontal="center"/>
    </xf>
    <xf borderId="21" fillId="7" fontId="14" numFmtId="0" xfId="0" applyAlignment="1" applyBorder="1" applyFont="1">
      <alignment horizontal="center" readingOrder="0"/>
    </xf>
    <xf borderId="28" fillId="0" fontId="9" numFmtId="1" xfId="0" applyAlignment="1" applyBorder="1" applyFont="1" applyNumberFormat="1">
      <alignment horizontal="center"/>
    </xf>
    <xf borderId="9" fillId="9" fontId="10" numFmtId="0" xfId="0" applyAlignment="1" applyBorder="1" applyFill="1" applyFont="1">
      <alignment readingOrder="0" vertical="top"/>
    </xf>
    <xf borderId="8" fillId="0" fontId="11" numFmtId="1" xfId="0" applyAlignment="1" applyBorder="1" applyFont="1" applyNumberFormat="1">
      <alignment horizontal="center" readingOrder="0"/>
    </xf>
    <xf borderId="14" fillId="4" fontId="8" numFmtId="0" xfId="0" applyAlignment="1" applyBorder="1" applyFont="1">
      <alignment horizontal="center"/>
    </xf>
    <xf borderId="5" fillId="5" fontId="8" numFmtId="0" xfId="0" applyAlignment="1" applyBorder="1" applyFont="1">
      <alignment horizontal="center"/>
    </xf>
    <xf borderId="10" fillId="0" fontId="9" numFmtId="0" xfId="0" applyAlignment="1" applyBorder="1" applyFont="1">
      <alignment horizontal="center" readingOrder="0"/>
    </xf>
    <xf borderId="15" fillId="0" fontId="11" numFmtId="1" xfId="0" applyAlignment="1" applyBorder="1" applyFont="1" applyNumberFormat="1">
      <alignment horizontal="center" readingOrder="0"/>
    </xf>
    <xf borderId="19" fillId="0" fontId="11" numFmtId="1" xfId="0" applyAlignment="1" applyBorder="1" applyFont="1" applyNumberFormat="1">
      <alignment horizontal="center" readingOrder="0"/>
    </xf>
    <xf borderId="23" fillId="7" fontId="12" numFmtId="0" xfId="0" applyAlignment="1" applyBorder="1" applyFont="1">
      <alignment horizontal="center" readingOrder="0"/>
    </xf>
    <xf borderId="7" fillId="4" fontId="8" numFmtId="0" xfId="0" applyAlignment="1" applyBorder="1" applyFont="1">
      <alignment horizontal="center"/>
    </xf>
    <xf borderId="43" fillId="0" fontId="11" numFmtId="0" xfId="0" applyAlignment="1" applyBorder="1" applyFont="1">
      <alignment horizontal="center" readingOrder="0"/>
    </xf>
    <xf borderId="7" fillId="0" fontId="5" numFmtId="0" xfId="0" applyBorder="1" applyFont="1"/>
    <xf borderId="21" fillId="0" fontId="9" numFmtId="0" xfId="0" applyAlignment="1" applyBorder="1" applyFont="1">
      <alignment horizontal="center" readingOrder="0"/>
    </xf>
    <xf borderId="20" fillId="9" fontId="10" numFmtId="0" xfId="0" applyAlignment="1" applyBorder="1" applyFont="1">
      <alignment readingOrder="0" vertical="top"/>
    </xf>
    <xf borderId="19" fillId="8" fontId="11" numFmtId="1" xfId="0" applyAlignment="1" applyBorder="1" applyFont="1" applyNumberFormat="1">
      <alignment horizontal="center" readingOrder="0"/>
    </xf>
    <xf borderId="7" fillId="8" fontId="8" numFmtId="0" xfId="0" applyAlignment="1" applyBorder="1" applyFont="1">
      <alignment horizontal="center" readingOrder="0"/>
    </xf>
    <xf borderId="21" fillId="8" fontId="11" numFmtId="9" xfId="0" applyAlignment="1" applyBorder="1" applyFont="1" applyNumberFormat="1">
      <alignment horizontal="center" readingOrder="0"/>
    </xf>
    <xf borderId="23" fillId="8" fontId="12" numFmtId="0" xfId="0" applyAlignment="1" applyBorder="1" applyFont="1">
      <alignment horizontal="center" readingOrder="0"/>
    </xf>
    <xf borderId="43" fillId="8" fontId="11" numFmtId="0" xfId="0" applyAlignment="1" applyBorder="1" applyFont="1">
      <alignment horizontal="center" readingOrder="0"/>
    </xf>
    <xf borderId="21" fillId="8" fontId="9" numFmtId="0" xfId="0" applyAlignment="1" applyBorder="1" applyFont="1">
      <alignment horizontal="center" readingOrder="0"/>
    </xf>
    <xf borderId="15" fillId="8" fontId="11" numFmtId="1" xfId="0" applyAlignment="1" applyBorder="1" applyFont="1" applyNumberFormat="1">
      <alignment horizontal="center" readingOrder="0"/>
    </xf>
    <xf borderId="30" fillId="0" fontId="11" numFmtId="1" xfId="0" applyAlignment="1" applyBorder="1" applyFont="1" applyNumberFormat="1">
      <alignment horizontal="center" readingOrder="0"/>
    </xf>
    <xf borderId="35" fillId="3" fontId="8" numFmtId="0" xfId="0" applyAlignment="1" applyBorder="1" applyFont="1">
      <alignment horizontal="center" readingOrder="0"/>
    </xf>
    <xf borderId="35" fillId="4" fontId="8" numFmtId="0" xfId="0" applyAlignment="1" applyBorder="1" applyFont="1">
      <alignment horizontal="center"/>
    </xf>
    <xf borderId="35" fillId="0" fontId="5" numFmtId="0" xfId="0" applyBorder="1" applyFont="1"/>
    <xf borderId="32" fillId="0" fontId="9" numFmtId="0" xfId="0" applyAlignment="1" applyBorder="1" applyFont="1">
      <alignment horizontal="center" readingOrder="0"/>
    </xf>
    <xf borderId="1" fillId="0" fontId="15" numFmtId="0" xfId="0" applyAlignment="1" applyBorder="1" applyFont="1">
      <alignment horizontal="center" readingOrder="0"/>
    </xf>
    <xf borderId="0" fillId="0" fontId="15" numFmtId="0" xfId="0" applyAlignment="1" applyFont="1">
      <alignment horizontal="center" readingOrder="0"/>
    </xf>
    <xf borderId="1" fillId="10" fontId="16" numFmtId="0" xfId="0" applyAlignment="1" applyBorder="1" applyFill="1" applyFont="1">
      <alignment horizontal="center" vertical="bottom"/>
    </xf>
    <xf borderId="4" fillId="10" fontId="17" numFmtId="0" xfId="0" applyBorder="1" applyFont="1"/>
    <xf borderId="1" fillId="10" fontId="16" numFmtId="0" xfId="0" applyAlignment="1" applyBorder="1" applyFont="1">
      <alignment horizontal="center" readingOrder="0" vertical="bottom"/>
    </xf>
    <xf borderId="4" fillId="10" fontId="16" numFmtId="0" xfId="0" applyAlignment="1" applyBorder="1" applyFont="1">
      <alignment horizontal="center" vertical="bottom"/>
    </xf>
    <xf borderId="44" fillId="3" fontId="18" numFmtId="0" xfId="0" applyAlignment="1" applyBorder="1" applyFont="1">
      <alignment readingOrder="0" vertical="bottom"/>
    </xf>
    <xf borderId="0" fillId="0" fontId="18" numFmtId="0" xfId="0" applyAlignment="1" applyFont="1">
      <alignment horizontal="center" vertical="bottom"/>
    </xf>
    <xf borderId="29" fillId="0" fontId="18" numFmtId="0" xfId="0" applyAlignment="1" applyBorder="1" applyFont="1">
      <alignment vertical="bottom"/>
    </xf>
    <xf borderId="22" fillId="3" fontId="18" numFmtId="0" xfId="0" applyAlignment="1" applyBorder="1" applyFont="1">
      <alignment horizontal="center" vertical="bottom"/>
    </xf>
    <xf borderId="22" fillId="3" fontId="18" numFmtId="0" xfId="0" applyAlignment="1" applyBorder="1" applyFont="1">
      <alignment horizontal="center" readingOrder="0" vertical="bottom"/>
    </xf>
    <xf borderId="44" fillId="0" fontId="18" numFmtId="0" xfId="0" applyAlignment="1" applyBorder="1" applyFont="1">
      <alignment horizontal="center" vertical="bottom"/>
    </xf>
    <xf borderId="11" fillId="0" fontId="18" numFmtId="0" xfId="0" applyAlignment="1" applyBorder="1" applyFont="1">
      <alignment vertical="bottom"/>
    </xf>
    <xf borderId="22" fillId="0" fontId="18" numFmtId="0" xfId="0" applyAlignment="1" applyBorder="1" applyFont="1">
      <alignment horizontal="center" vertical="bottom"/>
    </xf>
    <xf borderId="44" fillId="0" fontId="5" numFmtId="0" xfId="0" applyBorder="1" applyFont="1"/>
    <xf borderId="29" fillId="0" fontId="5" numFmtId="0" xfId="0" applyBorder="1" applyFont="1"/>
    <xf borderId="0" fillId="4" fontId="18" numFmtId="0" xfId="0" applyAlignment="1" applyFont="1">
      <alignment readingOrder="0" vertical="bottom"/>
    </xf>
    <xf borderId="22" fillId="4" fontId="18" numFmtId="0" xfId="0" applyAlignment="1" applyBorder="1" applyFont="1">
      <alignment horizontal="center" vertical="bottom"/>
    </xf>
    <xf borderId="22" fillId="4" fontId="18" numFmtId="0" xfId="0" applyAlignment="1" applyBorder="1" applyFont="1">
      <alignment horizontal="center" readingOrder="0" vertical="bottom"/>
    </xf>
    <xf borderId="0" fillId="5" fontId="18" numFmtId="0" xfId="0" applyAlignment="1" applyFont="1">
      <alignment readingOrder="0" vertical="bottom"/>
    </xf>
    <xf borderId="22" fillId="5" fontId="18" numFmtId="0" xfId="0" applyAlignment="1" applyBorder="1" applyFont="1">
      <alignment horizontal="center" vertical="bottom"/>
    </xf>
    <xf borderId="22" fillId="5" fontId="18" numFmtId="0" xfId="0" applyAlignment="1" applyBorder="1" applyFont="1">
      <alignment horizontal="center" readingOrder="0" vertical="bottom"/>
    </xf>
    <xf borderId="0" fillId="6" fontId="1" numFmtId="0" xfId="0" applyAlignment="1" applyFont="1">
      <alignment readingOrder="0"/>
    </xf>
    <xf borderId="0" fillId="0" fontId="1" numFmtId="0" xfId="0" applyAlignment="1" applyFont="1">
      <alignment horizontal="center" readingOrder="0"/>
    </xf>
    <xf borderId="22" fillId="6" fontId="1" numFmtId="0" xfId="0" applyAlignment="1" applyBorder="1" applyFont="1">
      <alignment horizontal="center" readingOrder="0"/>
    </xf>
    <xf borderId="45" fillId="0" fontId="1" numFmtId="0" xfId="0" applyAlignment="1" applyBorder="1" applyFont="1">
      <alignment horizontal="center" readingOrder="0"/>
    </xf>
    <xf borderId="45" fillId="0" fontId="5" numFmtId="0" xfId="0" applyBorder="1" applyFont="1"/>
    <xf borderId="11" fillId="0" fontId="5" numFmtId="0" xfId="0" applyBorder="1" applyFont="1"/>
    <xf borderId="0" fillId="11" fontId="1" numFmtId="0" xfId="0" applyAlignment="1" applyFill="1" applyFont="1">
      <alignment readingOrder="0"/>
    </xf>
    <xf borderId="22" fillId="0" fontId="10" numFmtId="0" xfId="0" applyAlignment="1" applyBorder="1" applyFont="1">
      <alignment vertical="top"/>
    </xf>
    <xf borderId="0" fillId="0" fontId="10" numFmtId="0" xfId="0" applyAlignment="1" applyFont="1">
      <alignment readingOrder="0"/>
    </xf>
    <xf borderId="22" fillId="0" fontId="10" numFmtId="0" xfId="0" applyAlignment="1" applyBorder="1" applyFont="1">
      <alignment shrinkToFit="0" vertical="top" wrapText="0"/>
    </xf>
    <xf borderId="0" fillId="0" fontId="10" numFmtId="0" xfId="0" applyFont="1"/>
  </cellXfs>
  <cellStyles count="1">
    <cellStyle xfId="0" name="Normal" builtinId="0"/>
  </cellStyles>
  <dxfs count="6">
    <dxf>
      <font/>
      <fill>
        <patternFill patternType="solid">
          <fgColor rgb="FFFFF2CC"/>
          <bgColor rgb="FFFFF2CC"/>
        </patternFill>
      </fill>
      <border/>
    </dxf>
    <dxf>
      <font/>
      <fill>
        <patternFill patternType="solid">
          <fgColor rgb="FFFFD966"/>
          <bgColor rgb="FFFFD966"/>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209550</xdr:colOff>
      <xdr:row>0</xdr:row>
      <xdr:rowOff>9525</xdr:rowOff>
    </xdr:from>
    <xdr:ext cx="1095375" cy="1095375"/>
    <xdr:pic>
      <xdr:nvPicPr>
        <xdr:cNvPr id="0" name="image2.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0</xdr:row>
      <xdr:rowOff>9525</xdr:rowOff>
    </xdr:from>
    <xdr:ext cx="742950" cy="742950"/>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A1" s="1" t="s">
        <v>0</v>
      </c>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t="s">
        <v>6</v>
      </c>
      <c r="AL5" s="4"/>
      <c r="AN5" s="4"/>
    </row>
    <row r="6">
      <c r="A6" s="9" t="s">
        <v>7</v>
      </c>
      <c r="B6" s="10" t="s">
        <v>8</v>
      </c>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t="s">
        <v>13</v>
      </c>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9" t="s">
        <v>19</v>
      </c>
      <c r="D9" s="30">
        <v>1.0</v>
      </c>
      <c r="E9" s="31">
        <v>2.0</v>
      </c>
      <c r="F9" s="30">
        <v>3.0</v>
      </c>
      <c r="G9" s="31">
        <v>4.0</v>
      </c>
      <c r="H9" s="32"/>
      <c r="I9" s="30" t="s">
        <v>20</v>
      </c>
      <c r="J9" s="33"/>
      <c r="K9" s="30" t="s">
        <v>21</v>
      </c>
      <c r="L9" s="30" t="s">
        <v>22</v>
      </c>
      <c r="N9" s="21">
        <v>1.0</v>
      </c>
      <c r="O9" s="21">
        <v>2.0</v>
      </c>
      <c r="P9" s="21">
        <v>3.0</v>
      </c>
      <c r="Q9" s="21">
        <v>4.0</v>
      </c>
      <c r="R9" s="34"/>
      <c r="S9" s="35" t="s">
        <v>20</v>
      </c>
      <c r="T9" s="36"/>
      <c r="U9" s="35" t="s">
        <v>21</v>
      </c>
      <c r="V9" s="35" t="s">
        <v>22</v>
      </c>
      <c r="X9" s="37">
        <v>1.0</v>
      </c>
      <c r="Y9" s="37">
        <v>2.0</v>
      </c>
      <c r="Z9" s="37">
        <v>3.0</v>
      </c>
      <c r="AA9" s="37">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54">
        <v>0.0</v>
      </c>
      <c r="L10" s="55" t="str">
        <f t="shared" ref="L10:L33" si="2">IF(AND(K10&gt;=0%,K10&lt;60%),"D",IF(AND(K10&gt;=60%,K10&lt;70%),"C",IF(AND(K10&gt;=70%,K10&lt;85%),"B",IF(AND(K10&gt;= 85%,K10&lt;101%),"A"))))</f>
        <v>D</v>
      </c>
      <c r="N10" s="47"/>
      <c r="O10" s="56"/>
      <c r="P10" s="56"/>
      <c r="Q10" s="57"/>
      <c r="R10" s="58"/>
      <c r="S10" s="59" t="str">
        <f t="shared" ref="S10:S49" si="3">IFERROR(AVERAGE(N10:Q10))</f>
        <v/>
      </c>
      <c r="T10" s="21"/>
      <c r="U10" s="60">
        <v>0.0</v>
      </c>
      <c r="V10" s="61" t="str">
        <f t="shared" ref="V10:V33" si="4">IF(AND(U10&gt;=0%,U10&lt;60%),"D",IF(AND(U10&gt;=60%,U10&lt;70%),"C",IF(AND(U10&gt;=70%,U10&lt;85%),"B",IF(AND(U10&gt;= 85%,U10&lt;101%),"A"))))</f>
        <v>D</v>
      </c>
      <c r="X10" s="47"/>
      <c r="Y10" s="56"/>
      <c r="Z10" s="56"/>
      <c r="AA10" s="57"/>
      <c r="AB10" s="62"/>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6" si="9">IF(AND(AN10&gt;=0%,AN10&lt;60%),"D",IF(AND(AN10&gt;=60%,AN10&lt;70%),"C",IF(AND(AN10&gt;=70%,AN10&lt;85%),"B",IF(AND(AN10&gt;= 85%,AN10&lt;101%),"A"))))</f>
        <v>D</v>
      </c>
    </row>
    <row r="11">
      <c r="A11" s="70">
        <v>2.0</v>
      </c>
      <c r="B11" s="71" t="s">
        <v>30</v>
      </c>
      <c r="D11" s="72"/>
      <c r="E11" s="73"/>
      <c r="F11" s="73"/>
      <c r="G11" s="73"/>
      <c r="H11" s="32"/>
      <c r="I11" s="52" t="str">
        <f t="shared" si="1"/>
        <v/>
      </c>
      <c r="J11" s="74"/>
      <c r="K11" s="75">
        <v>0.0</v>
      </c>
      <c r="L11" s="76" t="str">
        <f t="shared" si="2"/>
        <v>D</v>
      </c>
      <c r="N11" s="72"/>
      <c r="O11" s="73"/>
      <c r="P11" s="73"/>
      <c r="Q11" s="77"/>
      <c r="R11" s="78"/>
      <c r="S11" s="79" t="str">
        <f t="shared" si="3"/>
        <v/>
      </c>
      <c r="T11" s="36"/>
      <c r="U11" s="80">
        <v>0.0</v>
      </c>
      <c r="V11" s="81" t="str">
        <f t="shared" si="4"/>
        <v>D</v>
      </c>
      <c r="X11" s="72"/>
      <c r="Y11" s="73"/>
      <c r="Z11" s="73"/>
      <c r="AA11" s="77"/>
      <c r="AB11" s="82"/>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75">
        <v>0.0</v>
      </c>
      <c r="L12" s="76" t="str">
        <f t="shared" si="2"/>
        <v>D</v>
      </c>
      <c r="N12" s="72"/>
      <c r="O12" s="73"/>
      <c r="P12" s="73"/>
      <c r="Q12" s="77"/>
      <c r="R12" s="78"/>
      <c r="S12" s="79" t="str">
        <f t="shared" si="3"/>
        <v/>
      </c>
      <c r="T12" s="36"/>
      <c r="U12" s="91">
        <v>0.0</v>
      </c>
      <c r="V12" s="81" t="str">
        <f t="shared" si="4"/>
        <v>D</v>
      </c>
      <c r="X12" s="72"/>
      <c r="Y12" s="73"/>
      <c r="Z12" s="73"/>
      <c r="AA12" s="77"/>
      <c r="AB12" s="82"/>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75">
        <v>0.0</v>
      </c>
      <c r="L13" s="76" t="str">
        <f t="shared" si="2"/>
        <v>D</v>
      </c>
      <c r="N13" s="72"/>
      <c r="O13" s="73"/>
      <c r="P13" s="73"/>
      <c r="Q13" s="77"/>
      <c r="R13" s="78"/>
      <c r="S13" s="79" t="str">
        <f t="shared" si="3"/>
        <v/>
      </c>
      <c r="T13" s="36"/>
      <c r="U13" s="91">
        <v>0.0</v>
      </c>
      <c r="V13" s="81" t="str">
        <f t="shared" si="4"/>
        <v>D</v>
      </c>
      <c r="X13" s="72"/>
      <c r="Y13" s="73"/>
      <c r="Z13" s="73"/>
      <c r="AA13" s="77"/>
      <c r="AB13" s="82"/>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75">
        <v>0.0</v>
      </c>
      <c r="L14" s="76" t="str">
        <f t="shared" si="2"/>
        <v>D</v>
      </c>
      <c r="N14" s="72"/>
      <c r="O14" s="73"/>
      <c r="P14" s="73"/>
      <c r="Q14" s="77"/>
      <c r="R14" s="78"/>
      <c r="S14" s="79" t="str">
        <f t="shared" si="3"/>
        <v/>
      </c>
      <c r="T14" s="36"/>
      <c r="U14" s="91">
        <v>0.0</v>
      </c>
      <c r="V14" s="81" t="str">
        <f t="shared" si="4"/>
        <v>D</v>
      </c>
      <c r="X14" s="72"/>
      <c r="Y14" s="73"/>
      <c r="Z14" s="73"/>
      <c r="AA14" s="77"/>
      <c r="AB14" s="82"/>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75">
        <v>0.0</v>
      </c>
      <c r="L15" s="76" t="str">
        <f t="shared" si="2"/>
        <v>D</v>
      </c>
      <c r="N15" s="72"/>
      <c r="O15" s="73"/>
      <c r="P15" s="73"/>
      <c r="Q15" s="77"/>
      <c r="R15" s="78"/>
      <c r="S15" s="79" t="str">
        <f t="shared" si="3"/>
        <v/>
      </c>
      <c r="T15" s="36"/>
      <c r="U15" s="91">
        <v>0.0</v>
      </c>
      <c r="V15" s="81" t="str">
        <f t="shared" si="4"/>
        <v>D</v>
      </c>
      <c r="X15" s="72"/>
      <c r="Y15" s="73"/>
      <c r="Z15" s="73"/>
      <c r="AA15" s="77"/>
      <c r="AB15" s="82"/>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75">
        <v>0.0</v>
      </c>
      <c r="L16" s="76" t="str">
        <f t="shared" si="2"/>
        <v>D</v>
      </c>
      <c r="N16" s="72"/>
      <c r="O16" s="73"/>
      <c r="P16" s="73"/>
      <c r="Q16" s="77"/>
      <c r="R16" s="78"/>
      <c r="S16" s="79" t="str">
        <f t="shared" si="3"/>
        <v/>
      </c>
      <c r="T16" s="36"/>
      <c r="U16" s="91">
        <v>0.0</v>
      </c>
      <c r="V16" s="81" t="str">
        <f t="shared" si="4"/>
        <v>D</v>
      </c>
      <c r="X16" s="72"/>
      <c r="Y16" s="73"/>
      <c r="Z16" s="73"/>
      <c r="AA16" s="77"/>
      <c r="AB16" s="82"/>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75">
        <v>0.0</v>
      </c>
      <c r="L17" s="76" t="str">
        <f t="shared" si="2"/>
        <v>D</v>
      </c>
      <c r="N17" s="72"/>
      <c r="O17" s="73"/>
      <c r="P17" s="73"/>
      <c r="Q17" s="77"/>
      <c r="R17" s="78"/>
      <c r="S17" s="79" t="str">
        <f t="shared" si="3"/>
        <v/>
      </c>
      <c r="T17" s="36"/>
      <c r="U17" s="91">
        <v>0.0</v>
      </c>
      <c r="V17" s="81" t="str">
        <f t="shared" si="4"/>
        <v>D</v>
      </c>
      <c r="X17" s="72"/>
      <c r="Y17" s="73"/>
      <c r="Z17" s="73"/>
      <c r="AA17" s="77"/>
      <c r="AB17" s="82"/>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75">
        <v>0.0</v>
      </c>
      <c r="L18" s="76" t="str">
        <f t="shared" si="2"/>
        <v>D</v>
      </c>
      <c r="N18" s="72"/>
      <c r="O18" s="73"/>
      <c r="P18" s="73"/>
      <c r="Q18" s="77"/>
      <c r="R18" s="78"/>
      <c r="S18" s="79" t="str">
        <f t="shared" si="3"/>
        <v/>
      </c>
      <c r="T18" s="36"/>
      <c r="U18" s="91">
        <v>0.0</v>
      </c>
      <c r="V18" s="81" t="str">
        <f t="shared" si="4"/>
        <v>D</v>
      </c>
      <c r="X18" s="72"/>
      <c r="Y18" s="73"/>
      <c r="Z18" s="73"/>
      <c r="AA18" s="77"/>
      <c r="AB18" s="82"/>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75">
        <v>0.0</v>
      </c>
      <c r="L19" s="76" t="str">
        <f t="shared" si="2"/>
        <v>D</v>
      </c>
      <c r="N19" s="72"/>
      <c r="O19" s="73"/>
      <c r="P19" s="73"/>
      <c r="Q19" s="77"/>
      <c r="R19" s="78"/>
      <c r="S19" s="79" t="str">
        <f t="shared" si="3"/>
        <v/>
      </c>
      <c r="T19" s="36"/>
      <c r="U19" s="91">
        <v>0.0</v>
      </c>
      <c r="V19" s="81" t="str">
        <f t="shared" si="4"/>
        <v>D</v>
      </c>
      <c r="X19" s="72"/>
      <c r="Y19" s="73"/>
      <c r="Z19" s="73"/>
      <c r="AA19" s="77"/>
      <c r="AB19" s="82"/>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75">
        <v>0.0</v>
      </c>
      <c r="L20" s="76" t="str">
        <f t="shared" si="2"/>
        <v>D</v>
      </c>
      <c r="N20" s="72"/>
      <c r="O20" s="73"/>
      <c r="P20" s="73"/>
      <c r="Q20" s="77"/>
      <c r="R20" s="78"/>
      <c r="S20" s="79" t="str">
        <f t="shared" si="3"/>
        <v/>
      </c>
      <c r="T20" s="36"/>
      <c r="U20" s="91">
        <v>0.0</v>
      </c>
      <c r="V20" s="81" t="str">
        <f t="shared" si="4"/>
        <v>D</v>
      </c>
      <c r="X20" s="72"/>
      <c r="Y20" s="73"/>
      <c r="Z20" s="73"/>
      <c r="AA20" s="77"/>
      <c r="AB20" s="82"/>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75">
        <v>0.0</v>
      </c>
      <c r="L21" s="76" t="str">
        <f t="shared" si="2"/>
        <v>D</v>
      </c>
      <c r="N21" s="72"/>
      <c r="O21" s="73"/>
      <c r="P21" s="73"/>
      <c r="Q21" s="77"/>
      <c r="R21" s="78"/>
      <c r="S21" s="79" t="str">
        <f t="shared" si="3"/>
        <v/>
      </c>
      <c r="T21" s="36"/>
      <c r="U21" s="91">
        <v>0.0</v>
      </c>
      <c r="V21" s="81" t="str">
        <f t="shared" si="4"/>
        <v>D</v>
      </c>
      <c r="X21" s="72"/>
      <c r="Y21" s="73"/>
      <c r="Z21" s="73"/>
      <c r="AA21" s="77"/>
      <c r="AB21" s="82"/>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75">
        <v>0.0</v>
      </c>
      <c r="L22" s="76" t="str">
        <f t="shared" si="2"/>
        <v>D</v>
      </c>
      <c r="N22" s="72"/>
      <c r="O22" s="73"/>
      <c r="P22" s="73"/>
      <c r="Q22" s="77"/>
      <c r="R22" s="78"/>
      <c r="S22" s="79" t="str">
        <f t="shared" si="3"/>
        <v/>
      </c>
      <c r="T22" s="36"/>
      <c r="U22" s="91">
        <v>0.0</v>
      </c>
      <c r="V22" s="81" t="str">
        <f t="shared" si="4"/>
        <v>D</v>
      </c>
      <c r="X22" s="72"/>
      <c r="Y22" s="73"/>
      <c r="Z22" s="73"/>
      <c r="AA22" s="77"/>
      <c r="AB22" s="82"/>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75">
        <v>0.0</v>
      </c>
      <c r="L23" s="76" t="str">
        <f t="shared" si="2"/>
        <v>D</v>
      </c>
      <c r="N23" s="72"/>
      <c r="O23" s="73"/>
      <c r="P23" s="73"/>
      <c r="Q23" s="77"/>
      <c r="R23" s="78"/>
      <c r="S23" s="79" t="str">
        <f t="shared" si="3"/>
        <v/>
      </c>
      <c r="T23" s="36"/>
      <c r="U23" s="91">
        <v>0.0</v>
      </c>
      <c r="V23" s="81" t="str">
        <f t="shared" si="4"/>
        <v>D</v>
      </c>
      <c r="X23" s="72"/>
      <c r="Y23" s="73"/>
      <c r="Z23" s="73"/>
      <c r="AA23" s="77"/>
      <c r="AB23" s="82"/>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75">
        <v>0.0</v>
      </c>
      <c r="L24" s="76" t="str">
        <f t="shared" si="2"/>
        <v>D</v>
      </c>
      <c r="N24" s="72"/>
      <c r="O24" s="73"/>
      <c r="P24" s="73"/>
      <c r="Q24" s="77"/>
      <c r="R24" s="78"/>
      <c r="S24" s="79" t="str">
        <f t="shared" si="3"/>
        <v/>
      </c>
      <c r="T24" s="36"/>
      <c r="U24" s="91">
        <v>0.0</v>
      </c>
      <c r="V24" s="81" t="str">
        <f t="shared" si="4"/>
        <v>D</v>
      </c>
      <c r="X24" s="72"/>
      <c r="Y24" s="73"/>
      <c r="Z24" s="73"/>
      <c r="AA24" s="77"/>
      <c r="AB24" s="82"/>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75">
        <v>0.0</v>
      </c>
      <c r="L25" s="76" t="str">
        <f t="shared" si="2"/>
        <v>D</v>
      </c>
      <c r="N25" s="72"/>
      <c r="O25" s="73"/>
      <c r="P25" s="73"/>
      <c r="Q25" s="77"/>
      <c r="R25" s="78"/>
      <c r="S25" s="79" t="str">
        <f t="shared" si="3"/>
        <v/>
      </c>
      <c r="T25" s="36"/>
      <c r="U25" s="91">
        <v>0.0</v>
      </c>
      <c r="V25" s="81" t="str">
        <f t="shared" si="4"/>
        <v>D</v>
      </c>
      <c r="X25" s="72"/>
      <c r="Y25" s="73"/>
      <c r="Z25" s="73"/>
      <c r="AA25" s="77"/>
      <c r="AB25" s="82"/>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75">
        <v>0.0</v>
      </c>
      <c r="L26" s="76" t="str">
        <f t="shared" si="2"/>
        <v>D</v>
      </c>
      <c r="N26" s="72"/>
      <c r="O26" s="73"/>
      <c r="P26" s="73"/>
      <c r="Q26" s="77"/>
      <c r="R26" s="78"/>
      <c r="S26" s="79" t="str">
        <f t="shared" si="3"/>
        <v/>
      </c>
      <c r="T26" s="36"/>
      <c r="U26" s="91">
        <v>0.0</v>
      </c>
      <c r="V26" s="81" t="str">
        <f t="shared" si="4"/>
        <v>D</v>
      </c>
      <c r="X26" s="72"/>
      <c r="Y26" s="73"/>
      <c r="Z26" s="73"/>
      <c r="AA26" s="77"/>
      <c r="AB26" s="82"/>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75">
        <v>0.0</v>
      </c>
      <c r="L27" s="76" t="str">
        <f t="shared" si="2"/>
        <v>D</v>
      </c>
      <c r="N27" s="72"/>
      <c r="O27" s="73"/>
      <c r="P27" s="73"/>
      <c r="Q27" s="77"/>
      <c r="R27" s="78"/>
      <c r="S27" s="79" t="str">
        <f t="shared" si="3"/>
        <v/>
      </c>
      <c r="T27" s="36"/>
      <c r="U27" s="91">
        <v>0.0</v>
      </c>
      <c r="V27" s="81" t="str">
        <f t="shared" si="4"/>
        <v>D</v>
      </c>
      <c r="X27" s="72"/>
      <c r="Y27" s="73"/>
      <c r="Z27" s="73"/>
      <c r="AA27" s="77"/>
      <c r="AB27" s="82"/>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75">
        <v>0.0</v>
      </c>
      <c r="L28" s="76" t="str">
        <f t="shared" si="2"/>
        <v>D</v>
      </c>
      <c r="N28" s="72"/>
      <c r="O28" s="73"/>
      <c r="P28" s="73"/>
      <c r="Q28" s="77"/>
      <c r="R28" s="78"/>
      <c r="S28" s="79" t="str">
        <f t="shared" si="3"/>
        <v/>
      </c>
      <c r="T28" s="36"/>
      <c r="U28" s="91">
        <v>0.0</v>
      </c>
      <c r="V28" s="81" t="str">
        <f t="shared" si="4"/>
        <v>D</v>
      </c>
      <c r="X28" s="72"/>
      <c r="Y28" s="73"/>
      <c r="Z28" s="73"/>
      <c r="AA28" s="77"/>
      <c r="AB28" s="82"/>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75">
        <v>0.0</v>
      </c>
      <c r="L29" s="76" t="str">
        <f t="shared" si="2"/>
        <v>D</v>
      </c>
      <c r="N29" s="72"/>
      <c r="O29" s="73"/>
      <c r="P29" s="73"/>
      <c r="Q29" s="77"/>
      <c r="R29" s="78"/>
      <c r="S29" s="79" t="str">
        <f t="shared" si="3"/>
        <v/>
      </c>
      <c r="T29" s="36"/>
      <c r="U29" s="91">
        <v>0.0</v>
      </c>
      <c r="V29" s="81" t="str">
        <f t="shared" si="4"/>
        <v>D</v>
      </c>
      <c r="X29" s="72"/>
      <c r="Y29" s="73"/>
      <c r="Z29" s="73"/>
      <c r="AA29" s="77"/>
      <c r="AB29" s="82"/>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75">
        <v>0.0</v>
      </c>
      <c r="L30" s="76" t="str">
        <f t="shared" si="2"/>
        <v>D</v>
      </c>
      <c r="N30" s="72"/>
      <c r="O30" s="73"/>
      <c r="P30" s="73"/>
      <c r="Q30" s="77"/>
      <c r="R30" s="78"/>
      <c r="S30" s="79" t="str">
        <f t="shared" si="3"/>
        <v/>
      </c>
      <c r="T30" s="36"/>
      <c r="U30" s="91">
        <v>0.0</v>
      </c>
      <c r="V30" s="81" t="str">
        <f t="shared" si="4"/>
        <v>D</v>
      </c>
      <c r="X30" s="72"/>
      <c r="Y30" s="73"/>
      <c r="Z30" s="73"/>
      <c r="AA30" s="77"/>
      <c r="AB30" s="82"/>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75">
        <v>0.0</v>
      </c>
      <c r="L31" s="76" t="str">
        <f t="shared" si="2"/>
        <v>D</v>
      </c>
      <c r="N31" s="72"/>
      <c r="O31" s="73"/>
      <c r="P31" s="73"/>
      <c r="Q31" s="77"/>
      <c r="R31" s="78"/>
      <c r="S31" s="79" t="str">
        <f t="shared" si="3"/>
        <v/>
      </c>
      <c r="T31" s="36"/>
      <c r="U31" s="91">
        <v>0.0</v>
      </c>
      <c r="V31" s="81" t="str">
        <f t="shared" si="4"/>
        <v>D</v>
      </c>
      <c r="X31" s="72"/>
      <c r="Y31" s="73"/>
      <c r="Z31" s="73"/>
      <c r="AA31" s="77"/>
      <c r="AB31" s="82"/>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75">
        <v>0.0</v>
      </c>
      <c r="L32" s="76" t="str">
        <f t="shared" si="2"/>
        <v>D</v>
      </c>
      <c r="N32" s="72"/>
      <c r="O32" s="73"/>
      <c r="P32" s="73"/>
      <c r="Q32" s="77"/>
      <c r="R32" s="78"/>
      <c r="S32" s="79" t="str">
        <f t="shared" si="3"/>
        <v/>
      </c>
      <c r="T32" s="36"/>
      <c r="U32" s="91">
        <v>0.0</v>
      </c>
      <c r="V32" s="81" t="str">
        <f t="shared" si="4"/>
        <v>D</v>
      </c>
      <c r="X32" s="72"/>
      <c r="Y32" s="73"/>
      <c r="Z32" s="73"/>
      <c r="AA32" s="77"/>
      <c r="AB32" s="82"/>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75">
        <v>0.0</v>
      </c>
      <c r="L33" s="76" t="str">
        <f t="shared" si="2"/>
        <v>D</v>
      </c>
      <c r="N33" s="72"/>
      <c r="O33" s="73"/>
      <c r="P33" s="73"/>
      <c r="Q33" s="77"/>
      <c r="R33" s="78"/>
      <c r="S33" s="79" t="str">
        <f t="shared" si="3"/>
        <v/>
      </c>
      <c r="T33" s="36"/>
      <c r="U33" s="91">
        <v>0.0</v>
      </c>
      <c r="V33" s="81" t="str">
        <f t="shared" si="4"/>
        <v>D</v>
      </c>
      <c r="X33" s="72"/>
      <c r="Y33" s="73"/>
      <c r="Z33" s="73"/>
      <c r="AA33" s="77"/>
      <c r="AB33" s="82"/>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75">
        <v>0.0</v>
      </c>
      <c r="L35" s="76" t="str">
        <f t="shared" ref="L35:L46" si="10">IF(AND(K35&gt;=0%,K35&lt;60%),"D",IF(AND(K35&gt;=60%,K35&lt;70%),"C",IF(AND(K35&gt;=70%,K35&lt;85%),"B",IF(AND(K35&gt;= 85%,K35&lt;101%),"A"))))</f>
        <v>D</v>
      </c>
      <c r="N35" s="72"/>
      <c r="O35" s="73"/>
      <c r="P35" s="73"/>
      <c r="Q35" s="77"/>
      <c r="R35" s="78"/>
      <c r="S35" s="79" t="str">
        <f t="shared" si="3"/>
        <v/>
      </c>
      <c r="T35" s="36"/>
      <c r="U35" s="91">
        <v>0.0</v>
      </c>
      <c r="V35" s="81" t="str">
        <f t="shared" ref="V35:V46" si="11">IF(AND(U35&gt;=0%,U35&lt;60%),"D",IF(AND(U35&gt;=60%,U35&lt;70%),"C",IF(AND(U35&gt;=70%,U35&lt;85%),"B",IF(AND(U35&gt;= 85%,U35&lt;101%),"A"))))</f>
        <v>D</v>
      </c>
      <c r="X35" s="72"/>
      <c r="Y35" s="73"/>
      <c r="Z35" s="73"/>
      <c r="AA35" s="77"/>
      <c r="AB35" s="82"/>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75">
        <v>0.0</v>
      </c>
      <c r="L36" s="76" t="str">
        <f t="shared" si="10"/>
        <v>D</v>
      </c>
      <c r="N36" s="72"/>
      <c r="O36" s="73"/>
      <c r="P36" s="73"/>
      <c r="Q36" s="77"/>
      <c r="R36" s="78"/>
      <c r="S36" s="79" t="str">
        <f t="shared" si="3"/>
        <v/>
      </c>
      <c r="T36" s="36"/>
      <c r="U36" s="91">
        <v>0.0</v>
      </c>
      <c r="V36" s="81" t="str">
        <f t="shared" si="11"/>
        <v>D</v>
      </c>
      <c r="X36" s="72"/>
      <c r="Y36" s="73"/>
      <c r="Z36" s="73"/>
      <c r="AA36" s="77"/>
      <c r="AB36" s="82"/>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75">
        <v>0.0</v>
      </c>
      <c r="L37" s="76" t="str">
        <f t="shared" si="10"/>
        <v>D</v>
      </c>
      <c r="N37" s="72"/>
      <c r="O37" s="73"/>
      <c r="P37" s="73"/>
      <c r="Q37" s="77"/>
      <c r="R37" s="78"/>
      <c r="S37" s="79" t="str">
        <f t="shared" si="3"/>
        <v/>
      </c>
      <c r="T37" s="36"/>
      <c r="U37" s="91">
        <v>0.0</v>
      </c>
      <c r="V37" s="81" t="str">
        <f t="shared" si="11"/>
        <v>D</v>
      </c>
      <c r="X37" s="72"/>
      <c r="Y37" s="73"/>
      <c r="Z37" s="73"/>
      <c r="AA37" s="77"/>
      <c r="AB37" s="82"/>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75">
        <v>0.0</v>
      </c>
      <c r="L38" s="76" t="str">
        <f t="shared" si="10"/>
        <v>D</v>
      </c>
      <c r="N38" s="72"/>
      <c r="O38" s="73"/>
      <c r="P38" s="73"/>
      <c r="Q38" s="77"/>
      <c r="R38" s="78"/>
      <c r="S38" s="79" t="str">
        <f t="shared" si="3"/>
        <v/>
      </c>
      <c r="T38" s="36"/>
      <c r="U38" s="91">
        <v>0.0</v>
      </c>
      <c r="V38" s="81" t="str">
        <f t="shared" si="11"/>
        <v>D</v>
      </c>
      <c r="X38" s="72"/>
      <c r="Y38" s="73"/>
      <c r="Z38" s="73"/>
      <c r="AA38" s="77"/>
      <c r="AB38" s="82"/>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75">
        <v>0.0</v>
      </c>
      <c r="L39" s="76" t="str">
        <f t="shared" si="10"/>
        <v>D</v>
      </c>
      <c r="N39" s="72"/>
      <c r="O39" s="73"/>
      <c r="P39" s="73"/>
      <c r="Q39" s="77"/>
      <c r="R39" s="78"/>
      <c r="S39" s="79" t="str">
        <f t="shared" si="3"/>
        <v/>
      </c>
      <c r="T39" s="36"/>
      <c r="U39" s="91">
        <v>0.0</v>
      </c>
      <c r="V39" s="81" t="str">
        <f t="shared" si="11"/>
        <v>D</v>
      </c>
      <c r="X39" s="72"/>
      <c r="Y39" s="73"/>
      <c r="Z39" s="73"/>
      <c r="AA39" s="77"/>
      <c r="AB39" s="82"/>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75">
        <v>0.0</v>
      </c>
      <c r="L40" s="76" t="str">
        <f t="shared" si="10"/>
        <v>D</v>
      </c>
      <c r="N40" s="72"/>
      <c r="O40" s="73"/>
      <c r="P40" s="73"/>
      <c r="Q40" s="77"/>
      <c r="R40" s="78"/>
      <c r="S40" s="79" t="str">
        <f t="shared" si="3"/>
        <v/>
      </c>
      <c r="T40" s="36"/>
      <c r="U40" s="91">
        <v>0.0</v>
      </c>
      <c r="V40" s="81" t="str">
        <f t="shared" si="11"/>
        <v>D</v>
      </c>
      <c r="X40" s="72"/>
      <c r="Y40" s="73"/>
      <c r="Z40" s="73"/>
      <c r="AA40" s="77"/>
      <c r="AB40" s="82"/>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75">
        <v>0.0</v>
      </c>
      <c r="L41" s="76" t="str">
        <f t="shared" si="10"/>
        <v>D</v>
      </c>
      <c r="N41" s="72"/>
      <c r="O41" s="73"/>
      <c r="P41" s="73"/>
      <c r="Q41" s="77"/>
      <c r="R41" s="78"/>
      <c r="S41" s="79" t="str">
        <f t="shared" si="3"/>
        <v/>
      </c>
      <c r="T41" s="36"/>
      <c r="U41" s="91">
        <v>0.0</v>
      </c>
      <c r="V41" s="81" t="str">
        <f t="shared" si="11"/>
        <v>D</v>
      </c>
      <c r="X41" s="72"/>
      <c r="Y41" s="73"/>
      <c r="Z41" s="73"/>
      <c r="AA41" s="77"/>
      <c r="AB41" s="82"/>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75">
        <v>0.0</v>
      </c>
      <c r="L42" s="76" t="str">
        <f t="shared" si="10"/>
        <v>D</v>
      </c>
      <c r="N42" s="72"/>
      <c r="O42" s="73"/>
      <c r="P42" s="73"/>
      <c r="Q42" s="77"/>
      <c r="R42" s="78"/>
      <c r="S42" s="79" t="str">
        <f t="shared" si="3"/>
        <v/>
      </c>
      <c r="T42" s="36"/>
      <c r="U42" s="91">
        <v>0.0</v>
      </c>
      <c r="V42" s="81" t="str">
        <f t="shared" si="11"/>
        <v>D</v>
      </c>
      <c r="X42" s="72"/>
      <c r="Y42" s="73"/>
      <c r="Z42" s="73"/>
      <c r="AA42" s="77"/>
      <c r="AB42" s="82"/>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75">
        <v>0.0</v>
      </c>
      <c r="L43" s="76" t="str">
        <f t="shared" si="10"/>
        <v>D</v>
      </c>
      <c r="N43" s="72"/>
      <c r="O43" s="73"/>
      <c r="P43" s="73"/>
      <c r="Q43" s="77"/>
      <c r="R43" s="78"/>
      <c r="S43" s="79" t="str">
        <f t="shared" si="3"/>
        <v/>
      </c>
      <c r="T43" s="36"/>
      <c r="U43" s="91">
        <v>0.0</v>
      </c>
      <c r="V43" s="81" t="str">
        <f t="shared" si="11"/>
        <v>D</v>
      </c>
      <c r="X43" s="72"/>
      <c r="Y43" s="73"/>
      <c r="Z43" s="73"/>
      <c r="AA43" s="77"/>
      <c r="AB43" s="82"/>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75">
        <v>0.0</v>
      </c>
      <c r="L44" s="76" t="str">
        <f t="shared" si="10"/>
        <v>D</v>
      </c>
      <c r="N44" s="72"/>
      <c r="O44" s="73"/>
      <c r="P44" s="73"/>
      <c r="Q44" s="77"/>
      <c r="R44" s="78"/>
      <c r="S44" s="79" t="str">
        <f t="shared" si="3"/>
        <v/>
      </c>
      <c r="T44" s="36"/>
      <c r="U44" s="91">
        <v>0.0</v>
      </c>
      <c r="V44" s="81" t="str">
        <f t="shared" si="11"/>
        <v>D</v>
      </c>
      <c r="X44" s="72"/>
      <c r="Y44" s="73"/>
      <c r="Z44" s="73"/>
      <c r="AA44" s="77"/>
      <c r="AB44" s="82"/>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75">
        <v>0.0</v>
      </c>
      <c r="L45" s="76" t="str">
        <f t="shared" si="10"/>
        <v>D</v>
      </c>
      <c r="N45" s="72"/>
      <c r="O45" s="73"/>
      <c r="P45" s="73"/>
      <c r="Q45" s="77"/>
      <c r="R45" s="78"/>
      <c r="S45" s="79" t="str">
        <f t="shared" si="3"/>
        <v/>
      </c>
      <c r="T45" s="36"/>
      <c r="U45" s="91">
        <v>0.0</v>
      </c>
      <c r="V45" s="81" t="str">
        <f t="shared" si="11"/>
        <v>D</v>
      </c>
      <c r="X45" s="72"/>
      <c r="Y45" s="73"/>
      <c r="Z45" s="73"/>
      <c r="AA45" s="77"/>
      <c r="AB45" s="82"/>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75">
        <v>0.0</v>
      </c>
      <c r="L46" s="76" t="str">
        <f t="shared" si="10"/>
        <v>D</v>
      </c>
      <c r="N46" s="72"/>
      <c r="O46" s="73"/>
      <c r="P46" s="73"/>
      <c r="Q46" s="77"/>
      <c r="R46" s="78"/>
      <c r="S46" s="79" t="str">
        <f t="shared" si="3"/>
        <v/>
      </c>
      <c r="T46" s="36"/>
      <c r="U46" s="91">
        <v>0.0</v>
      </c>
      <c r="V46" s="81" t="str">
        <f t="shared" si="11"/>
        <v>D</v>
      </c>
      <c r="X46" s="72"/>
      <c r="Y46" s="73"/>
      <c r="Z46" s="73"/>
      <c r="AA46" s="77"/>
      <c r="AB46" s="82"/>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75">
        <v>0.0</v>
      </c>
      <c r="L47" s="76"/>
      <c r="N47" s="72"/>
      <c r="O47" s="73"/>
      <c r="P47" s="73"/>
      <c r="Q47" s="77"/>
      <c r="R47" s="78"/>
      <c r="S47" s="79" t="str">
        <f t="shared" si="3"/>
        <v/>
      </c>
      <c r="T47" s="36"/>
      <c r="U47" s="91">
        <v>0.0</v>
      </c>
      <c r="V47" s="81"/>
      <c r="X47" s="72"/>
      <c r="Y47" s="73"/>
      <c r="Z47" s="73"/>
      <c r="AA47" s="77"/>
      <c r="AB47" s="82"/>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row>
    <row r="48">
      <c r="A48" s="70">
        <v>39.0</v>
      </c>
      <c r="B48" s="120"/>
      <c r="D48" s="72"/>
      <c r="E48" s="73"/>
      <c r="F48" s="73"/>
      <c r="G48" s="77"/>
      <c r="H48" s="32"/>
      <c r="I48" s="52" t="str">
        <f t="shared" si="1"/>
        <v/>
      </c>
      <c r="J48" s="74"/>
      <c r="K48" s="75">
        <v>0.0</v>
      </c>
      <c r="L48" s="76"/>
      <c r="N48" s="72"/>
      <c r="O48" s="73"/>
      <c r="P48" s="73"/>
      <c r="Q48" s="77"/>
      <c r="R48" s="78"/>
      <c r="S48" s="79" t="str">
        <f t="shared" si="3"/>
        <v/>
      </c>
      <c r="T48" s="36"/>
      <c r="U48" s="91">
        <v>0.0</v>
      </c>
      <c r="V48" s="81"/>
      <c r="X48" s="72"/>
      <c r="Y48" s="73"/>
      <c r="Z48" s="73"/>
      <c r="AA48" s="77"/>
      <c r="AB48" s="82"/>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row>
    <row r="49">
      <c r="A49" s="121">
        <v>40.0</v>
      </c>
      <c r="B49" s="122"/>
      <c r="D49" s="123"/>
      <c r="E49" s="124"/>
      <c r="F49" s="124"/>
      <c r="G49" s="125"/>
      <c r="H49" s="126"/>
      <c r="I49" s="127" t="str">
        <f t="shared" si="1"/>
        <v/>
      </c>
      <c r="J49" s="128"/>
      <c r="K49" s="129">
        <v>0.0</v>
      </c>
      <c r="L49" s="130"/>
      <c r="N49" s="123"/>
      <c r="O49" s="124"/>
      <c r="P49" s="124"/>
      <c r="Q49" s="125"/>
      <c r="R49" s="131"/>
      <c r="S49" s="132" t="str">
        <f t="shared" si="3"/>
        <v/>
      </c>
      <c r="T49" s="133"/>
      <c r="U49" s="134">
        <v>0.0</v>
      </c>
      <c r="V49" s="135"/>
      <c r="X49" s="123"/>
      <c r="Y49" s="124"/>
      <c r="Z49" s="124"/>
      <c r="AA49" s="125"/>
      <c r="AB49" s="136"/>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row>
    <row r="50">
      <c r="AL50" s="4"/>
      <c r="AN50" s="4"/>
    </row>
    <row r="51">
      <c r="AL51" s="4"/>
      <c r="AN51" s="4"/>
    </row>
    <row r="52">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9.0" topLeftCell="A10" activePane="bottomLeft" state="frozen"/>
      <selection activeCell="B11" sqref="B11" pane="bottomLef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2" t="s">
        <v>23</v>
      </c>
      <c r="AI9" s="41" t="s">
        <v>24</v>
      </c>
      <c r="AJ9" s="26" t="s">
        <v>25</v>
      </c>
      <c r="AK9" s="42"/>
      <c r="AL9" s="43" t="s">
        <v>26</v>
      </c>
      <c r="AM9" s="44"/>
      <c r="AN9" s="41" t="s">
        <v>27</v>
      </c>
      <c r="AO9" s="41" t="s">
        <v>28</v>
      </c>
    </row>
    <row r="10">
      <c r="A10" s="45">
        <v>1.0</v>
      </c>
      <c r="B10" s="161" t="s">
        <v>75</v>
      </c>
      <c r="D10" s="47"/>
      <c r="E10" s="48"/>
      <c r="F10" s="49"/>
      <c r="G10" s="50"/>
      <c r="H10" s="51"/>
      <c r="I10" s="162"/>
      <c r="J10" s="17"/>
      <c r="K10" s="153">
        <v>0.0</v>
      </c>
      <c r="L10" s="61" t="str">
        <f>IF(AND(K10&gt;=0%,K10&lt;60%),"D",IF(AND(K10&gt;=60%,K10&lt;70%),"C",IF(AND(K10&gt;=70%,K10&lt;85%),"B",IF(AND(K10&gt;= 85%,K10&lt;101%),"A"))))</f>
        <v>D</v>
      </c>
      <c r="N10" s="47"/>
      <c r="O10" s="48"/>
      <c r="P10" s="49"/>
      <c r="Q10" s="50"/>
      <c r="R10" s="163"/>
      <c r="S10" s="162"/>
      <c r="T10" s="21"/>
      <c r="U10" s="60">
        <v>0.0</v>
      </c>
      <c r="V10" s="61" t="str">
        <f t="shared" ref="V10:V33" si="1">IF(AND(U10&gt;=0%,U10&lt;60%),"D",IF(AND(U10&gt;=60%,U10&lt;70%),"C",IF(AND(U10&gt;=70%,U10&lt;85%),"B",IF(AND(U10&gt;= 85%,U10&lt;101%),"A"))))</f>
        <v>D</v>
      </c>
      <c r="X10" s="47"/>
      <c r="Y10" s="48"/>
      <c r="Z10" s="49"/>
      <c r="AA10" s="50"/>
      <c r="AB10" s="164"/>
      <c r="AC10" s="162"/>
      <c r="AD10" s="25"/>
      <c r="AE10" s="64">
        <v>0.0</v>
      </c>
      <c r="AF10" s="55" t="str">
        <f t="shared" ref="AF10:AF33" si="2">IF(AND(AE10&gt;=0%,AE10&lt;60%),"D",IF(AND(AE10&gt;=60%,AE10&lt;70%),"C",IF(AND(AE10&gt;=70%,AE10&lt;85%),"B",IF(AND(AE10&gt;= 85%,AE10&lt;101%),"A"))))</f>
        <v>D</v>
      </c>
      <c r="AH10" s="165"/>
      <c r="AI10" s="66" t="str">
        <f>IFERROR(__xludf.DUMMYFUNCTION("QUERY(S10)"),"")</f>
        <v/>
      </c>
      <c r="AJ10" s="67" t="str">
        <f>IFERROR(__xludf.DUMMYFUNCTION("QUERY(AC10)"),"")</f>
        <v/>
      </c>
      <c r="AK10" s="42"/>
      <c r="AL10" s="166"/>
      <c r="AM10" s="27"/>
      <c r="AN10" s="69">
        <f t="shared" ref="AN10:AN49" si="3">IFERROR(AVERAGE(K10,U10,AE10))</f>
        <v>0</v>
      </c>
      <c r="AO10" s="61" t="str">
        <f t="shared" ref="AO10:AO49" si="4">IF(AND(AN10&gt;=0%,AN10&lt;60%),"D",IF(AND(AN10&gt;=60%,AN10&lt;70%),"C",IF(AND(AN10&gt;=70%,AN10&lt;85%),"B",IF(AND(AN10&gt;= 85%,AN10&lt;101%),"A"))))</f>
        <v>D</v>
      </c>
    </row>
    <row r="11">
      <c r="A11" s="70">
        <v>2.0</v>
      </c>
      <c r="B11" s="71" t="s">
        <v>30</v>
      </c>
      <c r="D11" s="72" t="s">
        <v>76</v>
      </c>
      <c r="E11" s="73" t="s">
        <v>77</v>
      </c>
      <c r="F11" s="73"/>
      <c r="G11" s="73"/>
      <c r="H11" s="32"/>
      <c r="I11" s="167" t="s">
        <v>77</v>
      </c>
      <c r="J11" s="33"/>
      <c r="K11" s="80">
        <v>0.64</v>
      </c>
      <c r="L11" s="168" t="s">
        <v>76</v>
      </c>
      <c r="N11" s="72"/>
      <c r="O11" s="73"/>
      <c r="P11" s="73"/>
      <c r="Q11" s="73"/>
      <c r="R11" s="169"/>
      <c r="S11" s="167"/>
      <c r="T11" s="36"/>
      <c r="U11" s="80">
        <v>0.0</v>
      </c>
      <c r="V11" s="81" t="str">
        <f t="shared" si="1"/>
        <v>D</v>
      </c>
      <c r="X11" s="72"/>
      <c r="Y11" s="73"/>
      <c r="Z11" s="73"/>
      <c r="AA11" s="170"/>
      <c r="AB11" s="171"/>
      <c r="AC11" s="167"/>
      <c r="AD11" s="40"/>
      <c r="AE11" s="84">
        <v>0.0</v>
      </c>
      <c r="AF11" s="76" t="str">
        <f t="shared" si="2"/>
        <v>D</v>
      </c>
      <c r="AH11" s="172" t="str">
        <f>IFERROR(__xludf.DUMMYFUNCTION("QUERY(I11)"),"S")</f>
        <v>S</v>
      </c>
      <c r="AI11" s="86" t="str">
        <f>IFERROR(__xludf.DUMMYFUNCTION("QUERY(S11)"),"")</f>
        <v/>
      </c>
      <c r="AJ11" s="87" t="str">
        <f>IFERROR(__xludf.DUMMYFUNCTION("QUERY(AC11)"),"")</f>
        <v/>
      </c>
      <c r="AK11" s="88"/>
      <c r="AL11" s="166"/>
      <c r="AM11" s="44"/>
      <c r="AN11" s="90">
        <f t="shared" si="3"/>
        <v>0.2133333333</v>
      </c>
      <c r="AO11" s="81" t="str">
        <f t="shared" si="4"/>
        <v>D</v>
      </c>
    </row>
    <row r="12">
      <c r="A12" s="70">
        <v>3.0</v>
      </c>
      <c r="B12" s="71" t="s">
        <v>31</v>
      </c>
      <c r="D12" s="72" t="s">
        <v>76</v>
      </c>
      <c r="E12" s="73" t="s">
        <v>77</v>
      </c>
      <c r="F12" s="73"/>
      <c r="G12" s="73"/>
      <c r="H12" s="32"/>
      <c r="I12" s="167" t="s">
        <v>77</v>
      </c>
      <c r="J12" s="33"/>
      <c r="K12" s="80">
        <v>0.64</v>
      </c>
      <c r="L12" s="168" t="s">
        <v>76</v>
      </c>
      <c r="N12" s="72"/>
      <c r="O12" s="73"/>
      <c r="P12" s="73"/>
      <c r="Q12" s="73"/>
      <c r="R12" s="169"/>
      <c r="S12" s="167"/>
      <c r="T12" s="36"/>
      <c r="U12" s="91">
        <v>0.0</v>
      </c>
      <c r="V12" s="81" t="str">
        <f t="shared" si="1"/>
        <v>D</v>
      </c>
      <c r="X12" s="72"/>
      <c r="Y12" s="73"/>
      <c r="Z12" s="73"/>
      <c r="AA12" s="170"/>
      <c r="AB12" s="171"/>
      <c r="AC12" s="167"/>
      <c r="AD12" s="40"/>
      <c r="AE12" s="92">
        <v>0.0</v>
      </c>
      <c r="AF12" s="76" t="str">
        <f t="shared" si="2"/>
        <v>D</v>
      </c>
      <c r="AH12" s="172" t="str">
        <f>IFERROR(__xludf.DUMMYFUNCTION("QUERY(I12)"),"S")</f>
        <v>S</v>
      </c>
      <c r="AI12" s="86" t="str">
        <f>IFERROR(__xludf.DUMMYFUNCTION("QUERY(S12)"),"")</f>
        <v/>
      </c>
      <c r="AJ12" s="87" t="str">
        <f>IFERROR(__xludf.DUMMYFUNCTION("QUERY(AC12)"),"")</f>
        <v/>
      </c>
      <c r="AK12" s="88"/>
      <c r="AL12" s="166"/>
      <c r="AM12" s="44"/>
      <c r="AN12" s="90">
        <f t="shared" si="3"/>
        <v>0.2133333333</v>
      </c>
      <c r="AO12" s="81" t="str">
        <f t="shared" si="4"/>
        <v>D</v>
      </c>
    </row>
    <row r="13">
      <c r="A13" s="70">
        <v>4.0</v>
      </c>
      <c r="B13" s="71" t="s">
        <v>32</v>
      </c>
      <c r="D13" s="72" t="s">
        <v>78</v>
      </c>
      <c r="E13" s="73" t="s">
        <v>77</v>
      </c>
      <c r="F13" s="73"/>
      <c r="G13" s="73"/>
      <c r="H13" s="32"/>
      <c r="I13" s="167" t="s">
        <v>76</v>
      </c>
      <c r="J13" s="33"/>
      <c r="K13" s="154">
        <v>0.71</v>
      </c>
      <c r="L13" s="81" t="str">
        <f>IF(AND(K13&gt;=0%,K13&lt;60%),"D",IF(AND(K13&gt;=60%,K13&lt;70%),"C",IF(AND(K13&gt;=70%,K13&lt;85%),"B",IF(AND(K13&gt;= 85%,K13&lt;101%),"A"))))</f>
        <v>B</v>
      </c>
      <c r="N13" s="72"/>
      <c r="O13" s="73"/>
      <c r="P13" s="73"/>
      <c r="Q13" s="73"/>
      <c r="R13" s="169"/>
      <c r="S13" s="167"/>
      <c r="T13" s="36"/>
      <c r="U13" s="91">
        <v>0.0</v>
      </c>
      <c r="V13" s="81" t="str">
        <f t="shared" si="1"/>
        <v>D</v>
      </c>
      <c r="X13" s="72"/>
      <c r="Y13" s="73"/>
      <c r="Z13" s="73"/>
      <c r="AA13" s="170"/>
      <c r="AB13" s="171"/>
      <c r="AC13" s="167"/>
      <c r="AD13" s="40"/>
      <c r="AE13" s="92">
        <v>0.0</v>
      </c>
      <c r="AF13" s="76" t="str">
        <f t="shared" si="2"/>
        <v>D</v>
      </c>
      <c r="AH13" s="172" t="str">
        <f>IFERROR(__xludf.DUMMYFUNCTION("QUERY(I13)"),"B")</f>
        <v>B</v>
      </c>
      <c r="AI13" s="86" t="str">
        <f>IFERROR(__xludf.DUMMYFUNCTION("QUERY(S13)"),"")</f>
        <v/>
      </c>
      <c r="AJ13" s="87" t="str">
        <f>IFERROR(__xludf.DUMMYFUNCTION("QUERY(AC13)"),"")</f>
        <v/>
      </c>
      <c r="AK13" s="88"/>
      <c r="AL13" s="166"/>
      <c r="AM13" s="44"/>
      <c r="AN13" s="90">
        <f t="shared" si="3"/>
        <v>0.2366666667</v>
      </c>
      <c r="AO13" s="81" t="str">
        <f t="shared" si="4"/>
        <v>D</v>
      </c>
    </row>
    <row r="14">
      <c r="A14" s="70">
        <v>5.0</v>
      </c>
      <c r="B14" s="71" t="s">
        <v>33</v>
      </c>
      <c r="D14" s="72" t="s">
        <v>76</v>
      </c>
      <c r="E14" s="73" t="s">
        <v>77</v>
      </c>
      <c r="F14" s="73"/>
      <c r="G14" s="73"/>
      <c r="H14" s="32"/>
      <c r="I14" s="167" t="s">
        <v>77</v>
      </c>
      <c r="J14" s="33"/>
      <c r="K14" s="154">
        <v>0.64</v>
      </c>
      <c r="L14" s="168" t="s">
        <v>76</v>
      </c>
      <c r="N14" s="72"/>
      <c r="O14" s="73"/>
      <c r="P14" s="73"/>
      <c r="Q14" s="73"/>
      <c r="R14" s="169"/>
      <c r="S14" s="167"/>
      <c r="T14" s="36"/>
      <c r="U14" s="91">
        <v>0.0</v>
      </c>
      <c r="V14" s="81" t="str">
        <f t="shared" si="1"/>
        <v>D</v>
      </c>
      <c r="X14" s="72"/>
      <c r="Y14" s="73"/>
      <c r="Z14" s="73"/>
      <c r="AA14" s="170"/>
      <c r="AB14" s="171"/>
      <c r="AC14" s="167"/>
      <c r="AD14" s="40"/>
      <c r="AE14" s="92">
        <v>0.0</v>
      </c>
      <c r="AF14" s="76" t="str">
        <f t="shared" si="2"/>
        <v>D</v>
      </c>
      <c r="AH14" s="172" t="str">
        <f>IFERROR(__xludf.DUMMYFUNCTION("QUERY(I14)"),"S")</f>
        <v>S</v>
      </c>
      <c r="AI14" s="86" t="str">
        <f>IFERROR(__xludf.DUMMYFUNCTION("QUERY(S14)"),"")</f>
        <v/>
      </c>
      <c r="AJ14" s="87" t="str">
        <f>IFERROR(__xludf.DUMMYFUNCTION("QUERY(AC14)"),"")</f>
        <v/>
      </c>
      <c r="AK14" s="88"/>
      <c r="AL14" s="166"/>
      <c r="AM14" s="44"/>
      <c r="AN14" s="90">
        <f t="shared" si="3"/>
        <v>0.2133333333</v>
      </c>
      <c r="AO14" s="81" t="str">
        <f t="shared" si="4"/>
        <v>D</v>
      </c>
    </row>
    <row r="15">
      <c r="A15" s="70">
        <v>6.0</v>
      </c>
      <c r="B15" s="71" t="s">
        <v>34</v>
      </c>
      <c r="D15" s="72" t="s">
        <v>77</v>
      </c>
      <c r="E15" s="73" t="s">
        <v>77</v>
      </c>
      <c r="F15" s="73"/>
      <c r="G15" s="73"/>
      <c r="H15" s="32"/>
      <c r="I15" s="167" t="s">
        <v>77</v>
      </c>
      <c r="J15" s="33"/>
      <c r="K15" s="154">
        <v>0.57</v>
      </c>
      <c r="L15" s="168" t="s">
        <v>76</v>
      </c>
      <c r="N15" s="72"/>
      <c r="O15" s="73"/>
      <c r="P15" s="73"/>
      <c r="Q15" s="73"/>
      <c r="R15" s="169"/>
      <c r="S15" s="167"/>
      <c r="T15" s="36"/>
      <c r="U15" s="91">
        <v>0.0</v>
      </c>
      <c r="V15" s="81" t="str">
        <f t="shared" si="1"/>
        <v>D</v>
      </c>
      <c r="X15" s="72"/>
      <c r="Y15" s="73"/>
      <c r="Z15" s="73"/>
      <c r="AA15" s="170"/>
      <c r="AB15" s="171"/>
      <c r="AC15" s="167"/>
      <c r="AD15" s="40"/>
      <c r="AE15" s="92">
        <v>0.0</v>
      </c>
      <c r="AF15" s="76" t="str">
        <f t="shared" si="2"/>
        <v>D</v>
      </c>
      <c r="AH15" s="172" t="str">
        <f>IFERROR(__xludf.DUMMYFUNCTION("QUERY(I15)"),"S")</f>
        <v>S</v>
      </c>
      <c r="AI15" s="86" t="str">
        <f>IFERROR(__xludf.DUMMYFUNCTION("QUERY(S15)"),"")</f>
        <v/>
      </c>
      <c r="AJ15" s="87" t="str">
        <f>IFERROR(__xludf.DUMMYFUNCTION("QUERY(AC15)"),"")</f>
        <v/>
      </c>
      <c r="AK15" s="88"/>
      <c r="AL15" s="166"/>
      <c r="AM15" s="44"/>
      <c r="AN15" s="90">
        <f t="shared" si="3"/>
        <v>0.19</v>
      </c>
      <c r="AO15" s="81" t="str">
        <f t="shared" si="4"/>
        <v>D</v>
      </c>
    </row>
    <row r="16">
      <c r="A16" s="70">
        <v>7.0</v>
      </c>
      <c r="B16" s="71" t="s">
        <v>35</v>
      </c>
      <c r="D16" s="72" t="s">
        <v>78</v>
      </c>
      <c r="E16" s="73" t="s">
        <v>78</v>
      </c>
      <c r="F16" s="73"/>
      <c r="G16" s="73"/>
      <c r="H16" s="32"/>
      <c r="I16" s="167" t="s">
        <v>78</v>
      </c>
      <c r="J16" s="33"/>
      <c r="K16" s="154">
        <v>0.93</v>
      </c>
      <c r="L16" s="81" t="str">
        <f t="shared" ref="L16:L19" si="5">IF(AND(K16&gt;=0%,K16&lt;60%),"D",IF(AND(K16&gt;=60%,K16&lt;70%),"C",IF(AND(K16&gt;=70%,K16&lt;85%),"B",IF(AND(K16&gt;= 85%,K16&lt;101%),"A"))))</f>
        <v>A</v>
      </c>
      <c r="N16" s="72"/>
      <c r="O16" s="73"/>
      <c r="P16" s="73"/>
      <c r="Q16" s="73"/>
      <c r="R16" s="169"/>
      <c r="S16" s="167"/>
      <c r="T16" s="36"/>
      <c r="U16" s="91">
        <v>0.0</v>
      </c>
      <c r="V16" s="81" t="str">
        <f t="shared" si="1"/>
        <v>D</v>
      </c>
      <c r="X16" s="72"/>
      <c r="Y16" s="73"/>
      <c r="Z16" s="73"/>
      <c r="AA16" s="170"/>
      <c r="AB16" s="171"/>
      <c r="AC16" s="167"/>
      <c r="AD16" s="40"/>
      <c r="AE16" s="92">
        <v>0.0</v>
      </c>
      <c r="AF16" s="76" t="str">
        <f t="shared" si="2"/>
        <v>D</v>
      </c>
      <c r="AH16" s="172" t="str">
        <f>IFERROR(__xludf.DUMMYFUNCTION("QUERY(I16)"),"MB")</f>
        <v>MB</v>
      </c>
      <c r="AI16" s="86" t="str">
        <f>IFERROR(__xludf.DUMMYFUNCTION("QUERY(S16)"),"")</f>
        <v/>
      </c>
      <c r="AJ16" s="87" t="str">
        <f>IFERROR(__xludf.DUMMYFUNCTION("QUERY(AC16)"),"")</f>
        <v/>
      </c>
      <c r="AK16" s="88"/>
      <c r="AL16" s="166"/>
      <c r="AM16" s="44"/>
      <c r="AN16" s="90">
        <f t="shared" si="3"/>
        <v>0.31</v>
      </c>
      <c r="AO16" s="81" t="str">
        <f t="shared" si="4"/>
        <v>D</v>
      </c>
    </row>
    <row r="17">
      <c r="A17" s="70">
        <v>8.0</v>
      </c>
      <c r="B17" s="71" t="s">
        <v>36</v>
      </c>
      <c r="D17" s="72" t="s">
        <v>78</v>
      </c>
      <c r="E17" s="73" t="s">
        <v>77</v>
      </c>
      <c r="F17" s="73"/>
      <c r="G17" s="73"/>
      <c r="H17" s="32"/>
      <c r="I17" s="167" t="s">
        <v>76</v>
      </c>
      <c r="J17" s="33"/>
      <c r="K17" s="154">
        <v>0.71</v>
      </c>
      <c r="L17" s="81" t="str">
        <f t="shared" si="5"/>
        <v>B</v>
      </c>
      <c r="N17" s="72"/>
      <c r="O17" s="73"/>
      <c r="P17" s="73"/>
      <c r="Q17" s="73"/>
      <c r="R17" s="169"/>
      <c r="S17" s="167"/>
      <c r="T17" s="36"/>
      <c r="U17" s="91">
        <v>0.0</v>
      </c>
      <c r="V17" s="81" t="str">
        <f t="shared" si="1"/>
        <v>D</v>
      </c>
      <c r="X17" s="72"/>
      <c r="Y17" s="73"/>
      <c r="Z17" s="73"/>
      <c r="AA17" s="170"/>
      <c r="AB17" s="171"/>
      <c r="AC17" s="167"/>
      <c r="AD17" s="40"/>
      <c r="AE17" s="92">
        <v>0.0</v>
      </c>
      <c r="AF17" s="76" t="str">
        <f t="shared" si="2"/>
        <v>D</v>
      </c>
      <c r="AH17" s="172" t="str">
        <f>IFERROR(__xludf.DUMMYFUNCTION("QUERY(I17)"),"B")</f>
        <v>B</v>
      </c>
      <c r="AI17" s="86" t="str">
        <f>IFERROR(__xludf.DUMMYFUNCTION("QUERY(S17)"),"")</f>
        <v/>
      </c>
      <c r="AJ17" s="87" t="str">
        <f>IFERROR(__xludf.DUMMYFUNCTION("QUERY(AC17)"),"")</f>
        <v/>
      </c>
      <c r="AK17" s="88"/>
      <c r="AL17" s="166"/>
      <c r="AM17" s="44"/>
      <c r="AN17" s="90">
        <f t="shared" si="3"/>
        <v>0.2366666667</v>
      </c>
      <c r="AO17" s="81" t="str">
        <f t="shared" si="4"/>
        <v>D</v>
      </c>
    </row>
    <row r="18">
      <c r="A18" s="70">
        <v>9.0</v>
      </c>
      <c r="B18" s="71" t="s">
        <v>37</v>
      </c>
      <c r="D18" s="72" t="s">
        <v>78</v>
      </c>
      <c r="E18" s="73" t="s">
        <v>76</v>
      </c>
      <c r="F18" s="73"/>
      <c r="G18" s="73"/>
      <c r="H18" s="32"/>
      <c r="I18" s="167" t="s">
        <v>76</v>
      </c>
      <c r="J18" s="33"/>
      <c r="K18" s="154">
        <v>0.86</v>
      </c>
      <c r="L18" s="81" t="str">
        <f t="shared" si="5"/>
        <v>A</v>
      </c>
      <c r="N18" s="72"/>
      <c r="O18" s="73"/>
      <c r="P18" s="73"/>
      <c r="Q18" s="73"/>
      <c r="R18" s="169"/>
      <c r="S18" s="167"/>
      <c r="T18" s="36"/>
      <c r="U18" s="91">
        <v>0.0</v>
      </c>
      <c r="V18" s="81" t="str">
        <f t="shared" si="1"/>
        <v>D</v>
      </c>
      <c r="X18" s="72"/>
      <c r="Y18" s="73"/>
      <c r="Z18" s="73"/>
      <c r="AA18" s="170"/>
      <c r="AB18" s="171"/>
      <c r="AC18" s="167"/>
      <c r="AD18" s="40"/>
      <c r="AE18" s="92">
        <v>0.0</v>
      </c>
      <c r="AF18" s="76" t="str">
        <f t="shared" si="2"/>
        <v>D</v>
      </c>
      <c r="AH18" s="172" t="str">
        <f>IFERROR(__xludf.DUMMYFUNCTION("QUERY(I18)"),"B")</f>
        <v>B</v>
      </c>
      <c r="AI18" s="86" t="str">
        <f>IFERROR(__xludf.DUMMYFUNCTION("QUERY(S18)"),"")</f>
        <v/>
      </c>
      <c r="AJ18" s="87" t="str">
        <f>IFERROR(__xludf.DUMMYFUNCTION("QUERY(AC18)"),"")</f>
        <v/>
      </c>
      <c r="AK18" s="88"/>
      <c r="AL18" s="166"/>
      <c r="AM18" s="44"/>
      <c r="AN18" s="90">
        <f t="shared" si="3"/>
        <v>0.2866666667</v>
      </c>
      <c r="AO18" s="81" t="str">
        <f t="shared" si="4"/>
        <v>D</v>
      </c>
    </row>
    <row r="19">
      <c r="A19" s="70">
        <v>10.0</v>
      </c>
      <c r="B19" s="71" t="s">
        <v>38</v>
      </c>
      <c r="D19" s="72" t="s">
        <v>78</v>
      </c>
      <c r="E19" s="73" t="s">
        <v>78</v>
      </c>
      <c r="F19" s="73"/>
      <c r="G19" s="73"/>
      <c r="H19" s="32"/>
      <c r="I19" s="167" t="s">
        <v>78</v>
      </c>
      <c r="J19" s="33"/>
      <c r="K19" s="154">
        <v>1.0</v>
      </c>
      <c r="L19" s="81" t="str">
        <f t="shared" si="5"/>
        <v>A</v>
      </c>
      <c r="N19" s="72"/>
      <c r="O19" s="73"/>
      <c r="P19" s="73"/>
      <c r="Q19" s="73"/>
      <c r="R19" s="169"/>
      <c r="S19" s="167"/>
      <c r="T19" s="36"/>
      <c r="U19" s="91">
        <v>0.0</v>
      </c>
      <c r="V19" s="81" t="str">
        <f t="shared" si="1"/>
        <v>D</v>
      </c>
      <c r="X19" s="72"/>
      <c r="Y19" s="73"/>
      <c r="Z19" s="73"/>
      <c r="AA19" s="170"/>
      <c r="AB19" s="171"/>
      <c r="AC19" s="167"/>
      <c r="AD19" s="40"/>
      <c r="AE19" s="92">
        <v>0.0</v>
      </c>
      <c r="AF19" s="76" t="str">
        <f t="shared" si="2"/>
        <v>D</v>
      </c>
      <c r="AH19" s="172" t="str">
        <f>IFERROR(__xludf.DUMMYFUNCTION("QUERY(I19)"),"MB")</f>
        <v>MB</v>
      </c>
      <c r="AI19" s="86" t="str">
        <f>IFERROR(__xludf.DUMMYFUNCTION("QUERY(S19)"),"")</f>
        <v/>
      </c>
      <c r="AJ19" s="87" t="str">
        <f>IFERROR(__xludf.DUMMYFUNCTION("QUERY(AC19)"),"")</f>
        <v/>
      </c>
      <c r="AK19" s="88"/>
      <c r="AL19" s="166"/>
      <c r="AM19" s="44"/>
      <c r="AN19" s="90">
        <f t="shared" si="3"/>
        <v>0.3333333333</v>
      </c>
      <c r="AO19" s="81" t="str">
        <f t="shared" si="4"/>
        <v>D</v>
      </c>
    </row>
    <row r="20">
      <c r="A20" s="70">
        <v>11.0</v>
      </c>
      <c r="B20" s="71" t="s">
        <v>39</v>
      </c>
      <c r="D20" s="72" t="s">
        <v>76</v>
      </c>
      <c r="E20" s="73" t="s">
        <v>77</v>
      </c>
      <c r="F20" s="73"/>
      <c r="G20" s="73"/>
      <c r="H20" s="32"/>
      <c r="I20" s="167" t="s">
        <v>77</v>
      </c>
      <c r="J20" s="33"/>
      <c r="K20" s="154">
        <v>0.64</v>
      </c>
      <c r="L20" s="168" t="s">
        <v>76</v>
      </c>
      <c r="N20" s="72"/>
      <c r="O20" s="73"/>
      <c r="P20" s="73"/>
      <c r="Q20" s="73"/>
      <c r="R20" s="169"/>
      <c r="S20" s="167"/>
      <c r="T20" s="36"/>
      <c r="U20" s="91">
        <v>0.0</v>
      </c>
      <c r="V20" s="81" t="str">
        <f t="shared" si="1"/>
        <v>D</v>
      </c>
      <c r="X20" s="72"/>
      <c r="Y20" s="73"/>
      <c r="Z20" s="73"/>
      <c r="AA20" s="170"/>
      <c r="AB20" s="171"/>
      <c r="AC20" s="167"/>
      <c r="AD20" s="40"/>
      <c r="AE20" s="92">
        <v>0.0</v>
      </c>
      <c r="AF20" s="76" t="str">
        <f t="shared" si="2"/>
        <v>D</v>
      </c>
      <c r="AH20" s="172" t="str">
        <f>IFERROR(__xludf.DUMMYFUNCTION("QUERY(I20)"),"S")</f>
        <v>S</v>
      </c>
      <c r="AI20" s="86" t="str">
        <f>IFERROR(__xludf.DUMMYFUNCTION("QUERY(S20)"),"")</f>
        <v/>
      </c>
      <c r="AJ20" s="87" t="str">
        <f>IFERROR(__xludf.DUMMYFUNCTION("QUERY(AC20)"),"")</f>
        <v/>
      </c>
      <c r="AK20" s="88"/>
      <c r="AL20" s="166"/>
      <c r="AM20" s="44"/>
      <c r="AN20" s="90">
        <f t="shared" si="3"/>
        <v>0.2133333333</v>
      </c>
      <c r="AO20" s="81" t="str">
        <f t="shared" si="4"/>
        <v>D</v>
      </c>
    </row>
    <row r="21">
      <c r="A21" s="70">
        <v>12.0</v>
      </c>
      <c r="B21" s="71" t="s">
        <v>40</v>
      </c>
      <c r="D21" s="72" t="s">
        <v>76</v>
      </c>
      <c r="E21" s="73" t="s">
        <v>77</v>
      </c>
      <c r="F21" s="73"/>
      <c r="G21" s="73"/>
      <c r="H21" s="32"/>
      <c r="I21" s="167" t="s">
        <v>77</v>
      </c>
      <c r="J21" s="33"/>
      <c r="K21" s="154">
        <v>0.64</v>
      </c>
      <c r="L21" s="168" t="s">
        <v>76</v>
      </c>
      <c r="N21" s="72"/>
      <c r="O21" s="73"/>
      <c r="P21" s="73"/>
      <c r="Q21" s="73"/>
      <c r="R21" s="169"/>
      <c r="S21" s="167"/>
      <c r="T21" s="36"/>
      <c r="U21" s="91">
        <v>0.0</v>
      </c>
      <c r="V21" s="81" t="str">
        <f t="shared" si="1"/>
        <v>D</v>
      </c>
      <c r="X21" s="72"/>
      <c r="Y21" s="73"/>
      <c r="Z21" s="73"/>
      <c r="AA21" s="170"/>
      <c r="AB21" s="171"/>
      <c r="AC21" s="167"/>
      <c r="AD21" s="40"/>
      <c r="AE21" s="92">
        <v>0.0</v>
      </c>
      <c r="AF21" s="76" t="str">
        <f t="shared" si="2"/>
        <v>D</v>
      </c>
      <c r="AH21" s="172" t="str">
        <f>IFERROR(__xludf.DUMMYFUNCTION("QUERY(I21)"),"S")</f>
        <v>S</v>
      </c>
      <c r="AI21" s="86" t="str">
        <f>IFERROR(__xludf.DUMMYFUNCTION("QUERY(S21)"),"")</f>
        <v/>
      </c>
      <c r="AJ21" s="87" t="str">
        <f>IFERROR(__xludf.DUMMYFUNCTION("QUERY(AC21)"),"")</f>
        <v/>
      </c>
      <c r="AK21" s="88"/>
      <c r="AL21" s="166"/>
      <c r="AM21" s="44"/>
      <c r="AN21" s="90">
        <f t="shared" si="3"/>
        <v>0.2133333333</v>
      </c>
      <c r="AO21" s="81" t="str">
        <f t="shared" si="4"/>
        <v>D</v>
      </c>
    </row>
    <row r="22">
      <c r="A22" s="70">
        <v>13.0</v>
      </c>
      <c r="B22" s="71" t="s">
        <v>41</v>
      </c>
      <c r="D22" s="72" t="s">
        <v>76</v>
      </c>
      <c r="E22" s="73" t="s">
        <v>77</v>
      </c>
      <c r="F22" s="73"/>
      <c r="G22" s="73"/>
      <c r="H22" s="32"/>
      <c r="I22" s="167" t="s">
        <v>77</v>
      </c>
      <c r="J22" s="33"/>
      <c r="K22" s="154">
        <v>0.64</v>
      </c>
      <c r="L22" s="168" t="s">
        <v>76</v>
      </c>
      <c r="N22" s="72"/>
      <c r="O22" s="73"/>
      <c r="P22" s="73"/>
      <c r="Q22" s="73"/>
      <c r="R22" s="169"/>
      <c r="S22" s="167"/>
      <c r="T22" s="36"/>
      <c r="U22" s="91">
        <v>0.0</v>
      </c>
      <c r="V22" s="81" t="str">
        <f t="shared" si="1"/>
        <v>D</v>
      </c>
      <c r="X22" s="72"/>
      <c r="Y22" s="73"/>
      <c r="Z22" s="73"/>
      <c r="AA22" s="170"/>
      <c r="AB22" s="171"/>
      <c r="AC22" s="167"/>
      <c r="AD22" s="40"/>
      <c r="AE22" s="92">
        <v>0.0</v>
      </c>
      <c r="AF22" s="76" t="str">
        <f t="shared" si="2"/>
        <v>D</v>
      </c>
      <c r="AH22" s="172" t="str">
        <f>IFERROR(__xludf.DUMMYFUNCTION("QUERY(I22)"),"S")</f>
        <v>S</v>
      </c>
      <c r="AI22" s="86" t="str">
        <f>IFERROR(__xludf.DUMMYFUNCTION("QUERY(S22)"),"")</f>
        <v/>
      </c>
      <c r="AJ22" s="87" t="str">
        <f>IFERROR(__xludf.DUMMYFUNCTION("QUERY(AC22)"),"")</f>
        <v/>
      </c>
      <c r="AK22" s="88"/>
      <c r="AL22" s="166"/>
      <c r="AM22" s="44"/>
      <c r="AN22" s="90">
        <f t="shared" si="3"/>
        <v>0.2133333333</v>
      </c>
      <c r="AO22" s="81" t="str">
        <f t="shared" si="4"/>
        <v>D</v>
      </c>
    </row>
    <row r="23">
      <c r="A23" s="70">
        <v>14.0</v>
      </c>
      <c r="B23" s="71" t="s">
        <v>42</v>
      </c>
      <c r="D23" s="72" t="s">
        <v>77</v>
      </c>
      <c r="E23" s="73" t="s">
        <v>77</v>
      </c>
      <c r="F23" s="73"/>
      <c r="G23" s="73"/>
      <c r="H23" s="32"/>
      <c r="I23" s="167" t="s">
        <v>77</v>
      </c>
      <c r="J23" s="33"/>
      <c r="K23" s="154">
        <v>0.57</v>
      </c>
      <c r="L23" s="168" t="s">
        <v>76</v>
      </c>
      <c r="N23" s="72"/>
      <c r="O23" s="73"/>
      <c r="P23" s="73"/>
      <c r="Q23" s="73"/>
      <c r="R23" s="169"/>
      <c r="S23" s="167"/>
      <c r="T23" s="36"/>
      <c r="U23" s="91">
        <v>0.0</v>
      </c>
      <c r="V23" s="81" t="str">
        <f t="shared" si="1"/>
        <v>D</v>
      </c>
      <c r="X23" s="72"/>
      <c r="Y23" s="73"/>
      <c r="Z23" s="73"/>
      <c r="AA23" s="170"/>
      <c r="AB23" s="171"/>
      <c r="AC23" s="167"/>
      <c r="AD23" s="40"/>
      <c r="AE23" s="92">
        <v>0.0</v>
      </c>
      <c r="AF23" s="76" t="str">
        <f t="shared" si="2"/>
        <v>D</v>
      </c>
      <c r="AH23" s="172" t="str">
        <f>IFERROR(__xludf.DUMMYFUNCTION("QUERY(I23)"),"S")</f>
        <v>S</v>
      </c>
      <c r="AI23" s="86" t="str">
        <f>IFERROR(__xludf.DUMMYFUNCTION("QUERY(S23)"),"")</f>
        <v/>
      </c>
      <c r="AJ23" s="87" t="str">
        <f>IFERROR(__xludf.DUMMYFUNCTION("QUERY(AC23)"),"")</f>
        <v/>
      </c>
      <c r="AK23" s="88"/>
      <c r="AL23" s="166"/>
      <c r="AM23" s="44"/>
      <c r="AN23" s="90">
        <f t="shared" si="3"/>
        <v>0.19</v>
      </c>
      <c r="AO23" s="81" t="str">
        <f t="shared" si="4"/>
        <v>D</v>
      </c>
    </row>
    <row r="24">
      <c r="A24" s="70">
        <v>15.0</v>
      </c>
      <c r="B24" s="71" t="s">
        <v>43</v>
      </c>
      <c r="D24" s="72" t="s">
        <v>76</v>
      </c>
      <c r="E24" s="73" t="s">
        <v>77</v>
      </c>
      <c r="F24" s="73"/>
      <c r="G24" s="73"/>
      <c r="H24" s="32"/>
      <c r="I24" s="167" t="s">
        <v>77</v>
      </c>
      <c r="J24" s="33"/>
      <c r="K24" s="154">
        <v>0.64</v>
      </c>
      <c r="L24" s="168" t="s">
        <v>76</v>
      </c>
      <c r="N24" s="72"/>
      <c r="O24" s="73"/>
      <c r="P24" s="73"/>
      <c r="Q24" s="73"/>
      <c r="R24" s="169"/>
      <c r="S24" s="167"/>
      <c r="T24" s="36"/>
      <c r="U24" s="91">
        <v>0.0</v>
      </c>
      <c r="V24" s="81" t="str">
        <f t="shared" si="1"/>
        <v>D</v>
      </c>
      <c r="X24" s="72"/>
      <c r="Y24" s="73"/>
      <c r="Z24" s="73"/>
      <c r="AA24" s="170"/>
      <c r="AB24" s="171"/>
      <c r="AC24" s="167"/>
      <c r="AD24" s="40"/>
      <c r="AE24" s="92">
        <v>0.0</v>
      </c>
      <c r="AF24" s="76" t="str">
        <f t="shared" si="2"/>
        <v>D</v>
      </c>
      <c r="AH24" s="172" t="str">
        <f>IFERROR(__xludf.DUMMYFUNCTION("QUERY(I24)"),"S")</f>
        <v>S</v>
      </c>
      <c r="AI24" s="86" t="str">
        <f>IFERROR(__xludf.DUMMYFUNCTION("QUERY(S24)"),"")</f>
        <v/>
      </c>
      <c r="AJ24" s="87" t="str">
        <f>IFERROR(__xludf.DUMMYFUNCTION("QUERY(AC24)"),"")</f>
        <v/>
      </c>
      <c r="AK24" s="88"/>
      <c r="AL24" s="166"/>
      <c r="AM24" s="44"/>
      <c r="AN24" s="90">
        <f t="shared" si="3"/>
        <v>0.2133333333</v>
      </c>
      <c r="AO24" s="81" t="str">
        <f t="shared" si="4"/>
        <v>D</v>
      </c>
    </row>
    <row r="25">
      <c r="A25" s="70">
        <v>16.0</v>
      </c>
      <c r="B25" s="71" t="s">
        <v>44</v>
      </c>
      <c r="D25" s="72"/>
      <c r="E25" s="73"/>
      <c r="F25" s="73"/>
      <c r="G25" s="73"/>
      <c r="H25" s="32"/>
      <c r="I25" s="167"/>
      <c r="J25" s="33"/>
      <c r="K25" s="154">
        <v>0.0</v>
      </c>
      <c r="L25" s="81" t="str">
        <f t="shared" ref="L25:L26" si="6">IF(AND(K25&gt;=0%,K25&lt;60%),"D",IF(AND(K25&gt;=60%,K25&lt;70%),"C",IF(AND(K25&gt;=70%,K25&lt;85%),"B",IF(AND(K25&gt;= 85%,K25&lt;101%),"A"))))</f>
        <v>D</v>
      </c>
      <c r="N25" s="72"/>
      <c r="O25" s="73"/>
      <c r="P25" s="73"/>
      <c r="Q25" s="73"/>
      <c r="R25" s="169"/>
      <c r="S25" s="167"/>
      <c r="T25" s="36"/>
      <c r="U25" s="91">
        <v>0.0</v>
      </c>
      <c r="V25" s="81" t="str">
        <f t="shared" si="1"/>
        <v>D</v>
      </c>
      <c r="X25" s="72"/>
      <c r="Y25" s="73"/>
      <c r="Z25" s="73"/>
      <c r="AA25" s="170"/>
      <c r="AB25" s="171"/>
      <c r="AC25" s="167"/>
      <c r="AD25" s="40"/>
      <c r="AE25" s="92">
        <v>0.0</v>
      </c>
      <c r="AF25" s="76" t="str">
        <f t="shared" si="2"/>
        <v>D</v>
      </c>
      <c r="AH25" s="172" t="str">
        <f>IFERROR(__xludf.DUMMYFUNCTION("QUERY(I25)"),"")</f>
        <v/>
      </c>
      <c r="AI25" s="86" t="str">
        <f>IFERROR(__xludf.DUMMYFUNCTION("QUERY(S25)"),"")</f>
        <v/>
      </c>
      <c r="AJ25" s="87" t="str">
        <f>IFERROR(__xludf.DUMMYFUNCTION("QUERY(AC25)"),"")</f>
        <v/>
      </c>
      <c r="AK25" s="88"/>
      <c r="AL25" s="166"/>
      <c r="AM25" s="44"/>
      <c r="AN25" s="90">
        <f t="shared" si="3"/>
        <v>0</v>
      </c>
      <c r="AO25" s="81" t="str">
        <f t="shared" si="4"/>
        <v>D</v>
      </c>
    </row>
    <row r="26">
      <c r="A26" s="70">
        <v>17.0</v>
      </c>
      <c r="B26" s="71" t="s">
        <v>45</v>
      </c>
      <c r="D26" s="72" t="s">
        <v>78</v>
      </c>
      <c r="E26" s="73" t="s">
        <v>78</v>
      </c>
      <c r="F26" s="73"/>
      <c r="G26" s="73"/>
      <c r="H26" s="32"/>
      <c r="I26" s="167" t="s">
        <v>78</v>
      </c>
      <c r="J26" s="33"/>
      <c r="K26" s="154">
        <v>0.93</v>
      </c>
      <c r="L26" s="81" t="str">
        <f t="shared" si="6"/>
        <v>A</v>
      </c>
      <c r="N26" s="72"/>
      <c r="O26" s="73"/>
      <c r="P26" s="73"/>
      <c r="Q26" s="73"/>
      <c r="R26" s="169"/>
      <c r="S26" s="167"/>
      <c r="T26" s="36"/>
      <c r="U26" s="91">
        <v>0.0</v>
      </c>
      <c r="V26" s="81" t="str">
        <f t="shared" si="1"/>
        <v>D</v>
      </c>
      <c r="X26" s="72"/>
      <c r="Y26" s="73"/>
      <c r="Z26" s="73"/>
      <c r="AA26" s="170"/>
      <c r="AB26" s="171"/>
      <c r="AC26" s="167"/>
      <c r="AD26" s="40"/>
      <c r="AE26" s="92">
        <v>0.0</v>
      </c>
      <c r="AF26" s="76" t="str">
        <f t="shared" si="2"/>
        <v>D</v>
      </c>
      <c r="AH26" s="172" t="str">
        <f>IFERROR(__xludf.DUMMYFUNCTION("QUERY(I26)"),"MB")</f>
        <v>MB</v>
      </c>
      <c r="AI26" s="86" t="str">
        <f>IFERROR(__xludf.DUMMYFUNCTION("QUERY(S26)"),"")</f>
        <v/>
      </c>
      <c r="AJ26" s="87" t="str">
        <f>IFERROR(__xludf.DUMMYFUNCTION("QUERY(AC26)"),"")</f>
        <v/>
      </c>
      <c r="AK26" s="88"/>
      <c r="AL26" s="166"/>
      <c r="AM26" s="44"/>
      <c r="AN26" s="90">
        <f t="shared" si="3"/>
        <v>0.31</v>
      </c>
      <c r="AO26" s="81" t="str">
        <f t="shared" si="4"/>
        <v>D</v>
      </c>
    </row>
    <row r="27">
      <c r="A27" s="70">
        <v>18.0</v>
      </c>
      <c r="B27" s="71" t="s">
        <v>46</v>
      </c>
      <c r="D27" s="72" t="s">
        <v>76</v>
      </c>
      <c r="E27" s="73" t="s">
        <v>77</v>
      </c>
      <c r="F27" s="73"/>
      <c r="G27" s="73"/>
      <c r="H27" s="32"/>
      <c r="I27" s="167" t="s">
        <v>77</v>
      </c>
      <c r="J27" s="33"/>
      <c r="K27" s="154">
        <v>0.64</v>
      </c>
      <c r="L27" s="168" t="s">
        <v>76</v>
      </c>
      <c r="N27" s="72"/>
      <c r="O27" s="73"/>
      <c r="P27" s="73"/>
      <c r="Q27" s="73"/>
      <c r="R27" s="169"/>
      <c r="S27" s="167"/>
      <c r="T27" s="36"/>
      <c r="U27" s="91">
        <v>0.0</v>
      </c>
      <c r="V27" s="81" t="str">
        <f t="shared" si="1"/>
        <v>D</v>
      </c>
      <c r="X27" s="72"/>
      <c r="Y27" s="73"/>
      <c r="Z27" s="73"/>
      <c r="AA27" s="170"/>
      <c r="AB27" s="171"/>
      <c r="AC27" s="167"/>
      <c r="AD27" s="40"/>
      <c r="AE27" s="92">
        <v>0.0</v>
      </c>
      <c r="AF27" s="76" t="str">
        <f t="shared" si="2"/>
        <v>D</v>
      </c>
      <c r="AH27" s="172" t="str">
        <f>IFERROR(__xludf.DUMMYFUNCTION("QUERY(I27)"),"S")</f>
        <v>S</v>
      </c>
      <c r="AI27" s="86" t="str">
        <f>IFERROR(__xludf.DUMMYFUNCTION("QUERY(S27)"),"")</f>
        <v/>
      </c>
      <c r="AJ27" s="87" t="str">
        <f>IFERROR(__xludf.DUMMYFUNCTION("QUERY(AC27)"),"")</f>
        <v/>
      </c>
      <c r="AK27" s="88"/>
      <c r="AL27" s="166"/>
      <c r="AM27" s="44"/>
      <c r="AN27" s="90">
        <f t="shared" si="3"/>
        <v>0.2133333333</v>
      </c>
      <c r="AO27" s="81" t="str">
        <f t="shared" si="4"/>
        <v>D</v>
      </c>
    </row>
    <row r="28">
      <c r="A28" s="70">
        <v>19.0</v>
      </c>
      <c r="B28" s="71" t="s">
        <v>47</v>
      </c>
      <c r="D28" s="72" t="s">
        <v>76</v>
      </c>
      <c r="E28" s="73" t="s">
        <v>77</v>
      </c>
      <c r="F28" s="73"/>
      <c r="G28" s="73"/>
      <c r="H28" s="32"/>
      <c r="I28" s="167" t="s">
        <v>77</v>
      </c>
      <c r="J28" s="33"/>
      <c r="K28" s="154">
        <v>0.64</v>
      </c>
      <c r="L28" s="168" t="s">
        <v>76</v>
      </c>
      <c r="N28" s="72"/>
      <c r="O28" s="73"/>
      <c r="P28" s="73"/>
      <c r="Q28" s="73"/>
      <c r="R28" s="169"/>
      <c r="S28" s="167"/>
      <c r="T28" s="36"/>
      <c r="U28" s="91">
        <v>0.0</v>
      </c>
      <c r="V28" s="81" t="str">
        <f t="shared" si="1"/>
        <v>D</v>
      </c>
      <c r="X28" s="72"/>
      <c r="Y28" s="73"/>
      <c r="Z28" s="73"/>
      <c r="AA28" s="170"/>
      <c r="AB28" s="171"/>
      <c r="AC28" s="167"/>
      <c r="AD28" s="40"/>
      <c r="AE28" s="92">
        <v>0.0</v>
      </c>
      <c r="AF28" s="76" t="str">
        <f t="shared" si="2"/>
        <v>D</v>
      </c>
      <c r="AH28" s="172" t="str">
        <f>IFERROR(__xludf.DUMMYFUNCTION("QUERY(I28)"),"S")</f>
        <v>S</v>
      </c>
      <c r="AI28" s="86" t="str">
        <f>IFERROR(__xludf.DUMMYFUNCTION("QUERY(S28)"),"")</f>
        <v/>
      </c>
      <c r="AJ28" s="87" t="str">
        <f>IFERROR(__xludf.DUMMYFUNCTION("QUERY(AC28)"),"")</f>
        <v/>
      </c>
      <c r="AK28" s="88"/>
      <c r="AL28" s="166"/>
      <c r="AM28" s="44"/>
      <c r="AN28" s="90">
        <f t="shared" si="3"/>
        <v>0.2133333333</v>
      </c>
      <c r="AO28" s="81" t="str">
        <f t="shared" si="4"/>
        <v>D</v>
      </c>
    </row>
    <row r="29">
      <c r="A29" s="70">
        <v>20.0</v>
      </c>
      <c r="B29" s="173" t="s">
        <v>79</v>
      </c>
      <c r="D29" s="72"/>
      <c r="E29" s="73"/>
      <c r="F29" s="73"/>
      <c r="G29" s="73"/>
      <c r="H29" s="32"/>
      <c r="I29" s="167"/>
      <c r="J29" s="33"/>
      <c r="K29" s="154">
        <v>0.0</v>
      </c>
      <c r="L29" s="81" t="str">
        <f t="shared" ref="L29:L31" si="7">IF(AND(K29&gt;=0%,K29&lt;60%),"D",IF(AND(K29&gt;=60%,K29&lt;70%),"C",IF(AND(K29&gt;=70%,K29&lt;85%),"B",IF(AND(K29&gt;= 85%,K29&lt;101%),"A"))))</f>
        <v>D</v>
      </c>
      <c r="N29" s="72"/>
      <c r="O29" s="73"/>
      <c r="P29" s="73"/>
      <c r="Q29" s="73"/>
      <c r="R29" s="169"/>
      <c r="S29" s="167"/>
      <c r="T29" s="36"/>
      <c r="U29" s="91">
        <v>0.0</v>
      </c>
      <c r="V29" s="81" t="str">
        <f t="shared" si="1"/>
        <v>D</v>
      </c>
      <c r="X29" s="72"/>
      <c r="Y29" s="73"/>
      <c r="Z29" s="73"/>
      <c r="AA29" s="170"/>
      <c r="AB29" s="171"/>
      <c r="AC29" s="167"/>
      <c r="AD29" s="40"/>
      <c r="AE29" s="92">
        <v>0.0</v>
      </c>
      <c r="AF29" s="76" t="str">
        <f t="shared" si="2"/>
        <v>D</v>
      </c>
      <c r="AH29" s="172" t="str">
        <f>IFERROR(__xludf.DUMMYFUNCTION("QUERY(I29)"),"")</f>
        <v/>
      </c>
      <c r="AI29" s="86" t="str">
        <f>IFERROR(__xludf.DUMMYFUNCTION("QUERY(S29)"),"")</f>
        <v/>
      </c>
      <c r="AJ29" s="87" t="str">
        <f>IFERROR(__xludf.DUMMYFUNCTION("QUERY(AC29)"),"")</f>
        <v/>
      </c>
      <c r="AK29" s="88"/>
      <c r="AL29" s="166"/>
      <c r="AM29" s="44"/>
      <c r="AN29" s="90">
        <f t="shared" si="3"/>
        <v>0</v>
      </c>
      <c r="AO29" s="81" t="str">
        <f t="shared" si="4"/>
        <v>D</v>
      </c>
    </row>
    <row r="30">
      <c r="A30" s="70">
        <v>21.0</v>
      </c>
      <c r="B30" s="71" t="s">
        <v>49</v>
      </c>
      <c r="D30" s="72" t="s">
        <v>78</v>
      </c>
      <c r="E30" s="73" t="s">
        <v>78</v>
      </c>
      <c r="F30" s="73"/>
      <c r="G30" s="73"/>
      <c r="H30" s="32"/>
      <c r="I30" s="167" t="s">
        <v>78</v>
      </c>
      <c r="J30" s="33"/>
      <c r="K30" s="154">
        <v>0.93</v>
      </c>
      <c r="L30" s="81" t="str">
        <f t="shared" si="7"/>
        <v>A</v>
      </c>
      <c r="N30" s="72"/>
      <c r="O30" s="73"/>
      <c r="P30" s="73"/>
      <c r="Q30" s="73"/>
      <c r="R30" s="169"/>
      <c r="S30" s="167"/>
      <c r="T30" s="36"/>
      <c r="U30" s="91">
        <v>0.0</v>
      </c>
      <c r="V30" s="81" t="str">
        <f t="shared" si="1"/>
        <v>D</v>
      </c>
      <c r="X30" s="72"/>
      <c r="Y30" s="73"/>
      <c r="Z30" s="73"/>
      <c r="AA30" s="170"/>
      <c r="AB30" s="171"/>
      <c r="AC30" s="167"/>
      <c r="AD30" s="40"/>
      <c r="AE30" s="92">
        <v>0.0</v>
      </c>
      <c r="AF30" s="76" t="str">
        <f t="shared" si="2"/>
        <v>D</v>
      </c>
      <c r="AH30" s="172" t="str">
        <f>IFERROR(__xludf.DUMMYFUNCTION("QUERY(I30)"),"MB")</f>
        <v>MB</v>
      </c>
      <c r="AI30" s="86" t="str">
        <f>IFERROR(__xludf.DUMMYFUNCTION("QUERY(S30)"),"")</f>
        <v/>
      </c>
      <c r="AJ30" s="87" t="str">
        <f>IFERROR(__xludf.DUMMYFUNCTION("QUERY(AC30)"),"")</f>
        <v/>
      </c>
      <c r="AK30" s="88"/>
      <c r="AL30" s="166"/>
      <c r="AM30" s="44"/>
      <c r="AN30" s="90">
        <f t="shared" si="3"/>
        <v>0.31</v>
      </c>
      <c r="AO30" s="81" t="str">
        <f t="shared" si="4"/>
        <v>D</v>
      </c>
    </row>
    <row r="31">
      <c r="A31" s="70">
        <v>22.0</v>
      </c>
      <c r="B31" s="71" t="s">
        <v>50</v>
      </c>
      <c r="D31" s="72" t="s">
        <v>78</v>
      </c>
      <c r="E31" s="73" t="s">
        <v>78</v>
      </c>
      <c r="F31" s="73"/>
      <c r="G31" s="73"/>
      <c r="H31" s="32"/>
      <c r="I31" s="167" t="s">
        <v>78</v>
      </c>
      <c r="J31" s="33"/>
      <c r="K31" s="154">
        <v>0.93</v>
      </c>
      <c r="L31" s="81" t="str">
        <f t="shared" si="7"/>
        <v>A</v>
      </c>
      <c r="N31" s="72"/>
      <c r="O31" s="73"/>
      <c r="P31" s="73"/>
      <c r="Q31" s="73"/>
      <c r="R31" s="169"/>
      <c r="S31" s="167"/>
      <c r="T31" s="36"/>
      <c r="U31" s="91">
        <v>0.0</v>
      </c>
      <c r="V31" s="81" t="str">
        <f t="shared" si="1"/>
        <v>D</v>
      </c>
      <c r="X31" s="72"/>
      <c r="Y31" s="73"/>
      <c r="Z31" s="73"/>
      <c r="AA31" s="170"/>
      <c r="AB31" s="171"/>
      <c r="AC31" s="167"/>
      <c r="AD31" s="40"/>
      <c r="AE31" s="92">
        <v>0.0</v>
      </c>
      <c r="AF31" s="76" t="str">
        <f t="shared" si="2"/>
        <v>D</v>
      </c>
      <c r="AH31" s="172" t="str">
        <f>IFERROR(__xludf.DUMMYFUNCTION("QUERY(I31)"),"MB")</f>
        <v>MB</v>
      </c>
      <c r="AI31" s="86" t="str">
        <f>IFERROR(__xludf.DUMMYFUNCTION("QUERY(S31)"),"")</f>
        <v/>
      </c>
      <c r="AJ31" s="87" t="str">
        <f>IFERROR(__xludf.DUMMYFUNCTION("QUERY(AC31)"),"")</f>
        <v/>
      </c>
      <c r="AK31" s="88"/>
      <c r="AL31" s="166"/>
      <c r="AM31" s="44"/>
      <c r="AN31" s="90">
        <f t="shared" si="3"/>
        <v>0.31</v>
      </c>
      <c r="AO31" s="81" t="str">
        <f t="shared" si="4"/>
        <v>D</v>
      </c>
    </row>
    <row r="32">
      <c r="A32" s="70">
        <v>23.0</v>
      </c>
      <c r="B32" s="71" t="s">
        <v>51</v>
      </c>
      <c r="D32" s="72" t="s">
        <v>77</v>
      </c>
      <c r="E32" s="73" t="s">
        <v>77</v>
      </c>
      <c r="F32" s="73"/>
      <c r="G32" s="73"/>
      <c r="H32" s="32"/>
      <c r="I32" s="167" t="s">
        <v>77</v>
      </c>
      <c r="J32" s="33"/>
      <c r="K32" s="154">
        <v>0.57</v>
      </c>
      <c r="L32" s="168" t="s">
        <v>76</v>
      </c>
      <c r="N32" s="72"/>
      <c r="O32" s="73"/>
      <c r="P32" s="73"/>
      <c r="Q32" s="73"/>
      <c r="R32" s="169"/>
      <c r="S32" s="167"/>
      <c r="T32" s="36"/>
      <c r="U32" s="91">
        <v>0.0</v>
      </c>
      <c r="V32" s="81" t="str">
        <f t="shared" si="1"/>
        <v>D</v>
      </c>
      <c r="X32" s="72"/>
      <c r="Y32" s="73"/>
      <c r="Z32" s="73"/>
      <c r="AA32" s="170"/>
      <c r="AB32" s="171"/>
      <c r="AC32" s="167"/>
      <c r="AD32" s="40"/>
      <c r="AE32" s="92">
        <v>0.0</v>
      </c>
      <c r="AF32" s="76" t="str">
        <f t="shared" si="2"/>
        <v>D</v>
      </c>
      <c r="AH32" s="172" t="str">
        <f>IFERROR(__xludf.DUMMYFUNCTION("QUERY(I32)"),"S")</f>
        <v>S</v>
      </c>
      <c r="AI32" s="86" t="str">
        <f>IFERROR(__xludf.DUMMYFUNCTION("QUERY(S32)"),"")</f>
        <v/>
      </c>
      <c r="AJ32" s="87" t="str">
        <f>IFERROR(__xludf.DUMMYFUNCTION("QUERY(AC32)"),"")</f>
        <v/>
      </c>
      <c r="AK32" s="88"/>
      <c r="AL32" s="166"/>
      <c r="AM32" s="44"/>
      <c r="AN32" s="90">
        <f t="shared" si="3"/>
        <v>0.19</v>
      </c>
      <c r="AO32" s="81" t="str">
        <f t="shared" si="4"/>
        <v>D</v>
      </c>
    </row>
    <row r="33">
      <c r="A33" s="70">
        <v>24.0</v>
      </c>
      <c r="B33" s="71" t="s">
        <v>52</v>
      </c>
      <c r="D33" s="72" t="s">
        <v>78</v>
      </c>
      <c r="E33" s="73" t="s">
        <v>76</v>
      </c>
      <c r="F33" s="73"/>
      <c r="G33" s="73"/>
      <c r="H33" s="32"/>
      <c r="I33" s="167" t="s">
        <v>76</v>
      </c>
      <c r="J33" s="33"/>
      <c r="K33" s="154">
        <v>0.79</v>
      </c>
      <c r="L33" s="168" t="s">
        <v>80</v>
      </c>
      <c r="N33" s="72"/>
      <c r="O33" s="73"/>
      <c r="P33" s="73"/>
      <c r="Q33" s="73"/>
      <c r="R33" s="169"/>
      <c r="S33" s="167"/>
      <c r="T33" s="36"/>
      <c r="U33" s="91">
        <v>0.0</v>
      </c>
      <c r="V33" s="81" t="str">
        <f t="shared" si="1"/>
        <v>D</v>
      </c>
      <c r="X33" s="72"/>
      <c r="Y33" s="73"/>
      <c r="Z33" s="73"/>
      <c r="AA33" s="170"/>
      <c r="AB33" s="171"/>
      <c r="AC33" s="167"/>
      <c r="AD33" s="40"/>
      <c r="AE33" s="92">
        <v>0.0</v>
      </c>
      <c r="AF33" s="76" t="str">
        <f t="shared" si="2"/>
        <v>D</v>
      </c>
      <c r="AH33" s="172" t="str">
        <f>IFERROR(__xludf.DUMMYFUNCTION("QUERY(I33)"),"B")</f>
        <v>B</v>
      </c>
      <c r="AI33" s="86" t="str">
        <f>IFERROR(__xludf.DUMMYFUNCTION("QUERY(S33)"),"")</f>
        <v/>
      </c>
      <c r="AJ33" s="87" t="str">
        <f>IFERROR(__xludf.DUMMYFUNCTION("QUERY(AC33)"),"")</f>
        <v/>
      </c>
      <c r="AK33" s="88"/>
      <c r="AL33" s="166"/>
      <c r="AM33" s="44"/>
      <c r="AN33" s="90">
        <f t="shared" si="3"/>
        <v>0.2633333333</v>
      </c>
      <c r="AO33" s="81" t="str">
        <f t="shared" si="4"/>
        <v>D</v>
      </c>
    </row>
    <row r="34">
      <c r="A34" s="93">
        <v>25.0</v>
      </c>
      <c r="B34" s="94" t="s">
        <v>53</v>
      </c>
      <c r="C34" s="95"/>
      <c r="D34" s="96" t="s">
        <v>77</v>
      </c>
      <c r="E34" s="97" t="s">
        <v>77</v>
      </c>
      <c r="F34" s="97"/>
      <c r="G34" s="97"/>
      <c r="H34" s="98"/>
      <c r="I34" s="174" t="s">
        <v>77</v>
      </c>
      <c r="J34" s="175"/>
      <c r="K34" s="176"/>
      <c r="L34" s="177"/>
      <c r="M34" s="95"/>
      <c r="N34" s="96"/>
      <c r="O34" s="97"/>
      <c r="P34" s="97"/>
      <c r="Q34" s="97"/>
      <c r="R34" s="98"/>
      <c r="S34" s="174"/>
      <c r="T34" s="106"/>
      <c r="U34" s="107"/>
      <c r="V34" s="108"/>
      <c r="W34" s="95"/>
      <c r="X34" s="96"/>
      <c r="Y34" s="97"/>
      <c r="Z34" s="97"/>
      <c r="AA34" s="178"/>
      <c r="AB34" s="171"/>
      <c r="AC34" s="174"/>
      <c r="AD34" s="111"/>
      <c r="AE34" s="112"/>
      <c r="AF34" s="102"/>
      <c r="AG34" s="95"/>
      <c r="AH34" s="179" t="str">
        <f>IFERROR(__xludf.DUMMYFUNCTION("QUERY(I34)"),"S")</f>
        <v>S</v>
      </c>
      <c r="AI34" s="114" t="str">
        <f>IFERROR(__xludf.DUMMYFUNCTION("QUERY(S34)"),"")</f>
        <v/>
      </c>
      <c r="AJ34" s="115" t="str">
        <f>IFERROR(__xludf.DUMMYFUNCTION("QUERY(AC34)"),"")</f>
        <v/>
      </c>
      <c r="AK34" s="106"/>
      <c r="AL34" s="180"/>
      <c r="AM34" s="117"/>
      <c r="AN34" s="118" t="str">
        <f t="shared" si="3"/>
        <v/>
      </c>
      <c r="AO34" s="108" t="str">
        <f t="shared" si="4"/>
        <v>D</v>
      </c>
      <c r="AP34" s="95"/>
    </row>
    <row r="35">
      <c r="A35" s="70">
        <v>26.0</v>
      </c>
      <c r="B35" s="71" t="s">
        <v>54</v>
      </c>
      <c r="D35" s="72" t="s">
        <v>77</v>
      </c>
      <c r="E35" s="73" t="s">
        <v>76</v>
      </c>
      <c r="F35" s="73"/>
      <c r="G35" s="73"/>
      <c r="H35" s="32"/>
      <c r="I35" s="167" t="s">
        <v>77</v>
      </c>
      <c r="J35" s="33"/>
      <c r="K35" s="154">
        <v>0.64</v>
      </c>
      <c r="L35" s="168" t="s">
        <v>76</v>
      </c>
      <c r="N35" s="72"/>
      <c r="O35" s="73"/>
      <c r="P35" s="73"/>
      <c r="Q35" s="73"/>
      <c r="R35" s="169"/>
      <c r="S35" s="167"/>
      <c r="T35" s="36"/>
      <c r="U35" s="91">
        <v>0.0</v>
      </c>
      <c r="V35" s="81" t="str">
        <f t="shared" ref="V35:V46" si="8">IF(AND(U35&gt;=0%,U35&lt;60%),"D",IF(AND(U35&gt;=60%,U35&lt;70%),"C",IF(AND(U35&gt;=70%,U35&lt;85%),"B",IF(AND(U35&gt;= 85%,U35&lt;101%),"A"))))</f>
        <v>D</v>
      </c>
      <c r="X35" s="72"/>
      <c r="Y35" s="73"/>
      <c r="Z35" s="73"/>
      <c r="AA35" s="170"/>
      <c r="AB35" s="171"/>
      <c r="AC35" s="167"/>
      <c r="AD35" s="40"/>
      <c r="AE35" s="92">
        <v>0.0</v>
      </c>
      <c r="AF35" s="76" t="str">
        <f t="shared" ref="AF35:AF46" si="9">IF(AND(AE35&gt;=0%,AE35&lt;60%),"D",IF(AND(AE35&gt;=60%,AE35&lt;70%),"C",IF(AND(AE35&gt;=70%,AE35&lt;85%),"B",IF(AND(AE35&gt;= 85%,AE35&lt;101%),"A"))))</f>
        <v>D</v>
      </c>
      <c r="AH35" s="172" t="str">
        <f>IFERROR(__xludf.DUMMYFUNCTION("QUERY(I35)"),"S")</f>
        <v>S</v>
      </c>
      <c r="AI35" s="86" t="str">
        <f>IFERROR(__xludf.DUMMYFUNCTION("QUERY(S35)"),"")</f>
        <v/>
      </c>
      <c r="AJ35" s="87" t="str">
        <f>IFERROR(__xludf.DUMMYFUNCTION("QUERY(AC35)"),"")</f>
        <v/>
      </c>
      <c r="AK35" s="88"/>
      <c r="AL35" s="166"/>
      <c r="AM35" s="44"/>
      <c r="AN35" s="90">
        <f t="shared" si="3"/>
        <v>0.2133333333</v>
      </c>
      <c r="AO35" s="81" t="str">
        <f t="shared" si="4"/>
        <v>D</v>
      </c>
    </row>
    <row r="36">
      <c r="A36" s="70">
        <v>27.0</v>
      </c>
      <c r="B36" s="71" t="s">
        <v>55</v>
      </c>
      <c r="D36" s="72" t="s">
        <v>76</v>
      </c>
      <c r="E36" s="73" t="s">
        <v>77</v>
      </c>
      <c r="F36" s="73"/>
      <c r="G36" s="73"/>
      <c r="H36" s="32"/>
      <c r="I36" s="167" t="s">
        <v>77</v>
      </c>
      <c r="J36" s="33"/>
      <c r="K36" s="154">
        <v>0.64</v>
      </c>
      <c r="L36" s="168" t="s">
        <v>76</v>
      </c>
      <c r="N36" s="72"/>
      <c r="O36" s="73"/>
      <c r="P36" s="73"/>
      <c r="Q36" s="73"/>
      <c r="R36" s="169"/>
      <c r="S36" s="167"/>
      <c r="T36" s="36"/>
      <c r="U36" s="91">
        <v>0.0</v>
      </c>
      <c r="V36" s="81" t="str">
        <f t="shared" si="8"/>
        <v>D</v>
      </c>
      <c r="X36" s="72"/>
      <c r="Y36" s="73"/>
      <c r="Z36" s="73"/>
      <c r="AA36" s="170"/>
      <c r="AB36" s="171"/>
      <c r="AC36" s="167"/>
      <c r="AD36" s="40"/>
      <c r="AE36" s="92">
        <v>0.0</v>
      </c>
      <c r="AF36" s="76" t="str">
        <f t="shared" si="9"/>
        <v>D</v>
      </c>
      <c r="AH36" s="172" t="str">
        <f>IFERROR(__xludf.DUMMYFUNCTION("QUERY(I36)"),"S")</f>
        <v>S</v>
      </c>
      <c r="AI36" s="86" t="str">
        <f>IFERROR(__xludf.DUMMYFUNCTION("QUERY(S36)"),"")</f>
        <v/>
      </c>
      <c r="AJ36" s="87" t="str">
        <f>IFERROR(__xludf.DUMMYFUNCTION("QUERY(AC36)"),"")</f>
        <v/>
      </c>
      <c r="AK36" s="88"/>
      <c r="AL36" s="166"/>
      <c r="AM36" s="44"/>
      <c r="AN36" s="90">
        <f t="shared" si="3"/>
        <v>0.2133333333</v>
      </c>
      <c r="AO36" s="81" t="str">
        <f t="shared" si="4"/>
        <v>D</v>
      </c>
    </row>
    <row r="37">
      <c r="A37" s="70">
        <v>28.0</v>
      </c>
      <c r="B37" s="71" t="s">
        <v>56</v>
      </c>
      <c r="D37" s="72" t="s">
        <v>77</v>
      </c>
      <c r="E37" s="73" t="s">
        <v>76</v>
      </c>
      <c r="F37" s="73"/>
      <c r="G37" s="73"/>
      <c r="H37" s="32"/>
      <c r="I37" s="167" t="s">
        <v>77</v>
      </c>
      <c r="J37" s="33"/>
      <c r="K37" s="154">
        <v>0.64</v>
      </c>
      <c r="L37" s="168" t="s">
        <v>76</v>
      </c>
      <c r="N37" s="72"/>
      <c r="O37" s="73"/>
      <c r="P37" s="73"/>
      <c r="Q37" s="73"/>
      <c r="R37" s="169"/>
      <c r="S37" s="167"/>
      <c r="T37" s="36"/>
      <c r="U37" s="91">
        <v>0.0</v>
      </c>
      <c r="V37" s="81" t="str">
        <f t="shared" si="8"/>
        <v>D</v>
      </c>
      <c r="X37" s="72"/>
      <c r="Y37" s="73"/>
      <c r="Z37" s="73"/>
      <c r="AA37" s="170"/>
      <c r="AB37" s="171"/>
      <c r="AC37" s="167"/>
      <c r="AD37" s="40"/>
      <c r="AE37" s="92">
        <v>0.0</v>
      </c>
      <c r="AF37" s="76" t="str">
        <f t="shared" si="9"/>
        <v>D</v>
      </c>
      <c r="AH37" s="172" t="str">
        <f>IFERROR(__xludf.DUMMYFUNCTION("QUERY(I37)"),"S")</f>
        <v>S</v>
      </c>
      <c r="AI37" s="86" t="str">
        <f>IFERROR(__xludf.DUMMYFUNCTION("QUERY(S37)"),"")</f>
        <v/>
      </c>
      <c r="AJ37" s="87" t="str">
        <f>IFERROR(__xludf.DUMMYFUNCTION("QUERY(AC37)"),"")</f>
        <v/>
      </c>
      <c r="AK37" s="88"/>
      <c r="AL37" s="166"/>
      <c r="AM37" s="44"/>
      <c r="AN37" s="90">
        <f t="shared" si="3"/>
        <v>0.2133333333</v>
      </c>
      <c r="AO37" s="81" t="str">
        <f t="shared" si="4"/>
        <v>D</v>
      </c>
    </row>
    <row r="38">
      <c r="A38" s="70">
        <v>29.0</v>
      </c>
      <c r="B38" s="71" t="s">
        <v>57</v>
      </c>
      <c r="D38" s="72" t="s">
        <v>77</v>
      </c>
      <c r="E38" s="73" t="s">
        <v>76</v>
      </c>
      <c r="F38" s="73"/>
      <c r="G38" s="73"/>
      <c r="H38" s="32"/>
      <c r="I38" s="167" t="s">
        <v>77</v>
      </c>
      <c r="J38" s="33"/>
      <c r="K38" s="154">
        <v>0.64</v>
      </c>
      <c r="L38" s="168" t="s">
        <v>76</v>
      </c>
      <c r="N38" s="72"/>
      <c r="O38" s="73"/>
      <c r="P38" s="73"/>
      <c r="Q38" s="73"/>
      <c r="R38" s="169"/>
      <c r="S38" s="167"/>
      <c r="T38" s="36"/>
      <c r="U38" s="91">
        <v>0.0</v>
      </c>
      <c r="V38" s="81" t="str">
        <f t="shared" si="8"/>
        <v>D</v>
      </c>
      <c r="X38" s="72"/>
      <c r="Y38" s="73"/>
      <c r="Z38" s="73"/>
      <c r="AA38" s="170"/>
      <c r="AB38" s="171"/>
      <c r="AC38" s="167"/>
      <c r="AD38" s="40"/>
      <c r="AE38" s="92">
        <v>0.0</v>
      </c>
      <c r="AF38" s="76" t="str">
        <f t="shared" si="9"/>
        <v>D</v>
      </c>
      <c r="AH38" s="172" t="str">
        <f>IFERROR(__xludf.DUMMYFUNCTION("QUERY(I38)"),"S")</f>
        <v>S</v>
      </c>
      <c r="AI38" s="86" t="str">
        <f>IFERROR(__xludf.DUMMYFUNCTION("QUERY(S38)"),"")</f>
        <v/>
      </c>
      <c r="AJ38" s="87" t="str">
        <f>IFERROR(__xludf.DUMMYFUNCTION("QUERY(AC38)"),"")</f>
        <v/>
      </c>
      <c r="AK38" s="88"/>
      <c r="AL38" s="166"/>
      <c r="AM38" s="44"/>
      <c r="AN38" s="90">
        <f t="shared" si="3"/>
        <v>0.2133333333</v>
      </c>
      <c r="AO38" s="81" t="str">
        <f t="shared" si="4"/>
        <v>D</v>
      </c>
    </row>
    <row r="39">
      <c r="A39" s="70">
        <v>30.0</v>
      </c>
      <c r="B39" s="71" t="s">
        <v>58</v>
      </c>
      <c r="D39" s="72" t="s">
        <v>77</v>
      </c>
      <c r="E39" s="73" t="s">
        <v>77</v>
      </c>
      <c r="F39" s="73"/>
      <c r="G39" s="73"/>
      <c r="H39" s="32"/>
      <c r="I39" s="167" t="s">
        <v>77</v>
      </c>
      <c r="J39" s="33"/>
      <c r="K39" s="154">
        <v>0.57</v>
      </c>
      <c r="L39" s="168" t="s">
        <v>76</v>
      </c>
      <c r="N39" s="72"/>
      <c r="O39" s="73"/>
      <c r="P39" s="73"/>
      <c r="Q39" s="73"/>
      <c r="R39" s="169"/>
      <c r="S39" s="167"/>
      <c r="T39" s="36"/>
      <c r="U39" s="91">
        <v>0.0</v>
      </c>
      <c r="V39" s="81" t="str">
        <f t="shared" si="8"/>
        <v>D</v>
      </c>
      <c r="X39" s="72"/>
      <c r="Y39" s="73"/>
      <c r="Z39" s="73"/>
      <c r="AA39" s="170"/>
      <c r="AB39" s="171"/>
      <c r="AC39" s="167"/>
      <c r="AD39" s="40"/>
      <c r="AE39" s="92">
        <v>0.0</v>
      </c>
      <c r="AF39" s="76" t="str">
        <f t="shared" si="9"/>
        <v>D</v>
      </c>
      <c r="AH39" s="172" t="str">
        <f>IFERROR(__xludf.DUMMYFUNCTION("QUERY(I39)"),"S")</f>
        <v>S</v>
      </c>
      <c r="AI39" s="86" t="str">
        <f>IFERROR(__xludf.DUMMYFUNCTION("QUERY(S39)"),"")</f>
        <v/>
      </c>
      <c r="AJ39" s="87" t="str">
        <f>IFERROR(__xludf.DUMMYFUNCTION("QUERY(AC39)"),"")</f>
        <v/>
      </c>
      <c r="AK39" s="88"/>
      <c r="AL39" s="166"/>
      <c r="AM39" s="44"/>
      <c r="AN39" s="90">
        <f t="shared" si="3"/>
        <v>0.19</v>
      </c>
      <c r="AO39" s="81" t="str">
        <f t="shared" si="4"/>
        <v>D</v>
      </c>
    </row>
    <row r="40">
      <c r="A40" s="70">
        <v>31.0</v>
      </c>
      <c r="B40" s="71" t="s">
        <v>59</v>
      </c>
      <c r="D40" s="72" t="s">
        <v>76</v>
      </c>
      <c r="E40" s="73" t="s">
        <v>77</v>
      </c>
      <c r="F40" s="73"/>
      <c r="G40" s="73"/>
      <c r="H40" s="32"/>
      <c r="I40" s="167" t="s">
        <v>77</v>
      </c>
      <c r="J40" s="33"/>
      <c r="K40" s="154">
        <v>0.64</v>
      </c>
      <c r="L40" s="168" t="s">
        <v>76</v>
      </c>
      <c r="N40" s="72"/>
      <c r="O40" s="73"/>
      <c r="P40" s="73"/>
      <c r="Q40" s="73"/>
      <c r="R40" s="169"/>
      <c r="S40" s="167"/>
      <c r="T40" s="36"/>
      <c r="U40" s="91">
        <v>0.0</v>
      </c>
      <c r="V40" s="81" t="str">
        <f t="shared" si="8"/>
        <v>D</v>
      </c>
      <c r="X40" s="72"/>
      <c r="Y40" s="73"/>
      <c r="Z40" s="73"/>
      <c r="AA40" s="170"/>
      <c r="AB40" s="171"/>
      <c r="AC40" s="167"/>
      <c r="AD40" s="40"/>
      <c r="AE40" s="92">
        <v>0.0</v>
      </c>
      <c r="AF40" s="76" t="str">
        <f t="shared" si="9"/>
        <v>D</v>
      </c>
      <c r="AH40" s="172" t="str">
        <f>IFERROR(__xludf.DUMMYFUNCTION("QUERY(I40)"),"S")</f>
        <v>S</v>
      </c>
      <c r="AI40" s="86" t="str">
        <f>IFERROR(__xludf.DUMMYFUNCTION("QUERY(S40)"),"")</f>
        <v/>
      </c>
      <c r="AJ40" s="87" t="str">
        <f>IFERROR(__xludf.DUMMYFUNCTION("QUERY(AC40)"),"")</f>
        <v/>
      </c>
      <c r="AK40" s="88"/>
      <c r="AL40" s="166"/>
      <c r="AM40" s="44"/>
      <c r="AN40" s="90">
        <f t="shared" si="3"/>
        <v>0.2133333333</v>
      </c>
      <c r="AO40" s="81" t="str">
        <f t="shared" si="4"/>
        <v>D</v>
      </c>
    </row>
    <row r="41">
      <c r="A41" s="70">
        <v>32.0</v>
      </c>
      <c r="B41" s="71" t="s">
        <v>60</v>
      </c>
      <c r="D41" s="72" t="s">
        <v>77</v>
      </c>
      <c r="E41" s="73" t="s">
        <v>76</v>
      </c>
      <c r="F41" s="73"/>
      <c r="G41" s="73"/>
      <c r="H41" s="32"/>
      <c r="I41" s="167" t="s">
        <v>77</v>
      </c>
      <c r="J41" s="33"/>
      <c r="K41" s="154">
        <v>0.64</v>
      </c>
      <c r="L41" s="168" t="s">
        <v>76</v>
      </c>
      <c r="N41" s="72"/>
      <c r="O41" s="73"/>
      <c r="P41" s="73"/>
      <c r="Q41" s="73"/>
      <c r="R41" s="169"/>
      <c r="S41" s="167"/>
      <c r="T41" s="36"/>
      <c r="U41" s="91">
        <v>0.0</v>
      </c>
      <c r="V41" s="81" t="str">
        <f t="shared" si="8"/>
        <v>D</v>
      </c>
      <c r="X41" s="72"/>
      <c r="Y41" s="73"/>
      <c r="Z41" s="73"/>
      <c r="AA41" s="170"/>
      <c r="AB41" s="171"/>
      <c r="AC41" s="167"/>
      <c r="AD41" s="40"/>
      <c r="AE41" s="92">
        <v>0.0</v>
      </c>
      <c r="AF41" s="76" t="str">
        <f t="shared" si="9"/>
        <v>D</v>
      </c>
      <c r="AH41" s="172" t="str">
        <f>IFERROR(__xludf.DUMMYFUNCTION("QUERY(I41)"),"S")</f>
        <v>S</v>
      </c>
      <c r="AI41" s="86" t="str">
        <f>IFERROR(__xludf.DUMMYFUNCTION("QUERY(S41)"),"")</f>
        <v/>
      </c>
      <c r="AJ41" s="87" t="str">
        <f>IFERROR(__xludf.DUMMYFUNCTION("QUERY(AC41)"),"")</f>
        <v/>
      </c>
      <c r="AK41" s="88"/>
      <c r="AL41" s="166"/>
      <c r="AM41" s="44"/>
      <c r="AN41" s="90">
        <f t="shared" si="3"/>
        <v>0.2133333333</v>
      </c>
      <c r="AO41" s="81" t="str">
        <f t="shared" si="4"/>
        <v>D</v>
      </c>
    </row>
    <row r="42">
      <c r="A42" s="70">
        <v>33.0</v>
      </c>
      <c r="B42" s="71" t="s">
        <v>61</v>
      </c>
      <c r="D42" s="72" t="s">
        <v>78</v>
      </c>
      <c r="E42" s="73" t="s">
        <v>76</v>
      </c>
      <c r="F42" s="73"/>
      <c r="G42" s="73"/>
      <c r="H42" s="32"/>
      <c r="I42" s="167" t="s">
        <v>76</v>
      </c>
      <c r="J42" s="33"/>
      <c r="K42" s="154">
        <v>0.79</v>
      </c>
      <c r="L42" s="168" t="s">
        <v>80</v>
      </c>
      <c r="N42" s="72"/>
      <c r="O42" s="73"/>
      <c r="P42" s="73"/>
      <c r="Q42" s="73"/>
      <c r="R42" s="169"/>
      <c r="S42" s="167"/>
      <c r="T42" s="36"/>
      <c r="U42" s="91">
        <v>0.0</v>
      </c>
      <c r="V42" s="81" t="str">
        <f t="shared" si="8"/>
        <v>D</v>
      </c>
      <c r="X42" s="72"/>
      <c r="Y42" s="73"/>
      <c r="Z42" s="73"/>
      <c r="AA42" s="170"/>
      <c r="AB42" s="171"/>
      <c r="AC42" s="167"/>
      <c r="AD42" s="40"/>
      <c r="AE42" s="92">
        <v>0.0</v>
      </c>
      <c r="AF42" s="76" t="str">
        <f t="shared" si="9"/>
        <v>D</v>
      </c>
      <c r="AH42" s="172" t="str">
        <f>IFERROR(__xludf.DUMMYFUNCTION("QUERY(I42)"),"B")</f>
        <v>B</v>
      </c>
      <c r="AI42" s="86" t="str">
        <f>IFERROR(__xludf.DUMMYFUNCTION("QUERY(S42)"),"")</f>
        <v/>
      </c>
      <c r="AJ42" s="87" t="str">
        <f>IFERROR(__xludf.DUMMYFUNCTION("QUERY(AC42)"),"")</f>
        <v/>
      </c>
      <c r="AK42" s="88"/>
      <c r="AL42" s="166"/>
      <c r="AM42" s="44"/>
      <c r="AN42" s="90">
        <f t="shared" si="3"/>
        <v>0.2633333333</v>
      </c>
      <c r="AO42" s="81" t="str">
        <f t="shared" si="4"/>
        <v>D</v>
      </c>
    </row>
    <row r="43">
      <c r="A43" s="70">
        <v>34.0</v>
      </c>
      <c r="B43" s="71" t="s">
        <v>62</v>
      </c>
      <c r="D43" s="72" t="s">
        <v>78</v>
      </c>
      <c r="E43" s="73" t="s">
        <v>78</v>
      </c>
      <c r="F43" s="73"/>
      <c r="G43" s="73"/>
      <c r="H43" s="32"/>
      <c r="I43" s="167" t="s">
        <v>78</v>
      </c>
      <c r="J43" s="33"/>
      <c r="K43" s="154">
        <v>0.93</v>
      </c>
      <c r="L43" s="81" t="str">
        <f>IF(AND(K43&gt;=0%,K43&lt;60%),"D",IF(AND(K43&gt;=60%,K43&lt;70%),"C",IF(AND(K43&gt;=70%,K43&lt;85%),"B",IF(AND(K43&gt;= 85%,K43&lt;101%),"A"))))</f>
        <v>A</v>
      </c>
      <c r="N43" s="72"/>
      <c r="O43" s="73"/>
      <c r="P43" s="73"/>
      <c r="Q43" s="73"/>
      <c r="R43" s="169"/>
      <c r="S43" s="167"/>
      <c r="T43" s="36"/>
      <c r="U43" s="91">
        <v>0.0</v>
      </c>
      <c r="V43" s="81" t="str">
        <f t="shared" si="8"/>
        <v>D</v>
      </c>
      <c r="X43" s="72"/>
      <c r="Y43" s="73"/>
      <c r="Z43" s="73"/>
      <c r="AA43" s="170"/>
      <c r="AB43" s="171"/>
      <c r="AC43" s="167"/>
      <c r="AD43" s="40"/>
      <c r="AE43" s="92">
        <v>0.0</v>
      </c>
      <c r="AF43" s="76" t="str">
        <f t="shared" si="9"/>
        <v>D</v>
      </c>
      <c r="AH43" s="172" t="str">
        <f>IFERROR(__xludf.DUMMYFUNCTION("QUERY(I43)"),"MB")</f>
        <v>MB</v>
      </c>
      <c r="AI43" s="86" t="str">
        <f>IFERROR(__xludf.DUMMYFUNCTION("QUERY(S43)"),"")</f>
        <v/>
      </c>
      <c r="AJ43" s="87" t="str">
        <f>IFERROR(__xludf.DUMMYFUNCTION("QUERY(AC43)"),"")</f>
        <v/>
      </c>
      <c r="AK43" s="88"/>
      <c r="AL43" s="166"/>
      <c r="AM43" s="44"/>
      <c r="AN43" s="90">
        <f t="shared" si="3"/>
        <v>0.31</v>
      </c>
      <c r="AO43" s="81" t="str">
        <f t="shared" si="4"/>
        <v>D</v>
      </c>
    </row>
    <row r="44">
      <c r="A44" s="70">
        <v>35.0</v>
      </c>
      <c r="B44" s="71" t="s">
        <v>63</v>
      </c>
      <c r="D44" s="72" t="s">
        <v>77</v>
      </c>
      <c r="E44" s="73" t="s">
        <v>77</v>
      </c>
      <c r="F44" s="73"/>
      <c r="G44" s="73"/>
      <c r="H44" s="32"/>
      <c r="I44" s="167" t="s">
        <v>77</v>
      </c>
      <c r="J44" s="33"/>
      <c r="K44" s="154">
        <v>0.57</v>
      </c>
      <c r="L44" s="168" t="s">
        <v>76</v>
      </c>
      <c r="N44" s="72"/>
      <c r="O44" s="73"/>
      <c r="P44" s="73"/>
      <c r="Q44" s="73"/>
      <c r="R44" s="169"/>
      <c r="S44" s="167"/>
      <c r="T44" s="36"/>
      <c r="U44" s="91">
        <v>0.0</v>
      </c>
      <c r="V44" s="81" t="str">
        <f t="shared" si="8"/>
        <v>D</v>
      </c>
      <c r="X44" s="72"/>
      <c r="Y44" s="73"/>
      <c r="Z44" s="73"/>
      <c r="AA44" s="170"/>
      <c r="AB44" s="171"/>
      <c r="AC44" s="167"/>
      <c r="AD44" s="40"/>
      <c r="AE44" s="92">
        <v>0.0</v>
      </c>
      <c r="AF44" s="76" t="str">
        <f t="shared" si="9"/>
        <v>D</v>
      </c>
      <c r="AH44" s="172" t="str">
        <f>IFERROR(__xludf.DUMMYFUNCTION("QUERY(I44)"),"S")</f>
        <v>S</v>
      </c>
      <c r="AI44" s="86" t="str">
        <f>IFERROR(__xludf.DUMMYFUNCTION("QUERY(S44)"),"")</f>
        <v/>
      </c>
      <c r="AJ44" s="87" t="str">
        <f>IFERROR(__xludf.DUMMYFUNCTION("QUERY(AC44)"),"")</f>
        <v/>
      </c>
      <c r="AK44" s="88"/>
      <c r="AL44" s="166"/>
      <c r="AM44" s="44"/>
      <c r="AN44" s="90">
        <f t="shared" si="3"/>
        <v>0.19</v>
      </c>
      <c r="AO44" s="81" t="str">
        <f t="shared" si="4"/>
        <v>D</v>
      </c>
    </row>
    <row r="45">
      <c r="A45" s="70">
        <v>36.0</v>
      </c>
      <c r="B45" s="71" t="s">
        <v>64</v>
      </c>
      <c r="D45" s="72" t="s">
        <v>76</v>
      </c>
      <c r="E45" s="73" t="s">
        <v>76</v>
      </c>
      <c r="F45" s="73"/>
      <c r="G45" s="73"/>
      <c r="H45" s="32"/>
      <c r="I45" s="167" t="s">
        <v>76</v>
      </c>
      <c r="J45" s="33"/>
      <c r="K45" s="154">
        <v>0.71</v>
      </c>
      <c r="L45" s="81" t="str">
        <f t="shared" ref="L45:L46" si="10">IF(AND(K45&gt;=0%,K45&lt;60%),"D",IF(AND(K45&gt;=60%,K45&lt;70%),"C",IF(AND(K45&gt;=70%,K45&lt;85%),"B",IF(AND(K45&gt;= 85%,K45&lt;101%),"A"))))</f>
        <v>B</v>
      </c>
      <c r="N45" s="72"/>
      <c r="O45" s="73"/>
      <c r="P45" s="73"/>
      <c r="Q45" s="73"/>
      <c r="R45" s="169"/>
      <c r="S45" s="167"/>
      <c r="T45" s="36"/>
      <c r="U45" s="91">
        <v>0.0</v>
      </c>
      <c r="V45" s="81" t="str">
        <f t="shared" si="8"/>
        <v>D</v>
      </c>
      <c r="X45" s="72"/>
      <c r="Y45" s="73"/>
      <c r="Z45" s="73"/>
      <c r="AA45" s="170"/>
      <c r="AB45" s="171"/>
      <c r="AC45" s="167"/>
      <c r="AD45" s="40"/>
      <c r="AE45" s="92">
        <v>0.0</v>
      </c>
      <c r="AF45" s="76" t="str">
        <f t="shared" si="9"/>
        <v>D</v>
      </c>
      <c r="AH45" s="172" t="str">
        <f>IFERROR(__xludf.DUMMYFUNCTION("QUERY(I45)"),"B")</f>
        <v>B</v>
      </c>
      <c r="AI45" s="86" t="str">
        <f>IFERROR(__xludf.DUMMYFUNCTION("QUERY(S45)"),"")</f>
        <v/>
      </c>
      <c r="AJ45" s="87" t="str">
        <f>IFERROR(__xludf.DUMMYFUNCTION("QUERY(AC45)"),"")</f>
        <v/>
      </c>
      <c r="AK45" s="88"/>
      <c r="AL45" s="166"/>
      <c r="AM45" s="44"/>
      <c r="AN45" s="90">
        <f t="shared" si="3"/>
        <v>0.2366666667</v>
      </c>
      <c r="AO45" s="81" t="str">
        <f t="shared" si="4"/>
        <v>D</v>
      </c>
    </row>
    <row r="46">
      <c r="A46" s="70">
        <v>37.0</v>
      </c>
      <c r="B46" s="119" t="s">
        <v>65</v>
      </c>
      <c r="D46" s="72" t="s">
        <v>76</v>
      </c>
      <c r="E46" s="73" t="s">
        <v>76</v>
      </c>
      <c r="F46" s="73"/>
      <c r="G46" s="73"/>
      <c r="H46" s="32"/>
      <c r="I46" s="167" t="s">
        <v>76</v>
      </c>
      <c r="J46" s="33"/>
      <c r="K46" s="154">
        <v>0.71</v>
      </c>
      <c r="L46" s="81" t="str">
        <f t="shared" si="10"/>
        <v>B</v>
      </c>
      <c r="N46" s="72"/>
      <c r="O46" s="73"/>
      <c r="P46" s="73"/>
      <c r="Q46" s="73"/>
      <c r="R46" s="169"/>
      <c r="S46" s="167"/>
      <c r="T46" s="36"/>
      <c r="U46" s="91">
        <v>0.0</v>
      </c>
      <c r="V46" s="81" t="str">
        <f t="shared" si="8"/>
        <v>D</v>
      </c>
      <c r="X46" s="72"/>
      <c r="Y46" s="73"/>
      <c r="Z46" s="73"/>
      <c r="AA46" s="170"/>
      <c r="AB46" s="171"/>
      <c r="AC46" s="167"/>
      <c r="AD46" s="40"/>
      <c r="AE46" s="92">
        <v>0.0</v>
      </c>
      <c r="AF46" s="76" t="str">
        <f t="shared" si="9"/>
        <v>D</v>
      </c>
      <c r="AH46" s="172" t="str">
        <f>IFERROR(__xludf.DUMMYFUNCTION("QUERY(I46)"),"B")</f>
        <v>B</v>
      </c>
      <c r="AI46" s="86" t="str">
        <f>IFERROR(__xludf.DUMMYFUNCTION("QUERY(S46)"),"")</f>
        <v/>
      </c>
      <c r="AJ46" s="87" t="str">
        <f>IFERROR(__xludf.DUMMYFUNCTION("QUERY(AC46)"),"")</f>
        <v/>
      </c>
      <c r="AK46" s="88"/>
      <c r="AL46" s="166"/>
      <c r="AM46" s="44"/>
      <c r="AN46" s="90">
        <f t="shared" si="3"/>
        <v>0.2366666667</v>
      </c>
      <c r="AO46" s="81" t="str">
        <f t="shared" si="4"/>
        <v>D</v>
      </c>
    </row>
    <row r="47">
      <c r="A47" s="70">
        <v>38.0</v>
      </c>
      <c r="B47" s="120"/>
      <c r="D47" s="72"/>
      <c r="E47" s="73"/>
      <c r="F47" s="73"/>
      <c r="G47" s="73"/>
      <c r="H47" s="32"/>
      <c r="I47" s="167"/>
      <c r="J47" s="33"/>
      <c r="K47" s="154"/>
      <c r="L47" s="81"/>
      <c r="N47" s="72"/>
      <c r="O47" s="73"/>
      <c r="P47" s="73"/>
      <c r="Q47" s="73"/>
      <c r="R47" s="169"/>
      <c r="S47" s="167"/>
      <c r="T47" s="36"/>
      <c r="U47" s="91">
        <v>0.0</v>
      </c>
      <c r="V47" s="81"/>
      <c r="X47" s="72"/>
      <c r="Y47" s="73"/>
      <c r="Z47" s="73"/>
      <c r="AA47" s="170"/>
      <c r="AB47" s="171"/>
      <c r="AC47" s="167"/>
      <c r="AD47" s="40"/>
      <c r="AE47" s="92">
        <v>0.0</v>
      </c>
      <c r="AF47" s="76"/>
      <c r="AH47" s="172" t="str">
        <f>IFERROR(__xludf.DUMMYFUNCTION("QUERY(I47)"),"")</f>
        <v/>
      </c>
      <c r="AI47" s="86" t="str">
        <f>IFERROR(__xludf.DUMMYFUNCTION("QUERY(S47)"),"")</f>
        <v/>
      </c>
      <c r="AJ47" s="87" t="str">
        <f>IFERROR(__xludf.DUMMYFUNCTION("QUERY(AC47)"),"")</f>
        <v/>
      </c>
      <c r="AK47" s="88"/>
      <c r="AL47" s="166"/>
      <c r="AM47" s="44"/>
      <c r="AN47" s="90">
        <f t="shared" si="3"/>
        <v>0</v>
      </c>
      <c r="AO47" s="81" t="str">
        <f t="shared" si="4"/>
        <v>D</v>
      </c>
    </row>
    <row r="48">
      <c r="A48" s="70">
        <v>39.0</v>
      </c>
      <c r="B48" s="120"/>
      <c r="D48" s="72"/>
      <c r="E48" s="73"/>
      <c r="F48" s="73"/>
      <c r="G48" s="77"/>
      <c r="H48" s="32"/>
      <c r="I48" s="167"/>
      <c r="J48" s="33"/>
      <c r="K48" s="154"/>
      <c r="L48" s="81"/>
      <c r="N48" s="72"/>
      <c r="O48" s="73"/>
      <c r="P48" s="73"/>
      <c r="Q48" s="77"/>
      <c r="R48" s="169"/>
      <c r="S48" s="167"/>
      <c r="T48" s="36"/>
      <c r="U48" s="91">
        <v>0.0</v>
      </c>
      <c r="V48" s="81"/>
      <c r="X48" s="72"/>
      <c r="Y48" s="73"/>
      <c r="Z48" s="73"/>
      <c r="AA48" s="77"/>
      <c r="AB48" s="171"/>
      <c r="AC48" s="167"/>
      <c r="AD48" s="40"/>
      <c r="AE48" s="92">
        <v>0.0</v>
      </c>
      <c r="AF48" s="76"/>
      <c r="AH48" s="172" t="str">
        <f>IFERROR(__xludf.DUMMYFUNCTION("QUERY(I48)"),"")</f>
        <v/>
      </c>
      <c r="AI48" s="86" t="str">
        <f>IFERROR(__xludf.DUMMYFUNCTION("QUERY(S48)"),"")</f>
        <v/>
      </c>
      <c r="AJ48" s="87" t="str">
        <f>IFERROR(__xludf.DUMMYFUNCTION("QUERY(AC48)"),"")</f>
        <v/>
      </c>
      <c r="AK48" s="88"/>
      <c r="AL48" s="166"/>
      <c r="AM48" s="44"/>
      <c r="AN48" s="90">
        <f t="shared" si="3"/>
        <v>0</v>
      </c>
      <c r="AO48" s="81" t="str">
        <f t="shared" si="4"/>
        <v>D</v>
      </c>
    </row>
    <row r="49">
      <c r="A49" s="121">
        <v>40.0</v>
      </c>
      <c r="B49" s="122"/>
      <c r="D49" s="123"/>
      <c r="E49" s="124"/>
      <c r="F49" s="124"/>
      <c r="G49" s="125"/>
      <c r="H49" s="126"/>
      <c r="I49" s="181"/>
      <c r="J49" s="182"/>
      <c r="K49" s="155"/>
      <c r="L49" s="135"/>
      <c r="N49" s="123"/>
      <c r="O49" s="124"/>
      <c r="P49" s="124"/>
      <c r="Q49" s="125"/>
      <c r="R49" s="183"/>
      <c r="S49" s="181"/>
      <c r="T49" s="133"/>
      <c r="U49" s="134">
        <v>0.0</v>
      </c>
      <c r="V49" s="135"/>
      <c r="X49" s="123"/>
      <c r="Y49" s="124"/>
      <c r="Z49" s="124"/>
      <c r="AA49" s="125"/>
      <c r="AB49" s="184"/>
      <c r="AC49" s="181"/>
      <c r="AD49" s="138"/>
      <c r="AE49" s="139">
        <v>0.0</v>
      </c>
      <c r="AF49" s="130"/>
      <c r="AH49" s="185" t="str">
        <f>IFERROR(__xludf.DUMMYFUNCTION("QUERY(I49)"),"")</f>
        <v/>
      </c>
      <c r="AI49" s="141" t="str">
        <f>IFERROR(__xludf.DUMMYFUNCTION("QUERY(S49)"),"")</f>
        <v/>
      </c>
      <c r="AJ49" s="142" t="str">
        <f>IFERROR(__xludf.DUMMYFUNCTION("QUERY(AC49)"),"")</f>
        <v/>
      </c>
      <c r="AK49" s="143"/>
      <c r="AL49" s="127" t="str">
        <f>IFERROR(AVERAGE(AG49:AJ49))</f>
        <v/>
      </c>
      <c r="AM49" s="145"/>
      <c r="AN49" s="146">
        <f t="shared" si="3"/>
        <v>0</v>
      </c>
      <c r="AO49" s="135" t="str">
        <f t="shared" si="4"/>
        <v>D</v>
      </c>
    </row>
    <row r="50">
      <c r="AL50" s="4"/>
      <c r="AN50" s="4"/>
    </row>
    <row r="51">
      <c r="AL51" s="4"/>
      <c r="AN51" s="4"/>
    </row>
    <row r="52">
      <c r="AL52" s="4"/>
      <c r="AN52" s="4"/>
    </row>
    <row r="53">
      <c r="AL53" s="4"/>
      <c r="AN53" s="4"/>
    </row>
    <row r="54">
      <c r="AL54" s="4"/>
      <c r="AN54" s="4"/>
    </row>
    <row r="55">
      <c r="AL55" s="4"/>
      <c r="AN55" s="4"/>
    </row>
    <row r="56">
      <c r="AL56" s="4"/>
      <c r="AN56" s="4"/>
    </row>
    <row r="57">
      <c r="AL57" s="4"/>
      <c r="AN57" s="4"/>
    </row>
    <row r="58">
      <c r="AL58" s="4"/>
      <c r="AN58" s="4"/>
    </row>
    <row r="59">
      <c r="AL59" s="4"/>
      <c r="AN59" s="4"/>
    </row>
    <row r="60">
      <c r="AL60" s="4"/>
      <c r="AN60" s="4"/>
    </row>
  </sheetData>
  <mergeCells count="13">
    <mergeCell ref="U8:V8"/>
    <mergeCell ref="X8:AA8"/>
    <mergeCell ref="AH8:AL8"/>
    <mergeCell ref="AN8:AO8"/>
    <mergeCell ref="AB10:AB49"/>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cfRule type="cellIs" dxfId="4" priority="5" operator="lessThan">
      <formula>40</formula>
    </cfRule>
  </conditionalFormatting>
  <conditionalFormatting sqref="I10:I49 S10:S49 AC10:AC49 AL10:AL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AL10:AL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list" allowBlank="1" showDropDown="1" showInputMessage="1" showErrorMessage="1" prompt="CONCEPTOS MB,B,S,I" sqref="D10:G49 I10:I49 N10:Q49 S10:S49 X10:AA49 AC10:AC49 AL10:AL49">
      <formula1>"MB,B,S,I"</formula1>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2" t="s">
        <v>23</v>
      </c>
      <c r="AI9" s="41" t="s">
        <v>24</v>
      </c>
      <c r="AJ9" s="26" t="s">
        <v>25</v>
      </c>
      <c r="AK9" s="42"/>
      <c r="AL9" s="43" t="s">
        <v>26</v>
      </c>
      <c r="AM9" s="44"/>
      <c r="AN9" s="41" t="s">
        <v>27</v>
      </c>
      <c r="AO9" s="41" t="s">
        <v>28</v>
      </c>
    </row>
    <row r="10">
      <c r="A10" s="45">
        <v>1.0</v>
      </c>
      <c r="B10" s="46" t="s">
        <v>29</v>
      </c>
      <c r="D10" s="47"/>
      <c r="E10" s="48"/>
      <c r="F10" s="49"/>
      <c r="G10" s="50"/>
      <c r="H10" s="51"/>
      <c r="I10" s="162"/>
      <c r="J10" s="17"/>
      <c r="K10" s="153">
        <v>0.0</v>
      </c>
      <c r="L10" s="61" t="str">
        <f t="shared" ref="L10:L33" si="1">IF(AND(K10&gt;=0%,K10&lt;60%),"D",IF(AND(K10&gt;=60%,K10&lt;70%),"C",IF(AND(K10&gt;=70%,K10&lt;85%),"B",IF(AND(K10&gt;= 85%,K10&lt;101%),"A"))))</f>
        <v>D</v>
      </c>
      <c r="N10" s="47"/>
      <c r="O10" s="48"/>
      <c r="P10" s="49"/>
      <c r="Q10" s="50"/>
      <c r="R10" s="163"/>
      <c r="S10" s="162"/>
      <c r="T10" s="21"/>
      <c r="U10" s="60">
        <v>0.0</v>
      </c>
      <c r="V10" s="61" t="str">
        <f t="shared" ref="V10:V33" si="2">IF(AND(U10&gt;=0%,U10&lt;60%),"D",IF(AND(U10&gt;=60%,U10&lt;70%),"C",IF(AND(U10&gt;=70%,U10&lt;85%),"B",IF(AND(U10&gt;= 85%,U10&lt;101%),"A"))))</f>
        <v>D</v>
      </c>
      <c r="X10" s="47"/>
      <c r="Y10" s="48"/>
      <c r="Z10" s="49"/>
      <c r="AA10" s="50"/>
      <c r="AB10" s="164"/>
      <c r="AC10" s="162"/>
      <c r="AD10" s="25"/>
      <c r="AE10" s="64">
        <v>0.0</v>
      </c>
      <c r="AF10" s="55" t="str">
        <f t="shared" ref="AF10:AF33" si="3">IF(AND(AE10&gt;=0%,AE10&lt;60%),"D",IF(AND(AE10&gt;=60%,AE10&lt;70%),"C",IF(AND(AE10&gt;=70%,AE10&lt;85%),"B",IF(AND(AE10&gt;= 85%,AE10&lt;101%),"A"))))</f>
        <v>D</v>
      </c>
      <c r="AH10" s="165" t="str">
        <f>IFERROR(__xludf.DUMMYFUNCTION("QUERY(I10)"),"")</f>
        <v/>
      </c>
      <c r="AI10" s="66" t="str">
        <f>IFERROR(__xludf.DUMMYFUNCTION("QUERY(S10)"),"")</f>
        <v/>
      </c>
      <c r="AJ10" s="67" t="str">
        <f>IFERROR(__xludf.DUMMYFUNCTION("QUERY(AC10)"),"")</f>
        <v/>
      </c>
      <c r="AK10" s="42"/>
      <c r="AL10" s="166"/>
      <c r="AM10" s="27"/>
      <c r="AN10" s="69">
        <f t="shared" ref="AN10:AN49" si="4">IFERROR(AVERAGE(K10,U10,AE10))</f>
        <v>0</v>
      </c>
      <c r="AO10" s="61" t="str">
        <f t="shared" ref="AO10:AO46" si="5">IF(AND(AN10&gt;=0%,AN10&lt;60%),"D",IF(AND(AN10&gt;=60%,AN10&lt;70%),"C",IF(AND(AN10&gt;=70%,AN10&lt;85%),"B",IF(AND(AN10&gt;= 85%,AN10&lt;101%),"A"))))</f>
        <v>D</v>
      </c>
    </row>
    <row r="11">
      <c r="A11" s="70">
        <v>2.0</v>
      </c>
      <c r="B11" s="71" t="s">
        <v>30</v>
      </c>
      <c r="D11" s="72"/>
      <c r="E11" s="73"/>
      <c r="F11" s="73"/>
      <c r="G11" s="73"/>
      <c r="H11" s="32"/>
      <c r="I11" s="167"/>
      <c r="J11" s="33"/>
      <c r="K11" s="80">
        <v>0.0</v>
      </c>
      <c r="L11" s="81" t="str">
        <f t="shared" si="1"/>
        <v>D</v>
      </c>
      <c r="N11" s="72"/>
      <c r="O11" s="73"/>
      <c r="P11" s="73"/>
      <c r="Q11" s="73"/>
      <c r="R11" s="169"/>
      <c r="S11" s="167"/>
      <c r="T11" s="36"/>
      <c r="U11" s="80">
        <v>0.0</v>
      </c>
      <c r="V11" s="81" t="str">
        <f t="shared" si="2"/>
        <v>D</v>
      </c>
      <c r="X11" s="72"/>
      <c r="Y11" s="73"/>
      <c r="Z11" s="73"/>
      <c r="AA11" s="170"/>
      <c r="AB11" s="171"/>
      <c r="AC11" s="167"/>
      <c r="AD11" s="40"/>
      <c r="AE11" s="84">
        <v>0.0</v>
      </c>
      <c r="AF11" s="76" t="str">
        <f t="shared" si="3"/>
        <v>D</v>
      </c>
      <c r="AH11" s="172" t="str">
        <f>IFERROR(__xludf.DUMMYFUNCTION("QUERY(I11)"),"")</f>
        <v/>
      </c>
      <c r="AI11" s="86" t="str">
        <f>IFERROR(__xludf.DUMMYFUNCTION("QUERY(S11)"),"")</f>
        <v/>
      </c>
      <c r="AJ11" s="87" t="str">
        <f>IFERROR(__xludf.DUMMYFUNCTION("QUERY(AC11)"),"")</f>
        <v/>
      </c>
      <c r="AK11" s="88"/>
      <c r="AL11" s="166"/>
      <c r="AM11" s="44"/>
      <c r="AN11" s="90">
        <f t="shared" si="4"/>
        <v>0</v>
      </c>
      <c r="AO11" s="81" t="str">
        <f t="shared" si="5"/>
        <v>D</v>
      </c>
    </row>
    <row r="12">
      <c r="A12" s="70">
        <v>3.0</v>
      </c>
      <c r="B12" s="71" t="s">
        <v>31</v>
      </c>
      <c r="D12" s="72"/>
      <c r="E12" s="73"/>
      <c r="F12" s="73"/>
      <c r="G12" s="73"/>
      <c r="H12" s="32"/>
      <c r="I12" s="167"/>
      <c r="J12" s="33"/>
      <c r="K12" s="154">
        <v>0.0</v>
      </c>
      <c r="L12" s="81" t="str">
        <f t="shared" si="1"/>
        <v>D</v>
      </c>
      <c r="N12" s="72"/>
      <c r="O12" s="73"/>
      <c r="P12" s="73"/>
      <c r="Q12" s="73"/>
      <c r="R12" s="169"/>
      <c r="S12" s="167"/>
      <c r="T12" s="36"/>
      <c r="U12" s="91">
        <v>0.0</v>
      </c>
      <c r="V12" s="81" t="str">
        <f t="shared" si="2"/>
        <v>D</v>
      </c>
      <c r="X12" s="72"/>
      <c r="Y12" s="73"/>
      <c r="Z12" s="73"/>
      <c r="AA12" s="170"/>
      <c r="AB12" s="171"/>
      <c r="AC12" s="167"/>
      <c r="AD12" s="40"/>
      <c r="AE12" s="92">
        <v>0.0</v>
      </c>
      <c r="AF12" s="76" t="str">
        <f t="shared" si="3"/>
        <v>D</v>
      </c>
      <c r="AH12" s="172" t="str">
        <f>IFERROR(__xludf.DUMMYFUNCTION("QUERY(I12)"),"")</f>
        <v/>
      </c>
      <c r="AI12" s="86" t="str">
        <f>IFERROR(__xludf.DUMMYFUNCTION("QUERY(S12)"),"")</f>
        <v/>
      </c>
      <c r="AJ12" s="87" t="str">
        <f>IFERROR(__xludf.DUMMYFUNCTION("QUERY(AC12)"),"")</f>
        <v/>
      </c>
      <c r="AK12" s="88"/>
      <c r="AL12" s="166"/>
      <c r="AM12" s="44"/>
      <c r="AN12" s="90">
        <f t="shared" si="4"/>
        <v>0</v>
      </c>
      <c r="AO12" s="81" t="str">
        <f t="shared" si="5"/>
        <v>D</v>
      </c>
    </row>
    <row r="13">
      <c r="A13" s="70">
        <v>4.0</v>
      </c>
      <c r="B13" s="71" t="s">
        <v>32</v>
      </c>
      <c r="D13" s="72"/>
      <c r="E13" s="73"/>
      <c r="F13" s="73"/>
      <c r="G13" s="73"/>
      <c r="H13" s="32"/>
      <c r="I13" s="167"/>
      <c r="J13" s="33"/>
      <c r="K13" s="154">
        <v>0.0</v>
      </c>
      <c r="L13" s="81" t="str">
        <f t="shared" si="1"/>
        <v>D</v>
      </c>
      <c r="N13" s="72"/>
      <c r="O13" s="73"/>
      <c r="P13" s="73"/>
      <c r="Q13" s="73"/>
      <c r="R13" s="169"/>
      <c r="S13" s="167"/>
      <c r="T13" s="36"/>
      <c r="U13" s="91">
        <v>0.0</v>
      </c>
      <c r="V13" s="81" t="str">
        <f t="shared" si="2"/>
        <v>D</v>
      </c>
      <c r="X13" s="72"/>
      <c r="Y13" s="73"/>
      <c r="Z13" s="73"/>
      <c r="AA13" s="170"/>
      <c r="AB13" s="171"/>
      <c r="AC13" s="167"/>
      <c r="AD13" s="40"/>
      <c r="AE13" s="92">
        <v>0.0</v>
      </c>
      <c r="AF13" s="76" t="str">
        <f t="shared" si="3"/>
        <v>D</v>
      </c>
      <c r="AH13" s="172" t="str">
        <f>IFERROR(__xludf.DUMMYFUNCTION("QUERY(I13)"),"")</f>
        <v/>
      </c>
      <c r="AI13" s="86" t="str">
        <f>IFERROR(__xludf.DUMMYFUNCTION("QUERY(S13)"),"")</f>
        <v/>
      </c>
      <c r="AJ13" s="87" t="str">
        <f>IFERROR(__xludf.DUMMYFUNCTION("QUERY(AC13)"),"")</f>
        <v/>
      </c>
      <c r="AK13" s="88"/>
      <c r="AL13" s="166"/>
      <c r="AM13" s="44"/>
      <c r="AN13" s="90">
        <f t="shared" si="4"/>
        <v>0</v>
      </c>
      <c r="AO13" s="81" t="str">
        <f t="shared" si="5"/>
        <v>D</v>
      </c>
    </row>
    <row r="14">
      <c r="A14" s="70">
        <v>5.0</v>
      </c>
      <c r="B14" s="71" t="s">
        <v>33</v>
      </c>
      <c r="D14" s="72"/>
      <c r="E14" s="73"/>
      <c r="F14" s="73"/>
      <c r="G14" s="73"/>
      <c r="H14" s="32"/>
      <c r="I14" s="167"/>
      <c r="J14" s="33"/>
      <c r="K14" s="154">
        <v>0.0</v>
      </c>
      <c r="L14" s="81" t="str">
        <f t="shared" si="1"/>
        <v>D</v>
      </c>
      <c r="N14" s="72"/>
      <c r="O14" s="73"/>
      <c r="P14" s="73"/>
      <c r="Q14" s="73"/>
      <c r="R14" s="169"/>
      <c r="S14" s="167"/>
      <c r="T14" s="36"/>
      <c r="U14" s="91">
        <v>0.0</v>
      </c>
      <c r="V14" s="81" t="str">
        <f t="shared" si="2"/>
        <v>D</v>
      </c>
      <c r="X14" s="72"/>
      <c r="Y14" s="73"/>
      <c r="Z14" s="73"/>
      <c r="AA14" s="170"/>
      <c r="AB14" s="171"/>
      <c r="AC14" s="167"/>
      <c r="AD14" s="40"/>
      <c r="AE14" s="92">
        <v>0.0</v>
      </c>
      <c r="AF14" s="76" t="str">
        <f t="shared" si="3"/>
        <v>D</v>
      </c>
      <c r="AH14" s="172" t="str">
        <f>IFERROR(__xludf.DUMMYFUNCTION("QUERY(I14)"),"")</f>
        <v/>
      </c>
      <c r="AI14" s="86" t="str">
        <f>IFERROR(__xludf.DUMMYFUNCTION("QUERY(S14)"),"")</f>
        <v/>
      </c>
      <c r="AJ14" s="87" t="str">
        <f>IFERROR(__xludf.DUMMYFUNCTION("QUERY(AC14)"),"")</f>
        <v/>
      </c>
      <c r="AK14" s="88"/>
      <c r="AL14" s="166"/>
      <c r="AM14" s="44"/>
      <c r="AN14" s="90">
        <f t="shared" si="4"/>
        <v>0</v>
      </c>
      <c r="AO14" s="81" t="str">
        <f t="shared" si="5"/>
        <v>D</v>
      </c>
    </row>
    <row r="15">
      <c r="A15" s="70">
        <v>6.0</v>
      </c>
      <c r="B15" s="71" t="s">
        <v>34</v>
      </c>
      <c r="D15" s="72"/>
      <c r="E15" s="73"/>
      <c r="F15" s="73"/>
      <c r="G15" s="73"/>
      <c r="H15" s="32"/>
      <c r="I15" s="167"/>
      <c r="J15" s="33"/>
      <c r="K15" s="154">
        <v>0.0</v>
      </c>
      <c r="L15" s="81" t="str">
        <f t="shared" si="1"/>
        <v>D</v>
      </c>
      <c r="N15" s="72"/>
      <c r="O15" s="73"/>
      <c r="P15" s="73"/>
      <c r="Q15" s="73"/>
      <c r="R15" s="169"/>
      <c r="S15" s="167"/>
      <c r="T15" s="36"/>
      <c r="U15" s="91">
        <v>0.0</v>
      </c>
      <c r="V15" s="81" t="str">
        <f t="shared" si="2"/>
        <v>D</v>
      </c>
      <c r="X15" s="72"/>
      <c r="Y15" s="73"/>
      <c r="Z15" s="73"/>
      <c r="AA15" s="170"/>
      <c r="AB15" s="171"/>
      <c r="AC15" s="167"/>
      <c r="AD15" s="40"/>
      <c r="AE15" s="92">
        <v>0.0</v>
      </c>
      <c r="AF15" s="76" t="str">
        <f t="shared" si="3"/>
        <v>D</v>
      </c>
      <c r="AH15" s="172" t="str">
        <f>IFERROR(__xludf.DUMMYFUNCTION("QUERY(I15)"),"")</f>
        <v/>
      </c>
      <c r="AI15" s="86" t="str">
        <f>IFERROR(__xludf.DUMMYFUNCTION("QUERY(S15)"),"")</f>
        <v/>
      </c>
      <c r="AJ15" s="87" t="str">
        <f>IFERROR(__xludf.DUMMYFUNCTION("QUERY(AC15)"),"")</f>
        <v/>
      </c>
      <c r="AK15" s="88"/>
      <c r="AL15" s="166"/>
      <c r="AM15" s="44"/>
      <c r="AN15" s="90">
        <f t="shared" si="4"/>
        <v>0</v>
      </c>
      <c r="AO15" s="81" t="str">
        <f t="shared" si="5"/>
        <v>D</v>
      </c>
    </row>
    <row r="16">
      <c r="A16" s="70">
        <v>7.0</v>
      </c>
      <c r="B16" s="71" t="s">
        <v>35</v>
      </c>
      <c r="D16" s="72"/>
      <c r="E16" s="73"/>
      <c r="F16" s="73"/>
      <c r="G16" s="73"/>
      <c r="H16" s="32"/>
      <c r="I16" s="167"/>
      <c r="J16" s="33"/>
      <c r="K16" s="154">
        <v>0.0</v>
      </c>
      <c r="L16" s="81" t="str">
        <f t="shared" si="1"/>
        <v>D</v>
      </c>
      <c r="N16" s="72"/>
      <c r="O16" s="73"/>
      <c r="P16" s="73"/>
      <c r="Q16" s="73"/>
      <c r="R16" s="169"/>
      <c r="S16" s="167"/>
      <c r="T16" s="36"/>
      <c r="U16" s="91">
        <v>0.0</v>
      </c>
      <c r="V16" s="81" t="str">
        <f t="shared" si="2"/>
        <v>D</v>
      </c>
      <c r="X16" s="72"/>
      <c r="Y16" s="73"/>
      <c r="Z16" s="73"/>
      <c r="AA16" s="170"/>
      <c r="AB16" s="171"/>
      <c r="AC16" s="167"/>
      <c r="AD16" s="40"/>
      <c r="AE16" s="92">
        <v>0.0</v>
      </c>
      <c r="AF16" s="76" t="str">
        <f t="shared" si="3"/>
        <v>D</v>
      </c>
      <c r="AH16" s="172" t="str">
        <f>IFERROR(__xludf.DUMMYFUNCTION("QUERY(I16)"),"")</f>
        <v/>
      </c>
      <c r="AI16" s="86" t="str">
        <f>IFERROR(__xludf.DUMMYFUNCTION("QUERY(S16)"),"")</f>
        <v/>
      </c>
      <c r="AJ16" s="87" t="str">
        <f>IFERROR(__xludf.DUMMYFUNCTION("QUERY(AC16)"),"")</f>
        <v/>
      </c>
      <c r="AK16" s="88"/>
      <c r="AL16" s="166"/>
      <c r="AM16" s="44"/>
      <c r="AN16" s="90">
        <f t="shared" si="4"/>
        <v>0</v>
      </c>
      <c r="AO16" s="81" t="str">
        <f t="shared" si="5"/>
        <v>D</v>
      </c>
    </row>
    <row r="17">
      <c r="A17" s="70">
        <v>8.0</v>
      </c>
      <c r="B17" s="71" t="s">
        <v>36</v>
      </c>
      <c r="D17" s="72"/>
      <c r="E17" s="73"/>
      <c r="F17" s="73"/>
      <c r="G17" s="73"/>
      <c r="H17" s="32"/>
      <c r="I17" s="167"/>
      <c r="J17" s="33"/>
      <c r="K17" s="154">
        <v>0.0</v>
      </c>
      <c r="L17" s="81" t="str">
        <f t="shared" si="1"/>
        <v>D</v>
      </c>
      <c r="N17" s="72"/>
      <c r="O17" s="73"/>
      <c r="P17" s="73"/>
      <c r="Q17" s="73"/>
      <c r="R17" s="169"/>
      <c r="S17" s="167"/>
      <c r="T17" s="36"/>
      <c r="U17" s="91">
        <v>0.0</v>
      </c>
      <c r="V17" s="81" t="str">
        <f t="shared" si="2"/>
        <v>D</v>
      </c>
      <c r="X17" s="72"/>
      <c r="Y17" s="73"/>
      <c r="Z17" s="73"/>
      <c r="AA17" s="170"/>
      <c r="AB17" s="171"/>
      <c r="AC17" s="167"/>
      <c r="AD17" s="40"/>
      <c r="AE17" s="92">
        <v>0.0</v>
      </c>
      <c r="AF17" s="76" t="str">
        <f t="shared" si="3"/>
        <v>D</v>
      </c>
      <c r="AH17" s="172" t="str">
        <f>IFERROR(__xludf.DUMMYFUNCTION("QUERY(I17)"),"")</f>
        <v/>
      </c>
      <c r="AI17" s="86" t="str">
        <f>IFERROR(__xludf.DUMMYFUNCTION("QUERY(S17)"),"")</f>
        <v/>
      </c>
      <c r="AJ17" s="87" t="str">
        <f>IFERROR(__xludf.DUMMYFUNCTION("QUERY(AC17)"),"")</f>
        <v/>
      </c>
      <c r="AK17" s="88"/>
      <c r="AL17" s="166"/>
      <c r="AM17" s="44"/>
      <c r="AN17" s="90">
        <f t="shared" si="4"/>
        <v>0</v>
      </c>
      <c r="AO17" s="81" t="str">
        <f t="shared" si="5"/>
        <v>D</v>
      </c>
    </row>
    <row r="18">
      <c r="A18" s="70">
        <v>9.0</v>
      </c>
      <c r="B18" s="71" t="s">
        <v>37</v>
      </c>
      <c r="D18" s="72"/>
      <c r="E18" s="73"/>
      <c r="F18" s="73"/>
      <c r="G18" s="73"/>
      <c r="H18" s="32"/>
      <c r="I18" s="167"/>
      <c r="J18" s="33"/>
      <c r="K18" s="154">
        <v>0.0</v>
      </c>
      <c r="L18" s="81" t="str">
        <f t="shared" si="1"/>
        <v>D</v>
      </c>
      <c r="N18" s="72"/>
      <c r="O18" s="73"/>
      <c r="P18" s="73"/>
      <c r="Q18" s="73"/>
      <c r="R18" s="169"/>
      <c r="S18" s="167"/>
      <c r="T18" s="36"/>
      <c r="U18" s="91">
        <v>0.0</v>
      </c>
      <c r="V18" s="81" t="str">
        <f t="shared" si="2"/>
        <v>D</v>
      </c>
      <c r="X18" s="72"/>
      <c r="Y18" s="73"/>
      <c r="Z18" s="73"/>
      <c r="AA18" s="170"/>
      <c r="AB18" s="171"/>
      <c r="AC18" s="167"/>
      <c r="AD18" s="40"/>
      <c r="AE18" s="92">
        <v>0.0</v>
      </c>
      <c r="AF18" s="76" t="str">
        <f t="shared" si="3"/>
        <v>D</v>
      </c>
      <c r="AH18" s="172" t="str">
        <f>IFERROR(__xludf.DUMMYFUNCTION("QUERY(I18)"),"")</f>
        <v/>
      </c>
      <c r="AI18" s="86" t="str">
        <f>IFERROR(__xludf.DUMMYFUNCTION("QUERY(S18)"),"")</f>
        <v/>
      </c>
      <c r="AJ18" s="87" t="str">
        <f>IFERROR(__xludf.DUMMYFUNCTION("QUERY(AC18)"),"")</f>
        <v/>
      </c>
      <c r="AK18" s="88"/>
      <c r="AL18" s="166"/>
      <c r="AM18" s="44"/>
      <c r="AN18" s="90">
        <f t="shared" si="4"/>
        <v>0</v>
      </c>
      <c r="AO18" s="81" t="str">
        <f t="shared" si="5"/>
        <v>D</v>
      </c>
    </row>
    <row r="19">
      <c r="A19" s="70">
        <v>10.0</v>
      </c>
      <c r="B19" s="71" t="s">
        <v>38</v>
      </c>
      <c r="D19" s="72"/>
      <c r="E19" s="73"/>
      <c r="F19" s="73"/>
      <c r="G19" s="73"/>
      <c r="H19" s="32"/>
      <c r="I19" s="167"/>
      <c r="J19" s="33"/>
      <c r="K19" s="154">
        <v>0.0</v>
      </c>
      <c r="L19" s="81" t="str">
        <f t="shared" si="1"/>
        <v>D</v>
      </c>
      <c r="N19" s="72"/>
      <c r="O19" s="73"/>
      <c r="P19" s="73"/>
      <c r="Q19" s="73"/>
      <c r="R19" s="169"/>
      <c r="S19" s="167"/>
      <c r="T19" s="36"/>
      <c r="U19" s="91">
        <v>0.0</v>
      </c>
      <c r="V19" s="81" t="str">
        <f t="shared" si="2"/>
        <v>D</v>
      </c>
      <c r="X19" s="72"/>
      <c r="Y19" s="73"/>
      <c r="Z19" s="73"/>
      <c r="AA19" s="170"/>
      <c r="AB19" s="171"/>
      <c r="AC19" s="167"/>
      <c r="AD19" s="40"/>
      <c r="AE19" s="92">
        <v>0.0</v>
      </c>
      <c r="AF19" s="76" t="str">
        <f t="shared" si="3"/>
        <v>D</v>
      </c>
      <c r="AH19" s="172" t="str">
        <f>IFERROR(__xludf.DUMMYFUNCTION("QUERY(I19)"),"")</f>
        <v/>
      </c>
      <c r="AI19" s="86" t="str">
        <f>IFERROR(__xludf.DUMMYFUNCTION("QUERY(S19)"),"")</f>
        <v/>
      </c>
      <c r="AJ19" s="87" t="str">
        <f>IFERROR(__xludf.DUMMYFUNCTION("QUERY(AC19)"),"")</f>
        <v/>
      </c>
      <c r="AK19" s="88"/>
      <c r="AL19" s="166"/>
      <c r="AM19" s="44"/>
      <c r="AN19" s="90">
        <f t="shared" si="4"/>
        <v>0</v>
      </c>
      <c r="AO19" s="81" t="str">
        <f t="shared" si="5"/>
        <v>D</v>
      </c>
    </row>
    <row r="20">
      <c r="A20" s="70">
        <v>11.0</v>
      </c>
      <c r="B20" s="71" t="s">
        <v>39</v>
      </c>
      <c r="D20" s="72"/>
      <c r="E20" s="73"/>
      <c r="F20" s="73"/>
      <c r="G20" s="73"/>
      <c r="H20" s="32"/>
      <c r="I20" s="167"/>
      <c r="J20" s="33"/>
      <c r="K20" s="154">
        <v>0.0</v>
      </c>
      <c r="L20" s="81" t="str">
        <f t="shared" si="1"/>
        <v>D</v>
      </c>
      <c r="N20" s="72"/>
      <c r="O20" s="73"/>
      <c r="P20" s="73"/>
      <c r="Q20" s="73"/>
      <c r="R20" s="169"/>
      <c r="S20" s="167"/>
      <c r="T20" s="36"/>
      <c r="U20" s="91">
        <v>0.0</v>
      </c>
      <c r="V20" s="81" t="str">
        <f t="shared" si="2"/>
        <v>D</v>
      </c>
      <c r="X20" s="72"/>
      <c r="Y20" s="73"/>
      <c r="Z20" s="73"/>
      <c r="AA20" s="170"/>
      <c r="AB20" s="171"/>
      <c r="AC20" s="167"/>
      <c r="AD20" s="40"/>
      <c r="AE20" s="92">
        <v>0.0</v>
      </c>
      <c r="AF20" s="76" t="str">
        <f t="shared" si="3"/>
        <v>D</v>
      </c>
      <c r="AH20" s="172" t="str">
        <f>IFERROR(__xludf.DUMMYFUNCTION("QUERY(I20)"),"")</f>
        <v/>
      </c>
      <c r="AI20" s="86" t="str">
        <f>IFERROR(__xludf.DUMMYFUNCTION("QUERY(S20)"),"")</f>
        <v/>
      </c>
      <c r="AJ20" s="87" t="str">
        <f>IFERROR(__xludf.DUMMYFUNCTION("QUERY(AC20)"),"")</f>
        <v/>
      </c>
      <c r="AK20" s="88"/>
      <c r="AL20" s="166"/>
      <c r="AM20" s="44"/>
      <c r="AN20" s="90">
        <f t="shared" si="4"/>
        <v>0</v>
      </c>
      <c r="AO20" s="81" t="str">
        <f t="shared" si="5"/>
        <v>D</v>
      </c>
    </row>
    <row r="21">
      <c r="A21" s="70">
        <v>12.0</v>
      </c>
      <c r="B21" s="71" t="s">
        <v>40</v>
      </c>
      <c r="D21" s="72"/>
      <c r="E21" s="73"/>
      <c r="F21" s="73"/>
      <c r="G21" s="73"/>
      <c r="H21" s="32"/>
      <c r="I21" s="167"/>
      <c r="J21" s="33"/>
      <c r="K21" s="154">
        <v>0.0</v>
      </c>
      <c r="L21" s="81" t="str">
        <f t="shared" si="1"/>
        <v>D</v>
      </c>
      <c r="N21" s="72"/>
      <c r="O21" s="73"/>
      <c r="P21" s="73"/>
      <c r="Q21" s="73"/>
      <c r="R21" s="169"/>
      <c r="S21" s="167"/>
      <c r="T21" s="36"/>
      <c r="U21" s="91">
        <v>0.0</v>
      </c>
      <c r="V21" s="81" t="str">
        <f t="shared" si="2"/>
        <v>D</v>
      </c>
      <c r="X21" s="72"/>
      <c r="Y21" s="73"/>
      <c r="Z21" s="73"/>
      <c r="AA21" s="170"/>
      <c r="AB21" s="171"/>
      <c r="AC21" s="167"/>
      <c r="AD21" s="40"/>
      <c r="AE21" s="92">
        <v>0.0</v>
      </c>
      <c r="AF21" s="76" t="str">
        <f t="shared" si="3"/>
        <v>D</v>
      </c>
      <c r="AH21" s="172" t="str">
        <f>IFERROR(__xludf.DUMMYFUNCTION("QUERY(I21)"),"")</f>
        <v/>
      </c>
      <c r="AI21" s="86" t="str">
        <f>IFERROR(__xludf.DUMMYFUNCTION("QUERY(S21)"),"")</f>
        <v/>
      </c>
      <c r="AJ21" s="87" t="str">
        <f>IFERROR(__xludf.DUMMYFUNCTION("QUERY(AC21)"),"")</f>
        <v/>
      </c>
      <c r="AK21" s="88"/>
      <c r="AL21" s="166"/>
      <c r="AM21" s="44"/>
      <c r="AN21" s="90">
        <f t="shared" si="4"/>
        <v>0</v>
      </c>
      <c r="AO21" s="81" t="str">
        <f t="shared" si="5"/>
        <v>D</v>
      </c>
    </row>
    <row r="22">
      <c r="A22" s="70">
        <v>13.0</v>
      </c>
      <c r="B22" s="71" t="s">
        <v>41</v>
      </c>
      <c r="D22" s="72"/>
      <c r="E22" s="73"/>
      <c r="F22" s="73"/>
      <c r="G22" s="73"/>
      <c r="H22" s="32"/>
      <c r="I22" s="167"/>
      <c r="J22" s="33"/>
      <c r="K22" s="154">
        <v>0.0</v>
      </c>
      <c r="L22" s="81" t="str">
        <f t="shared" si="1"/>
        <v>D</v>
      </c>
      <c r="N22" s="72"/>
      <c r="O22" s="73"/>
      <c r="P22" s="73"/>
      <c r="Q22" s="73"/>
      <c r="R22" s="169"/>
      <c r="S22" s="167"/>
      <c r="T22" s="36"/>
      <c r="U22" s="91">
        <v>0.0</v>
      </c>
      <c r="V22" s="81" t="str">
        <f t="shared" si="2"/>
        <v>D</v>
      </c>
      <c r="X22" s="72"/>
      <c r="Y22" s="73"/>
      <c r="Z22" s="73"/>
      <c r="AA22" s="170"/>
      <c r="AB22" s="171"/>
      <c r="AC22" s="167"/>
      <c r="AD22" s="40"/>
      <c r="AE22" s="92">
        <v>0.0</v>
      </c>
      <c r="AF22" s="76" t="str">
        <f t="shared" si="3"/>
        <v>D</v>
      </c>
      <c r="AH22" s="172" t="str">
        <f>IFERROR(__xludf.DUMMYFUNCTION("QUERY(I22)"),"")</f>
        <v/>
      </c>
      <c r="AI22" s="86" t="str">
        <f>IFERROR(__xludf.DUMMYFUNCTION("QUERY(S22)"),"")</f>
        <v/>
      </c>
      <c r="AJ22" s="87" t="str">
        <f>IFERROR(__xludf.DUMMYFUNCTION("QUERY(AC22)"),"")</f>
        <v/>
      </c>
      <c r="AK22" s="88"/>
      <c r="AL22" s="166"/>
      <c r="AM22" s="44"/>
      <c r="AN22" s="90">
        <f t="shared" si="4"/>
        <v>0</v>
      </c>
      <c r="AO22" s="81" t="str">
        <f t="shared" si="5"/>
        <v>D</v>
      </c>
    </row>
    <row r="23">
      <c r="A23" s="70">
        <v>14.0</v>
      </c>
      <c r="B23" s="71" t="s">
        <v>42</v>
      </c>
      <c r="D23" s="72"/>
      <c r="E23" s="73"/>
      <c r="F23" s="73"/>
      <c r="G23" s="73"/>
      <c r="H23" s="32"/>
      <c r="I23" s="167"/>
      <c r="J23" s="33"/>
      <c r="K23" s="154">
        <v>0.0</v>
      </c>
      <c r="L23" s="81" t="str">
        <f t="shared" si="1"/>
        <v>D</v>
      </c>
      <c r="N23" s="72"/>
      <c r="O23" s="73"/>
      <c r="P23" s="73"/>
      <c r="Q23" s="73"/>
      <c r="R23" s="169"/>
      <c r="S23" s="167"/>
      <c r="T23" s="36"/>
      <c r="U23" s="91">
        <v>0.0</v>
      </c>
      <c r="V23" s="81" t="str">
        <f t="shared" si="2"/>
        <v>D</v>
      </c>
      <c r="X23" s="72"/>
      <c r="Y23" s="73"/>
      <c r="Z23" s="73"/>
      <c r="AA23" s="170"/>
      <c r="AB23" s="171"/>
      <c r="AC23" s="167"/>
      <c r="AD23" s="40"/>
      <c r="AE23" s="92">
        <v>0.0</v>
      </c>
      <c r="AF23" s="76" t="str">
        <f t="shared" si="3"/>
        <v>D</v>
      </c>
      <c r="AH23" s="172" t="str">
        <f>IFERROR(__xludf.DUMMYFUNCTION("QUERY(I23)"),"")</f>
        <v/>
      </c>
      <c r="AI23" s="86" t="str">
        <f>IFERROR(__xludf.DUMMYFUNCTION("QUERY(S23)"),"")</f>
        <v/>
      </c>
      <c r="AJ23" s="87" t="str">
        <f>IFERROR(__xludf.DUMMYFUNCTION("QUERY(AC23)"),"")</f>
        <v/>
      </c>
      <c r="AK23" s="88"/>
      <c r="AL23" s="166"/>
      <c r="AM23" s="44"/>
      <c r="AN23" s="90">
        <f t="shared" si="4"/>
        <v>0</v>
      </c>
      <c r="AO23" s="81" t="str">
        <f t="shared" si="5"/>
        <v>D</v>
      </c>
    </row>
    <row r="24">
      <c r="A24" s="70">
        <v>15.0</v>
      </c>
      <c r="B24" s="71" t="s">
        <v>43</v>
      </c>
      <c r="D24" s="72"/>
      <c r="E24" s="73"/>
      <c r="F24" s="73"/>
      <c r="G24" s="73"/>
      <c r="H24" s="32"/>
      <c r="I24" s="167"/>
      <c r="J24" s="33"/>
      <c r="K24" s="154">
        <v>0.0</v>
      </c>
      <c r="L24" s="81" t="str">
        <f t="shared" si="1"/>
        <v>D</v>
      </c>
      <c r="N24" s="72"/>
      <c r="O24" s="73"/>
      <c r="P24" s="73"/>
      <c r="Q24" s="73"/>
      <c r="R24" s="169"/>
      <c r="S24" s="167"/>
      <c r="T24" s="36"/>
      <c r="U24" s="91">
        <v>0.0</v>
      </c>
      <c r="V24" s="81" t="str">
        <f t="shared" si="2"/>
        <v>D</v>
      </c>
      <c r="X24" s="72"/>
      <c r="Y24" s="73"/>
      <c r="Z24" s="73"/>
      <c r="AA24" s="170"/>
      <c r="AB24" s="171"/>
      <c r="AC24" s="167"/>
      <c r="AD24" s="40"/>
      <c r="AE24" s="92">
        <v>0.0</v>
      </c>
      <c r="AF24" s="76" t="str">
        <f t="shared" si="3"/>
        <v>D</v>
      </c>
      <c r="AH24" s="172" t="str">
        <f>IFERROR(__xludf.DUMMYFUNCTION("QUERY(I24)"),"")</f>
        <v/>
      </c>
      <c r="AI24" s="86" t="str">
        <f>IFERROR(__xludf.DUMMYFUNCTION("QUERY(S24)"),"")</f>
        <v/>
      </c>
      <c r="AJ24" s="87" t="str">
        <f>IFERROR(__xludf.DUMMYFUNCTION("QUERY(AC24)"),"")</f>
        <v/>
      </c>
      <c r="AK24" s="88"/>
      <c r="AL24" s="166"/>
      <c r="AM24" s="44"/>
      <c r="AN24" s="90">
        <f t="shared" si="4"/>
        <v>0</v>
      </c>
      <c r="AO24" s="81" t="str">
        <f t="shared" si="5"/>
        <v>D</v>
      </c>
    </row>
    <row r="25">
      <c r="A25" s="70">
        <v>16.0</v>
      </c>
      <c r="B25" s="71" t="s">
        <v>44</v>
      </c>
      <c r="D25" s="72"/>
      <c r="E25" s="73"/>
      <c r="F25" s="73"/>
      <c r="G25" s="73"/>
      <c r="H25" s="32"/>
      <c r="I25" s="167"/>
      <c r="J25" s="33"/>
      <c r="K25" s="154">
        <v>0.0</v>
      </c>
      <c r="L25" s="81" t="str">
        <f t="shared" si="1"/>
        <v>D</v>
      </c>
      <c r="N25" s="72"/>
      <c r="O25" s="73"/>
      <c r="P25" s="73"/>
      <c r="Q25" s="73"/>
      <c r="R25" s="169"/>
      <c r="S25" s="167"/>
      <c r="T25" s="36"/>
      <c r="U25" s="91">
        <v>0.0</v>
      </c>
      <c r="V25" s="81" t="str">
        <f t="shared" si="2"/>
        <v>D</v>
      </c>
      <c r="X25" s="72"/>
      <c r="Y25" s="73"/>
      <c r="Z25" s="73"/>
      <c r="AA25" s="170"/>
      <c r="AB25" s="171"/>
      <c r="AC25" s="167"/>
      <c r="AD25" s="40"/>
      <c r="AE25" s="92">
        <v>0.0</v>
      </c>
      <c r="AF25" s="76" t="str">
        <f t="shared" si="3"/>
        <v>D</v>
      </c>
      <c r="AH25" s="172" t="str">
        <f>IFERROR(__xludf.DUMMYFUNCTION("QUERY(I25)"),"")</f>
        <v/>
      </c>
      <c r="AI25" s="86" t="str">
        <f>IFERROR(__xludf.DUMMYFUNCTION("QUERY(S25)"),"")</f>
        <v/>
      </c>
      <c r="AJ25" s="87" t="str">
        <f>IFERROR(__xludf.DUMMYFUNCTION("QUERY(AC25)"),"")</f>
        <v/>
      </c>
      <c r="AK25" s="88"/>
      <c r="AL25" s="166"/>
      <c r="AM25" s="44"/>
      <c r="AN25" s="90">
        <f t="shared" si="4"/>
        <v>0</v>
      </c>
      <c r="AO25" s="81" t="str">
        <f t="shared" si="5"/>
        <v>D</v>
      </c>
    </row>
    <row r="26">
      <c r="A26" s="70">
        <v>17.0</v>
      </c>
      <c r="B26" s="71" t="s">
        <v>45</v>
      </c>
      <c r="D26" s="72"/>
      <c r="E26" s="73"/>
      <c r="F26" s="73"/>
      <c r="G26" s="73"/>
      <c r="H26" s="32"/>
      <c r="I26" s="167"/>
      <c r="J26" s="33"/>
      <c r="K26" s="154">
        <v>0.0</v>
      </c>
      <c r="L26" s="81" t="str">
        <f t="shared" si="1"/>
        <v>D</v>
      </c>
      <c r="N26" s="72"/>
      <c r="O26" s="73"/>
      <c r="P26" s="73"/>
      <c r="Q26" s="73"/>
      <c r="R26" s="169"/>
      <c r="S26" s="167"/>
      <c r="T26" s="36"/>
      <c r="U26" s="91">
        <v>0.0</v>
      </c>
      <c r="V26" s="81" t="str">
        <f t="shared" si="2"/>
        <v>D</v>
      </c>
      <c r="X26" s="72"/>
      <c r="Y26" s="73"/>
      <c r="Z26" s="73"/>
      <c r="AA26" s="170"/>
      <c r="AB26" s="171"/>
      <c r="AC26" s="167"/>
      <c r="AD26" s="40"/>
      <c r="AE26" s="92">
        <v>0.0</v>
      </c>
      <c r="AF26" s="76" t="str">
        <f t="shared" si="3"/>
        <v>D</v>
      </c>
      <c r="AH26" s="172" t="str">
        <f>IFERROR(__xludf.DUMMYFUNCTION("QUERY(I26)"),"")</f>
        <v/>
      </c>
      <c r="AI26" s="86" t="str">
        <f>IFERROR(__xludf.DUMMYFUNCTION("QUERY(S26)"),"")</f>
        <v/>
      </c>
      <c r="AJ26" s="87" t="str">
        <f>IFERROR(__xludf.DUMMYFUNCTION("QUERY(AC26)"),"")</f>
        <v/>
      </c>
      <c r="AK26" s="88"/>
      <c r="AL26" s="166"/>
      <c r="AM26" s="44"/>
      <c r="AN26" s="90">
        <f t="shared" si="4"/>
        <v>0</v>
      </c>
      <c r="AO26" s="81" t="str">
        <f t="shared" si="5"/>
        <v>D</v>
      </c>
    </row>
    <row r="27">
      <c r="A27" s="70">
        <v>18.0</v>
      </c>
      <c r="B27" s="71" t="s">
        <v>46</v>
      </c>
      <c r="D27" s="72"/>
      <c r="E27" s="73"/>
      <c r="F27" s="73"/>
      <c r="G27" s="73"/>
      <c r="H27" s="32"/>
      <c r="I27" s="167"/>
      <c r="J27" s="33"/>
      <c r="K27" s="154">
        <v>0.0</v>
      </c>
      <c r="L27" s="81" t="str">
        <f t="shared" si="1"/>
        <v>D</v>
      </c>
      <c r="N27" s="72"/>
      <c r="O27" s="73"/>
      <c r="P27" s="73"/>
      <c r="Q27" s="73"/>
      <c r="R27" s="169"/>
      <c r="S27" s="167"/>
      <c r="T27" s="36"/>
      <c r="U27" s="91">
        <v>0.0</v>
      </c>
      <c r="V27" s="81" t="str">
        <f t="shared" si="2"/>
        <v>D</v>
      </c>
      <c r="X27" s="72"/>
      <c r="Y27" s="73"/>
      <c r="Z27" s="73"/>
      <c r="AA27" s="170"/>
      <c r="AB27" s="171"/>
      <c r="AC27" s="167"/>
      <c r="AD27" s="40"/>
      <c r="AE27" s="92">
        <v>0.0</v>
      </c>
      <c r="AF27" s="76" t="str">
        <f t="shared" si="3"/>
        <v>D</v>
      </c>
      <c r="AH27" s="172" t="str">
        <f>IFERROR(__xludf.DUMMYFUNCTION("QUERY(I27)"),"")</f>
        <v/>
      </c>
      <c r="AI27" s="86" t="str">
        <f>IFERROR(__xludf.DUMMYFUNCTION("QUERY(S27)"),"")</f>
        <v/>
      </c>
      <c r="AJ27" s="87" t="str">
        <f>IFERROR(__xludf.DUMMYFUNCTION("QUERY(AC27)"),"")</f>
        <v/>
      </c>
      <c r="AK27" s="88"/>
      <c r="AL27" s="166"/>
      <c r="AM27" s="44"/>
      <c r="AN27" s="90">
        <f t="shared" si="4"/>
        <v>0</v>
      </c>
      <c r="AO27" s="81" t="str">
        <f t="shared" si="5"/>
        <v>D</v>
      </c>
    </row>
    <row r="28">
      <c r="A28" s="70">
        <v>19.0</v>
      </c>
      <c r="B28" s="71" t="s">
        <v>47</v>
      </c>
      <c r="D28" s="72"/>
      <c r="E28" s="73"/>
      <c r="F28" s="73"/>
      <c r="G28" s="73"/>
      <c r="H28" s="32"/>
      <c r="I28" s="167"/>
      <c r="J28" s="33"/>
      <c r="K28" s="154">
        <v>0.0</v>
      </c>
      <c r="L28" s="81" t="str">
        <f t="shared" si="1"/>
        <v>D</v>
      </c>
      <c r="N28" s="72"/>
      <c r="O28" s="73"/>
      <c r="P28" s="73"/>
      <c r="Q28" s="73"/>
      <c r="R28" s="169"/>
      <c r="S28" s="167"/>
      <c r="T28" s="36"/>
      <c r="U28" s="91">
        <v>0.0</v>
      </c>
      <c r="V28" s="81" t="str">
        <f t="shared" si="2"/>
        <v>D</v>
      </c>
      <c r="X28" s="72"/>
      <c r="Y28" s="73"/>
      <c r="Z28" s="73"/>
      <c r="AA28" s="170"/>
      <c r="AB28" s="171"/>
      <c r="AC28" s="167"/>
      <c r="AD28" s="40"/>
      <c r="AE28" s="92">
        <v>0.0</v>
      </c>
      <c r="AF28" s="76" t="str">
        <f t="shared" si="3"/>
        <v>D</v>
      </c>
      <c r="AH28" s="172" t="str">
        <f>IFERROR(__xludf.DUMMYFUNCTION("QUERY(I28)"),"")</f>
        <v/>
      </c>
      <c r="AI28" s="86" t="str">
        <f>IFERROR(__xludf.DUMMYFUNCTION("QUERY(S28)"),"")</f>
        <v/>
      </c>
      <c r="AJ28" s="87" t="str">
        <f>IFERROR(__xludf.DUMMYFUNCTION("QUERY(AC28)"),"")</f>
        <v/>
      </c>
      <c r="AK28" s="88"/>
      <c r="AL28" s="166"/>
      <c r="AM28" s="44"/>
      <c r="AN28" s="90">
        <f t="shared" si="4"/>
        <v>0</v>
      </c>
      <c r="AO28" s="81" t="str">
        <f t="shared" si="5"/>
        <v>D</v>
      </c>
    </row>
    <row r="29">
      <c r="A29" s="70">
        <v>20.0</v>
      </c>
      <c r="B29" s="71" t="s">
        <v>48</v>
      </c>
      <c r="D29" s="72"/>
      <c r="E29" s="73"/>
      <c r="F29" s="73"/>
      <c r="G29" s="73"/>
      <c r="H29" s="32"/>
      <c r="I29" s="167"/>
      <c r="J29" s="33"/>
      <c r="K29" s="154">
        <v>0.0</v>
      </c>
      <c r="L29" s="81" t="str">
        <f t="shared" si="1"/>
        <v>D</v>
      </c>
      <c r="N29" s="72"/>
      <c r="O29" s="73"/>
      <c r="P29" s="73"/>
      <c r="Q29" s="73"/>
      <c r="R29" s="169"/>
      <c r="S29" s="167"/>
      <c r="T29" s="36"/>
      <c r="U29" s="91">
        <v>0.0</v>
      </c>
      <c r="V29" s="81" t="str">
        <f t="shared" si="2"/>
        <v>D</v>
      </c>
      <c r="X29" s="72"/>
      <c r="Y29" s="73"/>
      <c r="Z29" s="73"/>
      <c r="AA29" s="170"/>
      <c r="AB29" s="171"/>
      <c r="AC29" s="167"/>
      <c r="AD29" s="40"/>
      <c r="AE29" s="92">
        <v>0.0</v>
      </c>
      <c r="AF29" s="76" t="str">
        <f t="shared" si="3"/>
        <v>D</v>
      </c>
      <c r="AH29" s="172" t="str">
        <f>IFERROR(__xludf.DUMMYFUNCTION("QUERY(I29)"),"")</f>
        <v/>
      </c>
      <c r="AI29" s="86" t="str">
        <f>IFERROR(__xludf.DUMMYFUNCTION("QUERY(S29)"),"")</f>
        <v/>
      </c>
      <c r="AJ29" s="87" t="str">
        <f>IFERROR(__xludf.DUMMYFUNCTION("QUERY(AC29)"),"")</f>
        <v/>
      </c>
      <c r="AK29" s="88"/>
      <c r="AL29" s="166"/>
      <c r="AM29" s="44"/>
      <c r="AN29" s="90">
        <f t="shared" si="4"/>
        <v>0</v>
      </c>
      <c r="AO29" s="81" t="str">
        <f t="shared" si="5"/>
        <v>D</v>
      </c>
    </row>
    <row r="30">
      <c r="A30" s="70">
        <v>21.0</v>
      </c>
      <c r="B30" s="71" t="s">
        <v>49</v>
      </c>
      <c r="D30" s="72"/>
      <c r="E30" s="73"/>
      <c r="F30" s="73"/>
      <c r="G30" s="73"/>
      <c r="H30" s="32"/>
      <c r="I30" s="167"/>
      <c r="J30" s="33"/>
      <c r="K30" s="154">
        <v>0.0</v>
      </c>
      <c r="L30" s="81" t="str">
        <f t="shared" si="1"/>
        <v>D</v>
      </c>
      <c r="N30" s="72"/>
      <c r="O30" s="73"/>
      <c r="P30" s="73"/>
      <c r="Q30" s="73"/>
      <c r="R30" s="169"/>
      <c r="S30" s="167"/>
      <c r="T30" s="36"/>
      <c r="U30" s="91">
        <v>0.0</v>
      </c>
      <c r="V30" s="81" t="str">
        <f t="shared" si="2"/>
        <v>D</v>
      </c>
      <c r="X30" s="72"/>
      <c r="Y30" s="73"/>
      <c r="Z30" s="73"/>
      <c r="AA30" s="170"/>
      <c r="AB30" s="171"/>
      <c r="AC30" s="167"/>
      <c r="AD30" s="40"/>
      <c r="AE30" s="92">
        <v>0.0</v>
      </c>
      <c r="AF30" s="76" t="str">
        <f t="shared" si="3"/>
        <v>D</v>
      </c>
      <c r="AH30" s="172" t="str">
        <f>IFERROR(__xludf.DUMMYFUNCTION("QUERY(I30)"),"")</f>
        <v/>
      </c>
      <c r="AI30" s="86" t="str">
        <f>IFERROR(__xludf.DUMMYFUNCTION("QUERY(S30)"),"")</f>
        <v/>
      </c>
      <c r="AJ30" s="87" t="str">
        <f>IFERROR(__xludf.DUMMYFUNCTION("QUERY(AC30)"),"")</f>
        <v/>
      </c>
      <c r="AK30" s="88"/>
      <c r="AL30" s="166"/>
      <c r="AM30" s="44"/>
      <c r="AN30" s="90">
        <f t="shared" si="4"/>
        <v>0</v>
      </c>
      <c r="AO30" s="81" t="str">
        <f t="shared" si="5"/>
        <v>D</v>
      </c>
    </row>
    <row r="31">
      <c r="A31" s="70">
        <v>22.0</v>
      </c>
      <c r="B31" s="71" t="s">
        <v>50</v>
      </c>
      <c r="D31" s="72"/>
      <c r="E31" s="73"/>
      <c r="F31" s="73"/>
      <c r="G31" s="73"/>
      <c r="H31" s="32"/>
      <c r="I31" s="167"/>
      <c r="J31" s="33"/>
      <c r="K31" s="154">
        <v>0.0</v>
      </c>
      <c r="L31" s="81" t="str">
        <f t="shared" si="1"/>
        <v>D</v>
      </c>
      <c r="N31" s="72"/>
      <c r="O31" s="73"/>
      <c r="P31" s="73"/>
      <c r="Q31" s="73"/>
      <c r="R31" s="169"/>
      <c r="S31" s="167"/>
      <c r="T31" s="36"/>
      <c r="U31" s="91">
        <v>0.0</v>
      </c>
      <c r="V31" s="81" t="str">
        <f t="shared" si="2"/>
        <v>D</v>
      </c>
      <c r="X31" s="72"/>
      <c r="Y31" s="73"/>
      <c r="Z31" s="73"/>
      <c r="AA31" s="170"/>
      <c r="AB31" s="171"/>
      <c r="AC31" s="167"/>
      <c r="AD31" s="40"/>
      <c r="AE31" s="92">
        <v>0.0</v>
      </c>
      <c r="AF31" s="76" t="str">
        <f t="shared" si="3"/>
        <v>D</v>
      </c>
      <c r="AH31" s="172" t="str">
        <f>IFERROR(__xludf.DUMMYFUNCTION("QUERY(I31)"),"")</f>
        <v/>
      </c>
      <c r="AI31" s="86" t="str">
        <f>IFERROR(__xludf.DUMMYFUNCTION("QUERY(S31)"),"")</f>
        <v/>
      </c>
      <c r="AJ31" s="87" t="str">
        <f>IFERROR(__xludf.DUMMYFUNCTION("QUERY(AC31)"),"")</f>
        <v/>
      </c>
      <c r="AK31" s="88"/>
      <c r="AL31" s="166"/>
      <c r="AM31" s="44"/>
      <c r="AN31" s="90">
        <f t="shared" si="4"/>
        <v>0</v>
      </c>
      <c r="AO31" s="81" t="str">
        <f t="shared" si="5"/>
        <v>D</v>
      </c>
    </row>
    <row r="32">
      <c r="A32" s="70">
        <v>23.0</v>
      </c>
      <c r="B32" s="71" t="s">
        <v>51</v>
      </c>
      <c r="D32" s="72"/>
      <c r="E32" s="73"/>
      <c r="F32" s="73"/>
      <c r="G32" s="73"/>
      <c r="H32" s="32"/>
      <c r="I32" s="167"/>
      <c r="J32" s="33"/>
      <c r="K32" s="154">
        <v>0.0</v>
      </c>
      <c r="L32" s="81" t="str">
        <f t="shared" si="1"/>
        <v>D</v>
      </c>
      <c r="N32" s="72"/>
      <c r="O32" s="73"/>
      <c r="P32" s="73"/>
      <c r="Q32" s="73"/>
      <c r="R32" s="169"/>
      <c r="S32" s="167"/>
      <c r="T32" s="36"/>
      <c r="U32" s="91">
        <v>0.0</v>
      </c>
      <c r="V32" s="81" t="str">
        <f t="shared" si="2"/>
        <v>D</v>
      </c>
      <c r="X32" s="72"/>
      <c r="Y32" s="73"/>
      <c r="Z32" s="73"/>
      <c r="AA32" s="170"/>
      <c r="AB32" s="171"/>
      <c r="AC32" s="167"/>
      <c r="AD32" s="40"/>
      <c r="AE32" s="92">
        <v>0.0</v>
      </c>
      <c r="AF32" s="76" t="str">
        <f t="shared" si="3"/>
        <v>D</v>
      </c>
      <c r="AH32" s="172" t="str">
        <f>IFERROR(__xludf.DUMMYFUNCTION("QUERY(I32)"),"")</f>
        <v/>
      </c>
      <c r="AI32" s="86" t="str">
        <f>IFERROR(__xludf.DUMMYFUNCTION("QUERY(S32)"),"")</f>
        <v/>
      </c>
      <c r="AJ32" s="87" t="str">
        <f>IFERROR(__xludf.DUMMYFUNCTION("QUERY(AC32)"),"")</f>
        <v/>
      </c>
      <c r="AK32" s="88"/>
      <c r="AL32" s="166"/>
      <c r="AM32" s="44"/>
      <c r="AN32" s="90">
        <f t="shared" si="4"/>
        <v>0</v>
      </c>
      <c r="AO32" s="81" t="str">
        <f t="shared" si="5"/>
        <v>D</v>
      </c>
    </row>
    <row r="33">
      <c r="A33" s="70">
        <v>24.0</v>
      </c>
      <c r="B33" s="71" t="s">
        <v>52</v>
      </c>
      <c r="D33" s="72"/>
      <c r="E33" s="73"/>
      <c r="F33" s="73"/>
      <c r="G33" s="73"/>
      <c r="H33" s="32"/>
      <c r="I33" s="167"/>
      <c r="J33" s="33"/>
      <c r="K33" s="154">
        <v>0.0</v>
      </c>
      <c r="L33" s="81" t="str">
        <f t="shared" si="1"/>
        <v>D</v>
      </c>
      <c r="N33" s="72"/>
      <c r="O33" s="73"/>
      <c r="P33" s="73"/>
      <c r="Q33" s="73"/>
      <c r="R33" s="169"/>
      <c r="S33" s="167"/>
      <c r="T33" s="36"/>
      <c r="U33" s="91">
        <v>0.0</v>
      </c>
      <c r="V33" s="81" t="str">
        <f t="shared" si="2"/>
        <v>D</v>
      </c>
      <c r="X33" s="72"/>
      <c r="Y33" s="73"/>
      <c r="Z33" s="73"/>
      <c r="AA33" s="170"/>
      <c r="AB33" s="171"/>
      <c r="AC33" s="167"/>
      <c r="AD33" s="40"/>
      <c r="AE33" s="92">
        <v>0.0</v>
      </c>
      <c r="AF33" s="76" t="str">
        <f t="shared" si="3"/>
        <v>D</v>
      </c>
      <c r="AH33" s="172" t="str">
        <f>IFERROR(__xludf.DUMMYFUNCTION("QUERY(I33)"),"")</f>
        <v/>
      </c>
      <c r="AI33" s="86" t="str">
        <f>IFERROR(__xludf.DUMMYFUNCTION("QUERY(S33)"),"")</f>
        <v/>
      </c>
      <c r="AJ33" s="87" t="str">
        <f>IFERROR(__xludf.DUMMYFUNCTION("QUERY(AC33)"),"")</f>
        <v/>
      </c>
      <c r="AK33" s="88"/>
      <c r="AL33" s="166"/>
      <c r="AM33" s="44"/>
      <c r="AN33" s="90">
        <f t="shared" si="4"/>
        <v>0</v>
      </c>
      <c r="AO33" s="81" t="str">
        <f t="shared" si="5"/>
        <v>D</v>
      </c>
    </row>
    <row r="34">
      <c r="A34" s="93">
        <v>25.0</v>
      </c>
      <c r="B34" s="94" t="s">
        <v>53</v>
      </c>
      <c r="C34" s="95"/>
      <c r="D34" s="96"/>
      <c r="E34" s="97"/>
      <c r="F34" s="97"/>
      <c r="G34" s="97"/>
      <c r="H34" s="98"/>
      <c r="I34" s="174"/>
      <c r="J34" s="175"/>
      <c r="K34" s="176"/>
      <c r="L34" s="108"/>
      <c r="M34" s="95"/>
      <c r="N34" s="96"/>
      <c r="O34" s="97"/>
      <c r="P34" s="97"/>
      <c r="Q34" s="97"/>
      <c r="R34" s="98"/>
      <c r="S34" s="174"/>
      <c r="T34" s="106"/>
      <c r="U34" s="107"/>
      <c r="V34" s="108"/>
      <c r="W34" s="95"/>
      <c r="X34" s="96"/>
      <c r="Y34" s="97"/>
      <c r="Z34" s="97"/>
      <c r="AA34" s="178"/>
      <c r="AB34" s="171"/>
      <c r="AC34" s="174"/>
      <c r="AD34" s="111"/>
      <c r="AE34" s="112"/>
      <c r="AF34" s="102"/>
      <c r="AG34" s="95"/>
      <c r="AH34" s="179" t="str">
        <f>IFERROR(__xludf.DUMMYFUNCTION("QUERY(I34)"),"")</f>
        <v/>
      </c>
      <c r="AI34" s="114" t="str">
        <f>IFERROR(__xludf.DUMMYFUNCTION("QUERY(S34)"),"")</f>
        <v/>
      </c>
      <c r="AJ34" s="115" t="str">
        <f>IFERROR(__xludf.DUMMYFUNCTION("QUERY(AC34)"),"")</f>
        <v/>
      </c>
      <c r="AK34" s="106"/>
      <c r="AL34" s="180"/>
      <c r="AM34" s="117"/>
      <c r="AN34" s="118" t="str">
        <f t="shared" si="4"/>
        <v/>
      </c>
      <c r="AO34" s="108" t="str">
        <f t="shared" si="5"/>
        <v>D</v>
      </c>
      <c r="AP34" s="95"/>
    </row>
    <row r="35">
      <c r="A35" s="70">
        <v>26.0</v>
      </c>
      <c r="B35" s="71" t="s">
        <v>54</v>
      </c>
      <c r="D35" s="72"/>
      <c r="E35" s="73"/>
      <c r="F35" s="73"/>
      <c r="G35" s="73"/>
      <c r="H35" s="32"/>
      <c r="I35" s="167"/>
      <c r="J35" s="33"/>
      <c r="K35" s="154">
        <v>0.0</v>
      </c>
      <c r="L35" s="81" t="str">
        <f t="shared" ref="L35:L46" si="6">IF(AND(K35&gt;=0%,K35&lt;60%),"D",IF(AND(K35&gt;=60%,K35&lt;70%),"C",IF(AND(K35&gt;=70%,K35&lt;85%),"B",IF(AND(K35&gt;= 85%,K35&lt;101%),"A"))))</f>
        <v>D</v>
      </c>
      <c r="N35" s="72"/>
      <c r="O35" s="73"/>
      <c r="P35" s="73"/>
      <c r="Q35" s="73"/>
      <c r="R35" s="169"/>
      <c r="S35" s="167"/>
      <c r="T35" s="36"/>
      <c r="U35" s="91">
        <v>0.0</v>
      </c>
      <c r="V35" s="81" t="str">
        <f t="shared" ref="V35:V46" si="7">IF(AND(U35&gt;=0%,U35&lt;60%),"D",IF(AND(U35&gt;=60%,U35&lt;70%),"C",IF(AND(U35&gt;=70%,U35&lt;85%),"B",IF(AND(U35&gt;= 85%,U35&lt;101%),"A"))))</f>
        <v>D</v>
      </c>
      <c r="X35" s="72"/>
      <c r="Y35" s="73"/>
      <c r="Z35" s="73"/>
      <c r="AA35" s="170"/>
      <c r="AB35" s="171"/>
      <c r="AC35" s="167"/>
      <c r="AD35" s="40"/>
      <c r="AE35" s="92">
        <v>0.0</v>
      </c>
      <c r="AF35" s="76" t="str">
        <f t="shared" ref="AF35:AF46" si="8">IF(AND(AE35&gt;=0%,AE35&lt;60%),"D",IF(AND(AE35&gt;=60%,AE35&lt;70%),"C",IF(AND(AE35&gt;=70%,AE35&lt;85%),"B",IF(AND(AE35&gt;= 85%,AE35&lt;101%),"A"))))</f>
        <v>D</v>
      </c>
      <c r="AH35" s="172" t="str">
        <f>IFERROR(__xludf.DUMMYFUNCTION("QUERY(I35)"),"")</f>
        <v/>
      </c>
      <c r="AI35" s="86" t="str">
        <f>IFERROR(__xludf.DUMMYFUNCTION("QUERY(S35)"),"")</f>
        <v/>
      </c>
      <c r="AJ35" s="87" t="str">
        <f>IFERROR(__xludf.DUMMYFUNCTION("QUERY(AC35)"),"")</f>
        <v/>
      </c>
      <c r="AK35" s="88"/>
      <c r="AL35" s="166"/>
      <c r="AM35" s="44"/>
      <c r="AN35" s="90">
        <f t="shared" si="4"/>
        <v>0</v>
      </c>
      <c r="AO35" s="81" t="str">
        <f t="shared" si="5"/>
        <v>D</v>
      </c>
    </row>
    <row r="36">
      <c r="A36" s="70">
        <v>27.0</v>
      </c>
      <c r="B36" s="71" t="s">
        <v>55</v>
      </c>
      <c r="D36" s="72"/>
      <c r="E36" s="73"/>
      <c r="F36" s="73"/>
      <c r="G36" s="73"/>
      <c r="H36" s="32"/>
      <c r="I36" s="167"/>
      <c r="J36" s="33"/>
      <c r="K36" s="154">
        <v>0.0</v>
      </c>
      <c r="L36" s="81" t="str">
        <f t="shared" si="6"/>
        <v>D</v>
      </c>
      <c r="N36" s="72"/>
      <c r="O36" s="73"/>
      <c r="P36" s="73"/>
      <c r="Q36" s="73"/>
      <c r="R36" s="169"/>
      <c r="S36" s="167"/>
      <c r="T36" s="36"/>
      <c r="U36" s="91">
        <v>0.0</v>
      </c>
      <c r="V36" s="81" t="str">
        <f t="shared" si="7"/>
        <v>D</v>
      </c>
      <c r="X36" s="72"/>
      <c r="Y36" s="73"/>
      <c r="Z36" s="73"/>
      <c r="AA36" s="170"/>
      <c r="AB36" s="171"/>
      <c r="AC36" s="167"/>
      <c r="AD36" s="40"/>
      <c r="AE36" s="92">
        <v>0.0</v>
      </c>
      <c r="AF36" s="76" t="str">
        <f t="shared" si="8"/>
        <v>D</v>
      </c>
      <c r="AH36" s="172" t="str">
        <f>IFERROR(__xludf.DUMMYFUNCTION("QUERY(I36)"),"")</f>
        <v/>
      </c>
      <c r="AI36" s="86" t="str">
        <f>IFERROR(__xludf.DUMMYFUNCTION("QUERY(S36)"),"")</f>
        <v/>
      </c>
      <c r="AJ36" s="87" t="str">
        <f>IFERROR(__xludf.DUMMYFUNCTION("QUERY(AC36)"),"")</f>
        <v/>
      </c>
      <c r="AK36" s="88"/>
      <c r="AL36" s="166"/>
      <c r="AM36" s="44"/>
      <c r="AN36" s="90">
        <f t="shared" si="4"/>
        <v>0</v>
      </c>
      <c r="AO36" s="81" t="str">
        <f t="shared" si="5"/>
        <v>D</v>
      </c>
    </row>
    <row r="37">
      <c r="A37" s="70">
        <v>28.0</v>
      </c>
      <c r="B37" s="71" t="s">
        <v>56</v>
      </c>
      <c r="D37" s="72"/>
      <c r="E37" s="73"/>
      <c r="F37" s="73"/>
      <c r="G37" s="73"/>
      <c r="H37" s="32"/>
      <c r="I37" s="167"/>
      <c r="J37" s="33"/>
      <c r="K37" s="154">
        <v>0.0</v>
      </c>
      <c r="L37" s="81" t="str">
        <f t="shared" si="6"/>
        <v>D</v>
      </c>
      <c r="N37" s="72"/>
      <c r="O37" s="73"/>
      <c r="P37" s="73"/>
      <c r="Q37" s="73"/>
      <c r="R37" s="169"/>
      <c r="S37" s="167"/>
      <c r="T37" s="36"/>
      <c r="U37" s="91">
        <v>0.0</v>
      </c>
      <c r="V37" s="81" t="str">
        <f t="shared" si="7"/>
        <v>D</v>
      </c>
      <c r="X37" s="72"/>
      <c r="Y37" s="73"/>
      <c r="Z37" s="73"/>
      <c r="AA37" 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r="AK37" s="88"/>
      <c r="AL37" s="166"/>
      <c r="AM37" s="44"/>
      <c r="AN37" s="90">
        <f t="shared" si="4"/>
        <v>0</v>
      </c>
      <c r="AO37" s="81" t="str">
        <f t="shared" si="5"/>
        <v>D</v>
      </c>
    </row>
    <row r="38">
      <c r="A38" s="70">
        <v>29.0</v>
      </c>
      <c r="B38" s="71" t="s">
        <v>57</v>
      </c>
      <c r="D38" s="72"/>
      <c r="E38" s="73"/>
      <c r="F38" s="73"/>
      <c r="G38" s="73"/>
      <c r="H38" s="32"/>
      <c r="I38" s="167"/>
      <c r="J38" s="33"/>
      <c r="K38" s="154">
        <v>0.0</v>
      </c>
      <c r="L38" s="81" t="str">
        <f t="shared" si="6"/>
        <v>D</v>
      </c>
      <c r="N38" s="72"/>
      <c r="O38" s="73"/>
      <c r="P38" s="73"/>
      <c r="Q38" s="73"/>
      <c r="R38" s="169"/>
      <c r="S38" s="167"/>
      <c r="T38" s="36"/>
      <c r="U38" s="91">
        <v>0.0</v>
      </c>
      <c r="V38" s="81" t="str">
        <f t="shared" si="7"/>
        <v>D</v>
      </c>
      <c r="X38" s="72"/>
      <c r="Y38" s="73"/>
      <c r="Z38" s="73"/>
      <c r="AA38" s="170"/>
      <c r="AB38" s="171"/>
      <c r="AC38" s="167"/>
      <c r="AD38" s="40"/>
      <c r="AE38" s="92">
        <v>0.0</v>
      </c>
      <c r="AF38" s="76" t="str">
        <f t="shared" si="8"/>
        <v>D</v>
      </c>
      <c r="AH38" s="172" t="str">
        <f>IFERROR(__xludf.DUMMYFUNCTION("QUERY(I38)"),"")</f>
        <v/>
      </c>
      <c r="AI38" s="86" t="str">
        <f>IFERROR(__xludf.DUMMYFUNCTION("QUERY(S38)"),"")</f>
        <v/>
      </c>
      <c r="AJ38" s="87" t="str">
        <f>IFERROR(__xludf.DUMMYFUNCTION("QUERY(AC38)"),"")</f>
        <v/>
      </c>
      <c r="AK38" s="88"/>
      <c r="AL38" s="166"/>
      <c r="AM38" s="44"/>
      <c r="AN38" s="90">
        <f t="shared" si="4"/>
        <v>0</v>
      </c>
      <c r="AO38" s="81" t="str">
        <f t="shared" si="5"/>
        <v>D</v>
      </c>
    </row>
    <row r="39">
      <c r="A39" s="70">
        <v>30.0</v>
      </c>
      <c r="B39" s="71" t="s">
        <v>58</v>
      </c>
      <c r="D39" s="72"/>
      <c r="E39" s="73"/>
      <c r="F39" s="73"/>
      <c r="G39" s="73"/>
      <c r="H39" s="32"/>
      <c r="I39" s="167"/>
      <c r="J39" s="33"/>
      <c r="K39" s="154">
        <v>0.0</v>
      </c>
      <c r="L39" s="81" t="str">
        <f t="shared" si="6"/>
        <v>D</v>
      </c>
      <c r="N39" s="72"/>
      <c r="O39" s="73"/>
      <c r="P39" s="73"/>
      <c r="Q39" s="73"/>
      <c r="R39" s="169"/>
      <c r="S39" s="167"/>
      <c r="T39" s="36"/>
      <c r="U39" s="91">
        <v>0.0</v>
      </c>
      <c r="V39" s="81" t="str">
        <f t="shared" si="7"/>
        <v>D</v>
      </c>
      <c r="X39" s="72"/>
      <c r="Y39" s="73"/>
      <c r="Z39" s="73"/>
      <c r="AA39" s="170"/>
      <c r="AB39" s="171"/>
      <c r="AC39" s="167"/>
      <c r="AD39" s="40"/>
      <c r="AE39" s="92">
        <v>0.0</v>
      </c>
      <c r="AF39" s="76" t="str">
        <f t="shared" si="8"/>
        <v>D</v>
      </c>
      <c r="AH39" s="172" t="str">
        <f>IFERROR(__xludf.DUMMYFUNCTION("QUERY(I39)"),"")</f>
        <v/>
      </c>
      <c r="AI39" s="86" t="str">
        <f>IFERROR(__xludf.DUMMYFUNCTION("QUERY(S39)"),"")</f>
        <v/>
      </c>
      <c r="AJ39" s="87" t="str">
        <f>IFERROR(__xludf.DUMMYFUNCTION("QUERY(AC39)"),"")</f>
        <v/>
      </c>
      <c r="AK39" s="88"/>
      <c r="AL39" s="166"/>
      <c r="AM39" s="44"/>
      <c r="AN39" s="90">
        <f t="shared" si="4"/>
        <v>0</v>
      </c>
      <c r="AO39" s="81" t="str">
        <f t="shared" si="5"/>
        <v>D</v>
      </c>
    </row>
    <row r="40">
      <c r="A40" s="70">
        <v>31.0</v>
      </c>
      <c r="B40" s="71" t="s">
        <v>59</v>
      </c>
      <c r="D40" s="72"/>
      <c r="E40" s="73"/>
      <c r="F40" s="73"/>
      <c r="G40" s="73"/>
      <c r="H40" s="32"/>
      <c r="I40" s="167"/>
      <c r="J40" s="33"/>
      <c r="K40" s="154">
        <v>0.0</v>
      </c>
      <c r="L40" s="81" t="str">
        <f t="shared" si="6"/>
        <v>D</v>
      </c>
      <c r="N40" s="72"/>
      <c r="O40" s="73"/>
      <c r="P40" s="73"/>
      <c r="Q40" s="73"/>
      <c r="R40" s="169"/>
      <c r="S40" s="167"/>
      <c r="T40" s="36"/>
      <c r="U40" s="91">
        <v>0.0</v>
      </c>
      <c r="V40" s="81" t="str">
        <f t="shared" si="7"/>
        <v>D</v>
      </c>
      <c r="X40" s="72"/>
      <c r="Y40" s="73"/>
      <c r="Z40" s="73"/>
      <c r="AA40" s="170"/>
      <c r="AB40" s="171"/>
      <c r="AC40" s="167"/>
      <c r="AD40" s="40"/>
      <c r="AE40" s="92">
        <v>0.0</v>
      </c>
      <c r="AF40" s="76" t="str">
        <f t="shared" si="8"/>
        <v>D</v>
      </c>
      <c r="AH40" s="172" t="str">
        <f>IFERROR(__xludf.DUMMYFUNCTION("QUERY(I40)"),"")</f>
        <v/>
      </c>
      <c r="AI40" s="86" t="str">
        <f>IFERROR(__xludf.DUMMYFUNCTION("QUERY(S40)"),"")</f>
        <v/>
      </c>
      <c r="AJ40" s="87" t="str">
        <f>IFERROR(__xludf.DUMMYFUNCTION("QUERY(AC40)"),"")</f>
        <v/>
      </c>
      <c r="AK40" s="88"/>
      <c r="AL40" s="166"/>
      <c r="AM40" s="44"/>
      <c r="AN40" s="90">
        <f t="shared" si="4"/>
        <v>0</v>
      </c>
      <c r="AO40" s="81" t="str">
        <f t="shared" si="5"/>
        <v>D</v>
      </c>
    </row>
    <row r="41">
      <c r="A41" s="70">
        <v>32.0</v>
      </c>
      <c r="B41" s="71" t="s">
        <v>60</v>
      </c>
      <c r="D41" s="72"/>
      <c r="E41" s="73"/>
      <c r="F41" s="73"/>
      <c r="G41" s="73"/>
      <c r="H41" s="32"/>
      <c r="I41" s="167"/>
      <c r="J41" s="33"/>
      <c r="K41" s="154">
        <v>0.0</v>
      </c>
      <c r="L41" s="81" t="str">
        <f t="shared" si="6"/>
        <v>D</v>
      </c>
      <c r="N41" s="72"/>
      <c r="O41" s="73"/>
      <c r="P41" s="73"/>
      <c r="Q41" s="73"/>
      <c r="R41" s="169"/>
      <c r="S41" s="167"/>
      <c r="T41" s="36"/>
      <c r="U41" s="91">
        <v>0.0</v>
      </c>
      <c r="V41" s="81" t="str">
        <f t="shared" si="7"/>
        <v>D</v>
      </c>
      <c r="X41" s="72"/>
      <c r="Y41" s="73"/>
      <c r="Z41" s="73"/>
      <c r="AA41" s="170"/>
      <c r="AB41" s="171"/>
      <c r="AC41" s="167"/>
      <c r="AD41" s="40"/>
      <c r="AE41" s="92">
        <v>0.0</v>
      </c>
      <c r="AF41" s="76" t="str">
        <f t="shared" si="8"/>
        <v>D</v>
      </c>
      <c r="AH41" s="172" t="str">
        <f>IFERROR(__xludf.DUMMYFUNCTION("QUERY(I41)"),"")</f>
        <v/>
      </c>
      <c r="AI41" s="86" t="str">
        <f>IFERROR(__xludf.DUMMYFUNCTION("QUERY(S41)"),"")</f>
        <v/>
      </c>
      <c r="AJ41" s="87" t="str">
        <f>IFERROR(__xludf.DUMMYFUNCTION("QUERY(AC41)"),"")</f>
        <v/>
      </c>
      <c r="AK41" s="88"/>
      <c r="AL41" s="166"/>
      <c r="AM41" s="44"/>
      <c r="AN41" s="90">
        <f t="shared" si="4"/>
        <v>0</v>
      </c>
      <c r="AO41" s="81" t="str">
        <f t="shared" si="5"/>
        <v>D</v>
      </c>
    </row>
    <row r="42">
      <c r="A42" s="70">
        <v>33.0</v>
      </c>
      <c r="B42" s="71" t="s">
        <v>61</v>
      </c>
      <c r="D42" s="72"/>
      <c r="E42" s="73"/>
      <c r="F42" s="73"/>
      <c r="G42" s="73"/>
      <c r="H42" s="32"/>
      <c r="I42" s="167"/>
      <c r="J42" s="33"/>
      <c r="K42" s="154">
        <v>0.0</v>
      </c>
      <c r="L42" s="81" t="str">
        <f t="shared" si="6"/>
        <v>D</v>
      </c>
      <c r="N42" s="72"/>
      <c r="O42" s="73"/>
      <c r="P42" s="73"/>
      <c r="Q42" s="73"/>
      <c r="R42" s="169"/>
      <c r="S42" s="167"/>
      <c r="T42" s="36"/>
      <c r="U42" s="91">
        <v>0.0</v>
      </c>
      <c r="V42" s="81" t="str">
        <f t="shared" si="7"/>
        <v>D</v>
      </c>
      <c r="X42" s="72"/>
      <c r="Y42" s="73"/>
      <c r="Z42" s="73"/>
      <c r="AA42" s="170"/>
      <c r="AB42" s="171"/>
      <c r="AC42" s="167"/>
      <c r="AD42" s="40"/>
      <c r="AE42" s="92">
        <v>0.0</v>
      </c>
      <c r="AF42" s="76" t="str">
        <f t="shared" si="8"/>
        <v>D</v>
      </c>
      <c r="AH42" s="172" t="str">
        <f>IFERROR(__xludf.DUMMYFUNCTION("QUERY(I42)"),"")</f>
        <v/>
      </c>
      <c r="AI42" s="86" t="str">
        <f>IFERROR(__xludf.DUMMYFUNCTION("QUERY(S42)"),"")</f>
        <v/>
      </c>
      <c r="AJ42" s="87" t="str">
        <f>IFERROR(__xludf.DUMMYFUNCTION("QUERY(AC42)"),"")</f>
        <v/>
      </c>
      <c r="AK42" s="88"/>
      <c r="AL42" s="166"/>
      <c r="AM42" s="44"/>
      <c r="AN42" s="90">
        <f t="shared" si="4"/>
        <v>0</v>
      </c>
      <c r="AO42" s="81" t="str">
        <f t="shared" si="5"/>
        <v>D</v>
      </c>
    </row>
    <row r="43">
      <c r="A43" s="70">
        <v>34.0</v>
      </c>
      <c r="B43" s="71" t="s">
        <v>62</v>
      </c>
      <c r="D43" s="72"/>
      <c r="E43" s="73"/>
      <c r="F43" s="73"/>
      <c r="G43" s="73"/>
      <c r="H43" s="32"/>
      <c r="I43" s="167"/>
      <c r="J43" s="33"/>
      <c r="K43" s="154">
        <v>0.0</v>
      </c>
      <c r="L43" s="81" t="str">
        <f t="shared" si="6"/>
        <v>D</v>
      </c>
      <c r="N43" s="72"/>
      <c r="O43" s="73"/>
      <c r="P43" s="73"/>
      <c r="Q43" s="73"/>
      <c r="R43" s="169"/>
      <c r="S43" s="167"/>
      <c r="T43" s="36"/>
      <c r="U43" s="91">
        <v>0.0</v>
      </c>
      <c r="V43" s="81" t="str">
        <f t="shared" si="7"/>
        <v>D</v>
      </c>
      <c r="X43" s="72"/>
      <c r="Y43" s="73"/>
      <c r="Z43" s="73"/>
      <c r="AA43" s="170"/>
      <c r="AB43" s="171"/>
      <c r="AC43" s="167"/>
      <c r="AD43" s="40"/>
      <c r="AE43" s="92">
        <v>0.0</v>
      </c>
      <c r="AF43" s="76" t="str">
        <f t="shared" si="8"/>
        <v>D</v>
      </c>
      <c r="AH43" s="172" t="str">
        <f>IFERROR(__xludf.DUMMYFUNCTION("QUERY(I43)"),"")</f>
        <v/>
      </c>
      <c r="AI43" s="86" t="str">
        <f>IFERROR(__xludf.DUMMYFUNCTION("QUERY(S43)"),"")</f>
        <v/>
      </c>
      <c r="AJ43" s="87" t="str">
        <f>IFERROR(__xludf.DUMMYFUNCTION("QUERY(AC43)"),"")</f>
        <v/>
      </c>
      <c r="AK43" s="88"/>
      <c r="AL43" s="166"/>
      <c r="AM43" s="44"/>
      <c r="AN43" s="90">
        <f t="shared" si="4"/>
        <v>0</v>
      </c>
      <c r="AO43" s="81" t="str">
        <f t="shared" si="5"/>
        <v>D</v>
      </c>
    </row>
    <row r="44">
      <c r="A44" s="70">
        <v>35.0</v>
      </c>
      <c r="B44" s="71" t="s">
        <v>63</v>
      </c>
      <c r="D44" s="72"/>
      <c r="E44" s="73"/>
      <c r="F44" s="73"/>
      <c r="G44" s="73"/>
      <c r="H44" s="32"/>
      <c r="I44" s="167"/>
      <c r="J44" s="33"/>
      <c r="K44" s="154">
        <v>0.0</v>
      </c>
      <c r="L44" s="81" t="str">
        <f t="shared" si="6"/>
        <v>D</v>
      </c>
      <c r="N44" s="72"/>
      <c r="O44" s="73"/>
      <c r="P44" s="73"/>
      <c r="Q44" s="73"/>
      <c r="R44" s="169"/>
      <c r="S44" s="167"/>
      <c r="T44" s="36"/>
      <c r="U44" s="91">
        <v>0.0</v>
      </c>
      <c r="V44" s="81" t="str">
        <f t="shared" si="7"/>
        <v>D</v>
      </c>
      <c r="X44" s="72"/>
      <c r="Y44" s="73"/>
      <c r="Z44" s="73"/>
      <c r="AA44" s="170"/>
      <c r="AB44" s="171"/>
      <c r="AC44" s="167"/>
      <c r="AD44" s="40"/>
      <c r="AE44" s="92">
        <v>0.0</v>
      </c>
      <c r="AF44" s="76" t="str">
        <f t="shared" si="8"/>
        <v>D</v>
      </c>
      <c r="AH44" s="172" t="str">
        <f>IFERROR(__xludf.DUMMYFUNCTION("QUERY(I44)"),"")</f>
        <v/>
      </c>
      <c r="AI44" s="86" t="str">
        <f>IFERROR(__xludf.DUMMYFUNCTION("QUERY(S44)"),"")</f>
        <v/>
      </c>
      <c r="AJ44" s="87" t="str">
        <f>IFERROR(__xludf.DUMMYFUNCTION("QUERY(AC44)"),"")</f>
        <v/>
      </c>
      <c r="AK44" s="88"/>
      <c r="AL44" s="166"/>
      <c r="AM44" s="44"/>
      <c r="AN44" s="90">
        <f t="shared" si="4"/>
        <v>0</v>
      </c>
      <c r="AO44" s="81" t="str">
        <f t="shared" si="5"/>
        <v>D</v>
      </c>
    </row>
    <row r="45">
      <c r="A45" s="70">
        <v>36.0</v>
      </c>
      <c r="B45" s="71" t="s">
        <v>64</v>
      </c>
      <c r="D45" s="72"/>
      <c r="E45" s="73"/>
      <c r="F45" s="73"/>
      <c r="G45" s="73"/>
      <c r="H45" s="32"/>
      <c r="I45" s="167"/>
      <c r="J45" s="33"/>
      <c r="K45" s="154">
        <v>0.0</v>
      </c>
      <c r="L45" s="81" t="str">
        <f t="shared" si="6"/>
        <v>D</v>
      </c>
      <c r="N45" s="72"/>
      <c r="O45" s="73"/>
      <c r="P45" s="73"/>
      <c r="Q45" s="73"/>
      <c r="R45" s="169"/>
      <c r="S45" s="167"/>
      <c r="T45" s="36"/>
      <c r="U45" s="91">
        <v>0.0</v>
      </c>
      <c r="V45" s="81" t="str">
        <f t="shared" si="7"/>
        <v>D</v>
      </c>
      <c r="X45" s="72"/>
      <c r="Y45" s="73"/>
      <c r="Z45" s="73"/>
      <c r="AA45" s="170"/>
      <c r="AB45" s="171"/>
      <c r="AC45" s="167"/>
      <c r="AD45" s="40"/>
      <c r="AE45" s="92">
        <v>0.0</v>
      </c>
      <c r="AF45" s="76" t="str">
        <f t="shared" si="8"/>
        <v>D</v>
      </c>
      <c r="AH45" s="172" t="str">
        <f>IFERROR(__xludf.DUMMYFUNCTION("QUERY(I45)"),"")</f>
        <v/>
      </c>
      <c r="AI45" s="86" t="str">
        <f>IFERROR(__xludf.DUMMYFUNCTION("QUERY(S45)"),"")</f>
        <v/>
      </c>
      <c r="AJ45" s="87" t="str">
        <f>IFERROR(__xludf.DUMMYFUNCTION("QUERY(AC45)"),"")</f>
        <v/>
      </c>
      <c r="AK45" s="88"/>
      <c r="AL45" s="166"/>
      <c r="AM45" s="44"/>
      <c r="AN45" s="90">
        <f t="shared" si="4"/>
        <v>0</v>
      </c>
      <c r="AO45" s="81" t="str">
        <f t="shared" si="5"/>
        <v>D</v>
      </c>
    </row>
    <row r="46">
      <c r="A46" s="70">
        <v>37.0</v>
      </c>
      <c r="B46" s="119" t="s">
        <v>65</v>
      </c>
      <c r="D46" s="72"/>
      <c r="E46" s="73"/>
      <c r="F46" s="73"/>
      <c r="G46" s="73"/>
      <c r="H46" s="32"/>
      <c r="I46" s="167"/>
      <c r="J46" s="33"/>
      <c r="K46" s="154">
        <v>0.0</v>
      </c>
      <c r="L46" s="81" t="str">
        <f t="shared" si="6"/>
        <v>D</v>
      </c>
      <c r="N46" s="72"/>
      <c r="O46" s="73"/>
      <c r="P46" s="73"/>
      <c r="Q46" s="73"/>
      <c r="R46" s="169"/>
      <c r="S46" s="167"/>
      <c r="T46" s="36"/>
      <c r="U46" s="91">
        <v>0.0</v>
      </c>
      <c r="V46" s="81" t="str">
        <f t="shared" si="7"/>
        <v>D</v>
      </c>
      <c r="X46" s="72"/>
      <c r="Y46" s="73"/>
      <c r="Z46" s="73"/>
      <c r="AA46" s="170"/>
      <c r="AB46" s="171"/>
      <c r="AC46" s="167"/>
      <c r="AD46" s="40"/>
      <c r="AE46" s="92">
        <v>0.0</v>
      </c>
      <c r="AF46" s="76" t="str">
        <f t="shared" si="8"/>
        <v>D</v>
      </c>
      <c r="AH46" s="172" t="str">
        <f>IFERROR(__xludf.DUMMYFUNCTION("QUERY(I46)"),"")</f>
        <v/>
      </c>
      <c r="AI46" s="86" t="str">
        <f>IFERROR(__xludf.DUMMYFUNCTION("QUERY(S46)"),"")</f>
        <v/>
      </c>
      <c r="AJ46" s="87" t="str">
        <f>IFERROR(__xludf.DUMMYFUNCTION("QUERY(AC46)"),"")</f>
        <v/>
      </c>
      <c r="AK46" s="88"/>
      <c r="AL46" s="166"/>
      <c r="AM46" s="44"/>
      <c r="AN46" s="90">
        <f t="shared" si="4"/>
        <v>0</v>
      </c>
      <c r="AO46" s="81" t="str">
        <f t="shared" si="5"/>
        <v>D</v>
      </c>
    </row>
    <row r="47">
      <c r="A47" s="70">
        <v>38.0</v>
      </c>
      <c r="B47" s="120"/>
      <c r="D47" s="72"/>
      <c r="E47" s="73"/>
      <c r="F47" s="73"/>
      <c r="G47" s="73"/>
      <c r="H47" s="32"/>
      <c r="I47" s="167"/>
      <c r="J47" s="33"/>
      <c r="K47" s="154">
        <v>0.0</v>
      </c>
      <c r="L47" s="81"/>
      <c r="N47" s="72"/>
      <c r="O47" s="73"/>
      <c r="P47" s="73"/>
      <c r="Q47" s="73"/>
      <c r="R47" s="169"/>
      <c r="S47" s="167"/>
      <c r="T47" s="36"/>
      <c r="U47" s="91">
        <v>0.0</v>
      </c>
      <c r="V47" s="81"/>
      <c r="X47" s="72"/>
      <c r="Y47" s="73"/>
      <c r="Z47" s="73"/>
      <c r="AA47" s="170"/>
      <c r="AB47" s="171"/>
      <c r="AC47" s="167"/>
      <c r="AD47" s="40"/>
      <c r="AE47" s="92">
        <v>0.0</v>
      </c>
      <c r="AF47" s="76"/>
      <c r="AH47" s="172" t="str">
        <f>IFERROR(__xludf.DUMMYFUNCTION("QUERY(I47)"),"")</f>
        <v/>
      </c>
      <c r="AI47" s="86" t="str">
        <f>IFERROR(__xludf.DUMMYFUNCTION("QUERY(S47)"),"")</f>
        <v/>
      </c>
      <c r="AJ47" s="87" t="str">
        <f>IFERROR(__xludf.DUMMYFUNCTION("QUERY(AC47)"),"")</f>
        <v/>
      </c>
      <c r="AK47" s="88"/>
      <c r="AL47" s="166"/>
      <c r="AM47" s="44"/>
      <c r="AN47" s="90">
        <f t="shared" si="4"/>
        <v>0</v>
      </c>
      <c r="AO47" s="81"/>
    </row>
    <row r="48">
      <c r="A48" s="70">
        <v>39.0</v>
      </c>
      <c r="B48" s="120"/>
      <c r="D48" s="72"/>
      <c r="E48" s="73"/>
      <c r="F48" s="73"/>
      <c r="G48" s="77"/>
      <c r="H48" s="32"/>
      <c r="I48" s="167"/>
      <c r="J48" s="33"/>
      <c r="K48" s="154">
        <v>0.0</v>
      </c>
      <c r="L48" s="81"/>
      <c r="N48" s="72"/>
      <c r="O48" s="73"/>
      <c r="P48" s="73"/>
      <c r="Q48" s="77"/>
      <c r="R48" s="169"/>
      <c r="S48" s="167"/>
      <c r="T48" s="36"/>
      <c r="U48" s="91">
        <v>0.0</v>
      </c>
      <c r="V48" s="81"/>
      <c r="X48" s="72"/>
      <c r="Y48" s="73"/>
      <c r="Z48" s="73"/>
      <c r="AA48" s="77"/>
      <c r="AB48" s="171"/>
      <c r="AC48" s="167"/>
      <c r="AD48" s="40"/>
      <c r="AE48" s="92">
        <v>0.0</v>
      </c>
      <c r="AF48" s="76"/>
      <c r="AH48" s="172" t="str">
        <f>IFERROR(__xludf.DUMMYFUNCTION("QUERY(I48)"),"")</f>
        <v/>
      </c>
      <c r="AI48" s="86" t="str">
        <f>IFERROR(__xludf.DUMMYFUNCTION("QUERY(S48)"),"")</f>
        <v/>
      </c>
      <c r="AJ48" s="87" t="str">
        <f>IFERROR(__xludf.DUMMYFUNCTION("QUERY(AC48)"),"")</f>
        <v/>
      </c>
      <c r="AK48" s="88"/>
      <c r="AL48" s="166"/>
      <c r="AM48" s="44"/>
      <c r="AN48" s="90">
        <f t="shared" si="4"/>
        <v>0</v>
      </c>
      <c r="AO48" s="81"/>
    </row>
    <row r="49">
      <c r="A49" s="121">
        <v>40.0</v>
      </c>
      <c r="B49" s="122"/>
      <c r="D49" s="123"/>
      <c r="E49" s="124"/>
      <c r="F49" s="124"/>
      <c r="G49" s="125"/>
      <c r="H49" s="126"/>
      <c r="I49" s="181"/>
      <c r="J49" s="182"/>
      <c r="K49" s="155">
        <v>0.0</v>
      </c>
      <c r="L49" s="135"/>
      <c r="N49" s="123"/>
      <c r="O49" s="124"/>
      <c r="P49" s="124"/>
      <c r="Q49" s="125"/>
      <c r="R49" s="183"/>
      <c r="S49" s="181"/>
      <c r="T49" s="133"/>
      <c r="U49" s="134">
        <v>0.0</v>
      </c>
      <c r="V49" s="135"/>
      <c r="X49" s="123"/>
      <c r="Y49" s="124"/>
      <c r="Z49" s="124"/>
      <c r="AA49" s="125"/>
      <c r="AB49" s="184"/>
      <c r="AC49" s="181"/>
      <c r="AD49" s="138"/>
      <c r="AE49" s="139">
        <v>0.0</v>
      </c>
      <c r="AF49" s="130"/>
      <c r="AH49" s="185" t="str">
        <f>IFERROR(__xludf.DUMMYFUNCTION("QUERY(I49)"),"")</f>
        <v/>
      </c>
      <c r="AI49" s="141" t="str">
        <f>IFERROR(__xludf.DUMMYFUNCTION("QUERY(S49)"),"")</f>
        <v/>
      </c>
      <c r="AJ49" s="142" t="str">
        <f>IFERROR(__xludf.DUMMYFUNCTION("QUERY(AC49)"),"")</f>
        <v/>
      </c>
      <c r="AK49" s="143"/>
      <c r="AL49" s="127" t="str">
        <f>IFERROR(AVERAGE(AG49:AJ49))</f>
        <v/>
      </c>
      <c r="AM49" s="145"/>
      <c r="AN49" s="146">
        <f t="shared" si="4"/>
        <v>0</v>
      </c>
      <c r="AO49" s="135"/>
    </row>
    <row r="50">
      <c r="AL50" s="4"/>
      <c r="AN50" s="4"/>
    </row>
    <row r="51">
      <c r="AL51" s="4"/>
      <c r="AN51" s="4"/>
    </row>
    <row r="52">
      <c r="AL52" s="4"/>
      <c r="AN52" s="4"/>
    </row>
    <row r="53">
      <c r="AL53" s="4"/>
      <c r="AN53" s="4"/>
    </row>
    <row r="54">
      <c r="AL54" s="4"/>
      <c r="AN54" s="4"/>
    </row>
    <row r="55">
      <c r="AL55" s="4"/>
      <c r="AN55" s="4"/>
    </row>
    <row r="56">
      <c r="AL56" s="4"/>
      <c r="AN56" s="4"/>
    </row>
    <row r="57">
      <c r="AL57" s="4"/>
      <c r="AN57" s="4"/>
    </row>
    <row r="58">
      <c r="AL58" s="4"/>
      <c r="AN58" s="4"/>
    </row>
    <row r="59">
      <c r="AL59" s="4"/>
      <c r="AN59" s="4"/>
    </row>
    <row r="60">
      <c r="AL60" s="4"/>
      <c r="AN60" s="4"/>
    </row>
  </sheetData>
  <mergeCells count="13">
    <mergeCell ref="U8:V8"/>
    <mergeCell ref="X8:AA8"/>
    <mergeCell ref="AH8:AL8"/>
    <mergeCell ref="AN8:AO8"/>
    <mergeCell ref="AB10:AB49"/>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cfRule type="cellIs" dxfId="4" priority="5" operator="lessThan">
      <formula>40</formula>
    </cfRule>
  </conditionalFormatting>
  <conditionalFormatting sqref="I10:I49 S10:S49 AC10:AC49 AL10:AL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AL10:AL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list" allowBlank="1" showDropDown="1" showInputMessage="1" showErrorMessage="1" prompt="CONCEPTOS MB,B,S,I" sqref="D10:G49 I10:I49 N10:Q49 S10:S49 X10:AA49 AC10:AC49 AL10:AL49">
      <formula1>"MB,B,S,I"</formula1>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75"/>
  <cols>
    <col customWidth="1" min="2" max="2" width="25.38"/>
    <col customWidth="1" min="3" max="7" width="4.5"/>
    <col customWidth="1" min="8" max="8" width="2.13"/>
    <col customWidth="1" min="9" max="13" width="4.5"/>
    <col customWidth="1" min="14" max="14" width="2.0"/>
    <col customWidth="1" min="15" max="19" width="4.5"/>
    <col customWidth="1" min="20" max="20" width="1.75"/>
    <col customWidth="1" min="21" max="25" width="4.5"/>
    <col customWidth="1" min="26" max="26" width="2.13"/>
    <col customWidth="1" min="27" max="31" width="4.5"/>
    <col customWidth="1" min="32" max="32" width="2.38"/>
    <col customWidth="1" min="33" max="37" width="4.5"/>
    <col customWidth="1" min="38" max="38" width="2.38"/>
    <col customWidth="1" min="39" max="43" width="4.5"/>
    <col customWidth="1" min="44" max="44" width="2.5"/>
    <col customWidth="1" min="45" max="49" width="4.5"/>
    <col customWidth="1" min="50" max="50" width="2.5"/>
    <col customWidth="1" min="51" max="57" width="4.5"/>
  </cols>
  <sheetData>
    <row r="2">
      <c r="C2" s="1" t="s">
        <v>1</v>
      </c>
    </row>
    <row r="3">
      <c r="C3" s="1" t="s">
        <v>81</v>
      </c>
    </row>
    <row r="4">
      <c r="O4" s="186" t="s">
        <v>82</v>
      </c>
      <c r="P4" s="7"/>
      <c r="Q4" s="7"/>
      <c r="R4" s="7"/>
      <c r="S4" s="7"/>
      <c r="T4" s="7"/>
      <c r="U4" s="7"/>
      <c r="V4" s="7"/>
      <c r="W4" s="7"/>
      <c r="X4" s="7"/>
      <c r="Y4" s="7"/>
      <c r="Z4" s="7"/>
      <c r="AA4" s="7"/>
      <c r="AB4" s="7"/>
      <c r="AC4" s="7"/>
      <c r="AD4" s="7"/>
      <c r="AE4" s="7"/>
      <c r="AF4" s="7"/>
      <c r="AG4" s="7"/>
      <c r="AH4" s="7"/>
      <c r="AI4" s="7"/>
      <c r="AJ4" s="8"/>
      <c r="AK4" s="187"/>
    </row>
    <row r="7">
      <c r="C7" s="188" t="s">
        <v>83</v>
      </c>
      <c r="D7" s="7"/>
      <c r="E7" s="7"/>
      <c r="F7" s="7"/>
      <c r="G7" s="8"/>
      <c r="H7" s="189"/>
      <c r="I7" s="188" t="s">
        <v>84</v>
      </c>
      <c r="J7" s="7"/>
      <c r="K7" s="7"/>
      <c r="L7" s="7"/>
      <c r="M7" s="8"/>
      <c r="N7" s="189"/>
      <c r="O7" s="188" t="s">
        <v>85</v>
      </c>
      <c r="P7" s="7"/>
      <c r="Q7" s="7"/>
      <c r="R7" s="7"/>
      <c r="S7" s="8"/>
      <c r="T7" s="189"/>
      <c r="U7" s="188" t="s">
        <v>86</v>
      </c>
      <c r="V7" s="7"/>
      <c r="W7" s="7"/>
      <c r="X7" s="7"/>
      <c r="Y7" s="8"/>
      <c r="Z7" s="189"/>
      <c r="AA7" s="188" t="s">
        <v>87</v>
      </c>
      <c r="AB7" s="7"/>
      <c r="AC7" s="7"/>
      <c r="AD7" s="7"/>
      <c r="AE7" s="8"/>
      <c r="AF7" s="189"/>
      <c r="AG7" s="188" t="s">
        <v>88</v>
      </c>
      <c r="AH7" s="7"/>
      <c r="AI7" s="7"/>
      <c r="AJ7" s="7"/>
      <c r="AK7" s="8"/>
      <c r="AL7" s="189"/>
      <c r="AM7" s="190" t="s">
        <v>89</v>
      </c>
      <c r="AN7" s="7"/>
      <c r="AO7" s="7"/>
      <c r="AP7" s="7"/>
      <c r="AQ7" s="8"/>
      <c r="AR7" s="191"/>
      <c r="AS7" s="188" t="s">
        <v>90</v>
      </c>
      <c r="AT7" s="7"/>
      <c r="AU7" s="7"/>
      <c r="AV7" s="7"/>
      <c r="AW7" s="8"/>
      <c r="AX7" s="189"/>
      <c r="AY7" s="188" t="s">
        <v>91</v>
      </c>
      <c r="AZ7" s="7"/>
      <c r="BA7" s="7"/>
      <c r="BB7" s="7"/>
      <c r="BC7" s="8"/>
    </row>
    <row r="8">
      <c r="B8" s="192" t="s">
        <v>92</v>
      </c>
      <c r="F8" s="193"/>
      <c r="G8" s="193"/>
      <c r="H8" s="193"/>
      <c r="L8" s="193"/>
      <c r="M8" s="193"/>
      <c r="N8" s="193"/>
      <c r="R8" s="193"/>
      <c r="S8" s="193"/>
      <c r="T8" s="193"/>
      <c r="X8" s="193"/>
      <c r="Y8" s="193"/>
      <c r="Z8" s="193"/>
      <c r="AD8" s="193"/>
      <c r="AE8" s="193"/>
      <c r="AF8" s="193"/>
      <c r="AJ8" s="193"/>
      <c r="AK8" s="193"/>
      <c r="AL8" s="193"/>
      <c r="AV8" s="193"/>
      <c r="AW8" s="193"/>
      <c r="AX8" s="193"/>
      <c r="BB8" s="193"/>
      <c r="BC8" s="193"/>
    </row>
    <row r="9">
      <c r="B9" s="194"/>
      <c r="C9" s="195" t="s">
        <v>68</v>
      </c>
      <c r="D9" s="195" t="s">
        <v>69</v>
      </c>
      <c r="E9" s="195" t="s">
        <v>70</v>
      </c>
      <c r="F9" s="196" t="s">
        <v>93</v>
      </c>
      <c r="G9" s="196" t="s">
        <v>94</v>
      </c>
      <c r="H9" s="197"/>
      <c r="I9" s="195" t="s">
        <v>68</v>
      </c>
      <c r="J9" s="195" t="s">
        <v>69</v>
      </c>
      <c r="K9" s="195" t="s">
        <v>70</v>
      </c>
      <c r="L9" s="196" t="s">
        <v>93</v>
      </c>
      <c r="M9" s="196" t="s">
        <v>94</v>
      </c>
      <c r="N9" s="197"/>
      <c r="O9" s="195" t="s">
        <v>68</v>
      </c>
      <c r="P9" s="195" t="s">
        <v>69</v>
      </c>
      <c r="Q9" s="195" t="s">
        <v>70</v>
      </c>
      <c r="R9" s="196" t="s">
        <v>93</v>
      </c>
      <c r="S9" s="196" t="s">
        <v>94</v>
      </c>
      <c r="T9" s="197"/>
      <c r="U9" s="195" t="s">
        <v>68</v>
      </c>
      <c r="V9" s="195" t="s">
        <v>69</v>
      </c>
      <c r="W9" s="195" t="s">
        <v>70</v>
      </c>
      <c r="X9" s="196" t="s">
        <v>93</v>
      </c>
      <c r="Y9" s="196" t="s">
        <v>94</v>
      </c>
      <c r="Z9" s="197"/>
      <c r="AA9" s="195" t="s">
        <v>68</v>
      </c>
      <c r="AB9" s="195" t="s">
        <v>69</v>
      </c>
      <c r="AC9" s="195" t="s">
        <v>70</v>
      </c>
      <c r="AD9" s="196" t="s">
        <v>93</v>
      </c>
      <c r="AE9" s="196" t="s">
        <v>94</v>
      </c>
      <c r="AF9" s="197"/>
      <c r="AG9" s="195" t="s">
        <v>68</v>
      </c>
      <c r="AH9" s="195" t="s">
        <v>69</v>
      </c>
      <c r="AI9" s="195" t="s">
        <v>70</v>
      </c>
      <c r="AJ9" s="196" t="s">
        <v>93</v>
      </c>
      <c r="AK9" s="196" t="s">
        <v>94</v>
      </c>
      <c r="AL9" s="197"/>
      <c r="AM9" s="195" t="s">
        <v>68</v>
      </c>
      <c r="AN9" s="195" t="s">
        <v>69</v>
      </c>
      <c r="AO9" s="195" t="s">
        <v>70</v>
      </c>
      <c r="AP9" s="196" t="s">
        <v>93</v>
      </c>
      <c r="AQ9" s="196" t="s">
        <v>94</v>
      </c>
      <c r="AR9" s="197"/>
      <c r="AS9" s="195" t="s">
        <v>68</v>
      </c>
      <c r="AT9" s="195" t="s">
        <v>69</v>
      </c>
      <c r="AU9" s="195" t="s">
        <v>70</v>
      </c>
      <c r="AV9" s="196" t="s">
        <v>93</v>
      </c>
      <c r="AW9" s="196" t="s">
        <v>94</v>
      </c>
      <c r="AX9" s="197"/>
      <c r="AY9" s="195" t="s">
        <v>68</v>
      </c>
      <c r="AZ9" s="195" t="s">
        <v>69</v>
      </c>
      <c r="BA9" s="195" t="s">
        <v>70</v>
      </c>
      <c r="BB9" s="196" t="s">
        <v>93</v>
      </c>
      <c r="BC9" s="196" t="s">
        <v>94</v>
      </c>
    </row>
    <row r="10">
      <c r="B10" s="198" t="s">
        <v>71</v>
      </c>
      <c r="C10" s="199">
        <f>IFERROR(__xludf.DUMMYFUNCTION("QUERY(LENGUAJE!D56)"),0.0)</f>
        <v>0</v>
      </c>
      <c r="D10" s="199">
        <f>IFERROR(__xludf.DUMMYFUNCTION("QUERY(LENGUAJE!E56)"),0.0)</f>
        <v>0</v>
      </c>
      <c r="E10" s="199">
        <f>IFERROR(__xludf.DUMMYFUNCTION("QUERY(LENGUAJE!F56)"),0.0)</f>
        <v>0</v>
      </c>
      <c r="F10" s="199">
        <f>IFERROR(__xludf.DUMMYFUNCTION("QUERY(LENGUAJE!G56)"),0.0)</f>
        <v>0</v>
      </c>
      <c r="G10" s="199">
        <f t="shared" ref="G10:G13" si="1">SUM(C10:F10)</f>
        <v>0</v>
      </c>
      <c r="H10" s="200"/>
      <c r="I10" s="199">
        <f>IFERROR(__xludf.DUMMYFUNCTION("QUERY(MATEMATICA!D56)"),0.0)</f>
        <v>0</v>
      </c>
      <c r="J10" s="199">
        <f>IFERROR(__xludf.DUMMYFUNCTION("QUERY(MATEMATICA!E56)"),0.0)</f>
        <v>0</v>
      </c>
      <c r="K10" s="199">
        <f>IFERROR(__xludf.DUMMYFUNCTION("QUERY(MATEMATICA!F56)"),0.0)</f>
        <v>0</v>
      </c>
      <c r="L10" s="199">
        <f>IFERROR(__xludf.DUMMYFUNCTION("QUERY(MATEMATICA!G56)"),0.0)</f>
        <v>0</v>
      </c>
      <c r="M10" s="199">
        <f t="shared" ref="M10:M13" si="2">SUM(I10:L10)</f>
        <v>0</v>
      </c>
      <c r="N10" s="200"/>
      <c r="O10" s="199">
        <f>IFERROR(__xludf.DUMMYFUNCTION("QUERY('HISTORIA '!D56)"),0.0)</f>
        <v>0</v>
      </c>
      <c r="P10" s="199">
        <f>IFERROR(__xludf.DUMMYFUNCTION("QUERY('HISTORIA '!E56)"),0.0)</f>
        <v>0</v>
      </c>
      <c r="Q10" s="199">
        <f>IFERROR(__xludf.DUMMYFUNCTION("QUERY('HISTORIA '!F56)"),0.0)</f>
        <v>0</v>
      </c>
      <c r="R10" s="199">
        <f>IFERROR(__xludf.DUMMYFUNCTION("QUERY('HISTORIA '!G56)"),0.0)</f>
        <v>0</v>
      </c>
      <c r="S10" s="199">
        <f t="shared" ref="S10:S13" si="3">SUM(O10:R10)</f>
        <v>0</v>
      </c>
      <c r="T10" s="200"/>
      <c r="U10" s="199">
        <f>IFERROR(__xludf.DUMMYFUNCTION("QUERY(C.NATURALES!D56)"),0.0)</f>
        <v>0</v>
      </c>
      <c r="V10" s="199">
        <f>IFERROR(__xludf.DUMMYFUNCTION("QUERY(C.NATURALES!E56)"),0.0)</f>
        <v>0</v>
      </c>
      <c r="W10" s="199">
        <f>IFERROR(__xludf.DUMMYFUNCTION("QUERY(C.NATURALES!F56)"),0.0)</f>
        <v>0</v>
      </c>
      <c r="X10" s="199">
        <f>IFERROR(__xludf.DUMMYFUNCTION("QUERY(C.NATURALES!G56)"),0.0)</f>
        <v>0</v>
      </c>
      <c r="Y10" s="199">
        <f t="shared" ref="Y10:Y13" si="4">SUM(U10:X10)</f>
        <v>0</v>
      </c>
      <c r="Z10" s="200"/>
      <c r="AA10" s="199">
        <f>IFERROR(__xludf.DUMMYFUNCTION("QUERY(INGLES!D56)"),0.0)</f>
        <v>0</v>
      </c>
      <c r="AB10" s="199">
        <f>IFERROR(__xludf.DUMMYFUNCTION("QUERY(INGLES!E56)"),0.0)</f>
        <v>0</v>
      </c>
      <c r="AC10" s="199">
        <f>IFERROR(__xludf.DUMMYFUNCTION("QUERY(INGLES!F56)"),0.0)</f>
        <v>0</v>
      </c>
      <c r="AD10" s="199">
        <f>IFERROR(__xludf.DUMMYFUNCTION("QUERY(INGLES!G56)"),0.0)</f>
        <v>0</v>
      </c>
      <c r="AE10" s="199">
        <f t="shared" ref="AE10:AE13" si="5">SUM(AA10:AD10)</f>
        <v>0</v>
      </c>
      <c r="AF10" s="200"/>
      <c r="AG10" s="199">
        <f>IFERROR(__xludf.DUMMYFUNCTION("QUERY('ARTES V'!D56)"),0.0)</f>
        <v>0</v>
      </c>
      <c r="AH10" s="199">
        <f>IFERROR(__xludf.DUMMYFUNCTION("QUERY('ARTES V'!E56)"),0.0)</f>
        <v>0</v>
      </c>
      <c r="AI10" s="199">
        <f>IFERROR(__xludf.DUMMYFUNCTION("QUERY('ARTES V'!F56)"),0.0)</f>
        <v>0</v>
      </c>
      <c r="AJ10" s="199">
        <f>IFERROR(__xludf.DUMMYFUNCTION("QUERY('ARTES V'!G56)"),0.0)</f>
        <v>0</v>
      </c>
      <c r="AK10" s="199">
        <f t="shared" ref="AK10:AK13" si="6">SUM(AG10:AJ10)</f>
        <v>0</v>
      </c>
      <c r="AL10" s="200"/>
      <c r="AM10" s="199">
        <f>IFERROR(__xludf.DUMMYFUNCTION("QUERY(MUSICA!D56)"),0.0)</f>
        <v>0</v>
      </c>
      <c r="AN10" s="199">
        <f>IFERROR(__xludf.DUMMYFUNCTION("QUERY(MUSICA!E56)"),0.0)</f>
        <v>0</v>
      </c>
      <c r="AO10" s="199">
        <f>IFERROR(__xludf.DUMMYFUNCTION("QUERY(MUSICA!F56)"),0.0)</f>
        <v>0</v>
      </c>
      <c r="AP10" s="199">
        <f>IFERROR(__xludf.DUMMYFUNCTION("QUERY(MUSICA!G56)"),0.0)</f>
        <v>0</v>
      </c>
      <c r="AQ10" s="199">
        <f t="shared" ref="AQ10:AQ13" si="7">SUM(AM10:AP10)</f>
        <v>0</v>
      </c>
      <c r="AR10" s="200"/>
      <c r="AS10" s="199">
        <f>IFERROR(__xludf.DUMMYFUNCTION("QUERY('TECNOLOGIA '!D56)"),0.0)</f>
        <v>0</v>
      </c>
      <c r="AT10" s="199">
        <f>IFERROR(__xludf.DUMMYFUNCTION("QUERY('TECNOLOGIA '!E56)"),0.0)</f>
        <v>0</v>
      </c>
      <c r="AU10" s="199">
        <f>IFERROR(__xludf.DUMMYFUNCTION("QUERY('TECNOLOGIA '!F56)"),0.0)</f>
        <v>0</v>
      </c>
      <c r="AV10" s="199">
        <f>IFERROR(__xludf.DUMMYFUNCTION("QUERY('TECNOLOGIA '!G56)"),0.0)</f>
        <v>0</v>
      </c>
      <c r="AW10" s="199">
        <f t="shared" ref="AW10:AW13" si="8">SUM(AS10:AV10)</f>
        <v>0</v>
      </c>
      <c r="AX10" s="200"/>
      <c r="AY10" s="199">
        <f>IFERROR(__xludf.DUMMYFUNCTION("QUERY('ED. FISICA Y SALUD'!D56)"),0.0)</f>
        <v>0</v>
      </c>
      <c r="AZ10" s="199">
        <f>IFERROR(__xludf.DUMMYFUNCTION("QUERY('ED. FISICA Y SALUD'!E56)"),0.0)</f>
        <v>0</v>
      </c>
      <c r="BA10" s="199">
        <f>IFERROR(__xludf.DUMMYFUNCTION("QUERY('ED. FISICA Y SALUD'!F56)"),0.0)</f>
        <v>0</v>
      </c>
      <c r="BB10" s="199">
        <f>IFERROR(__xludf.DUMMYFUNCTION("QUERY('ED. FISICA Y SALUD'!G56)"),0.0)</f>
        <v>0</v>
      </c>
      <c r="BC10" s="199">
        <f t="shared" ref="BC10:BC13" si="9">SUM(AY10:BB10)</f>
        <v>0</v>
      </c>
    </row>
    <row r="11">
      <c r="B11" s="198" t="s">
        <v>72</v>
      </c>
      <c r="C11" s="199">
        <f>IFERROR(__xludf.DUMMYFUNCTION("QUERY(LENGUAJE!D57)"),0.0)</f>
        <v>0</v>
      </c>
      <c r="D11" s="199">
        <f>IFERROR(__xludf.DUMMYFUNCTION("QUERY(LENGUAJE!E57)"),0.0)</f>
        <v>0</v>
      </c>
      <c r="E11" s="199">
        <f>IFERROR(__xludf.DUMMYFUNCTION("QUERY(LENGUAJE!F57)"),0.0)</f>
        <v>0</v>
      </c>
      <c r="F11" s="199">
        <f>IFERROR(__xludf.DUMMYFUNCTION("QUERY(LENGUAJE!G57)"),0.0)</f>
        <v>0</v>
      </c>
      <c r="G11" s="199">
        <f t="shared" si="1"/>
        <v>0</v>
      </c>
      <c r="H11" s="200"/>
      <c r="I11" s="199">
        <f>IFERROR(__xludf.DUMMYFUNCTION("QUERY(MATEMATICA!D57)"),0.0)</f>
        <v>0</v>
      </c>
      <c r="J11" s="199">
        <f>IFERROR(__xludf.DUMMYFUNCTION("QUERY(MATEMATICA!E57)"),0.0)</f>
        <v>0</v>
      </c>
      <c r="K11" s="199">
        <f>IFERROR(__xludf.DUMMYFUNCTION("QUERY(MATEMATICA!F57)"),0.0)</f>
        <v>0</v>
      </c>
      <c r="L11" s="199">
        <f>IFERROR(__xludf.DUMMYFUNCTION("QUERY(MATEMATICA!G57)"),0.0)</f>
        <v>0</v>
      </c>
      <c r="M11" s="199">
        <f t="shared" si="2"/>
        <v>0</v>
      </c>
      <c r="N11" s="200"/>
      <c r="O11" s="199">
        <f>IFERROR(__xludf.DUMMYFUNCTION("QUERY('HISTORIA '!D57)"),0.0)</f>
        <v>0</v>
      </c>
      <c r="P11" s="199">
        <f>IFERROR(__xludf.DUMMYFUNCTION("QUERY('HISTORIA '!E57)"),0.0)</f>
        <v>0</v>
      </c>
      <c r="Q11" s="199">
        <f>IFERROR(__xludf.DUMMYFUNCTION("QUERY('HISTORIA '!F57)"),0.0)</f>
        <v>0</v>
      </c>
      <c r="R11" s="199">
        <f>IFERROR(__xludf.DUMMYFUNCTION("QUERY('HISTORIA '!G57)"),0.0)</f>
        <v>0</v>
      </c>
      <c r="S11" s="199">
        <f t="shared" si="3"/>
        <v>0</v>
      </c>
      <c r="T11" s="200"/>
      <c r="U11" s="199">
        <f>IFERROR(__xludf.DUMMYFUNCTION("QUERY(C.NATURALES!D57)"),0.0)</f>
        <v>0</v>
      </c>
      <c r="V11" s="199">
        <f>IFERROR(__xludf.DUMMYFUNCTION("QUERY(C.NATURALES!E57)"),0.0)</f>
        <v>0</v>
      </c>
      <c r="W11" s="199">
        <f>IFERROR(__xludf.DUMMYFUNCTION("QUERY(C.NATURALES!F57)"),0.0)</f>
        <v>0</v>
      </c>
      <c r="X11" s="199">
        <f>IFERROR(__xludf.DUMMYFUNCTION("QUERY(C.NATURALES!G57)"),0.0)</f>
        <v>0</v>
      </c>
      <c r="Y11" s="199">
        <f t="shared" si="4"/>
        <v>0</v>
      </c>
      <c r="Z11" s="200"/>
      <c r="AA11" s="199">
        <f>IFERROR(__xludf.DUMMYFUNCTION("QUERY(INGLES!D57)"),0.0)</f>
        <v>0</v>
      </c>
      <c r="AB11" s="199">
        <f>IFERROR(__xludf.DUMMYFUNCTION("QUERY(INGLES!E57)"),0.0)</f>
        <v>0</v>
      </c>
      <c r="AC11" s="199">
        <f>IFERROR(__xludf.DUMMYFUNCTION("QUERY(INGLES!F57)"),0.0)</f>
        <v>0</v>
      </c>
      <c r="AD11" s="199">
        <f>IFERROR(__xludf.DUMMYFUNCTION("QUERY(INGLES!G57)"),0.0)</f>
        <v>0</v>
      </c>
      <c r="AE11" s="199">
        <f t="shared" si="5"/>
        <v>0</v>
      </c>
      <c r="AF11" s="200"/>
      <c r="AG11" s="199">
        <f>IFERROR(__xludf.DUMMYFUNCTION("QUERY('ARTES V'!D57)"),0.0)</f>
        <v>0</v>
      </c>
      <c r="AH11" s="199">
        <f>IFERROR(__xludf.DUMMYFUNCTION("QUERY('ARTES V'!E57)"),0.0)</f>
        <v>0</v>
      </c>
      <c r="AI11" s="199">
        <f>IFERROR(__xludf.DUMMYFUNCTION("QUERY('ARTES V'!F57)"),0.0)</f>
        <v>0</v>
      </c>
      <c r="AJ11" s="199">
        <f>IFERROR(__xludf.DUMMYFUNCTION("QUERY('ARTES V'!G57)"),0.0)</f>
        <v>0</v>
      </c>
      <c r="AK11" s="199">
        <f t="shared" si="6"/>
        <v>0</v>
      </c>
      <c r="AL11" s="200"/>
      <c r="AM11" s="199">
        <f>IFERROR(__xludf.DUMMYFUNCTION("QUERY(MUSICA!D57)"),0.0)</f>
        <v>0</v>
      </c>
      <c r="AN11" s="199">
        <f>IFERROR(__xludf.DUMMYFUNCTION("QUERY(MUSICA!E57)"),0.0)</f>
        <v>0</v>
      </c>
      <c r="AO11" s="199">
        <f>IFERROR(__xludf.DUMMYFUNCTION("QUERY(MUSICA!F57)"),0.0)</f>
        <v>0</v>
      </c>
      <c r="AP11" s="199">
        <f>IFERROR(__xludf.DUMMYFUNCTION("QUERY(MUSICA!G57)"),0.0)</f>
        <v>0</v>
      </c>
      <c r="AQ11" s="199">
        <f t="shared" si="7"/>
        <v>0</v>
      </c>
      <c r="AR11" s="200"/>
      <c r="AS11" s="199">
        <f>IFERROR(__xludf.DUMMYFUNCTION("QUERY('TECNOLOGIA '!D57)"),0.0)</f>
        <v>0</v>
      </c>
      <c r="AT11" s="199">
        <f>IFERROR(__xludf.DUMMYFUNCTION("QUERY('TECNOLOGIA '!E57)"),0.0)</f>
        <v>0</v>
      </c>
      <c r="AU11" s="199">
        <f>IFERROR(__xludf.DUMMYFUNCTION("QUERY('TECNOLOGIA '!F57)"),0.0)</f>
        <v>0</v>
      </c>
      <c r="AV11" s="199">
        <f>IFERROR(__xludf.DUMMYFUNCTION("QUERY('TECNOLOGIA '!G57)"),0.0)</f>
        <v>0</v>
      </c>
      <c r="AW11" s="199">
        <f t="shared" si="8"/>
        <v>0</v>
      </c>
      <c r="AX11" s="200"/>
      <c r="AY11" s="199">
        <f>IFERROR(__xludf.DUMMYFUNCTION("QUERY('ED. FISICA Y SALUD'!D57)"),0.0)</f>
        <v>0</v>
      </c>
      <c r="AZ11" s="199">
        <f>IFERROR(__xludf.DUMMYFUNCTION("QUERY('ED. FISICA Y SALUD'!E57)"),0.0)</f>
        <v>0</v>
      </c>
      <c r="BA11" s="199">
        <f>IFERROR(__xludf.DUMMYFUNCTION("QUERY('ED. FISICA Y SALUD'!F57)"),0.0)</f>
        <v>0</v>
      </c>
      <c r="BB11" s="199">
        <f>IFERROR(__xludf.DUMMYFUNCTION("QUERY('ED. FISICA Y SALUD'!G57)"),0.0)</f>
        <v>0</v>
      </c>
      <c r="BC11" s="199">
        <f t="shared" si="9"/>
        <v>0</v>
      </c>
    </row>
    <row r="12">
      <c r="B12" s="198" t="s">
        <v>73</v>
      </c>
      <c r="C12" s="199">
        <f>IFERROR(__xludf.DUMMYFUNCTION("QUERY(LENGUAJE!D58)"),0.0)</f>
        <v>0</v>
      </c>
      <c r="D12" s="199">
        <f>IFERROR(__xludf.DUMMYFUNCTION("QUERY(LENGUAJE!E58)"),0.0)</f>
        <v>0</v>
      </c>
      <c r="E12" s="199">
        <f>IFERROR(__xludf.DUMMYFUNCTION("QUERY(LENGUAJE!F58)"),0.0)</f>
        <v>0</v>
      </c>
      <c r="F12" s="199">
        <f>IFERROR(__xludf.DUMMYFUNCTION("QUERY(LENGUAJE!G58)"),0.0)</f>
        <v>0</v>
      </c>
      <c r="G12" s="199">
        <f t="shared" si="1"/>
        <v>0</v>
      </c>
      <c r="H12" s="200"/>
      <c r="I12" s="199">
        <f>IFERROR(__xludf.DUMMYFUNCTION("QUERY(MATEMATICA!D58)"),0.0)</f>
        <v>0</v>
      </c>
      <c r="J12" s="199">
        <f>IFERROR(__xludf.DUMMYFUNCTION("QUERY(MATEMATICA!E58)"),0.0)</f>
        <v>0</v>
      </c>
      <c r="K12" s="199">
        <f>IFERROR(__xludf.DUMMYFUNCTION("QUERY(MATEMATICA!F58)"),0.0)</f>
        <v>0</v>
      </c>
      <c r="L12" s="199">
        <f>IFERROR(__xludf.DUMMYFUNCTION("QUERY(MATEMATICA!G58)"),0.0)</f>
        <v>0</v>
      </c>
      <c r="M12" s="199">
        <f t="shared" si="2"/>
        <v>0</v>
      </c>
      <c r="N12" s="200"/>
      <c r="O12" s="199">
        <f>IFERROR(__xludf.DUMMYFUNCTION("QUERY('HISTORIA '!D58)"),0.0)</f>
        <v>0</v>
      </c>
      <c r="P12" s="199">
        <f>IFERROR(__xludf.DUMMYFUNCTION("QUERY('HISTORIA '!E58)"),0.0)</f>
        <v>0</v>
      </c>
      <c r="Q12" s="199">
        <f>IFERROR(__xludf.DUMMYFUNCTION("QUERY('HISTORIA '!F58)"),0.0)</f>
        <v>0</v>
      </c>
      <c r="R12" s="199">
        <f>IFERROR(__xludf.DUMMYFUNCTION("QUERY('HISTORIA '!G58)"),0.0)</f>
        <v>0</v>
      </c>
      <c r="S12" s="199">
        <f t="shared" si="3"/>
        <v>0</v>
      </c>
      <c r="T12" s="200"/>
      <c r="U12" s="199">
        <f>IFERROR(__xludf.DUMMYFUNCTION("QUERY(C.NATURALES!D58)"),0.0)</f>
        <v>0</v>
      </c>
      <c r="V12" s="199">
        <f>IFERROR(__xludf.DUMMYFUNCTION("QUERY(C.NATURALES!E58)"),0.0)</f>
        <v>0</v>
      </c>
      <c r="W12" s="199">
        <f>IFERROR(__xludf.DUMMYFUNCTION("QUERY(C.NATURALES!F58)"),0.0)</f>
        <v>0</v>
      </c>
      <c r="X12" s="199">
        <f>IFERROR(__xludf.DUMMYFUNCTION("QUERY(C.NATURALES!G58)"),0.0)</f>
        <v>0</v>
      </c>
      <c r="Y12" s="199">
        <f t="shared" si="4"/>
        <v>0</v>
      </c>
      <c r="Z12" s="200"/>
      <c r="AA12" s="199">
        <f>IFERROR(__xludf.DUMMYFUNCTION("QUERY(INGLES!D58)"),0.0)</f>
        <v>0</v>
      </c>
      <c r="AB12" s="199">
        <f>IFERROR(__xludf.DUMMYFUNCTION("QUERY(INGLES!E58)"),0.0)</f>
        <v>0</v>
      </c>
      <c r="AC12" s="199">
        <f>IFERROR(__xludf.DUMMYFUNCTION("QUERY(INGLES!F58)"),0.0)</f>
        <v>0</v>
      </c>
      <c r="AD12" s="199">
        <f>IFERROR(__xludf.DUMMYFUNCTION("QUERY(INGLES!G58)"),0.0)</f>
        <v>0</v>
      </c>
      <c r="AE12" s="199">
        <f t="shared" si="5"/>
        <v>0</v>
      </c>
      <c r="AF12" s="200"/>
      <c r="AG12" s="199">
        <f>IFERROR(__xludf.DUMMYFUNCTION("QUERY('ARTES V'!D58)"),0.0)</f>
        <v>0</v>
      </c>
      <c r="AH12" s="199">
        <f>IFERROR(__xludf.DUMMYFUNCTION("QUERY('ARTES V'!E58)"),0.0)</f>
        <v>0</v>
      </c>
      <c r="AI12" s="199">
        <f>IFERROR(__xludf.DUMMYFUNCTION("QUERY('ARTES V'!F58)"),0.0)</f>
        <v>0</v>
      </c>
      <c r="AJ12" s="199">
        <f>IFERROR(__xludf.DUMMYFUNCTION("QUERY('ARTES V'!G58)"),0.0)</f>
        <v>0</v>
      </c>
      <c r="AK12" s="199">
        <f t="shared" si="6"/>
        <v>0</v>
      </c>
      <c r="AL12" s="200"/>
      <c r="AM12" s="199">
        <f>IFERROR(__xludf.DUMMYFUNCTION("QUERY(MUSICA!D58)"),0.0)</f>
        <v>0</v>
      </c>
      <c r="AN12" s="199">
        <f>IFERROR(__xludf.DUMMYFUNCTION("QUERY(MUSICA!E58)"),0.0)</f>
        <v>0</v>
      </c>
      <c r="AO12" s="199">
        <f>IFERROR(__xludf.DUMMYFUNCTION("QUERY(MUSICA!F58)"),0.0)</f>
        <v>0</v>
      </c>
      <c r="AP12" s="199">
        <f>IFERROR(__xludf.DUMMYFUNCTION("QUERY(MUSICA!G58)"),0.0)</f>
        <v>0</v>
      </c>
      <c r="AQ12" s="199">
        <f t="shared" si="7"/>
        <v>0</v>
      </c>
      <c r="AR12" s="200"/>
      <c r="AS12" s="199">
        <f>IFERROR(__xludf.DUMMYFUNCTION("QUERY('TECNOLOGIA '!D58)"),0.0)</f>
        <v>0</v>
      </c>
      <c r="AT12" s="199">
        <f>IFERROR(__xludf.DUMMYFUNCTION("QUERY('TECNOLOGIA '!E58)"),0.0)</f>
        <v>0</v>
      </c>
      <c r="AU12" s="199">
        <f>IFERROR(__xludf.DUMMYFUNCTION("QUERY('TECNOLOGIA '!F58)"),0.0)</f>
        <v>0</v>
      </c>
      <c r="AV12" s="199">
        <f>IFERROR(__xludf.DUMMYFUNCTION("QUERY('TECNOLOGIA '!G58)"),0.0)</f>
        <v>0</v>
      </c>
      <c r="AW12" s="199">
        <f t="shared" si="8"/>
        <v>0</v>
      </c>
      <c r="AX12" s="200"/>
      <c r="AY12" s="199">
        <f>IFERROR(__xludf.DUMMYFUNCTION("QUERY('ED. FISICA Y SALUD'!D58)"),0.0)</f>
        <v>0</v>
      </c>
      <c r="AZ12" s="199">
        <f>IFERROR(__xludf.DUMMYFUNCTION("QUERY('ED. FISICA Y SALUD'!E58)"),0.0)</f>
        <v>0</v>
      </c>
      <c r="BA12" s="199">
        <f>IFERROR(__xludf.DUMMYFUNCTION("QUERY('ED. FISICA Y SALUD'!F58)"),0.0)</f>
        <v>0</v>
      </c>
      <c r="BB12" s="199">
        <f>IFERROR(__xludf.DUMMYFUNCTION("QUERY('ED. FISICA Y SALUD'!G58)"),0.0)</f>
        <v>0</v>
      </c>
      <c r="BC12" s="199">
        <f t="shared" si="9"/>
        <v>0</v>
      </c>
    </row>
    <row r="13">
      <c r="B13" s="198" t="s">
        <v>74</v>
      </c>
      <c r="C13" s="199">
        <f>IFERROR(__xludf.DUMMYFUNCTION("QUERY(LENGUAJE!D59)"),0.0)</f>
        <v>0</v>
      </c>
      <c r="D13" s="199">
        <f>IFERROR(__xludf.DUMMYFUNCTION("QUERY(LENGUAJE!E59)"),0.0)</f>
        <v>0</v>
      </c>
      <c r="E13" s="199">
        <f>IFERROR(__xludf.DUMMYFUNCTION("QUERY(LENGUAJE!F59)"),0.0)</f>
        <v>0</v>
      </c>
      <c r="F13" s="199">
        <f>IFERROR(__xludf.DUMMYFUNCTION("QUERY(LENGUAJE!G59)"),0.0)</f>
        <v>0</v>
      </c>
      <c r="G13" s="199">
        <f t="shared" si="1"/>
        <v>0</v>
      </c>
      <c r="H13" s="201"/>
      <c r="I13" s="199">
        <f>IFERROR(__xludf.DUMMYFUNCTION("QUERY(MATEMATICA!D59)"),0.0)</f>
        <v>0</v>
      </c>
      <c r="J13" s="199">
        <f>IFERROR(__xludf.DUMMYFUNCTION("QUERY(MATEMATICA!E59)"),0.0)</f>
        <v>0</v>
      </c>
      <c r="K13" s="199">
        <f>IFERROR(__xludf.DUMMYFUNCTION("QUERY(MATEMATICA!F59)"),0.0)</f>
        <v>0</v>
      </c>
      <c r="L13" s="199">
        <f>IFERROR(__xludf.DUMMYFUNCTION("QUERY(MATEMATICA!G59)"),0.0)</f>
        <v>0</v>
      </c>
      <c r="M13" s="199">
        <f t="shared" si="2"/>
        <v>0</v>
      </c>
      <c r="N13" s="201"/>
      <c r="O13" s="199">
        <f>IFERROR(__xludf.DUMMYFUNCTION("QUERY('HISTORIA '!D59)"),0.0)</f>
        <v>0</v>
      </c>
      <c r="P13" s="199">
        <f>IFERROR(__xludf.DUMMYFUNCTION("QUERY('HISTORIA '!E59)"),0.0)</f>
        <v>0</v>
      </c>
      <c r="Q13" s="199">
        <f>IFERROR(__xludf.DUMMYFUNCTION("QUERY('HISTORIA '!F59)"),0.0)</f>
        <v>0</v>
      </c>
      <c r="R13" s="199">
        <f>IFERROR(__xludf.DUMMYFUNCTION("QUERY('HISTORIA '!G59)"),0.0)</f>
        <v>0</v>
      </c>
      <c r="S13" s="199">
        <f t="shared" si="3"/>
        <v>0</v>
      </c>
      <c r="T13" s="201"/>
      <c r="U13" s="199">
        <f>IFERROR(__xludf.DUMMYFUNCTION("QUERY(C.NATURALES!D59)"),0.0)</f>
        <v>0</v>
      </c>
      <c r="V13" s="199">
        <f>IFERROR(__xludf.DUMMYFUNCTION("QUERY(C.NATURALES!E59)"),0.0)</f>
        <v>0</v>
      </c>
      <c r="W13" s="199">
        <f>IFERROR(__xludf.DUMMYFUNCTION("QUERY(C.NATURALES!F59)"),0.0)</f>
        <v>0</v>
      </c>
      <c r="X13" s="199">
        <f>IFERROR(__xludf.DUMMYFUNCTION("QUERY(C.NATURALES!G59)"),0.0)</f>
        <v>0</v>
      </c>
      <c r="Y13" s="199">
        <f t="shared" si="4"/>
        <v>0</v>
      </c>
      <c r="Z13" s="201"/>
      <c r="AA13" s="199">
        <f>IFERROR(__xludf.DUMMYFUNCTION("QUERY(INGLES!D59)"),0.0)</f>
        <v>0</v>
      </c>
      <c r="AB13" s="199">
        <f>IFERROR(__xludf.DUMMYFUNCTION("QUERY(INGLES!E59)"),0.0)</f>
        <v>0</v>
      </c>
      <c r="AC13" s="199">
        <f>IFERROR(__xludf.DUMMYFUNCTION("QUERY(INGLES!F59)"),0.0)</f>
        <v>0</v>
      </c>
      <c r="AD13" s="199">
        <f>IFERROR(__xludf.DUMMYFUNCTION("QUERY(INGLES!G59)"),0.0)</f>
        <v>0</v>
      </c>
      <c r="AE13" s="199">
        <f t="shared" si="5"/>
        <v>0</v>
      </c>
      <c r="AF13" s="201"/>
      <c r="AG13" s="199">
        <f>IFERROR(__xludf.DUMMYFUNCTION("QUERY('ARTES V'!D59)"),0.0)</f>
        <v>0</v>
      </c>
      <c r="AH13" s="199">
        <f>IFERROR(__xludf.DUMMYFUNCTION("QUERY('ARTES V'!E59)"),0.0)</f>
        <v>0</v>
      </c>
      <c r="AI13" s="199">
        <f>IFERROR(__xludf.DUMMYFUNCTION("QUERY('ARTES V'!F59)"),0.0)</f>
        <v>0</v>
      </c>
      <c r="AJ13" s="199">
        <f>IFERROR(__xludf.DUMMYFUNCTION("QUERY('ARTES V'!G59)"),0.0)</f>
        <v>0</v>
      </c>
      <c r="AK13" s="199">
        <f t="shared" si="6"/>
        <v>0</v>
      </c>
      <c r="AL13" s="201"/>
      <c r="AM13" s="199">
        <f>IFERROR(__xludf.DUMMYFUNCTION("QUERY(MUSICA!D59)"),29.0)</f>
        <v>29</v>
      </c>
      <c r="AN13" s="199">
        <f>IFERROR(__xludf.DUMMYFUNCTION("QUERY(MUSICA!E59)"),31.0)</f>
        <v>31</v>
      </c>
      <c r="AO13" s="199">
        <f>IFERROR(__xludf.DUMMYFUNCTION("QUERY(MUSICA!F59)"),0.0)</f>
        <v>0</v>
      </c>
      <c r="AP13" s="199">
        <f>IFERROR(__xludf.DUMMYFUNCTION("QUERY(MUSICA!G59)"),0.0)</f>
        <v>0</v>
      </c>
      <c r="AQ13" s="199">
        <f t="shared" si="7"/>
        <v>60</v>
      </c>
      <c r="AR13" s="201"/>
      <c r="AS13" s="199">
        <f>IFERROR(__xludf.DUMMYFUNCTION("QUERY('TECNOLOGIA '!D59)"),0.0)</f>
        <v>0</v>
      </c>
      <c r="AT13" s="199">
        <f>IFERROR(__xludf.DUMMYFUNCTION("QUERY('TECNOLOGIA '!E59)"),0.0)</f>
        <v>0</v>
      </c>
      <c r="AU13" s="199">
        <f>IFERROR(__xludf.DUMMYFUNCTION("QUERY('TECNOLOGIA '!F59)"),0.0)</f>
        <v>0</v>
      </c>
      <c r="AV13" s="199">
        <f>IFERROR(__xludf.DUMMYFUNCTION("QUERY('TECNOLOGIA '!G59)"),0.0)</f>
        <v>0</v>
      </c>
      <c r="AW13" s="199">
        <f t="shared" si="8"/>
        <v>0</v>
      </c>
      <c r="AX13" s="201"/>
      <c r="AY13" s="199">
        <f>IFERROR(__xludf.DUMMYFUNCTION("QUERY('ED. FISICA Y SALUD'!D59)"),33.0)</f>
        <v>33</v>
      </c>
      <c r="AZ13" s="199">
        <f>IFERROR(__xludf.DUMMYFUNCTION("QUERY('ED. FISICA Y SALUD'!E59)"),31.0)</f>
        <v>31</v>
      </c>
      <c r="BA13" s="199">
        <f>IFERROR(__xludf.DUMMYFUNCTION("QUERY('ED. FISICA Y SALUD'!F59)"),0.0)</f>
        <v>0</v>
      </c>
      <c r="BB13" s="199">
        <f>IFERROR(__xludf.DUMMYFUNCTION("QUERY('ED. FISICA Y SALUD'!G59)"),0.0)</f>
        <v>0</v>
      </c>
      <c r="BC13" s="199">
        <f t="shared" si="9"/>
        <v>64</v>
      </c>
    </row>
    <row r="1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row>
    <row r="15">
      <c r="B15" s="202" t="s">
        <v>95</v>
      </c>
      <c r="C15" s="193"/>
      <c r="F15" s="193"/>
      <c r="G15" s="193"/>
      <c r="H15" s="193"/>
      <c r="I15" s="193"/>
      <c r="L15" s="193"/>
      <c r="M15" s="193"/>
      <c r="N15" s="193"/>
      <c r="O15" s="193"/>
      <c r="R15" s="193"/>
      <c r="S15" s="193"/>
      <c r="T15" s="193"/>
      <c r="U15" s="193"/>
      <c r="X15" s="193"/>
      <c r="Y15" s="193"/>
      <c r="Z15" s="193"/>
      <c r="AA15" s="193"/>
      <c r="AD15" s="193"/>
      <c r="AE15" s="193"/>
      <c r="AF15" s="193"/>
      <c r="AG15" s="193"/>
      <c r="AJ15" s="193"/>
      <c r="AK15" s="193"/>
      <c r="AL15" s="193"/>
      <c r="AM15" s="193"/>
      <c r="AN15" s="193"/>
      <c r="AO15" s="193"/>
      <c r="AP15" s="193"/>
      <c r="AQ15" s="193"/>
      <c r="AR15" s="193"/>
      <c r="AS15" s="193"/>
      <c r="AV15" s="193"/>
      <c r="AW15" s="193"/>
      <c r="AX15" s="193"/>
      <c r="AY15" s="193"/>
      <c r="BB15" s="193"/>
      <c r="BC15" s="193"/>
    </row>
    <row r="16">
      <c r="B16" s="194"/>
      <c r="C16" s="203" t="s">
        <v>68</v>
      </c>
      <c r="D16" s="203" t="s">
        <v>69</v>
      </c>
      <c r="E16" s="203" t="s">
        <v>70</v>
      </c>
      <c r="F16" s="204" t="s">
        <v>93</v>
      </c>
      <c r="G16" s="204" t="s">
        <v>94</v>
      </c>
      <c r="H16" s="197"/>
      <c r="I16" s="203" t="s">
        <v>68</v>
      </c>
      <c r="J16" s="203" t="s">
        <v>69</v>
      </c>
      <c r="K16" s="203" t="s">
        <v>70</v>
      </c>
      <c r="L16" s="204" t="s">
        <v>93</v>
      </c>
      <c r="M16" s="204" t="s">
        <v>94</v>
      </c>
      <c r="N16" s="197"/>
      <c r="O16" s="203" t="s">
        <v>68</v>
      </c>
      <c r="P16" s="203" t="s">
        <v>69</v>
      </c>
      <c r="Q16" s="203" t="s">
        <v>70</v>
      </c>
      <c r="R16" s="204" t="s">
        <v>93</v>
      </c>
      <c r="S16" s="204" t="s">
        <v>94</v>
      </c>
      <c r="T16" s="197"/>
      <c r="U16" s="203" t="s">
        <v>68</v>
      </c>
      <c r="V16" s="203" t="s">
        <v>69</v>
      </c>
      <c r="W16" s="203" t="s">
        <v>70</v>
      </c>
      <c r="X16" s="204" t="s">
        <v>93</v>
      </c>
      <c r="Y16" s="204" t="s">
        <v>94</v>
      </c>
      <c r="Z16" s="197"/>
      <c r="AA16" s="203" t="s">
        <v>68</v>
      </c>
      <c r="AB16" s="203" t="s">
        <v>69</v>
      </c>
      <c r="AC16" s="203" t="s">
        <v>70</v>
      </c>
      <c r="AD16" s="204" t="s">
        <v>93</v>
      </c>
      <c r="AE16" s="204" t="s">
        <v>94</v>
      </c>
      <c r="AF16" s="197"/>
      <c r="AG16" s="203" t="s">
        <v>68</v>
      </c>
      <c r="AH16" s="203" t="s">
        <v>69</v>
      </c>
      <c r="AI16" s="203" t="s">
        <v>70</v>
      </c>
      <c r="AJ16" s="204" t="s">
        <v>93</v>
      </c>
      <c r="AK16" s="204" t="s">
        <v>94</v>
      </c>
      <c r="AL16" s="197"/>
      <c r="AM16" s="203" t="s">
        <v>68</v>
      </c>
      <c r="AN16" s="203" t="s">
        <v>69</v>
      </c>
      <c r="AO16" s="203" t="s">
        <v>70</v>
      </c>
      <c r="AP16" s="204" t="s">
        <v>93</v>
      </c>
      <c r="AQ16" s="204" t="s">
        <v>94</v>
      </c>
      <c r="AR16" s="197"/>
      <c r="AS16" s="203" t="s">
        <v>68</v>
      </c>
      <c r="AT16" s="203" t="s">
        <v>69</v>
      </c>
      <c r="AU16" s="203" t="s">
        <v>70</v>
      </c>
      <c r="AV16" s="204" t="s">
        <v>93</v>
      </c>
      <c r="AW16" s="204" t="s">
        <v>94</v>
      </c>
      <c r="AX16" s="197"/>
      <c r="AY16" s="203" t="s">
        <v>68</v>
      </c>
      <c r="AZ16" s="203" t="s">
        <v>69</v>
      </c>
      <c r="BA16" s="203" t="s">
        <v>70</v>
      </c>
      <c r="BB16" s="204" t="s">
        <v>93</v>
      </c>
      <c r="BC16" s="204" t="s">
        <v>94</v>
      </c>
    </row>
    <row r="17">
      <c r="B17" s="198" t="s">
        <v>71</v>
      </c>
      <c r="C17" s="199">
        <f>IFERROR(__xludf.DUMMYFUNCTION("QUERY(LENGUAJE!N56)"),0.0)</f>
        <v>0</v>
      </c>
      <c r="D17" s="199">
        <f>IFERROR(__xludf.DUMMYFUNCTION("QUERY(LENGUAJE!O56)"),0.0)</f>
        <v>0</v>
      </c>
      <c r="E17" s="199">
        <f>IFERROR(__xludf.DUMMYFUNCTION("QUERY(LENGUAJE!P56)"),0.0)</f>
        <v>0</v>
      </c>
      <c r="F17" s="199">
        <f>IFERROR(__xludf.DUMMYFUNCTION("QUERY(LENGUAJE!Q56)"),0.0)</f>
        <v>0</v>
      </c>
      <c r="G17" s="199">
        <f t="shared" ref="G17:G20" si="10">SUM(C17:F17)</f>
        <v>0</v>
      </c>
      <c r="H17" s="200"/>
      <c r="I17" s="199">
        <f>IFERROR(__xludf.DUMMYFUNCTION("QUERY(MATEMATICA!N56)"),0.0)</f>
        <v>0</v>
      </c>
      <c r="J17" s="199">
        <f>IFERROR(__xludf.DUMMYFUNCTION("QUERY(MATEMATICA!O56)"),0.0)</f>
        <v>0</v>
      </c>
      <c r="K17" s="199">
        <f>IFERROR(__xludf.DUMMYFUNCTION("QUERY(MATEMATICA!P56)"),0.0)</f>
        <v>0</v>
      </c>
      <c r="L17" s="199">
        <f>IFERROR(__xludf.DUMMYFUNCTION("QUERY(MATEMATICA!Q56)"),0.0)</f>
        <v>0</v>
      </c>
      <c r="M17" s="199">
        <f t="shared" ref="M17:M20" si="11">SUM(I17:L17)</f>
        <v>0</v>
      </c>
      <c r="N17" s="200"/>
      <c r="O17" s="199">
        <f>IFERROR(__xludf.DUMMYFUNCTION("QUERY('HISTORIA '!N56)"),0.0)</f>
        <v>0</v>
      </c>
      <c r="P17" s="199">
        <f>IFERROR(__xludf.DUMMYFUNCTION("QUERY('HISTORIA '!O56)"),0.0)</f>
        <v>0</v>
      </c>
      <c r="Q17" s="199">
        <f>IFERROR(__xludf.DUMMYFUNCTION("QUERY('HISTORIA '!P56)"),0.0)</f>
        <v>0</v>
      </c>
      <c r="R17" s="199">
        <f>IFERROR(__xludf.DUMMYFUNCTION("QUERY('HISTORIA '!Q56)"),0.0)</f>
        <v>0</v>
      </c>
      <c r="S17" s="199">
        <f t="shared" ref="S17:S20" si="12">SUM(O17:R17)</f>
        <v>0</v>
      </c>
      <c r="T17" s="200"/>
      <c r="U17" s="199">
        <f>IFERROR(__xludf.DUMMYFUNCTION("QUERY(C.NATURALES!N56)"),0.0)</f>
        <v>0</v>
      </c>
      <c r="V17" s="199">
        <f>IFERROR(__xludf.DUMMYFUNCTION("QUERY(C.NATURALES!O56)"),0.0)</f>
        <v>0</v>
      </c>
      <c r="W17" s="199">
        <f>IFERROR(__xludf.DUMMYFUNCTION("QUERY(C.NATURALES!P56)"),0.0)</f>
        <v>0</v>
      </c>
      <c r="X17" s="199">
        <f>IFERROR(__xludf.DUMMYFUNCTION("QUERY(C.NATURALES!Q56)"),0.0)</f>
        <v>0</v>
      </c>
      <c r="Y17" s="199">
        <f t="shared" ref="Y17:Y20" si="13">SUM(U17:X17)</f>
        <v>0</v>
      </c>
      <c r="Z17" s="200"/>
      <c r="AA17" s="199">
        <f>IFERROR(__xludf.DUMMYFUNCTION("QUERY(INGLES!N56)"),0.0)</f>
        <v>0</v>
      </c>
      <c r="AB17" s="199">
        <f>IFERROR(__xludf.DUMMYFUNCTION("QUERY(INGLES!O56)"),0.0)</f>
        <v>0</v>
      </c>
      <c r="AC17" s="199">
        <f>IFERROR(__xludf.DUMMYFUNCTION("QUERY(INGLES!P56)"),0.0)</f>
        <v>0</v>
      </c>
      <c r="AD17" s="199">
        <f>IFERROR(__xludf.DUMMYFUNCTION("QUERY(INGLES!Q56)"),0.0)</f>
        <v>0</v>
      </c>
      <c r="AE17" s="199">
        <f t="shared" ref="AE17:AE20" si="14">SUM(AA17:AD17)</f>
        <v>0</v>
      </c>
      <c r="AF17" s="200"/>
      <c r="AG17" s="199">
        <f>IFERROR(__xludf.DUMMYFUNCTION("QUERY('ARTES V'!N56)"),0.0)</f>
        <v>0</v>
      </c>
      <c r="AH17" s="199">
        <f>IFERROR(__xludf.DUMMYFUNCTION("QUERY('ARTES V'!O56)"),0.0)</f>
        <v>0</v>
      </c>
      <c r="AI17" s="199">
        <f>IFERROR(__xludf.DUMMYFUNCTION("QUERY('ARTES V'!P56)"),0.0)</f>
        <v>0</v>
      </c>
      <c r="AJ17" s="199">
        <f>IFERROR(__xludf.DUMMYFUNCTION("QUERY('ARTES V'!Q56)"),0.0)</f>
        <v>0</v>
      </c>
      <c r="AK17" s="199">
        <f t="shared" ref="AK17:AK20" si="15">SUM(AG17:AJ17)</f>
        <v>0</v>
      </c>
      <c r="AL17" s="200"/>
      <c r="AM17" s="199">
        <f>IFERROR(__xludf.DUMMYFUNCTION("QUERY(MUSICA!N56)"),0.0)</f>
        <v>0</v>
      </c>
      <c r="AN17" s="199">
        <f>IFERROR(__xludf.DUMMYFUNCTION("QUERY(MUSICA!O56)"),0.0)</f>
        <v>0</v>
      </c>
      <c r="AO17" s="199">
        <f>IFERROR(__xludf.DUMMYFUNCTION("QUERY(MUSICA!P56)"),0.0)</f>
        <v>0</v>
      </c>
      <c r="AP17" s="199">
        <f>IFERROR(__xludf.DUMMYFUNCTION("QUERY(MUSICA!Q56)"),0.0)</f>
        <v>0</v>
      </c>
      <c r="AQ17" s="199">
        <f t="shared" ref="AQ17:AQ20" si="16">SUM(AM17:AP17)</f>
        <v>0</v>
      </c>
      <c r="AR17" s="200"/>
      <c r="AS17" s="199">
        <f>IFERROR(__xludf.DUMMYFUNCTION("QUERY('TECNOLOGIA '!N56)"),0.0)</f>
        <v>0</v>
      </c>
      <c r="AT17" s="199">
        <f>IFERROR(__xludf.DUMMYFUNCTION("QUERY('TECNOLOGIA '!O56)"),0.0)</f>
        <v>0</v>
      </c>
      <c r="AU17" s="199">
        <f>IFERROR(__xludf.DUMMYFUNCTION("QUERY('TECNOLOGIA '!P56)"),0.0)</f>
        <v>0</v>
      </c>
      <c r="AV17" s="199">
        <f>IFERROR(__xludf.DUMMYFUNCTION("QUERY('TECNOLOGIA '!Q56)"),0.0)</f>
        <v>0</v>
      </c>
      <c r="AW17" s="199">
        <f t="shared" ref="AW17:AW20" si="17">SUM(AS17:AV17)</f>
        <v>0</v>
      </c>
      <c r="AX17" s="200"/>
      <c r="AY17" s="199">
        <f>IFERROR(__xludf.DUMMYFUNCTION("QUERY('ED. FISICA Y SALUD'!N56)"),0.0)</f>
        <v>0</v>
      </c>
      <c r="AZ17" s="199">
        <f>IFERROR(__xludf.DUMMYFUNCTION("QUERY('ED. FISICA Y SALUD'!O56)"),0.0)</f>
        <v>0</v>
      </c>
      <c r="BA17" s="199">
        <f>IFERROR(__xludf.DUMMYFUNCTION("QUERY('ED. FISICA Y SALUD'!P56)"),0.0)</f>
        <v>0</v>
      </c>
      <c r="BB17" s="199">
        <f>IFERROR(__xludf.DUMMYFUNCTION("QUERY('ED. FISICA Y SALUD'!Q56)"),0.0)</f>
        <v>0</v>
      </c>
      <c r="BC17" s="199">
        <f t="shared" ref="BC17:BC20" si="18">SUM(AY17:BB17)</f>
        <v>0</v>
      </c>
    </row>
    <row r="18">
      <c r="B18" s="198" t="s">
        <v>72</v>
      </c>
      <c r="C18" s="199">
        <f>IFERROR(__xludf.DUMMYFUNCTION("QUERY(LENGUAJE!N57)"),0.0)</f>
        <v>0</v>
      </c>
      <c r="D18" s="199">
        <f>IFERROR(__xludf.DUMMYFUNCTION("QUERY(LENGUAJE!O57)"),0.0)</f>
        <v>0</v>
      </c>
      <c r="E18" s="199">
        <f>IFERROR(__xludf.DUMMYFUNCTION("QUERY(LENGUAJE!P57)"),0.0)</f>
        <v>0</v>
      </c>
      <c r="F18" s="199">
        <f>IFERROR(__xludf.DUMMYFUNCTION("QUERY(LENGUAJE!Q57)"),0.0)</f>
        <v>0</v>
      </c>
      <c r="G18" s="199">
        <f t="shared" si="10"/>
        <v>0</v>
      </c>
      <c r="H18" s="200"/>
      <c r="I18" s="199">
        <f>IFERROR(__xludf.DUMMYFUNCTION("QUERY(MATEMATICA!N57)"),0.0)</f>
        <v>0</v>
      </c>
      <c r="J18" s="199">
        <f>IFERROR(__xludf.DUMMYFUNCTION("QUERY(MATEMATICA!O57)"),0.0)</f>
        <v>0</v>
      </c>
      <c r="K18" s="199">
        <f>IFERROR(__xludf.DUMMYFUNCTION("QUERY(MATEMATICA!P57)"),0.0)</f>
        <v>0</v>
      </c>
      <c r="L18" s="199">
        <f>IFERROR(__xludf.DUMMYFUNCTION("QUERY(MATEMATICA!Q57)"),0.0)</f>
        <v>0</v>
      </c>
      <c r="M18" s="199">
        <f t="shared" si="11"/>
        <v>0</v>
      </c>
      <c r="N18" s="200"/>
      <c r="O18" s="199">
        <f>IFERROR(__xludf.DUMMYFUNCTION("QUERY('HISTORIA '!N57)"),0.0)</f>
        <v>0</v>
      </c>
      <c r="P18" s="199">
        <f>IFERROR(__xludf.DUMMYFUNCTION("QUERY('HISTORIA '!O57)"),0.0)</f>
        <v>0</v>
      </c>
      <c r="Q18" s="199">
        <f>IFERROR(__xludf.DUMMYFUNCTION("QUERY('HISTORIA '!P57)"),0.0)</f>
        <v>0</v>
      </c>
      <c r="R18" s="199">
        <f>IFERROR(__xludf.DUMMYFUNCTION("QUERY('HISTORIA '!Q57)"),0.0)</f>
        <v>0</v>
      </c>
      <c r="S18" s="199">
        <f t="shared" si="12"/>
        <v>0</v>
      </c>
      <c r="T18" s="200"/>
      <c r="U18" s="199">
        <f>IFERROR(__xludf.DUMMYFUNCTION("QUERY(C.NATURALES!N57)"),0.0)</f>
        <v>0</v>
      </c>
      <c r="V18" s="199">
        <f>IFERROR(__xludf.DUMMYFUNCTION("QUERY(C.NATURALES!O57)"),0.0)</f>
        <v>0</v>
      </c>
      <c r="W18" s="199">
        <f>IFERROR(__xludf.DUMMYFUNCTION("QUERY(C.NATURALES!P57)"),0.0)</f>
        <v>0</v>
      </c>
      <c r="X18" s="199">
        <f>IFERROR(__xludf.DUMMYFUNCTION("QUERY(C.NATURALES!Q57)"),0.0)</f>
        <v>0</v>
      </c>
      <c r="Y18" s="199">
        <f t="shared" si="13"/>
        <v>0</v>
      </c>
      <c r="Z18" s="200"/>
      <c r="AA18" s="199">
        <f>IFERROR(__xludf.DUMMYFUNCTION("QUERY(INGLES!N57)"),0.0)</f>
        <v>0</v>
      </c>
      <c r="AB18" s="199">
        <f>IFERROR(__xludf.DUMMYFUNCTION("QUERY(INGLES!O57)"),0.0)</f>
        <v>0</v>
      </c>
      <c r="AC18" s="199">
        <f>IFERROR(__xludf.DUMMYFUNCTION("QUERY(INGLES!P57)"),0.0)</f>
        <v>0</v>
      </c>
      <c r="AD18" s="199">
        <f>IFERROR(__xludf.DUMMYFUNCTION("QUERY(INGLES!Q57)"),0.0)</f>
        <v>0</v>
      </c>
      <c r="AE18" s="199">
        <f t="shared" si="14"/>
        <v>0</v>
      </c>
      <c r="AF18" s="200"/>
      <c r="AG18" s="199">
        <f>IFERROR(__xludf.DUMMYFUNCTION("QUERY('ARTES V'!N57)"),0.0)</f>
        <v>0</v>
      </c>
      <c r="AH18" s="199">
        <f>IFERROR(__xludf.DUMMYFUNCTION("QUERY('ARTES V'!O57)"),0.0)</f>
        <v>0</v>
      </c>
      <c r="AI18" s="199">
        <f>IFERROR(__xludf.DUMMYFUNCTION("QUERY('ARTES V'!P57)"),0.0)</f>
        <v>0</v>
      </c>
      <c r="AJ18" s="199">
        <f>IFERROR(__xludf.DUMMYFUNCTION("QUERY('ARTES V'!Q57)"),0.0)</f>
        <v>0</v>
      </c>
      <c r="AK18" s="199">
        <f t="shared" si="15"/>
        <v>0</v>
      </c>
      <c r="AL18" s="200"/>
      <c r="AM18" s="199">
        <f>IFERROR(__xludf.DUMMYFUNCTION("QUERY(MUSICA!N57)"),0.0)</f>
        <v>0</v>
      </c>
      <c r="AN18" s="199">
        <f>IFERROR(__xludf.DUMMYFUNCTION("QUERY(MUSICA!O57)"),0.0)</f>
        <v>0</v>
      </c>
      <c r="AO18" s="199">
        <f>IFERROR(__xludf.DUMMYFUNCTION("QUERY(MUSICA!P57)"),0.0)</f>
        <v>0</v>
      </c>
      <c r="AP18" s="199">
        <f>IFERROR(__xludf.DUMMYFUNCTION("QUERY(MUSICA!Q57)"),0.0)</f>
        <v>0</v>
      </c>
      <c r="AQ18" s="199">
        <f t="shared" si="16"/>
        <v>0</v>
      </c>
      <c r="AR18" s="200"/>
      <c r="AS18" s="199">
        <f>IFERROR(__xludf.DUMMYFUNCTION("QUERY('TECNOLOGIA '!N57)"),0.0)</f>
        <v>0</v>
      </c>
      <c r="AT18" s="199">
        <f>IFERROR(__xludf.DUMMYFUNCTION("QUERY('TECNOLOGIA '!O57)"),0.0)</f>
        <v>0</v>
      </c>
      <c r="AU18" s="199">
        <f>IFERROR(__xludf.DUMMYFUNCTION("QUERY('TECNOLOGIA '!P57)"),0.0)</f>
        <v>0</v>
      </c>
      <c r="AV18" s="199">
        <f>IFERROR(__xludf.DUMMYFUNCTION("QUERY('TECNOLOGIA '!Q57)"),0.0)</f>
        <v>0</v>
      </c>
      <c r="AW18" s="199">
        <f t="shared" si="17"/>
        <v>0</v>
      </c>
      <c r="AX18" s="200"/>
      <c r="AY18" s="199">
        <f>IFERROR(__xludf.DUMMYFUNCTION("QUERY('ED. FISICA Y SALUD'!N57)"),0.0)</f>
        <v>0</v>
      </c>
      <c r="AZ18" s="199">
        <f>IFERROR(__xludf.DUMMYFUNCTION("QUERY('ED. FISICA Y SALUD'!O57)"),0.0)</f>
        <v>0</v>
      </c>
      <c r="BA18" s="199">
        <f>IFERROR(__xludf.DUMMYFUNCTION("QUERY('ED. FISICA Y SALUD'!P57)"),0.0)</f>
        <v>0</v>
      </c>
      <c r="BB18" s="199">
        <f>IFERROR(__xludf.DUMMYFUNCTION("QUERY('ED. FISICA Y SALUD'!Q57)"),0.0)</f>
        <v>0</v>
      </c>
      <c r="BC18" s="199">
        <f t="shared" si="18"/>
        <v>0</v>
      </c>
    </row>
    <row r="19">
      <c r="B19" s="198" t="s">
        <v>73</v>
      </c>
      <c r="C19" s="199">
        <f>IFERROR(__xludf.DUMMYFUNCTION("QUERY(LENGUAJE!N58)"),0.0)</f>
        <v>0</v>
      </c>
      <c r="D19" s="199">
        <f>IFERROR(__xludf.DUMMYFUNCTION("QUERY(LENGUAJE!O58)"),0.0)</f>
        <v>0</v>
      </c>
      <c r="E19" s="199">
        <f>IFERROR(__xludf.DUMMYFUNCTION("QUERY(LENGUAJE!P58)"),0.0)</f>
        <v>0</v>
      </c>
      <c r="F19" s="199">
        <f>IFERROR(__xludf.DUMMYFUNCTION("QUERY(LENGUAJE!Q58)"),0.0)</f>
        <v>0</v>
      </c>
      <c r="G19" s="199">
        <f t="shared" si="10"/>
        <v>0</v>
      </c>
      <c r="H19" s="200"/>
      <c r="I19" s="199">
        <f>IFERROR(__xludf.DUMMYFUNCTION("QUERY(MATEMATICA!N58)"),0.0)</f>
        <v>0</v>
      </c>
      <c r="J19" s="199">
        <f>IFERROR(__xludf.DUMMYFUNCTION("QUERY(MATEMATICA!O58)"),0.0)</f>
        <v>0</v>
      </c>
      <c r="K19" s="199">
        <f>IFERROR(__xludf.DUMMYFUNCTION("QUERY(MATEMATICA!P58)"),0.0)</f>
        <v>0</v>
      </c>
      <c r="L19" s="199">
        <f>IFERROR(__xludf.DUMMYFUNCTION("QUERY(MATEMATICA!Q58)"),0.0)</f>
        <v>0</v>
      </c>
      <c r="M19" s="199">
        <f t="shared" si="11"/>
        <v>0</v>
      </c>
      <c r="N19" s="200"/>
      <c r="O19" s="199">
        <f>IFERROR(__xludf.DUMMYFUNCTION("QUERY('HISTORIA '!N58)"),0.0)</f>
        <v>0</v>
      </c>
      <c r="P19" s="199">
        <f>IFERROR(__xludf.DUMMYFUNCTION("QUERY('HISTORIA '!O58)"),0.0)</f>
        <v>0</v>
      </c>
      <c r="Q19" s="199">
        <f>IFERROR(__xludf.DUMMYFUNCTION("QUERY('HISTORIA '!P58)"),0.0)</f>
        <v>0</v>
      </c>
      <c r="R19" s="199">
        <f>IFERROR(__xludf.DUMMYFUNCTION("QUERY('HISTORIA '!Q58)"),0.0)</f>
        <v>0</v>
      </c>
      <c r="S19" s="199">
        <f t="shared" si="12"/>
        <v>0</v>
      </c>
      <c r="T19" s="200"/>
      <c r="U19" s="199">
        <f>IFERROR(__xludf.DUMMYFUNCTION("QUERY(C.NATURALES!N58)"),0.0)</f>
        <v>0</v>
      </c>
      <c r="V19" s="199">
        <f>IFERROR(__xludf.DUMMYFUNCTION("QUERY(C.NATURALES!O58)"),0.0)</f>
        <v>0</v>
      </c>
      <c r="W19" s="199">
        <f>IFERROR(__xludf.DUMMYFUNCTION("QUERY(C.NATURALES!P58)"),0.0)</f>
        <v>0</v>
      </c>
      <c r="X19" s="199">
        <f>IFERROR(__xludf.DUMMYFUNCTION("QUERY(C.NATURALES!Q58)"),0.0)</f>
        <v>0</v>
      </c>
      <c r="Y19" s="199">
        <f t="shared" si="13"/>
        <v>0</v>
      </c>
      <c r="Z19" s="200"/>
      <c r="AA19" s="199">
        <f>IFERROR(__xludf.DUMMYFUNCTION("QUERY(INGLES!N58)"),0.0)</f>
        <v>0</v>
      </c>
      <c r="AB19" s="199">
        <f>IFERROR(__xludf.DUMMYFUNCTION("QUERY(INGLES!O58)"),0.0)</f>
        <v>0</v>
      </c>
      <c r="AC19" s="199">
        <f>IFERROR(__xludf.DUMMYFUNCTION("QUERY(INGLES!P58)"),0.0)</f>
        <v>0</v>
      </c>
      <c r="AD19" s="199">
        <f>IFERROR(__xludf.DUMMYFUNCTION("QUERY(INGLES!Q58)"),0.0)</f>
        <v>0</v>
      </c>
      <c r="AE19" s="199">
        <f t="shared" si="14"/>
        <v>0</v>
      </c>
      <c r="AF19" s="200"/>
      <c r="AG19" s="199">
        <f>IFERROR(__xludf.DUMMYFUNCTION("QUERY('ARTES V'!N58)"),0.0)</f>
        <v>0</v>
      </c>
      <c r="AH19" s="199">
        <f>IFERROR(__xludf.DUMMYFUNCTION("QUERY('ARTES V'!O58)"),0.0)</f>
        <v>0</v>
      </c>
      <c r="AI19" s="199">
        <f>IFERROR(__xludf.DUMMYFUNCTION("QUERY('ARTES V'!P58)"),0.0)</f>
        <v>0</v>
      </c>
      <c r="AJ19" s="199">
        <f>IFERROR(__xludf.DUMMYFUNCTION("QUERY('ARTES V'!Q58)"),0.0)</f>
        <v>0</v>
      </c>
      <c r="AK19" s="199">
        <f t="shared" si="15"/>
        <v>0</v>
      </c>
      <c r="AL19" s="200"/>
      <c r="AM19" s="199">
        <f>IFERROR(__xludf.DUMMYFUNCTION("QUERY(MUSICA!N58)"),0.0)</f>
        <v>0</v>
      </c>
      <c r="AN19" s="199">
        <f>IFERROR(__xludf.DUMMYFUNCTION("QUERY(MUSICA!O58)"),0.0)</f>
        <v>0</v>
      </c>
      <c r="AO19" s="199">
        <f>IFERROR(__xludf.DUMMYFUNCTION("QUERY(MUSICA!P58)"),0.0)</f>
        <v>0</v>
      </c>
      <c r="AP19" s="199">
        <f>IFERROR(__xludf.DUMMYFUNCTION("QUERY(MUSICA!Q58)"),0.0)</f>
        <v>0</v>
      </c>
      <c r="AQ19" s="199">
        <f t="shared" si="16"/>
        <v>0</v>
      </c>
      <c r="AR19" s="200"/>
      <c r="AS19" s="199">
        <f>IFERROR(__xludf.DUMMYFUNCTION("QUERY('TECNOLOGIA '!N58)"),0.0)</f>
        <v>0</v>
      </c>
      <c r="AT19" s="199">
        <f>IFERROR(__xludf.DUMMYFUNCTION("QUERY('TECNOLOGIA '!O58)"),0.0)</f>
        <v>0</v>
      </c>
      <c r="AU19" s="199">
        <f>IFERROR(__xludf.DUMMYFUNCTION("QUERY('TECNOLOGIA '!P58)"),0.0)</f>
        <v>0</v>
      </c>
      <c r="AV19" s="199">
        <f>IFERROR(__xludf.DUMMYFUNCTION("QUERY('TECNOLOGIA '!Q58)"),0.0)</f>
        <v>0</v>
      </c>
      <c r="AW19" s="199">
        <f t="shared" si="17"/>
        <v>0</v>
      </c>
      <c r="AX19" s="200"/>
      <c r="AY19" s="199">
        <f>IFERROR(__xludf.DUMMYFUNCTION("QUERY('ED. FISICA Y SALUD'!N58)"),0.0)</f>
        <v>0</v>
      </c>
      <c r="AZ19" s="199">
        <f>IFERROR(__xludf.DUMMYFUNCTION("QUERY('ED. FISICA Y SALUD'!O58)"),0.0)</f>
        <v>0</v>
      </c>
      <c r="BA19" s="199">
        <f>IFERROR(__xludf.DUMMYFUNCTION("QUERY('ED. FISICA Y SALUD'!P58)"),0.0)</f>
        <v>0</v>
      </c>
      <c r="BB19" s="199">
        <f>IFERROR(__xludf.DUMMYFUNCTION("QUERY('ED. FISICA Y SALUD'!Q58)"),0.0)</f>
        <v>0</v>
      </c>
      <c r="BC19" s="199">
        <f t="shared" si="18"/>
        <v>0</v>
      </c>
    </row>
    <row r="20">
      <c r="B20" s="198" t="s">
        <v>74</v>
      </c>
      <c r="C20" s="199">
        <f>IFERROR(__xludf.DUMMYFUNCTION("QUERY(LENGUAJE!N59)"),0.0)</f>
        <v>0</v>
      </c>
      <c r="D20" s="199">
        <f>IFERROR(__xludf.DUMMYFUNCTION("QUERY(LENGUAJE!O59)"),0.0)</f>
        <v>0</v>
      </c>
      <c r="E20" s="199">
        <f>IFERROR(__xludf.DUMMYFUNCTION("QUERY(LENGUAJE!P59)"),0.0)</f>
        <v>0</v>
      </c>
      <c r="F20" s="199">
        <f>IFERROR(__xludf.DUMMYFUNCTION("QUERY(LENGUAJE!Q59)"),0.0)</f>
        <v>0</v>
      </c>
      <c r="G20" s="199">
        <f t="shared" si="10"/>
        <v>0</v>
      </c>
      <c r="H20" s="201"/>
      <c r="I20" s="199">
        <f>IFERROR(__xludf.DUMMYFUNCTION("QUERY(MATEMATICA!N59)"),0.0)</f>
        <v>0</v>
      </c>
      <c r="J20" s="199">
        <f>IFERROR(__xludf.DUMMYFUNCTION("QUERY(MATEMATICA!O59)"),0.0)</f>
        <v>0</v>
      </c>
      <c r="K20" s="199">
        <f>IFERROR(__xludf.DUMMYFUNCTION("QUERY(MATEMATICA!P59)"),0.0)</f>
        <v>0</v>
      </c>
      <c r="L20" s="199">
        <f>IFERROR(__xludf.DUMMYFUNCTION("QUERY(MATEMATICA!Q59)"),0.0)</f>
        <v>0</v>
      </c>
      <c r="M20" s="199">
        <f t="shared" si="11"/>
        <v>0</v>
      </c>
      <c r="N20" s="201"/>
      <c r="O20" s="199">
        <f>IFERROR(__xludf.DUMMYFUNCTION("QUERY('HISTORIA '!N59)"),0.0)</f>
        <v>0</v>
      </c>
      <c r="P20" s="199">
        <f>IFERROR(__xludf.DUMMYFUNCTION("QUERY('HISTORIA '!O59)"),0.0)</f>
        <v>0</v>
      </c>
      <c r="Q20" s="199">
        <f>IFERROR(__xludf.DUMMYFUNCTION("QUERY('HISTORIA '!P59)"),0.0)</f>
        <v>0</v>
      </c>
      <c r="R20" s="199">
        <f>IFERROR(__xludf.DUMMYFUNCTION("QUERY('HISTORIA '!Q59)"),0.0)</f>
        <v>0</v>
      </c>
      <c r="S20" s="199">
        <f t="shared" si="12"/>
        <v>0</v>
      </c>
      <c r="T20" s="201"/>
      <c r="U20" s="199">
        <f>IFERROR(__xludf.DUMMYFUNCTION("QUERY(C.NATURALES!N59)"),0.0)</f>
        <v>0</v>
      </c>
      <c r="V20" s="199">
        <f>IFERROR(__xludf.DUMMYFUNCTION("QUERY(C.NATURALES!O59)"),0.0)</f>
        <v>0</v>
      </c>
      <c r="W20" s="199">
        <f>IFERROR(__xludf.DUMMYFUNCTION("QUERY(C.NATURALES!P59)"),0.0)</f>
        <v>0</v>
      </c>
      <c r="X20" s="199">
        <f>IFERROR(__xludf.DUMMYFUNCTION("QUERY(C.NATURALES!Q59)"),0.0)</f>
        <v>0</v>
      </c>
      <c r="Y20" s="199">
        <f t="shared" si="13"/>
        <v>0</v>
      </c>
      <c r="Z20" s="201"/>
      <c r="AA20" s="199">
        <f>IFERROR(__xludf.DUMMYFUNCTION("QUERY(INGLES!N59)"),0.0)</f>
        <v>0</v>
      </c>
      <c r="AB20" s="199">
        <f>IFERROR(__xludf.DUMMYFUNCTION("QUERY(INGLES!O59)"),0.0)</f>
        <v>0</v>
      </c>
      <c r="AC20" s="199">
        <f>IFERROR(__xludf.DUMMYFUNCTION("QUERY(INGLES!P59)"),0.0)</f>
        <v>0</v>
      </c>
      <c r="AD20" s="199">
        <f>IFERROR(__xludf.DUMMYFUNCTION("QUERY(INGLES!Q59)"),0.0)</f>
        <v>0</v>
      </c>
      <c r="AE20" s="199">
        <f t="shared" si="14"/>
        <v>0</v>
      </c>
      <c r="AF20" s="201"/>
      <c r="AG20" s="199">
        <f>IFERROR(__xludf.DUMMYFUNCTION("QUERY('ARTES V'!N59)"),0.0)</f>
        <v>0</v>
      </c>
      <c r="AH20" s="199">
        <f>IFERROR(__xludf.DUMMYFUNCTION("QUERY('ARTES V'!O59)"),0.0)</f>
        <v>0</v>
      </c>
      <c r="AI20" s="199">
        <f>IFERROR(__xludf.DUMMYFUNCTION("QUERY('ARTES V'!P59)"),0.0)</f>
        <v>0</v>
      </c>
      <c r="AJ20" s="199">
        <f>IFERROR(__xludf.DUMMYFUNCTION("QUERY('ARTES V'!Q59)"),0.0)</f>
        <v>0</v>
      </c>
      <c r="AK20" s="199">
        <f t="shared" si="15"/>
        <v>0</v>
      </c>
      <c r="AL20" s="201"/>
      <c r="AM20" s="199">
        <f>IFERROR(__xludf.DUMMYFUNCTION("QUERY(MUSICA!N59)"),0.0)</f>
        <v>0</v>
      </c>
      <c r="AN20" s="199">
        <f>IFERROR(__xludf.DUMMYFUNCTION("QUERY(MUSICA!O59)"),0.0)</f>
        <v>0</v>
      </c>
      <c r="AO20" s="199">
        <f>IFERROR(__xludf.DUMMYFUNCTION("QUERY(MUSICA!P59)"),0.0)</f>
        <v>0</v>
      </c>
      <c r="AP20" s="199">
        <f>IFERROR(__xludf.DUMMYFUNCTION("QUERY(MUSICA!Q59)"),0.0)</f>
        <v>0</v>
      </c>
      <c r="AQ20" s="199">
        <f t="shared" si="16"/>
        <v>0</v>
      </c>
      <c r="AR20" s="201"/>
      <c r="AS20" s="199">
        <f>IFERROR(__xludf.DUMMYFUNCTION("QUERY('TECNOLOGIA '!N59)"),0.0)</f>
        <v>0</v>
      </c>
      <c r="AT20" s="199">
        <f>IFERROR(__xludf.DUMMYFUNCTION("QUERY('TECNOLOGIA '!O59)"),0.0)</f>
        <v>0</v>
      </c>
      <c r="AU20" s="199">
        <f>IFERROR(__xludf.DUMMYFUNCTION("QUERY('TECNOLOGIA '!P59)"),0.0)</f>
        <v>0</v>
      </c>
      <c r="AV20" s="199">
        <f>IFERROR(__xludf.DUMMYFUNCTION("QUERY('TECNOLOGIA '!Q59)"),0.0)</f>
        <v>0</v>
      </c>
      <c r="AW20" s="199">
        <f t="shared" si="17"/>
        <v>0</v>
      </c>
      <c r="AX20" s="201"/>
      <c r="AY20" s="199">
        <f>IFERROR(__xludf.DUMMYFUNCTION("QUERY('ED. FISICA Y SALUD'!N59)"),0.0)</f>
        <v>0</v>
      </c>
      <c r="AZ20" s="199">
        <f>IFERROR(__xludf.DUMMYFUNCTION("QUERY('ED. FISICA Y SALUD'!O59)"),0.0)</f>
        <v>0</v>
      </c>
      <c r="BA20" s="199">
        <f>IFERROR(__xludf.DUMMYFUNCTION("QUERY('ED. FISICA Y SALUD'!P59)"),0.0)</f>
        <v>0</v>
      </c>
      <c r="BB20" s="199">
        <f>IFERROR(__xludf.DUMMYFUNCTION("QUERY('ED. FISICA Y SALUD'!Q59)"),0.0)</f>
        <v>0</v>
      </c>
      <c r="BC20" s="199">
        <f t="shared" si="18"/>
        <v>0</v>
      </c>
    </row>
    <row r="21">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row>
    <row r="22">
      <c r="B22" s="205" t="s">
        <v>11</v>
      </c>
      <c r="C22" s="193"/>
      <c r="F22" s="193"/>
      <c r="G22" s="193"/>
      <c r="H22" s="193"/>
      <c r="I22" s="193"/>
      <c r="L22" s="193"/>
      <c r="M22" s="193"/>
      <c r="N22" s="193"/>
      <c r="O22" s="193"/>
      <c r="R22" s="193"/>
      <c r="S22" s="193"/>
      <c r="T22" s="193"/>
      <c r="U22" s="193"/>
      <c r="X22" s="193"/>
      <c r="Y22" s="193"/>
      <c r="Z22" s="193"/>
      <c r="AA22" s="193"/>
      <c r="AD22" s="193"/>
      <c r="AE22" s="193"/>
      <c r="AF22" s="193"/>
      <c r="AG22" s="193"/>
      <c r="AJ22" s="193"/>
      <c r="AK22" s="193"/>
      <c r="AL22" s="193"/>
      <c r="AM22" s="193"/>
      <c r="AN22" s="193"/>
      <c r="AO22" s="193"/>
      <c r="AP22" s="193"/>
      <c r="AQ22" s="193"/>
      <c r="AR22" s="193"/>
      <c r="AS22" s="193"/>
      <c r="AV22" s="193"/>
      <c r="AW22" s="193"/>
      <c r="AX22" s="193"/>
      <c r="AY22" s="193"/>
      <c r="BB22" s="193"/>
      <c r="BC22" s="193"/>
    </row>
    <row r="23">
      <c r="B23" s="194"/>
      <c r="C23" s="206" t="s">
        <v>68</v>
      </c>
      <c r="D23" s="206" t="s">
        <v>69</v>
      </c>
      <c r="E23" s="206" t="s">
        <v>70</v>
      </c>
      <c r="F23" s="207" t="s">
        <v>93</v>
      </c>
      <c r="G23" s="207" t="s">
        <v>94</v>
      </c>
      <c r="H23" s="197"/>
      <c r="I23" s="206" t="s">
        <v>68</v>
      </c>
      <c r="J23" s="206" t="s">
        <v>69</v>
      </c>
      <c r="K23" s="206" t="s">
        <v>70</v>
      </c>
      <c r="L23" s="207" t="s">
        <v>93</v>
      </c>
      <c r="M23" s="207" t="s">
        <v>94</v>
      </c>
      <c r="N23" s="197"/>
      <c r="O23" s="206" t="s">
        <v>68</v>
      </c>
      <c r="P23" s="206" t="s">
        <v>69</v>
      </c>
      <c r="Q23" s="206" t="s">
        <v>70</v>
      </c>
      <c r="R23" s="207" t="s">
        <v>93</v>
      </c>
      <c r="S23" s="207" t="s">
        <v>94</v>
      </c>
      <c r="T23" s="197"/>
      <c r="U23" s="206" t="s">
        <v>68</v>
      </c>
      <c r="V23" s="206" t="s">
        <v>69</v>
      </c>
      <c r="W23" s="206" t="s">
        <v>70</v>
      </c>
      <c r="X23" s="207" t="s">
        <v>93</v>
      </c>
      <c r="Y23" s="207" t="s">
        <v>94</v>
      </c>
      <c r="Z23" s="197"/>
      <c r="AA23" s="206" t="s">
        <v>68</v>
      </c>
      <c r="AB23" s="206" t="s">
        <v>69</v>
      </c>
      <c r="AC23" s="206" t="s">
        <v>70</v>
      </c>
      <c r="AD23" s="207" t="s">
        <v>93</v>
      </c>
      <c r="AE23" s="207" t="s">
        <v>94</v>
      </c>
      <c r="AF23" s="197"/>
      <c r="AG23" s="206" t="s">
        <v>68</v>
      </c>
      <c r="AH23" s="206" t="s">
        <v>69</v>
      </c>
      <c r="AI23" s="206" t="s">
        <v>70</v>
      </c>
      <c r="AJ23" s="207" t="s">
        <v>93</v>
      </c>
      <c r="AK23" s="207" t="s">
        <v>94</v>
      </c>
      <c r="AL23" s="197"/>
      <c r="AM23" s="206" t="s">
        <v>68</v>
      </c>
      <c r="AN23" s="206" t="s">
        <v>69</v>
      </c>
      <c r="AO23" s="206" t="s">
        <v>70</v>
      </c>
      <c r="AP23" s="207" t="s">
        <v>93</v>
      </c>
      <c r="AQ23" s="207" t="s">
        <v>94</v>
      </c>
      <c r="AR23" s="197"/>
      <c r="AS23" s="206" t="s">
        <v>68</v>
      </c>
      <c r="AT23" s="206" t="s">
        <v>69</v>
      </c>
      <c r="AU23" s="206" t="s">
        <v>70</v>
      </c>
      <c r="AV23" s="207" t="s">
        <v>93</v>
      </c>
      <c r="AW23" s="207" t="s">
        <v>94</v>
      </c>
      <c r="AX23" s="197"/>
      <c r="AY23" s="206" t="s">
        <v>68</v>
      </c>
      <c r="AZ23" s="206" t="s">
        <v>69</v>
      </c>
      <c r="BA23" s="206" t="s">
        <v>70</v>
      </c>
      <c r="BB23" s="207" t="s">
        <v>93</v>
      </c>
      <c r="BC23" s="207" t="s">
        <v>94</v>
      </c>
    </row>
    <row r="24">
      <c r="B24" s="198" t="s">
        <v>71</v>
      </c>
      <c r="C24" s="199">
        <f>IFERROR(__xludf.DUMMYFUNCTION("QUERY(LENGUAJE!X56)"),0.0)</f>
        <v>0</v>
      </c>
      <c r="D24" s="199">
        <f>IFERROR(__xludf.DUMMYFUNCTION("QUERY(LENGUAJE!Y56)"),0.0)</f>
        <v>0</v>
      </c>
      <c r="E24" s="199">
        <f>IFERROR(__xludf.DUMMYFUNCTION("QUERY(LENGUAJE!Z56)"),0.0)</f>
        <v>0</v>
      </c>
      <c r="F24" s="199">
        <f>IFERROR(__xludf.DUMMYFUNCTION("QUERY(LENGUAJE!AA56)"),0.0)</f>
        <v>0</v>
      </c>
      <c r="G24" s="199">
        <f t="shared" ref="G24:G27" si="19">SUM(C24:F24)</f>
        <v>0</v>
      </c>
      <c r="H24" s="200"/>
      <c r="I24" s="199">
        <f>IFERROR(__xludf.DUMMYFUNCTION("QUERY(MATEMATICA!X56)"),0.0)</f>
        <v>0</v>
      </c>
      <c r="J24" s="199">
        <f>IFERROR(__xludf.DUMMYFUNCTION("QUERY(MATEMATICA!Y56)"),0.0)</f>
        <v>0</v>
      </c>
      <c r="K24" s="199">
        <f>IFERROR(__xludf.DUMMYFUNCTION("QUERY(MATEMATICA!Z56)"),0.0)</f>
        <v>0</v>
      </c>
      <c r="L24" s="199">
        <f>IFERROR(__xludf.DUMMYFUNCTION("QUERY(MATEMATICA!AA56)"),0.0)</f>
        <v>0</v>
      </c>
      <c r="M24" s="199">
        <f t="shared" ref="M24:M27" si="20">SUM(I24:L24)</f>
        <v>0</v>
      </c>
      <c r="N24" s="200"/>
      <c r="O24" s="199">
        <f>IFERROR(__xludf.DUMMYFUNCTION("QUERY('HISTORIA '!X56)"),0.0)</f>
        <v>0</v>
      </c>
      <c r="P24" s="199">
        <f>IFERROR(__xludf.DUMMYFUNCTION("QUERY('HISTORIA '!Y56)"),0.0)</f>
        <v>0</v>
      </c>
      <c r="Q24" s="199">
        <f>IFERROR(__xludf.DUMMYFUNCTION("QUERY('HISTORIA '!Z56)"),0.0)</f>
        <v>0</v>
      </c>
      <c r="R24" s="199">
        <f>IFERROR(__xludf.DUMMYFUNCTION("QUERY('HISTORIA '!AA56)"),0.0)</f>
        <v>0</v>
      </c>
      <c r="S24" s="199">
        <f t="shared" ref="S24:S27" si="21">SUM(O24:R24)</f>
        <v>0</v>
      </c>
      <c r="T24" s="200"/>
      <c r="U24" s="199">
        <f>IFERROR(__xludf.DUMMYFUNCTION("QUERY(C.NATURALES!X56)"),0.0)</f>
        <v>0</v>
      </c>
      <c r="V24" s="199">
        <f>IFERROR(__xludf.DUMMYFUNCTION("QUERY(C.NATURALES!Y56)"),0.0)</f>
        <v>0</v>
      </c>
      <c r="W24" s="199">
        <f>IFERROR(__xludf.DUMMYFUNCTION("QUERY(C.NATURALES!Z56)"),0.0)</f>
        <v>0</v>
      </c>
      <c r="X24" s="199">
        <f>IFERROR(__xludf.DUMMYFUNCTION("QUERY(C.NATURALES!AA56)"),0.0)</f>
        <v>0</v>
      </c>
      <c r="Y24" s="199">
        <f t="shared" ref="Y24:Y27" si="22">SUM(U24:X24)</f>
        <v>0</v>
      </c>
      <c r="Z24" s="200"/>
      <c r="AA24" s="199">
        <f>IFERROR(__xludf.DUMMYFUNCTION("QUERY(INGLES!X56)"),0.0)</f>
        <v>0</v>
      </c>
      <c r="AB24" s="199">
        <f>IFERROR(__xludf.DUMMYFUNCTION("QUERY(INGLES!Y56)"),0.0)</f>
        <v>0</v>
      </c>
      <c r="AC24" s="199">
        <f>IFERROR(__xludf.DUMMYFUNCTION("QUERY(INGLES!Z56)"),0.0)</f>
        <v>0</v>
      </c>
      <c r="AD24" s="199">
        <f>IFERROR(__xludf.DUMMYFUNCTION("QUERY(INGLES!AA56)"),0.0)</f>
        <v>0</v>
      </c>
      <c r="AE24" s="199">
        <f t="shared" ref="AE24:AE27" si="23">SUM(AA24:AD24)</f>
        <v>0</v>
      </c>
      <c r="AF24" s="200"/>
      <c r="AG24" s="199">
        <f>IFERROR(__xludf.DUMMYFUNCTION("QUERY('ARTES V'!X56)"),0.0)</f>
        <v>0</v>
      </c>
      <c r="AH24" s="199">
        <f>IFERROR(__xludf.DUMMYFUNCTION("QUERY('ARTES V'!Y56)"),0.0)</f>
        <v>0</v>
      </c>
      <c r="AI24" s="199">
        <f>IFERROR(__xludf.DUMMYFUNCTION("QUERY('ARTES V'!Z56)"),0.0)</f>
        <v>0</v>
      </c>
      <c r="AJ24" s="199">
        <f>IFERROR(__xludf.DUMMYFUNCTION("QUERY('ARTES V'!AA56)"),0.0)</f>
        <v>0</v>
      </c>
      <c r="AK24" s="199">
        <f t="shared" ref="AK24:AK27" si="24">SUM(AG24:AJ24)</f>
        <v>0</v>
      </c>
      <c r="AL24" s="200"/>
      <c r="AM24" s="199">
        <f>IFERROR(__xludf.DUMMYFUNCTION("QUERY(MUSICA!X56)"),0.0)</f>
        <v>0</v>
      </c>
      <c r="AN24" s="199">
        <f>IFERROR(__xludf.DUMMYFUNCTION("QUERY(MUSICA!Y56)"),0.0)</f>
        <v>0</v>
      </c>
      <c r="AO24" s="199">
        <f>IFERROR(__xludf.DUMMYFUNCTION("QUERY(MUSICA!Z56)"),0.0)</f>
        <v>0</v>
      </c>
      <c r="AP24" s="199">
        <f>IFERROR(__xludf.DUMMYFUNCTION("QUERY(MUSICA!AA56)"),0.0)</f>
        <v>0</v>
      </c>
      <c r="AQ24" s="199">
        <f t="shared" ref="AQ24:AQ27" si="25">SUM(AM24:AP24)</f>
        <v>0</v>
      </c>
      <c r="AR24" s="200"/>
      <c r="AS24" s="199">
        <f>IFERROR(__xludf.DUMMYFUNCTION("QUERY('TECNOLOGIA '!X56)"),0.0)</f>
        <v>0</v>
      </c>
      <c r="AT24" s="199">
        <f>IFERROR(__xludf.DUMMYFUNCTION("QUERY('TECNOLOGIA '!Y56)"),0.0)</f>
        <v>0</v>
      </c>
      <c r="AU24" s="199">
        <f>IFERROR(__xludf.DUMMYFUNCTION("QUERY('TECNOLOGIA '!Z56)"),0.0)</f>
        <v>0</v>
      </c>
      <c r="AV24" s="199">
        <f>IFERROR(__xludf.DUMMYFUNCTION("QUERY('TECNOLOGIA '!AA56)"),0.0)</f>
        <v>0</v>
      </c>
      <c r="AW24" s="199">
        <f t="shared" ref="AW24:AW27" si="26">SUM(AS24:AV24)</f>
        <v>0</v>
      </c>
      <c r="AX24" s="200"/>
      <c r="AY24" s="199">
        <f>IFERROR(__xludf.DUMMYFUNCTION("QUERY('ED. FISICA Y SALUD'!X56)"),0.0)</f>
        <v>0</v>
      </c>
      <c r="AZ24" s="199">
        <f>IFERROR(__xludf.DUMMYFUNCTION("QUERY('ED. FISICA Y SALUD'!Y56)"),0.0)</f>
        <v>0</v>
      </c>
      <c r="BA24" s="199">
        <f>IFERROR(__xludf.DUMMYFUNCTION("QUERY('ED. FISICA Y SALUD'!Z56)"),0.0)</f>
        <v>0</v>
      </c>
      <c r="BB24" s="199">
        <f>IFERROR(__xludf.DUMMYFUNCTION("QUERY('ED. FISICA Y SALUD'!AA56)"),0.0)</f>
        <v>0</v>
      </c>
      <c r="BC24" s="199">
        <f t="shared" ref="BC24:BC27" si="27">SUM(AY24:BB24)</f>
        <v>0</v>
      </c>
    </row>
    <row r="25">
      <c r="B25" s="198" t="s">
        <v>72</v>
      </c>
      <c r="C25" s="199">
        <f>IFERROR(__xludf.DUMMYFUNCTION("QUERY(LENGUAJE!X57)"),0.0)</f>
        <v>0</v>
      </c>
      <c r="D25" s="199">
        <f>IFERROR(__xludf.DUMMYFUNCTION("QUERY(LENGUAJE!Y57)"),0.0)</f>
        <v>0</v>
      </c>
      <c r="E25" s="199">
        <f>IFERROR(__xludf.DUMMYFUNCTION("QUERY(LENGUAJE!Z57)"),0.0)</f>
        <v>0</v>
      </c>
      <c r="F25" s="199">
        <f>IFERROR(__xludf.DUMMYFUNCTION("QUERY(LENGUAJE!AA57)"),0.0)</f>
        <v>0</v>
      </c>
      <c r="G25" s="199">
        <f t="shared" si="19"/>
        <v>0</v>
      </c>
      <c r="H25" s="200"/>
      <c r="I25" s="199">
        <f>IFERROR(__xludf.DUMMYFUNCTION("QUERY(MATEMATICA!X57)"),0.0)</f>
        <v>0</v>
      </c>
      <c r="J25" s="199">
        <f>IFERROR(__xludf.DUMMYFUNCTION("QUERY(MATEMATICA!Y57)"),0.0)</f>
        <v>0</v>
      </c>
      <c r="K25" s="199">
        <f>IFERROR(__xludf.DUMMYFUNCTION("QUERY(MATEMATICA!Z57)"),0.0)</f>
        <v>0</v>
      </c>
      <c r="L25" s="199">
        <f>IFERROR(__xludf.DUMMYFUNCTION("QUERY(MATEMATICA!AA57)"),0.0)</f>
        <v>0</v>
      </c>
      <c r="M25" s="199">
        <f t="shared" si="20"/>
        <v>0</v>
      </c>
      <c r="N25" s="200"/>
      <c r="O25" s="199">
        <f>IFERROR(__xludf.DUMMYFUNCTION("QUERY('HISTORIA '!X57)"),0.0)</f>
        <v>0</v>
      </c>
      <c r="P25" s="199">
        <f>IFERROR(__xludf.DUMMYFUNCTION("QUERY('HISTORIA '!Y57)"),0.0)</f>
        <v>0</v>
      </c>
      <c r="Q25" s="199">
        <f>IFERROR(__xludf.DUMMYFUNCTION("QUERY('HISTORIA '!Z57)"),0.0)</f>
        <v>0</v>
      </c>
      <c r="R25" s="199">
        <f>IFERROR(__xludf.DUMMYFUNCTION("QUERY('HISTORIA '!AA57)"),0.0)</f>
        <v>0</v>
      </c>
      <c r="S25" s="199">
        <f t="shared" si="21"/>
        <v>0</v>
      </c>
      <c r="T25" s="200"/>
      <c r="U25" s="199">
        <f>IFERROR(__xludf.DUMMYFUNCTION("QUERY(C.NATURALES!X57)"),0.0)</f>
        <v>0</v>
      </c>
      <c r="V25" s="199">
        <f>IFERROR(__xludf.DUMMYFUNCTION("QUERY(C.NATURALES!Y57)"),0.0)</f>
        <v>0</v>
      </c>
      <c r="W25" s="199">
        <f>IFERROR(__xludf.DUMMYFUNCTION("QUERY(C.NATURALES!Z57)"),0.0)</f>
        <v>0</v>
      </c>
      <c r="X25" s="199">
        <f>IFERROR(__xludf.DUMMYFUNCTION("QUERY(C.NATURALES!AA57)"),0.0)</f>
        <v>0</v>
      </c>
      <c r="Y25" s="199">
        <f t="shared" si="22"/>
        <v>0</v>
      </c>
      <c r="Z25" s="200"/>
      <c r="AA25" s="199">
        <f>IFERROR(__xludf.DUMMYFUNCTION("QUERY(INGLES!X57)"),0.0)</f>
        <v>0</v>
      </c>
      <c r="AB25" s="199">
        <f>IFERROR(__xludf.DUMMYFUNCTION("QUERY(INGLES!Y57)"),0.0)</f>
        <v>0</v>
      </c>
      <c r="AC25" s="199">
        <f>IFERROR(__xludf.DUMMYFUNCTION("QUERY(INGLES!Z57)"),0.0)</f>
        <v>0</v>
      </c>
      <c r="AD25" s="199">
        <f>IFERROR(__xludf.DUMMYFUNCTION("QUERY(INGLES!AA57)"),0.0)</f>
        <v>0</v>
      </c>
      <c r="AE25" s="199">
        <f t="shared" si="23"/>
        <v>0</v>
      </c>
      <c r="AF25" s="200"/>
      <c r="AG25" s="199">
        <f>IFERROR(__xludf.DUMMYFUNCTION("QUERY('ARTES V'!X57)"),0.0)</f>
        <v>0</v>
      </c>
      <c r="AH25" s="199">
        <f>IFERROR(__xludf.DUMMYFUNCTION("QUERY('ARTES V'!Y57)"),0.0)</f>
        <v>0</v>
      </c>
      <c r="AI25" s="199">
        <f>IFERROR(__xludf.DUMMYFUNCTION("QUERY('ARTES V'!Z57)"),0.0)</f>
        <v>0</v>
      </c>
      <c r="AJ25" s="199">
        <f>IFERROR(__xludf.DUMMYFUNCTION("QUERY('ARTES V'!AA57)"),0.0)</f>
        <v>0</v>
      </c>
      <c r="AK25" s="199">
        <f t="shared" si="24"/>
        <v>0</v>
      </c>
      <c r="AL25" s="200"/>
      <c r="AM25" s="199">
        <f>IFERROR(__xludf.DUMMYFUNCTION("QUERY(MUSICA!X57)"),0.0)</f>
        <v>0</v>
      </c>
      <c r="AN25" s="199">
        <f>IFERROR(__xludf.DUMMYFUNCTION("QUERY(MUSICA!Y57)"),0.0)</f>
        <v>0</v>
      </c>
      <c r="AO25" s="199">
        <f>IFERROR(__xludf.DUMMYFUNCTION("QUERY(MUSICA!Z57)"),0.0)</f>
        <v>0</v>
      </c>
      <c r="AP25" s="199">
        <f>IFERROR(__xludf.DUMMYFUNCTION("QUERY(MUSICA!AA57)"),0.0)</f>
        <v>0</v>
      </c>
      <c r="AQ25" s="199">
        <f t="shared" si="25"/>
        <v>0</v>
      </c>
      <c r="AR25" s="200"/>
      <c r="AS25" s="199">
        <f>IFERROR(__xludf.DUMMYFUNCTION("QUERY('TECNOLOGIA '!X57)"),0.0)</f>
        <v>0</v>
      </c>
      <c r="AT25" s="199">
        <f>IFERROR(__xludf.DUMMYFUNCTION("QUERY('TECNOLOGIA '!Y57)"),0.0)</f>
        <v>0</v>
      </c>
      <c r="AU25" s="199">
        <f>IFERROR(__xludf.DUMMYFUNCTION("QUERY('TECNOLOGIA '!Z57)"),0.0)</f>
        <v>0</v>
      </c>
      <c r="AV25" s="199">
        <f>IFERROR(__xludf.DUMMYFUNCTION("QUERY('TECNOLOGIA '!AA57)"),0.0)</f>
        <v>0</v>
      </c>
      <c r="AW25" s="199">
        <f t="shared" si="26"/>
        <v>0</v>
      </c>
      <c r="AX25" s="200"/>
      <c r="AY25" s="199">
        <f>IFERROR(__xludf.DUMMYFUNCTION("QUERY('ED. FISICA Y SALUD'!X57)"),0.0)</f>
        <v>0</v>
      </c>
      <c r="AZ25" s="199">
        <f>IFERROR(__xludf.DUMMYFUNCTION("QUERY('ED. FISICA Y SALUD'!Y57)"),0.0)</f>
        <v>0</v>
      </c>
      <c r="BA25" s="199">
        <f>IFERROR(__xludf.DUMMYFUNCTION("QUERY('ED. FISICA Y SALUD'!Z57)"),0.0)</f>
        <v>0</v>
      </c>
      <c r="BB25" s="199">
        <f>IFERROR(__xludf.DUMMYFUNCTION("QUERY('ED. FISICA Y SALUD'!AA57)"),0.0)</f>
        <v>0</v>
      </c>
      <c r="BC25" s="199">
        <f t="shared" si="27"/>
        <v>0</v>
      </c>
    </row>
    <row r="26">
      <c r="B26" s="198" t="s">
        <v>73</v>
      </c>
      <c r="C26" s="199">
        <f>IFERROR(__xludf.DUMMYFUNCTION("QUERY(LENGUAJE!X58)"),0.0)</f>
        <v>0</v>
      </c>
      <c r="D26" s="199">
        <f>IFERROR(__xludf.DUMMYFUNCTION("QUERY(LENGUAJE!Y58)"),0.0)</f>
        <v>0</v>
      </c>
      <c r="E26" s="199">
        <f>IFERROR(__xludf.DUMMYFUNCTION("QUERY(LENGUAJE!Z58)"),0.0)</f>
        <v>0</v>
      </c>
      <c r="F26" s="199">
        <f>IFERROR(__xludf.DUMMYFUNCTION("QUERY(LENGUAJE!AA58)"),0.0)</f>
        <v>0</v>
      </c>
      <c r="G26" s="199">
        <f t="shared" si="19"/>
        <v>0</v>
      </c>
      <c r="H26" s="200"/>
      <c r="I26" s="199">
        <f>IFERROR(__xludf.DUMMYFUNCTION("QUERY(MATEMATICA!X58)"),0.0)</f>
        <v>0</v>
      </c>
      <c r="J26" s="199">
        <f>IFERROR(__xludf.DUMMYFUNCTION("QUERY(MATEMATICA!Y58)"),0.0)</f>
        <v>0</v>
      </c>
      <c r="K26" s="199">
        <f>IFERROR(__xludf.DUMMYFUNCTION("QUERY(MATEMATICA!Z58)"),0.0)</f>
        <v>0</v>
      </c>
      <c r="L26" s="199">
        <f>IFERROR(__xludf.DUMMYFUNCTION("QUERY(MATEMATICA!AA58)"),0.0)</f>
        <v>0</v>
      </c>
      <c r="M26" s="199">
        <f t="shared" si="20"/>
        <v>0</v>
      </c>
      <c r="N26" s="200"/>
      <c r="O26" s="199">
        <f>IFERROR(__xludf.DUMMYFUNCTION("QUERY('HISTORIA '!X58)"),0.0)</f>
        <v>0</v>
      </c>
      <c r="P26" s="199">
        <f>IFERROR(__xludf.DUMMYFUNCTION("QUERY('HISTORIA '!Y58)"),0.0)</f>
        <v>0</v>
      </c>
      <c r="Q26" s="199">
        <f>IFERROR(__xludf.DUMMYFUNCTION("QUERY('HISTORIA '!Z58)"),0.0)</f>
        <v>0</v>
      </c>
      <c r="R26" s="199">
        <f>IFERROR(__xludf.DUMMYFUNCTION("QUERY('HISTORIA '!AA58)"),0.0)</f>
        <v>0</v>
      </c>
      <c r="S26" s="199">
        <f t="shared" si="21"/>
        <v>0</v>
      </c>
      <c r="T26" s="200"/>
      <c r="U26" s="199">
        <f>IFERROR(__xludf.DUMMYFUNCTION("QUERY(C.NATURALES!X58)"),0.0)</f>
        <v>0</v>
      </c>
      <c r="V26" s="199">
        <f>IFERROR(__xludf.DUMMYFUNCTION("QUERY(C.NATURALES!Y58)"),0.0)</f>
        <v>0</v>
      </c>
      <c r="W26" s="199">
        <f>IFERROR(__xludf.DUMMYFUNCTION("QUERY(C.NATURALES!Z58)"),0.0)</f>
        <v>0</v>
      </c>
      <c r="X26" s="199">
        <f>IFERROR(__xludf.DUMMYFUNCTION("QUERY(C.NATURALES!AA58)"),0.0)</f>
        <v>0</v>
      </c>
      <c r="Y26" s="199">
        <f t="shared" si="22"/>
        <v>0</v>
      </c>
      <c r="Z26" s="200"/>
      <c r="AA26" s="199">
        <f>IFERROR(__xludf.DUMMYFUNCTION("QUERY(INGLES!X58)"),0.0)</f>
        <v>0</v>
      </c>
      <c r="AB26" s="199">
        <f>IFERROR(__xludf.DUMMYFUNCTION("QUERY(INGLES!Y58)"),0.0)</f>
        <v>0</v>
      </c>
      <c r="AC26" s="199">
        <f>IFERROR(__xludf.DUMMYFUNCTION("QUERY(INGLES!Z58)"),0.0)</f>
        <v>0</v>
      </c>
      <c r="AD26" s="199">
        <f>IFERROR(__xludf.DUMMYFUNCTION("QUERY(INGLES!AA58)"),0.0)</f>
        <v>0</v>
      </c>
      <c r="AE26" s="199">
        <f t="shared" si="23"/>
        <v>0</v>
      </c>
      <c r="AF26" s="200"/>
      <c r="AG26" s="199">
        <f>IFERROR(__xludf.DUMMYFUNCTION("QUERY('ARTES V'!X58)"),0.0)</f>
        <v>0</v>
      </c>
      <c r="AH26" s="199">
        <f>IFERROR(__xludf.DUMMYFUNCTION("QUERY('ARTES V'!Y58)"),0.0)</f>
        <v>0</v>
      </c>
      <c r="AI26" s="199">
        <f>IFERROR(__xludf.DUMMYFUNCTION("QUERY('ARTES V'!Z58)"),0.0)</f>
        <v>0</v>
      </c>
      <c r="AJ26" s="199">
        <f>IFERROR(__xludf.DUMMYFUNCTION("QUERY('ARTES V'!AA58)"),0.0)</f>
        <v>0</v>
      </c>
      <c r="AK26" s="199">
        <f t="shared" si="24"/>
        <v>0</v>
      </c>
      <c r="AL26" s="200"/>
      <c r="AM26" s="199">
        <f>IFERROR(__xludf.DUMMYFUNCTION("QUERY(MUSICA!X58)"),0.0)</f>
        <v>0</v>
      </c>
      <c r="AN26" s="199">
        <f>IFERROR(__xludf.DUMMYFUNCTION("QUERY(MUSICA!Y58)"),0.0)</f>
        <v>0</v>
      </c>
      <c r="AO26" s="199">
        <f>IFERROR(__xludf.DUMMYFUNCTION("QUERY(MUSICA!Z58)"),0.0)</f>
        <v>0</v>
      </c>
      <c r="AP26" s="199">
        <f>IFERROR(__xludf.DUMMYFUNCTION("QUERY(MUSICA!AA58)"),0.0)</f>
        <v>0</v>
      </c>
      <c r="AQ26" s="199">
        <f t="shared" si="25"/>
        <v>0</v>
      </c>
      <c r="AR26" s="200"/>
      <c r="AS26" s="199">
        <f>IFERROR(__xludf.DUMMYFUNCTION("QUERY('TECNOLOGIA '!X58)"),0.0)</f>
        <v>0</v>
      </c>
      <c r="AT26" s="199">
        <f>IFERROR(__xludf.DUMMYFUNCTION("QUERY('TECNOLOGIA '!Y58)"),0.0)</f>
        <v>0</v>
      </c>
      <c r="AU26" s="199">
        <f>IFERROR(__xludf.DUMMYFUNCTION("QUERY('TECNOLOGIA '!Z58)"),0.0)</f>
        <v>0</v>
      </c>
      <c r="AV26" s="199">
        <f>IFERROR(__xludf.DUMMYFUNCTION("QUERY('TECNOLOGIA '!AA58)"),0.0)</f>
        <v>0</v>
      </c>
      <c r="AW26" s="199">
        <f t="shared" si="26"/>
        <v>0</v>
      </c>
      <c r="AX26" s="200"/>
      <c r="AY26" s="199">
        <f>IFERROR(__xludf.DUMMYFUNCTION("QUERY('ED. FISICA Y SALUD'!X58)"),0.0)</f>
        <v>0</v>
      </c>
      <c r="AZ26" s="199">
        <f>IFERROR(__xludf.DUMMYFUNCTION("QUERY('ED. FISICA Y SALUD'!Y58)"),0.0)</f>
        <v>0</v>
      </c>
      <c r="BA26" s="199">
        <f>IFERROR(__xludf.DUMMYFUNCTION("QUERY('ED. FISICA Y SALUD'!Z58)"),0.0)</f>
        <v>0</v>
      </c>
      <c r="BB26" s="199">
        <f>IFERROR(__xludf.DUMMYFUNCTION("QUERY('ED. FISICA Y SALUD'!AA58)"),0.0)</f>
        <v>0</v>
      </c>
      <c r="BC26" s="199">
        <f t="shared" si="27"/>
        <v>0</v>
      </c>
    </row>
    <row r="27">
      <c r="B27" s="198" t="s">
        <v>74</v>
      </c>
      <c r="C27" s="199">
        <f>IFERROR(__xludf.DUMMYFUNCTION("QUERY(LENGUAJE!X59)"),0.0)</f>
        <v>0</v>
      </c>
      <c r="D27" s="199">
        <f>IFERROR(__xludf.DUMMYFUNCTION("QUERY(LENGUAJE!Y59)"),0.0)</f>
        <v>0</v>
      </c>
      <c r="E27" s="199">
        <f>IFERROR(__xludf.DUMMYFUNCTION("QUERY(LENGUAJE!Z59)"),0.0)</f>
        <v>0</v>
      </c>
      <c r="F27" s="199">
        <f>IFERROR(__xludf.DUMMYFUNCTION("QUERY(LENGUAJE!AA59)"),0.0)</f>
        <v>0</v>
      </c>
      <c r="G27" s="199">
        <f t="shared" si="19"/>
        <v>0</v>
      </c>
      <c r="H27" s="201"/>
      <c r="I27" s="199">
        <f>IFERROR(__xludf.DUMMYFUNCTION("QUERY(MATEMATICA!X59)"),0.0)</f>
        <v>0</v>
      </c>
      <c r="J27" s="199">
        <f>IFERROR(__xludf.DUMMYFUNCTION("QUERY(MATEMATICA!Y59)"),0.0)</f>
        <v>0</v>
      </c>
      <c r="K27" s="199">
        <f>IFERROR(__xludf.DUMMYFUNCTION("QUERY(MATEMATICA!Z59)"),0.0)</f>
        <v>0</v>
      </c>
      <c r="L27" s="199">
        <f>IFERROR(__xludf.DUMMYFUNCTION("QUERY(MATEMATICA!AA59)"),0.0)</f>
        <v>0</v>
      </c>
      <c r="M27" s="199">
        <f t="shared" si="20"/>
        <v>0</v>
      </c>
      <c r="N27" s="201"/>
      <c r="O27" s="199">
        <f>IFERROR(__xludf.DUMMYFUNCTION("QUERY('HISTORIA '!X59)"),0.0)</f>
        <v>0</v>
      </c>
      <c r="P27" s="199">
        <f>IFERROR(__xludf.DUMMYFUNCTION("QUERY('HISTORIA '!Y59)"),0.0)</f>
        <v>0</v>
      </c>
      <c r="Q27" s="199">
        <f>IFERROR(__xludf.DUMMYFUNCTION("QUERY('HISTORIA '!Z59)"),0.0)</f>
        <v>0</v>
      </c>
      <c r="R27" s="199">
        <f>IFERROR(__xludf.DUMMYFUNCTION("QUERY('HISTORIA '!AA59)"),0.0)</f>
        <v>0</v>
      </c>
      <c r="S27" s="199">
        <f t="shared" si="21"/>
        <v>0</v>
      </c>
      <c r="T27" s="201"/>
      <c r="U27" s="199">
        <f>IFERROR(__xludf.DUMMYFUNCTION("QUERY(C.NATURALES!X59)"),0.0)</f>
        <v>0</v>
      </c>
      <c r="V27" s="199">
        <f>IFERROR(__xludf.DUMMYFUNCTION("QUERY(C.NATURALES!Y59)"),0.0)</f>
        <v>0</v>
      </c>
      <c r="W27" s="199">
        <f>IFERROR(__xludf.DUMMYFUNCTION("QUERY(C.NATURALES!Z59)"),0.0)</f>
        <v>0</v>
      </c>
      <c r="X27" s="199">
        <f>IFERROR(__xludf.DUMMYFUNCTION("QUERY(C.NATURALES!AA59)"),0.0)</f>
        <v>0</v>
      </c>
      <c r="Y27" s="199">
        <f t="shared" si="22"/>
        <v>0</v>
      </c>
      <c r="Z27" s="201"/>
      <c r="AA27" s="199">
        <f>IFERROR(__xludf.DUMMYFUNCTION("QUERY(INGLES!X59)"),0.0)</f>
        <v>0</v>
      </c>
      <c r="AB27" s="199">
        <f>IFERROR(__xludf.DUMMYFUNCTION("QUERY(INGLES!Y59)"),0.0)</f>
        <v>0</v>
      </c>
      <c r="AC27" s="199">
        <f>IFERROR(__xludf.DUMMYFUNCTION("QUERY(INGLES!Z59)"),0.0)</f>
        <v>0</v>
      </c>
      <c r="AD27" s="199">
        <f>IFERROR(__xludf.DUMMYFUNCTION("QUERY(INGLES!AA59)"),0.0)</f>
        <v>0</v>
      </c>
      <c r="AE27" s="199">
        <f t="shared" si="23"/>
        <v>0</v>
      </c>
      <c r="AF27" s="201"/>
      <c r="AG27" s="199">
        <f>IFERROR(__xludf.DUMMYFUNCTION("QUERY('ARTES V'!X59)"),0.0)</f>
        <v>0</v>
      </c>
      <c r="AH27" s="199">
        <f>IFERROR(__xludf.DUMMYFUNCTION("QUERY('ARTES V'!Y59)"),0.0)</f>
        <v>0</v>
      </c>
      <c r="AI27" s="199">
        <f>IFERROR(__xludf.DUMMYFUNCTION("QUERY('ARTES V'!Z59)"),0.0)</f>
        <v>0</v>
      </c>
      <c r="AJ27" s="199">
        <f>IFERROR(__xludf.DUMMYFUNCTION("QUERY('ARTES V'!AA59)"),0.0)</f>
        <v>0</v>
      </c>
      <c r="AK27" s="199">
        <f t="shared" si="24"/>
        <v>0</v>
      </c>
      <c r="AL27" s="201"/>
      <c r="AM27" s="199">
        <f>IFERROR(__xludf.DUMMYFUNCTION("QUERY(MUSICA!X59)"),0.0)</f>
        <v>0</v>
      </c>
      <c r="AN27" s="199">
        <f>IFERROR(__xludf.DUMMYFUNCTION("QUERY(MUSICA!Y59)"),0.0)</f>
        <v>0</v>
      </c>
      <c r="AO27" s="199">
        <f>IFERROR(__xludf.DUMMYFUNCTION("QUERY(MUSICA!Z59)"),0.0)</f>
        <v>0</v>
      </c>
      <c r="AP27" s="199">
        <f>IFERROR(__xludf.DUMMYFUNCTION("QUERY(MUSICA!AA59)"),0.0)</f>
        <v>0</v>
      </c>
      <c r="AQ27" s="199">
        <f t="shared" si="25"/>
        <v>0</v>
      </c>
      <c r="AR27" s="201"/>
      <c r="AS27" s="199">
        <f>IFERROR(__xludf.DUMMYFUNCTION("QUERY('TECNOLOGIA '!X59)"),0.0)</f>
        <v>0</v>
      </c>
      <c r="AT27" s="199">
        <f>IFERROR(__xludf.DUMMYFUNCTION("QUERY('TECNOLOGIA '!Y59)"),0.0)</f>
        <v>0</v>
      </c>
      <c r="AU27" s="199">
        <f>IFERROR(__xludf.DUMMYFUNCTION("QUERY('TECNOLOGIA '!Z59)"),0.0)</f>
        <v>0</v>
      </c>
      <c r="AV27" s="199">
        <f>IFERROR(__xludf.DUMMYFUNCTION("QUERY('TECNOLOGIA '!AA59)"),0.0)</f>
        <v>0</v>
      </c>
      <c r="AW27" s="199">
        <f t="shared" si="26"/>
        <v>0</v>
      </c>
      <c r="AX27" s="201"/>
      <c r="AY27" s="199">
        <f>IFERROR(__xludf.DUMMYFUNCTION("QUERY('ED. FISICA Y SALUD'!X59)"),0.0)</f>
        <v>0</v>
      </c>
      <c r="AZ27" s="199">
        <f>IFERROR(__xludf.DUMMYFUNCTION("QUERY('ED. FISICA Y SALUD'!Y59)"),0.0)</f>
        <v>0</v>
      </c>
      <c r="BA27" s="199">
        <f>IFERROR(__xludf.DUMMYFUNCTION("QUERY('ED. FISICA Y SALUD'!Z59)"),0.0)</f>
        <v>0</v>
      </c>
      <c r="BB27" s="199">
        <f>IFERROR(__xludf.DUMMYFUNCTION("QUERY('ED. FISICA Y SALUD'!AA59)"),0.0)</f>
        <v>0</v>
      </c>
      <c r="BC27" s="199">
        <f t="shared" si="27"/>
        <v>0</v>
      </c>
    </row>
    <row r="28">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row>
    <row r="29">
      <c r="B29" s="208" t="s">
        <v>96</v>
      </c>
      <c r="C29" s="209"/>
      <c r="F29" s="4"/>
      <c r="G29" s="4"/>
      <c r="H29" s="209"/>
      <c r="I29" s="209"/>
      <c r="L29" s="4"/>
      <c r="M29" s="4"/>
      <c r="N29" s="209"/>
      <c r="O29" s="209"/>
      <c r="R29" s="4"/>
      <c r="S29" s="4"/>
      <c r="T29" s="209"/>
      <c r="U29" s="209"/>
      <c r="X29" s="4"/>
      <c r="Y29" s="4"/>
      <c r="Z29" s="209"/>
      <c r="AA29" s="209"/>
      <c r="AD29" s="4"/>
      <c r="AE29" s="4"/>
      <c r="AF29" s="4"/>
      <c r="AG29" s="209"/>
      <c r="AJ29" s="4"/>
      <c r="AK29" s="4"/>
      <c r="AL29" s="209"/>
      <c r="AM29" s="209"/>
      <c r="AN29" s="209"/>
      <c r="AO29" s="209"/>
      <c r="AP29" s="209"/>
      <c r="AQ29" s="209"/>
      <c r="AR29" s="209"/>
      <c r="AS29" s="209"/>
      <c r="AV29" s="4"/>
      <c r="AW29" s="4"/>
      <c r="AX29" s="209"/>
      <c r="AY29" s="209"/>
      <c r="BB29" s="209"/>
      <c r="BC29" s="4"/>
      <c r="BD29" s="1"/>
      <c r="BE29" s="1"/>
    </row>
    <row r="30">
      <c r="C30" s="210" t="s">
        <v>68</v>
      </c>
      <c r="D30" s="210" t="s">
        <v>69</v>
      </c>
      <c r="E30" s="210" t="s">
        <v>70</v>
      </c>
      <c r="F30" s="210" t="s">
        <v>94</v>
      </c>
      <c r="G30" s="210" t="s">
        <v>97</v>
      </c>
      <c r="H30" s="211"/>
      <c r="I30" s="210" t="s">
        <v>68</v>
      </c>
      <c r="J30" s="210" t="s">
        <v>69</v>
      </c>
      <c r="K30" s="210" t="s">
        <v>70</v>
      </c>
      <c r="L30" s="210" t="s">
        <v>94</v>
      </c>
      <c r="M30" s="210" t="s">
        <v>97</v>
      </c>
      <c r="N30" s="211"/>
      <c r="O30" s="210" t="s">
        <v>68</v>
      </c>
      <c r="P30" s="210" t="s">
        <v>69</v>
      </c>
      <c r="Q30" s="210" t="s">
        <v>70</v>
      </c>
      <c r="R30" s="210" t="s">
        <v>94</v>
      </c>
      <c r="S30" s="210" t="s">
        <v>98</v>
      </c>
      <c r="T30" s="211"/>
      <c r="U30" s="210" t="s">
        <v>68</v>
      </c>
      <c r="V30" s="210" t="s">
        <v>69</v>
      </c>
      <c r="W30" s="210" t="s">
        <v>70</v>
      </c>
      <c r="X30" s="210" t="s">
        <v>94</v>
      </c>
      <c r="Y30" s="210" t="s">
        <v>97</v>
      </c>
      <c r="Z30" s="211"/>
      <c r="AA30" s="210" t="s">
        <v>68</v>
      </c>
      <c r="AB30" s="210" t="s">
        <v>69</v>
      </c>
      <c r="AC30" s="210" t="s">
        <v>70</v>
      </c>
      <c r="AD30" s="210" t="s">
        <v>94</v>
      </c>
      <c r="AE30" s="210" t="s">
        <v>97</v>
      </c>
      <c r="AF30" s="211"/>
      <c r="AG30" s="210" t="s">
        <v>68</v>
      </c>
      <c r="AH30" s="210" t="s">
        <v>69</v>
      </c>
      <c r="AI30" s="210" t="s">
        <v>70</v>
      </c>
      <c r="AJ30" s="210" t="s">
        <v>94</v>
      </c>
      <c r="AK30" s="210" t="s">
        <v>97</v>
      </c>
      <c r="AL30" s="211"/>
      <c r="AM30" s="210" t="s">
        <v>68</v>
      </c>
      <c r="AN30" s="210" t="s">
        <v>69</v>
      </c>
      <c r="AO30" s="210" t="s">
        <v>70</v>
      </c>
      <c r="AP30" s="210" t="s">
        <v>94</v>
      </c>
      <c r="AQ30" s="210" t="s">
        <v>97</v>
      </c>
      <c r="AR30" s="211"/>
      <c r="AS30" s="210" t="s">
        <v>68</v>
      </c>
      <c r="AT30" s="210" t="s">
        <v>69</v>
      </c>
      <c r="AU30" s="210" t="s">
        <v>70</v>
      </c>
      <c r="AV30" s="210" t="s">
        <v>97</v>
      </c>
      <c r="AW30" s="210" t="s">
        <v>97</v>
      </c>
      <c r="AX30" s="211"/>
      <c r="AY30" s="210" t="s">
        <v>68</v>
      </c>
      <c r="AZ30" s="210" t="s">
        <v>69</v>
      </c>
      <c r="BA30" s="210" t="s">
        <v>70</v>
      </c>
      <c r="BB30" s="210" t="s">
        <v>94</v>
      </c>
      <c r="BC30" s="210" t="s">
        <v>97</v>
      </c>
      <c r="BD30" s="1"/>
      <c r="BE30" s="1"/>
    </row>
    <row r="31">
      <c r="B31" s="147" t="s">
        <v>71</v>
      </c>
      <c r="C31" s="199">
        <f>IFERROR(__xludf.DUMMYFUNCTION("QUERY(LENGUAJE!AH56)"),0.0)</f>
        <v>0</v>
      </c>
      <c r="D31" s="199">
        <f>IFERROR(__xludf.DUMMYFUNCTION("QUERY(LENGUAJE!AI56)"),0.0)</f>
        <v>0</v>
      </c>
      <c r="E31" s="199">
        <f>IFERROR(__xludf.DUMMYFUNCTION("QUERY(LENGUAJE!AJ56)"),0.0)</f>
        <v>0</v>
      </c>
      <c r="F31" s="152">
        <f t="shared" ref="F31:F34" si="28">SUM(C31:E31)</f>
        <v>0</v>
      </c>
      <c r="G31" s="199">
        <f>IFERROR(__xludf.DUMMYFUNCTION("QUERY(LENGUAJE!AO56)"),0.0)</f>
        <v>0</v>
      </c>
      <c r="H31" s="212"/>
      <c r="I31" s="199">
        <f>IFERROR(__xludf.DUMMYFUNCTION("QUERY(MATEMATICA!AH56)"),0.0)</f>
        <v>0</v>
      </c>
      <c r="J31" s="199">
        <f>IFERROR(__xludf.DUMMYFUNCTION("QUERY(MATEMATICA!AI56)"),0.0)</f>
        <v>0</v>
      </c>
      <c r="K31" s="199">
        <f>IFERROR(__xludf.DUMMYFUNCTION("QUERY(MATEMATICA!AJ56)"),0.0)</f>
        <v>0</v>
      </c>
      <c r="L31" s="152">
        <f t="shared" ref="L31:L34" si="29">SUM(I31:K31)</f>
        <v>0</v>
      </c>
      <c r="M31" s="199">
        <f>IFERROR(__xludf.DUMMYFUNCTION("QUERY(MATEMATICA!AO56)"),0.0)</f>
        <v>0</v>
      </c>
      <c r="N31" s="212"/>
      <c r="O31" s="199">
        <f>IFERROR(__xludf.DUMMYFUNCTION("QUERY('HISTORIA '!AH56)"),0.0)</f>
        <v>0</v>
      </c>
      <c r="P31" s="199">
        <f>IFERROR(__xludf.DUMMYFUNCTION("QUERY('HISTORIA '!AI56)"),0.0)</f>
        <v>0</v>
      </c>
      <c r="Q31" s="199">
        <f>IFERROR(__xludf.DUMMYFUNCTION("QUERY('HISTORIA '!AJ56)"),0.0)</f>
        <v>0</v>
      </c>
      <c r="R31" s="152">
        <f t="shared" ref="R31:R34" si="30">SUM(O31:Q31)</f>
        <v>0</v>
      </c>
      <c r="S31" s="199">
        <f>IFERROR(__xludf.DUMMYFUNCTION("QUERY('HISTORIA '!AO56)"),0.0)</f>
        <v>0</v>
      </c>
      <c r="T31" s="212"/>
      <c r="U31" s="199">
        <f>IFERROR(__xludf.DUMMYFUNCTION("QUERY(C.NATURALES!AH56)"),0.0)</f>
        <v>0</v>
      </c>
      <c r="V31" s="199">
        <f>IFERROR(__xludf.DUMMYFUNCTION("QUERY(C.NATURALES!AI56)"),0.0)</f>
        <v>0</v>
      </c>
      <c r="W31" s="199">
        <f>IFERROR(__xludf.DUMMYFUNCTION("QUERY(C.NATURALES!AJ56)"),0.0)</f>
        <v>0</v>
      </c>
      <c r="X31" s="152">
        <f t="shared" ref="X31:X34" si="31">SUM(U31:W31)</f>
        <v>0</v>
      </c>
      <c r="Y31" s="199">
        <f>IFERROR(__xludf.DUMMYFUNCTION("QUERY(C.NATURALES!AO56)"),0.0)</f>
        <v>0</v>
      </c>
      <c r="Z31" s="212"/>
      <c r="AA31" s="199">
        <f>IFERROR(__xludf.DUMMYFUNCTION("QUERY(INGLES!AH56)"),0.0)</f>
        <v>0</v>
      </c>
      <c r="AB31" s="199">
        <f>IFERROR(__xludf.DUMMYFUNCTION("QUERY(INGLES!AI56)"),0.0)</f>
        <v>0</v>
      </c>
      <c r="AC31" s="199">
        <f>IFERROR(__xludf.DUMMYFUNCTION("QUERY(INGLES!AJ56)"),0.0)</f>
        <v>0</v>
      </c>
      <c r="AD31" s="152">
        <f t="shared" ref="AD31:AD34" si="32">SUM(AA31:AC31)</f>
        <v>0</v>
      </c>
      <c r="AE31" s="199">
        <f>IFERROR(__xludf.DUMMYFUNCTION("QUERY(INGLES!AO56)"),0.0)</f>
        <v>0</v>
      </c>
      <c r="AF31" s="212"/>
      <c r="AG31" s="199">
        <f>IFERROR(__xludf.DUMMYFUNCTION("QUERY('ARTES V'!AH56)"),0.0)</f>
        <v>0</v>
      </c>
      <c r="AH31" s="199">
        <f>IFERROR(__xludf.DUMMYFUNCTION("QUERY('ARTES V'!AI56)"),0.0)</f>
        <v>0</v>
      </c>
      <c r="AI31" s="199">
        <f>IFERROR(__xludf.DUMMYFUNCTION("QUERY('ARTES V'!AJ56)"),0.0)</f>
        <v>0</v>
      </c>
      <c r="AJ31" s="152">
        <f t="shared" ref="AJ31:AJ34" si="33">SUM(AG31:AI31)</f>
        <v>0</v>
      </c>
      <c r="AK31" s="199">
        <f>IFERROR(__xludf.DUMMYFUNCTION("QUERY('ARTES V'!AO56)"),0.0)</f>
        <v>0</v>
      </c>
      <c r="AL31" s="212"/>
      <c r="AM31" s="199">
        <f>IFERROR(__xludf.DUMMYFUNCTION("QUERY(MUSICA!AH56)"),0.0)</f>
        <v>0</v>
      </c>
      <c r="AN31" s="199">
        <f>IFERROR(__xludf.DUMMYFUNCTION("QUERY(MUSICA!AI56)"),0.0)</f>
        <v>0</v>
      </c>
      <c r="AO31" s="199">
        <f>IFERROR(__xludf.DUMMYFUNCTION("QUERY(MUSICA!AJ56)"),0.0)</f>
        <v>0</v>
      </c>
      <c r="AP31" s="152">
        <f t="shared" ref="AP31:AP34" si="34">SUM(AM31:AO31)</f>
        <v>0</v>
      </c>
      <c r="AQ31" s="199">
        <f>IFERROR(__xludf.DUMMYFUNCTION("QUERY(MUSICA!AO56)"),0.0)</f>
        <v>0</v>
      </c>
      <c r="AR31" s="212"/>
      <c r="AS31" s="199">
        <f>IFERROR(__xludf.DUMMYFUNCTION("QUERY('TECNOLOGIA '!AH56)"),0.0)</f>
        <v>0</v>
      </c>
      <c r="AT31" s="199">
        <f>IFERROR(__xludf.DUMMYFUNCTION("QUERY('TECNOLOGIA '!AI56)"),0.0)</f>
        <v>0</v>
      </c>
      <c r="AU31" s="199">
        <f>IFERROR(__xludf.DUMMYFUNCTION("QUERY('TECNOLOGIA '!AJ56)"),0.0)</f>
        <v>0</v>
      </c>
      <c r="AV31" s="152">
        <f t="shared" ref="AV31:AV34" si="35">SUM(AS31:AU31)</f>
        <v>0</v>
      </c>
      <c r="AW31" s="199">
        <f>IFERROR(__xludf.DUMMYFUNCTION("QUERY('TECNOLOGIA '!AO56)"),0.0)</f>
        <v>0</v>
      </c>
      <c r="AX31" s="212"/>
      <c r="AY31" s="199">
        <f>IFERROR(__xludf.DUMMYFUNCTION("QUERY('ED. FISICA Y SALUD'!AH56)"),0.0)</f>
        <v>0</v>
      </c>
      <c r="AZ31" s="199">
        <f>IFERROR(__xludf.DUMMYFUNCTION("QUERY('ED. FISICA Y SALUD'!AI56)"),0.0)</f>
        <v>0</v>
      </c>
      <c r="BA31" s="199">
        <f>IFERROR(__xludf.DUMMYFUNCTION("QUERY('ED. FISICA Y SALUD'!AJ56)"),0.0)</f>
        <v>0</v>
      </c>
      <c r="BB31" s="152">
        <f t="shared" ref="BB31:BB34" si="36">SUM(AY31:BA31)</f>
        <v>0</v>
      </c>
      <c r="BC31" s="199">
        <f>IFERROR(__xludf.DUMMYFUNCTION("QUERY('ED. FISICA Y SALUD'!AO56)"),0.0)</f>
        <v>0</v>
      </c>
    </row>
    <row r="32">
      <c r="B32" s="147" t="s">
        <v>72</v>
      </c>
      <c r="C32" s="199">
        <f>IFERROR(__xludf.DUMMYFUNCTION("QUERY(LENGUAJE!AH57)"),0.0)</f>
        <v>0</v>
      </c>
      <c r="D32" s="199">
        <f>IFERROR(__xludf.DUMMYFUNCTION("QUERY(LENGUAJE!AI57)"),0.0)</f>
        <v>0</v>
      </c>
      <c r="E32" s="199">
        <f>IFERROR(__xludf.DUMMYFUNCTION("QUERY(LENGUAJE!AJ57)"),0.0)</f>
        <v>0</v>
      </c>
      <c r="F32" s="152">
        <f t="shared" si="28"/>
        <v>0</v>
      </c>
      <c r="G32" s="199">
        <f>IFERROR(__xludf.DUMMYFUNCTION("QUERY(LENGUAJE!AO57)"),0.0)</f>
        <v>0</v>
      </c>
      <c r="H32" s="212"/>
      <c r="I32" s="199">
        <f>IFERROR(__xludf.DUMMYFUNCTION("QUERY(MATEMATICA!AH57)"),0.0)</f>
        <v>0</v>
      </c>
      <c r="J32" s="199">
        <f>IFERROR(__xludf.DUMMYFUNCTION("QUERY(MATEMATICA!AI57)"),0.0)</f>
        <v>0</v>
      </c>
      <c r="K32" s="199">
        <f>IFERROR(__xludf.DUMMYFUNCTION("QUERY(MATEMATICA!AJ57)"),0.0)</f>
        <v>0</v>
      </c>
      <c r="L32" s="152">
        <f t="shared" si="29"/>
        <v>0</v>
      </c>
      <c r="M32" s="199">
        <f>IFERROR(__xludf.DUMMYFUNCTION("QUERY(MATEMATICA!AO57)"),0.0)</f>
        <v>0</v>
      </c>
      <c r="N32" s="212"/>
      <c r="O32" s="199">
        <f>IFERROR(__xludf.DUMMYFUNCTION("QUERY('HISTORIA '!AH57)"),0.0)</f>
        <v>0</v>
      </c>
      <c r="P32" s="199">
        <f>IFERROR(__xludf.DUMMYFUNCTION("QUERY('HISTORIA '!AI57)"),0.0)</f>
        <v>0</v>
      </c>
      <c r="Q32" s="199">
        <f>IFERROR(__xludf.DUMMYFUNCTION("QUERY('HISTORIA '!AJ57)"),0.0)</f>
        <v>0</v>
      </c>
      <c r="R32" s="152">
        <f t="shared" si="30"/>
        <v>0</v>
      </c>
      <c r="S32" s="199">
        <f>IFERROR(__xludf.DUMMYFUNCTION("QUERY('HISTORIA '!AO57)"),0.0)</f>
        <v>0</v>
      </c>
      <c r="T32" s="212"/>
      <c r="U32" s="199">
        <f>IFERROR(__xludf.DUMMYFUNCTION("QUERY(C.NATURALES!AH57)"),0.0)</f>
        <v>0</v>
      </c>
      <c r="V32" s="199">
        <f>IFERROR(__xludf.DUMMYFUNCTION("QUERY(C.NATURALES!AI57)"),0.0)</f>
        <v>0</v>
      </c>
      <c r="W32" s="199">
        <f>IFERROR(__xludf.DUMMYFUNCTION("QUERY(C.NATURALES!AJ57)"),0.0)</f>
        <v>0</v>
      </c>
      <c r="X32" s="152">
        <f t="shared" si="31"/>
        <v>0</v>
      </c>
      <c r="Y32" s="199">
        <f>IFERROR(__xludf.DUMMYFUNCTION("QUERY(C.NATURALES!AO57)"),0.0)</f>
        <v>0</v>
      </c>
      <c r="Z32" s="212"/>
      <c r="AA32" s="199">
        <f>IFERROR(__xludf.DUMMYFUNCTION("QUERY(INGLES!AH57)"),0.0)</f>
        <v>0</v>
      </c>
      <c r="AB32" s="199">
        <f>IFERROR(__xludf.DUMMYFUNCTION("QUERY(INGLES!AI57)"),0.0)</f>
        <v>0</v>
      </c>
      <c r="AC32" s="199">
        <f>IFERROR(__xludf.DUMMYFUNCTION("QUERY(INGLES!AJ57)"),0.0)</f>
        <v>0</v>
      </c>
      <c r="AD32" s="152">
        <f t="shared" si="32"/>
        <v>0</v>
      </c>
      <c r="AE32" s="199">
        <f>IFERROR(__xludf.DUMMYFUNCTION("QUERY(INGLES!AO57)"),0.0)</f>
        <v>0</v>
      </c>
      <c r="AF32" s="212"/>
      <c r="AG32" s="199">
        <f>IFERROR(__xludf.DUMMYFUNCTION("QUERY('ARTES V'!AH57)"),0.0)</f>
        <v>0</v>
      </c>
      <c r="AH32" s="199">
        <f>IFERROR(__xludf.DUMMYFUNCTION("QUERY('ARTES V'!AI57)"),0.0)</f>
        <v>0</v>
      </c>
      <c r="AI32" s="199">
        <f>IFERROR(__xludf.DUMMYFUNCTION("QUERY('ARTES V'!AJ57)"),0.0)</f>
        <v>0</v>
      </c>
      <c r="AJ32" s="152">
        <f t="shared" si="33"/>
        <v>0</v>
      </c>
      <c r="AK32" s="199">
        <f>IFERROR(__xludf.DUMMYFUNCTION("QUERY('ARTES V'!AO57)"),0.0)</f>
        <v>0</v>
      </c>
      <c r="AL32" s="212"/>
      <c r="AM32" s="199">
        <f>IFERROR(__xludf.DUMMYFUNCTION("QUERY(MUSICA!AH57)"),0.0)</f>
        <v>0</v>
      </c>
      <c r="AN32" s="199">
        <f>IFERROR(__xludf.DUMMYFUNCTION("QUERY(MUSICA!AI57)"),0.0)</f>
        <v>0</v>
      </c>
      <c r="AO32" s="199">
        <f>IFERROR(__xludf.DUMMYFUNCTION("QUERY(MUSICA!AJ57)"),0.0)</f>
        <v>0</v>
      </c>
      <c r="AP32" s="152">
        <f t="shared" si="34"/>
        <v>0</v>
      </c>
      <c r="AQ32" s="199">
        <f>IFERROR(__xludf.DUMMYFUNCTION("QUERY(MUSICA!AO57)"),0.0)</f>
        <v>0</v>
      </c>
      <c r="AR32" s="212"/>
      <c r="AS32" s="199">
        <f>IFERROR(__xludf.DUMMYFUNCTION("QUERY('TECNOLOGIA '!AH57)"),0.0)</f>
        <v>0</v>
      </c>
      <c r="AT32" s="199">
        <f>IFERROR(__xludf.DUMMYFUNCTION("QUERY('TECNOLOGIA '!AI57)"),0.0)</f>
        <v>0</v>
      </c>
      <c r="AU32" s="199">
        <f>IFERROR(__xludf.DUMMYFUNCTION("QUERY('TECNOLOGIA '!AJ57)"),0.0)</f>
        <v>0</v>
      </c>
      <c r="AV32" s="152">
        <f t="shared" si="35"/>
        <v>0</v>
      </c>
      <c r="AW32" s="199">
        <f>IFERROR(__xludf.DUMMYFUNCTION("QUERY('TECNOLOGIA '!AO57)"),0.0)</f>
        <v>0</v>
      </c>
      <c r="AX32" s="212"/>
      <c r="AY32" s="199">
        <f>IFERROR(__xludf.DUMMYFUNCTION("QUERY('ED. FISICA Y SALUD'!AH57)"),0.0)</f>
        <v>0</v>
      </c>
      <c r="AZ32" s="199">
        <f>IFERROR(__xludf.DUMMYFUNCTION("QUERY('ED. FISICA Y SALUD'!AI57)"),0.0)</f>
        <v>0</v>
      </c>
      <c r="BA32" s="199">
        <f>IFERROR(__xludf.DUMMYFUNCTION("QUERY('ED. FISICA Y SALUD'!AJ57)"),0.0)</f>
        <v>0</v>
      </c>
      <c r="BB32" s="152">
        <f t="shared" si="36"/>
        <v>0</v>
      </c>
      <c r="BC32" s="199">
        <f>IFERROR(__xludf.DUMMYFUNCTION("QUERY('ED. FISICA Y SALUD'!AO57)"),0.0)</f>
        <v>0</v>
      </c>
    </row>
    <row r="33">
      <c r="B33" s="147" t="s">
        <v>73</v>
      </c>
      <c r="C33" s="199">
        <f>IFERROR(__xludf.DUMMYFUNCTION("QUERY(LENGUAJE!AH58)"),0.0)</f>
        <v>0</v>
      </c>
      <c r="D33" s="199">
        <f>IFERROR(__xludf.DUMMYFUNCTION("QUERY(LENGUAJE!AI58)"),0.0)</f>
        <v>0</v>
      </c>
      <c r="E33" s="199">
        <f>IFERROR(__xludf.DUMMYFUNCTION("QUERY(LENGUAJE!AJ58)"),0.0)</f>
        <v>0</v>
      </c>
      <c r="F33" s="152">
        <f t="shared" si="28"/>
        <v>0</v>
      </c>
      <c r="G33" s="199">
        <f>IFERROR(__xludf.DUMMYFUNCTION("QUERY(LENGUAJE!AO58)"),0.0)</f>
        <v>0</v>
      </c>
      <c r="H33" s="212"/>
      <c r="I33" s="199">
        <f>IFERROR(__xludf.DUMMYFUNCTION("QUERY(MATEMATICA!AH58)"),0.0)</f>
        <v>0</v>
      </c>
      <c r="J33" s="199">
        <f>IFERROR(__xludf.DUMMYFUNCTION("QUERY(MATEMATICA!AI58)"),0.0)</f>
        <v>0</v>
      </c>
      <c r="K33" s="199">
        <f>IFERROR(__xludf.DUMMYFUNCTION("QUERY(MATEMATICA!AJ58)"),0.0)</f>
        <v>0</v>
      </c>
      <c r="L33" s="152">
        <f t="shared" si="29"/>
        <v>0</v>
      </c>
      <c r="M33" s="199">
        <f>IFERROR(__xludf.DUMMYFUNCTION("QUERY(MATEMATICA!AO58)"),0.0)</f>
        <v>0</v>
      </c>
      <c r="N33" s="212"/>
      <c r="O33" s="199">
        <f>IFERROR(__xludf.DUMMYFUNCTION("QUERY('HISTORIA '!AH58)"),0.0)</f>
        <v>0</v>
      </c>
      <c r="P33" s="199">
        <f>IFERROR(__xludf.DUMMYFUNCTION("QUERY('HISTORIA '!AI58)"),0.0)</f>
        <v>0</v>
      </c>
      <c r="Q33" s="199">
        <f>IFERROR(__xludf.DUMMYFUNCTION("QUERY('HISTORIA '!AJ58)"),0.0)</f>
        <v>0</v>
      </c>
      <c r="R33" s="152">
        <f t="shared" si="30"/>
        <v>0</v>
      </c>
      <c r="S33" s="199">
        <f>IFERROR(__xludf.DUMMYFUNCTION("QUERY('HISTORIA '!AO58)"),0.0)</f>
        <v>0</v>
      </c>
      <c r="T33" s="212"/>
      <c r="U33" s="199">
        <f>IFERROR(__xludf.DUMMYFUNCTION("QUERY(C.NATURALES!AH58)"),0.0)</f>
        <v>0</v>
      </c>
      <c r="V33" s="199">
        <f>IFERROR(__xludf.DUMMYFUNCTION("QUERY(C.NATURALES!AI58)"),0.0)</f>
        <v>0</v>
      </c>
      <c r="W33" s="199">
        <f>IFERROR(__xludf.DUMMYFUNCTION("QUERY(C.NATURALES!AJ58)"),0.0)</f>
        <v>0</v>
      </c>
      <c r="X33" s="152">
        <f t="shared" si="31"/>
        <v>0</v>
      </c>
      <c r="Y33" s="199">
        <f>IFERROR(__xludf.DUMMYFUNCTION("QUERY(C.NATURALES!AO58)"),0.0)</f>
        <v>0</v>
      </c>
      <c r="Z33" s="212"/>
      <c r="AA33" s="199">
        <f>IFERROR(__xludf.DUMMYFUNCTION("QUERY(INGLES!AH58)"),0.0)</f>
        <v>0</v>
      </c>
      <c r="AB33" s="199">
        <f>IFERROR(__xludf.DUMMYFUNCTION("QUERY(INGLES!AI58)"),0.0)</f>
        <v>0</v>
      </c>
      <c r="AC33" s="199">
        <f>IFERROR(__xludf.DUMMYFUNCTION("QUERY(INGLES!AJ58)"),0.0)</f>
        <v>0</v>
      </c>
      <c r="AD33" s="152">
        <f t="shared" si="32"/>
        <v>0</v>
      </c>
      <c r="AE33" s="199">
        <f>IFERROR(__xludf.DUMMYFUNCTION("QUERY(INGLES!AO58)"),0.0)</f>
        <v>0</v>
      </c>
      <c r="AF33" s="212"/>
      <c r="AG33" s="199">
        <f>IFERROR(__xludf.DUMMYFUNCTION("QUERY('ARTES V'!AH58)"),0.0)</f>
        <v>0</v>
      </c>
      <c r="AH33" s="199">
        <f>IFERROR(__xludf.DUMMYFUNCTION("QUERY('ARTES V'!AI58)"),0.0)</f>
        <v>0</v>
      </c>
      <c r="AI33" s="199">
        <f>IFERROR(__xludf.DUMMYFUNCTION("QUERY('ARTES V'!AJ58)"),0.0)</f>
        <v>0</v>
      </c>
      <c r="AJ33" s="152">
        <f t="shared" si="33"/>
        <v>0</v>
      </c>
      <c r="AK33" s="199">
        <f>IFERROR(__xludf.DUMMYFUNCTION("QUERY('ARTES V'!AO58)"),0.0)</f>
        <v>0</v>
      </c>
      <c r="AL33" s="212"/>
      <c r="AM33" s="199">
        <f>IFERROR(__xludf.DUMMYFUNCTION("QUERY(MUSICA!AH58)"),0.0)</f>
        <v>0</v>
      </c>
      <c r="AN33" s="199">
        <f>IFERROR(__xludf.DUMMYFUNCTION("QUERY(MUSICA!AI58)"),0.0)</f>
        <v>0</v>
      </c>
      <c r="AO33" s="199">
        <f>IFERROR(__xludf.DUMMYFUNCTION("QUERY(MUSICA!AJ58)"),0.0)</f>
        <v>0</v>
      </c>
      <c r="AP33" s="152">
        <f t="shared" si="34"/>
        <v>0</v>
      </c>
      <c r="AQ33" s="199">
        <f>IFERROR(__xludf.DUMMYFUNCTION("QUERY(MUSICA!AO58)"),0.0)</f>
        <v>0</v>
      </c>
      <c r="AR33" s="212"/>
      <c r="AS33" s="199">
        <f>IFERROR(__xludf.DUMMYFUNCTION("QUERY('TECNOLOGIA '!AH58)"),0.0)</f>
        <v>0</v>
      </c>
      <c r="AT33" s="199">
        <f>IFERROR(__xludf.DUMMYFUNCTION("QUERY('TECNOLOGIA '!AI58)"),0.0)</f>
        <v>0</v>
      </c>
      <c r="AU33" s="199">
        <f>IFERROR(__xludf.DUMMYFUNCTION("QUERY('TECNOLOGIA '!AJ58)"),0.0)</f>
        <v>0</v>
      </c>
      <c r="AV33" s="152">
        <f t="shared" si="35"/>
        <v>0</v>
      </c>
      <c r="AW33" s="199">
        <f>IFERROR(__xludf.DUMMYFUNCTION("QUERY('TECNOLOGIA '!AO58)"),0.0)</f>
        <v>0</v>
      </c>
      <c r="AX33" s="212"/>
      <c r="AY33" s="199">
        <f>IFERROR(__xludf.DUMMYFUNCTION("QUERY('ED. FISICA Y SALUD'!AH58)"),0.0)</f>
        <v>0</v>
      </c>
      <c r="AZ33" s="199">
        <f>IFERROR(__xludf.DUMMYFUNCTION("QUERY('ED. FISICA Y SALUD'!AI58)"),0.0)</f>
        <v>0</v>
      </c>
      <c r="BA33" s="199">
        <f>IFERROR(__xludf.DUMMYFUNCTION("QUERY('ED. FISICA Y SALUD'!AJ58)"),0.0)</f>
        <v>0</v>
      </c>
      <c r="BB33" s="152">
        <f t="shared" si="36"/>
        <v>0</v>
      </c>
      <c r="BC33" s="199">
        <f>IFERROR(__xludf.DUMMYFUNCTION("QUERY('ED. FISICA Y SALUD'!AO58)"),0.0)</f>
        <v>0</v>
      </c>
    </row>
    <row r="34">
      <c r="B34" s="147" t="s">
        <v>74</v>
      </c>
      <c r="C34" s="199">
        <f>IFERROR(__xludf.DUMMYFUNCTION("QUERY(LENGUAJE!AH59)"),0.0)</f>
        <v>0</v>
      </c>
      <c r="D34" s="199">
        <f>IFERROR(__xludf.DUMMYFUNCTION("QUERY(LENGUAJE!AI59)"),0.0)</f>
        <v>0</v>
      </c>
      <c r="E34" s="199">
        <f>IFERROR(__xludf.DUMMYFUNCTION("QUERY(LENGUAJE!AJ59)"),0.0)</f>
        <v>0</v>
      </c>
      <c r="F34" s="152">
        <f t="shared" si="28"/>
        <v>0</v>
      </c>
      <c r="G34" s="199">
        <f>IFERROR(__xludf.DUMMYFUNCTION("QUERY(LENGUAJE!AO59)"),0.0)</f>
        <v>0</v>
      </c>
      <c r="H34" s="213"/>
      <c r="I34" s="199">
        <f>IFERROR(__xludf.DUMMYFUNCTION("QUERY(MATEMATICA!AH59)"),0.0)</f>
        <v>0</v>
      </c>
      <c r="J34" s="199">
        <f>IFERROR(__xludf.DUMMYFUNCTION("QUERY(MATEMATICA!AI59)"),0.0)</f>
        <v>0</v>
      </c>
      <c r="K34" s="199">
        <f>IFERROR(__xludf.DUMMYFUNCTION("QUERY(MATEMATICA!AJ59)"),0.0)</f>
        <v>0</v>
      </c>
      <c r="L34" s="152">
        <f t="shared" si="29"/>
        <v>0</v>
      </c>
      <c r="M34" s="199">
        <f>IFERROR(__xludf.DUMMYFUNCTION("QUERY(MATEMATICA!AO59)"),0.0)</f>
        <v>0</v>
      </c>
      <c r="N34" s="213"/>
      <c r="O34" s="199">
        <f>IFERROR(__xludf.DUMMYFUNCTION("QUERY('HISTORIA '!AH59)"),0.0)</f>
        <v>0</v>
      </c>
      <c r="P34" s="199">
        <f>IFERROR(__xludf.DUMMYFUNCTION("QUERY('HISTORIA '!AI59)"),0.0)</f>
        <v>0</v>
      </c>
      <c r="Q34" s="199">
        <f>IFERROR(__xludf.DUMMYFUNCTION("QUERY('HISTORIA '!AJ59)"),0.0)</f>
        <v>0</v>
      </c>
      <c r="R34" s="152">
        <f t="shared" si="30"/>
        <v>0</v>
      </c>
      <c r="S34" s="199">
        <f>IFERROR(__xludf.DUMMYFUNCTION("QUERY('HISTORIA '!AO59)"),0.0)</f>
        <v>0</v>
      </c>
      <c r="T34" s="213"/>
      <c r="U34" s="199">
        <f>IFERROR(__xludf.DUMMYFUNCTION("QUERY(C.NATURALES!AH59)"),0.0)</f>
        <v>0</v>
      </c>
      <c r="V34" s="199">
        <f>IFERROR(__xludf.DUMMYFUNCTION("QUERY(C.NATURALES!AI59)"),0.0)</f>
        <v>0</v>
      </c>
      <c r="W34" s="199">
        <f>IFERROR(__xludf.DUMMYFUNCTION("QUERY(C.NATURALES!AJ59)"),0.0)</f>
        <v>0</v>
      </c>
      <c r="X34" s="152">
        <f t="shared" si="31"/>
        <v>0</v>
      </c>
      <c r="Y34" s="199">
        <f>IFERROR(__xludf.DUMMYFUNCTION("QUERY(C.NATURALES!AO59)"),0.0)</f>
        <v>0</v>
      </c>
      <c r="Z34" s="213"/>
      <c r="AA34" s="199">
        <f>IFERROR(__xludf.DUMMYFUNCTION("QUERY(INGLES!AH59)"),0.0)</f>
        <v>0</v>
      </c>
      <c r="AB34" s="199">
        <f>IFERROR(__xludf.DUMMYFUNCTION("QUERY(INGLES!AI59)"),0.0)</f>
        <v>0</v>
      </c>
      <c r="AC34" s="199">
        <f>IFERROR(__xludf.DUMMYFUNCTION("QUERY(INGLES!AJ59)"),0.0)</f>
        <v>0</v>
      </c>
      <c r="AD34" s="152">
        <f t="shared" si="32"/>
        <v>0</v>
      </c>
      <c r="AE34" s="199">
        <f>IFERROR(__xludf.DUMMYFUNCTION("QUERY(INGLES!AO59)"),0.0)</f>
        <v>0</v>
      </c>
      <c r="AF34" s="213"/>
      <c r="AG34" s="199">
        <f>IFERROR(__xludf.DUMMYFUNCTION("QUERY('ARTES V'!AH59)"),0.0)</f>
        <v>0</v>
      </c>
      <c r="AH34" s="199">
        <f>IFERROR(__xludf.DUMMYFUNCTION("QUERY('ARTES V'!AI59)"),0.0)</f>
        <v>0</v>
      </c>
      <c r="AI34" s="199">
        <f>IFERROR(__xludf.DUMMYFUNCTION("QUERY('ARTES V'!AJ59)"),0.0)</f>
        <v>0</v>
      </c>
      <c r="AJ34" s="152">
        <f t="shared" si="33"/>
        <v>0</v>
      </c>
      <c r="AK34" s="199">
        <f>IFERROR(__xludf.DUMMYFUNCTION("QUERY('ARTES V'!AO59)"),0.0)</f>
        <v>0</v>
      </c>
      <c r="AL34" s="213"/>
      <c r="AM34" s="199">
        <f>IFERROR(__xludf.DUMMYFUNCTION("QUERY(MUSICA!AH59)"),36.0)</f>
        <v>36</v>
      </c>
      <c r="AN34" s="199">
        <f>IFERROR(__xludf.DUMMYFUNCTION("QUERY(MUSICA!AI59)"),0.0)</f>
        <v>0</v>
      </c>
      <c r="AO34" s="199">
        <f>IFERROR(__xludf.DUMMYFUNCTION("QUERY(MUSICA!AJ59)"),0.0)</f>
        <v>0</v>
      </c>
      <c r="AP34" s="152">
        <f t="shared" si="34"/>
        <v>36</v>
      </c>
      <c r="AQ34" s="199">
        <f>IFERROR(__xludf.DUMMYFUNCTION("QUERY(MUSICA!AO59)"),36.0)</f>
        <v>36</v>
      </c>
      <c r="AR34" s="213"/>
      <c r="AS34" s="199">
        <f>IFERROR(__xludf.DUMMYFUNCTION("QUERY('TECNOLOGIA '!AH59)"),0.0)</f>
        <v>0</v>
      </c>
      <c r="AT34" s="199">
        <f>IFERROR(__xludf.DUMMYFUNCTION("QUERY('TECNOLOGIA '!AI59)"),0.0)</f>
        <v>0</v>
      </c>
      <c r="AU34" s="199">
        <f>IFERROR(__xludf.DUMMYFUNCTION("QUERY('TECNOLOGIA '!AJ59)"),0.0)</f>
        <v>0</v>
      </c>
      <c r="AV34" s="152">
        <f t="shared" si="35"/>
        <v>0</v>
      </c>
      <c r="AW34" s="199">
        <f>IFERROR(__xludf.DUMMYFUNCTION("QUERY('TECNOLOGIA '!AO59)"),0.0)</f>
        <v>0</v>
      </c>
      <c r="AX34" s="213"/>
      <c r="AY34" s="199">
        <f>IFERROR(__xludf.DUMMYFUNCTION("QUERY('ED. FISICA Y SALUD'!AH59)"),33.0)</f>
        <v>33</v>
      </c>
      <c r="AZ34" s="199">
        <f>IFERROR(__xludf.DUMMYFUNCTION("QUERY('ED. FISICA Y SALUD'!AI59)"),0.0)</f>
        <v>0</v>
      </c>
      <c r="BA34" s="199">
        <f>IFERROR(__xludf.DUMMYFUNCTION("QUERY('ED. FISICA Y SALUD'!AJ59)"),0.0)</f>
        <v>0</v>
      </c>
      <c r="BB34" s="152">
        <f t="shared" si="36"/>
        <v>33</v>
      </c>
      <c r="BC34" s="199">
        <f>IFERROR(__xludf.DUMMYFUNCTION("QUERY('ED. FISICA Y SALUD'!AO59)"),33.0)</f>
        <v>33</v>
      </c>
    </row>
  </sheetData>
  <mergeCells count="66">
    <mergeCell ref="AA15:AC15"/>
    <mergeCell ref="Z16:Z20"/>
    <mergeCell ref="Z23:Z27"/>
    <mergeCell ref="AF23:AF27"/>
    <mergeCell ref="AL23:AL27"/>
    <mergeCell ref="AR23:AR27"/>
    <mergeCell ref="AX23:AX27"/>
    <mergeCell ref="H9:H13"/>
    <mergeCell ref="C15:E15"/>
    <mergeCell ref="I15:K15"/>
    <mergeCell ref="U15:W15"/>
    <mergeCell ref="AG15:AI15"/>
    <mergeCell ref="H16:H20"/>
    <mergeCell ref="T16:T20"/>
    <mergeCell ref="AA29:AC29"/>
    <mergeCell ref="AG29:AI29"/>
    <mergeCell ref="AS29:AU29"/>
    <mergeCell ref="AY29:BA29"/>
    <mergeCell ref="N23:N27"/>
    <mergeCell ref="N30:N34"/>
    <mergeCell ref="T30:T34"/>
    <mergeCell ref="Z30:Z34"/>
    <mergeCell ref="AF30:AF34"/>
    <mergeCell ref="AL30:AL34"/>
    <mergeCell ref="AR30:AR34"/>
    <mergeCell ref="AX30:AX34"/>
    <mergeCell ref="H23:H27"/>
    <mergeCell ref="T23:T27"/>
    <mergeCell ref="C29:E29"/>
    <mergeCell ref="I29:K29"/>
    <mergeCell ref="O29:Q29"/>
    <mergeCell ref="U29:W29"/>
    <mergeCell ref="H30:H34"/>
    <mergeCell ref="AM7:AQ7"/>
    <mergeCell ref="AS7:AW7"/>
    <mergeCell ref="AY7:BC7"/>
    <mergeCell ref="O4:AJ4"/>
    <mergeCell ref="C7:G7"/>
    <mergeCell ref="I7:M7"/>
    <mergeCell ref="O7:S7"/>
    <mergeCell ref="U7:Y7"/>
    <mergeCell ref="AA7:AE7"/>
    <mergeCell ref="AG7:AK7"/>
    <mergeCell ref="AS15:AU15"/>
    <mergeCell ref="AY15:BA15"/>
    <mergeCell ref="N9:N13"/>
    <mergeCell ref="T9:T13"/>
    <mergeCell ref="Z9:Z13"/>
    <mergeCell ref="AF9:AF13"/>
    <mergeCell ref="AL9:AL13"/>
    <mergeCell ref="AR9:AR13"/>
    <mergeCell ref="AX9:AX13"/>
    <mergeCell ref="O15:Q15"/>
    <mergeCell ref="N16:N20"/>
    <mergeCell ref="AF16:AF20"/>
    <mergeCell ref="AL16:AL20"/>
    <mergeCell ref="AR16:AR20"/>
    <mergeCell ref="AX16:AX20"/>
    <mergeCell ref="C22:E22"/>
    <mergeCell ref="I22:K22"/>
    <mergeCell ref="O22:Q22"/>
    <mergeCell ref="U22:W22"/>
    <mergeCell ref="AA22:AC22"/>
    <mergeCell ref="AG22:AI22"/>
    <mergeCell ref="AS22:AU22"/>
    <mergeCell ref="AY22:BA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13"/>
    <col customWidth="1" min="2" max="2" width="37.88"/>
  </cols>
  <sheetData>
    <row r="1">
      <c r="A1" s="214" t="s">
        <v>99</v>
      </c>
      <c r="B1" s="214" t="s">
        <v>100</v>
      </c>
    </row>
    <row r="2">
      <c r="A2" s="215" t="s">
        <v>101</v>
      </c>
      <c r="B2" s="216" t="s">
        <v>13</v>
      </c>
    </row>
    <row r="3">
      <c r="A3" s="215" t="s">
        <v>102</v>
      </c>
      <c r="B3" s="216" t="s">
        <v>103</v>
      </c>
    </row>
    <row r="4">
      <c r="A4" s="215" t="s">
        <v>104</v>
      </c>
      <c r="B4" s="216" t="s">
        <v>105</v>
      </c>
    </row>
    <row r="5">
      <c r="A5" s="215" t="s">
        <v>106</v>
      </c>
      <c r="B5" s="216" t="s">
        <v>107</v>
      </c>
    </row>
    <row r="6">
      <c r="A6" s="215" t="s">
        <v>108</v>
      </c>
      <c r="B6" s="216" t="s">
        <v>109</v>
      </c>
    </row>
    <row r="7">
      <c r="A7" s="215" t="s">
        <v>110</v>
      </c>
      <c r="B7" s="216" t="s">
        <v>111</v>
      </c>
    </row>
    <row r="8">
      <c r="A8" s="215" t="s">
        <v>112</v>
      </c>
      <c r="B8" s="216" t="s">
        <v>113</v>
      </c>
    </row>
    <row r="9">
      <c r="A9" s="215" t="s">
        <v>114</v>
      </c>
      <c r="B9" s="216" t="s">
        <v>115</v>
      </c>
    </row>
    <row r="10">
      <c r="A10" s="215" t="s">
        <v>116</v>
      </c>
      <c r="B10" s="216" t="s">
        <v>117</v>
      </c>
    </row>
    <row r="11">
      <c r="A11" s="215" t="s">
        <v>118</v>
      </c>
      <c r="B11" s="216" t="s">
        <v>119</v>
      </c>
    </row>
    <row r="12">
      <c r="A12" s="215" t="s">
        <v>120</v>
      </c>
      <c r="B12" s="216" t="s">
        <v>89</v>
      </c>
    </row>
    <row r="13">
      <c r="A13" s="215" t="s">
        <v>121</v>
      </c>
      <c r="B13" s="216" t="s">
        <v>122</v>
      </c>
    </row>
    <row r="14">
      <c r="A14" s="215" t="s">
        <v>123</v>
      </c>
      <c r="B14" s="216" t="s">
        <v>124</v>
      </c>
    </row>
    <row r="15">
      <c r="A15" s="215" t="s">
        <v>125</v>
      </c>
      <c r="B15" s="216" t="s">
        <v>126</v>
      </c>
    </row>
    <row r="16">
      <c r="A16" s="215" t="s">
        <v>127</v>
      </c>
      <c r="B16" s="216" t="s">
        <v>128</v>
      </c>
    </row>
    <row r="17">
      <c r="A17" s="215" t="s">
        <v>129</v>
      </c>
      <c r="B17" s="216" t="s">
        <v>130</v>
      </c>
    </row>
    <row r="18">
      <c r="A18" s="215" t="s">
        <v>131</v>
      </c>
      <c r="B18" s="216" t="s">
        <v>132</v>
      </c>
    </row>
    <row r="19">
      <c r="A19" s="217" t="s">
        <v>133</v>
      </c>
      <c r="B19" s="216" t="s">
        <v>134</v>
      </c>
    </row>
    <row r="20">
      <c r="A20" s="215" t="s">
        <v>135</v>
      </c>
      <c r="B20" s="216" t="s">
        <v>136</v>
      </c>
    </row>
    <row r="21">
      <c r="A21" s="215" t="s">
        <v>137</v>
      </c>
      <c r="B21" s="216" t="s">
        <v>134</v>
      </c>
    </row>
    <row r="22">
      <c r="A22" s="215" t="s">
        <v>138</v>
      </c>
      <c r="B22" s="216" t="s">
        <v>139</v>
      </c>
    </row>
    <row r="23">
      <c r="A23" s="215" t="s">
        <v>140</v>
      </c>
      <c r="B23" s="216" t="s">
        <v>141</v>
      </c>
    </row>
    <row r="24">
      <c r="A24" s="215" t="s">
        <v>142</v>
      </c>
      <c r="B24" s="216" t="s">
        <v>143</v>
      </c>
    </row>
    <row r="25">
      <c r="A25" s="215" t="s">
        <v>144</v>
      </c>
      <c r="B25" s="216" t="s">
        <v>145</v>
      </c>
    </row>
    <row r="26">
      <c r="A26" s="215" t="s">
        <v>146</v>
      </c>
      <c r="B26" s="216" t="s">
        <v>147</v>
      </c>
    </row>
    <row r="27">
      <c r="A27" s="215" t="s">
        <v>148</v>
      </c>
      <c r="B27" s="216" t="s">
        <v>149</v>
      </c>
    </row>
    <row r="28">
      <c r="A28" s="215" t="s">
        <v>150</v>
      </c>
      <c r="B28" s="216" t="s">
        <v>151</v>
      </c>
    </row>
    <row r="29">
      <c r="A29" s="215" t="s">
        <v>152</v>
      </c>
      <c r="B29" s="216" t="s">
        <v>153</v>
      </c>
    </row>
    <row r="30">
      <c r="A30" s="215" t="s">
        <v>154</v>
      </c>
      <c r="B30" s="216" t="s">
        <v>155</v>
      </c>
    </row>
    <row r="31">
      <c r="A31" s="215" t="s">
        <v>156</v>
      </c>
      <c r="B31" s="216" t="s">
        <v>157</v>
      </c>
    </row>
    <row r="32">
      <c r="A32" s="215" t="s">
        <v>158</v>
      </c>
      <c r="B32" s="216" t="s">
        <v>159</v>
      </c>
    </row>
    <row r="33">
      <c r="A33" s="215" t="s">
        <v>160</v>
      </c>
      <c r="B33" s="216" t="s">
        <v>161</v>
      </c>
    </row>
    <row r="34">
      <c r="A34" s="215" t="s">
        <v>162</v>
      </c>
      <c r="B34" s="216" t="s">
        <v>155</v>
      </c>
    </row>
    <row r="35">
      <c r="A35" s="215" t="s">
        <v>163</v>
      </c>
    </row>
    <row r="36">
      <c r="A36" s="215" t="s">
        <v>164</v>
      </c>
      <c r="B36" s="218"/>
    </row>
    <row r="37">
      <c r="A37" s="215" t="s">
        <v>165</v>
      </c>
    </row>
    <row r="38">
      <c r="A38" s="215" t="s">
        <v>166</v>
      </c>
      <c r="B38" s="218"/>
    </row>
    <row r="39">
      <c r="A39" s="215" t="s">
        <v>167</v>
      </c>
    </row>
    <row r="40">
      <c r="A40" s="215" t="s">
        <v>168</v>
      </c>
      <c r="B40" s="218"/>
    </row>
    <row r="41">
      <c r="A41" s="215" t="s">
        <v>169</v>
      </c>
    </row>
    <row r="42">
      <c r="A42" s="215" t="s">
        <v>170</v>
      </c>
      <c r="B42" s="218"/>
    </row>
    <row r="43">
      <c r="A43" s="215" t="s">
        <v>171</v>
      </c>
    </row>
    <row r="44">
      <c r="A44" s="215" t="s">
        <v>172</v>
      </c>
      <c r="B44" s="218"/>
    </row>
    <row r="45">
      <c r="A45" s="215" t="s">
        <v>173</v>
      </c>
    </row>
    <row r="46">
      <c r="A46" s="215" t="s">
        <v>174</v>
      </c>
      <c r="B46" s="218"/>
    </row>
    <row r="47">
      <c r="A47" s="215" t="s">
        <v>175</v>
      </c>
    </row>
    <row r="48">
      <c r="A48" s="215" t="s">
        <v>8</v>
      </c>
      <c r="B48" s="218"/>
    </row>
    <row r="49">
      <c r="A49" s="215" t="s">
        <v>176</v>
      </c>
    </row>
    <row r="50">
      <c r="A50" s="215" t="s">
        <v>177</v>
      </c>
      <c r="B50" s="218"/>
    </row>
    <row r="51">
      <c r="A51" s="215" t="s">
        <v>178</v>
      </c>
    </row>
    <row r="52">
      <c r="A52" s="215" t="s">
        <v>179</v>
      </c>
    </row>
    <row r="53">
      <c r="A53" s="215" t="s">
        <v>180</v>
      </c>
    </row>
    <row r="54">
      <c r="A54" s="215" t="s">
        <v>181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t="s">
        <v>6</v>
      </c>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9"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t="str">
        <f t="shared" si="9"/>
        <v>D</v>
      </c>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t="str">
        <f t="shared" si="9"/>
        <v>D</v>
      </c>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t="str">
        <f t="shared" si="9"/>
        <v>D</v>
      </c>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9"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t="str">
        <f t="shared" si="9"/>
        <v>D</v>
      </c>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t="str">
        <f t="shared" si="9"/>
        <v>D</v>
      </c>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t="str">
        <f t="shared" si="9"/>
        <v>D</v>
      </c>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6"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6"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9"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t="str">
        <f t="shared" si="9"/>
        <v>D</v>
      </c>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t="str">
        <f t="shared" si="9"/>
        <v>D</v>
      </c>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t="str">
        <f t="shared" si="9"/>
        <v>D</v>
      </c>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v>70.0</v>
      </c>
      <c r="E10" s="56">
        <v>63.0</v>
      </c>
      <c r="F10" s="49"/>
      <c r="G10" s="57"/>
      <c r="H10" s="51"/>
      <c r="I10" s="52">
        <f t="shared" ref="I10:I49" si="1">IFERROR(AVERAGE(D10:G10))</f>
        <v>66.5</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158">
        <f>IFERROR(__xludf.DUMMYFUNCTION("QUERY(I10)"),66.5)</f>
        <v>66.5</v>
      </c>
      <c r="AI10" s="66" t="str">
        <f>IFERROR(__xludf.DUMMYFUNCTION("QUERY(S10)"),"")</f>
        <v/>
      </c>
      <c r="AJ10" s="67" t="str">
        <f>IFERROR(__xludf.DUMMYFUNCTION("QUERY(AC10)"),"")</f>
        <v/>
      </c>
      <c r="AK10" s="42"/>
      <c r="AL10" s="68">
        <f t="shared" ref="AL10:AL49" si="7">IFERROR(AVERAGE(AH10:AJ10))</f>
        <v>66.5</v>
      </c>
      <c r="AM10" s="27"/>
      <c r="AN10" s="69">
        <f t="shared" ref="AN10:AN49" si="8">IFERROR(AVERAGE(K10,U10,AE10))</f>
        <v>0</v>
      </c>
      <c r="AO10" s="61" t="str">
        <f t="shared" ref="AO10:AO49" si="9">IF(AND(AN10&gt;=0%,AN10&lt;60%),"D",IF(AND(AN10&gt;=60%,AN10&lt;70%),"C",IF(AND(AN10&gt;=70%,AN10&lt;85%),"B",IF(AND(AN10&gt;= 85%,AN10&lt;101%),"A"))))</f>
        <v>D</v>
      </c>
    </row>
    <row r="11">
      <c r="A11" s="70">
        <v>2.0</v>
      </c>
      <c r="B11" s="71" t="s">
        <v>30</v>
      </c>
      <c r="D11" s="159">
        <v>70.0</v>
      </c>
      <c r="E11" s="73">
        <v>63.0</v>
      </c>
      <c r="F11" s="73"/>
      <c r="G11" s="77"/>
      <c r="H11" s="32"/>
      <c r="I11" s="52">
        <f t="shared" si="1"/>
        <v>66.5</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160">
        <f>IFERROR(__xludf.DUMMYFUNCTION("QUERY(I11)"),66.5)</f>
        <v>66.5</v>
      </c>
      <c r="AI11" s="86" t="str">
        <f>IFERROR(__xludf.DUMMYFUNCTION("QUERY(S11)"),"")</f>
        <v/>
      </c>
      <c r="AJ11" s="87" t="str">
        <f>IFERROR(__xludf.DUMMYFUNCTION("QUERY(AC11)"),"")</f>
        <v/>
      </c>
      <c r="AK11" s="88"/>
      <c r="AL11" s="89">
        <f t="shared" si="7"/>
        <v>66.5</v>
      </c>
      <c r="AM11" s="44"/>
      <c r="AN11" s="90">
        <f t="shared" si="8"/>
        <v>0</v>
      </c>
      <c r="AO11" s="81" t="str">
        <f t="shared" si="9"/>
        <v>D</v>
      </c>
    </row>
    <row r="12">
      <c r="A12" s="70">
        <v>3.0</v>
      </c>
      <c r="B12" s="71" t="s">
        <v>31</v>
      </c>
      <c r="D12" s="72">
        <v>70.0</v>
      </c>
      <c r="E12" s="73">
        <v>66.0</v>
      </c>
      <c r="F12" s="73"/>
      <c r="G12" s="77"/>
      <c r="H12" s="32"/>
      <c r="I12" s="52">
        <f t="shared" si="1"/>
        <v>68</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160">
        <f>IFERROR(__xludf.DUMMYFUNCTION("QUERY(I12)"),68.0)</f>
        <v>68</v>
      </c>
      <c r="AI12" s="86" t="str">
        <f>IFERROR(__xludf.DUMMYFUNCTION("QUERY(S12)"),"")</f>
        <v/>
      </c>
      <c r="AJ12" s="87" t="str">
        <f>IFERROR(__xludf.DUMMYFUNCTION("QUERY(AC12)"),"")</f>
        <v/>
      </c>
      <c r="AK12" s="88"/>
      <c r="AL12" s="89">
        <f t="shared" si="7"/>
        <v>68</v>
      </c>
      <c r="AM12" s="44"/>
      <c r="AN12" s="90">
        <f t="shared" si="8"/>
        <v>0</v>
      </c>
      <c r="AO12" s="81" t="str">
        <f t="shared" si="9"/>
        <v>D</v>
      </c>
    </row>
    <row r="13">
      <c r="A13" s="70">
        <v>4.0</v>
      </c>
      <c r="B13" s="71" t="s">
        <v>32</v>
      </c>
      <c r="D13" s="159">
        <v>70.0</v>
      </c>
      <c r="E13" s="73">
        <v>67.0</v>
      </c>
      <c r="F13" s="73"/>
      <c r="G13" s="77"/>
      <c r="H13" s="32"/>
      <c r="I13" s="52">
        <f t="shared" si="1"/>
        <v>68.5</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160">
        <f>IFERROR(__xludf.DUMMYFUNCTION("QUERY(I13)"),68.5)</f>
        <v>68.5</v>
      </c>
      <c r="AI13" s="86" t="str">
        <f>IFERROR(__xludf.DUMMYFUNCTION("QUERY(S13)"),"")</f>
        <v/>
      </c>
      <c r="AJ13" s="87" t="str">
        <f>IFERROR(__xludf.DUMMYFUNCTION("QUERY(AC13)"),"")</f>
        <v/>
      </c>
      <c r="AK13" s="88"/>
      <c r="AL13" s="89">
        <f t="shared" si="7"/>
        <v>68.5</v>
      </c>
      <c r="AM13" s="44"/>
      <c r="AN13" s="90">
        <f t="shared" si="8"/>
        <v>0</v>
      </c>
      <c r="AO13" s="81" t="str">
        <f t="shared" si="9"/>
        <v>D</v>
      </c>
    </row>
    <row r="14">
      <c r="A14" s="70">
        <v>5.0</v>
      </c>
      <c r="B14" s="71" t="s">
        <v>33</v>
      </c>
      <c r="D14" s="72">
        <v>70.0</v>
      </c>
      <c r="E14" s="73">
        <v>65.0</v>
      </c>
      <c r="F14" s="73"/>
      <c r="G14" s="77"/>
      <c r="H14" s="32"/>
      <c r="I14" s="52">
        <f t="shared" si="1"/>
        <v>67.5</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160">
        <f>IFERROR(__xludf.DUMMYFUNCTION("QUERY(I14)"),67.5)</f>
        <v>67.5</v>
      </c>
      <c r="AI14" s="86" t="str">
        <f>IFERROR(__xludf.DUMMYFUNCTION("QUERY(S14)"),"")</f>
        <v/>
      </c>
      <c r="AJ14" s="87" t="str">
        <f>IFERROR(__xludf.DUMMYFUNCTION("QUERY(AC14)"),"")</f>
        <v/>
      </c>
      <c r="AK14" s="88"/>
      <c r="AL14" s="89">
        <f t="shared" si="7"/>
        <v>67.5</v>
      </c>
      <c r="AM14" s="44"/>
      <c r="AN14" s="90">
        <f t="shared" si="8"/>
        <v>0</v>
      </c>
      <c r="AO14" s="81" t="str">
        <f t="shared" si="9"/>
        <v>D</v>
      </c>
    </row>
    <row r="15">
      <c r="A15" s="70">
        <v>6.0</v>
      </c>
      <c r="B15" s="71" t="s">
        <v>34</v>
      </c>
      <c r="D15" s="159">
        <v>70.0</v>
      </c>
      <c r="E15" s="73">
        <v>65.0</v>
      </c>
      <c r="F15" s="73"/>
      <c r="G15" s="77"/>
      <c r="H15" s="32"/>
      <c r="I15" s="52">
        <f t="shared" si="1"/>
        <v>67.5</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160">
        <f>IFERROR(__xludf.DUMMYFUNCTION("QUERY(I15)"),67.5)</f>
        <v>67.5</v>
      </c>
      <c r="AI15" s="86" t="str">
        <f>IFERROR(__xludf.DUMMYFUNCTION("QUERY(S15)"),"")</f>
        <v/>
      </c>
      <c r="AJ15" s="87" t="str">
        <f>IFERROR(__xludf.DUMMYFUNCTION("QUERY(AC15)"),"")</f>
        <v/>
      </c>
      <c r="AK15" s="88"/>
      <c r="AL15" s="89">
        <f t="shared" si="7"/>
        <v>67.5</v>
      </c>
      <c r="AM15" s="44"/>
      <c r="AN15" s="90">
        <f t="shared" si="8"/>
        <v>0</v>
      </c>
      <c r="AO15" s="81" t="str">
        <f t="shared" si="9"/>
        <v>D</v>
      </c>
    </row>
    <row r="16">
      <c r="A16" s="70">
        <v>7.0</v>
      </c>
      <c r="B16" s="71" t="s">
        <v>35</v>
      </c>
      <c r="D16" s="72">
        <v>70.0</v>
      </c>
      <c r="E16" s="73">
        <v>68.0</v>
      </c>
      <c r="F16" s="73"/>
      <c r="G16" s="77"/>
      <c r="H16" s="32"/>
      <c r="I16" s="52">
        <f t="shared" si="1"/>
        <v>69</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160">
        <f>IFERROR(__xludf.DUMMYFUNCTION("QUERY(I16)"),69.0)</f>
        <v>69</v>
      </c>
      <c r="AI16" s="86" t="str">
        <f>IFERROR(__xludf.DUMMYFUNCTION("QUERY(S16)"),"")</f>
        <v/>
      </c>
      <c r="AJ16" s="87" t="str">
        <f>IFERROR(__xludf.DUMMYFUNCTION("QUERY(AC16)"),"")</f>
        <v/>
      </c>
      <c r="AK16" s="88"/>
      <c r="AL16" s="89">
        <f t="shared" si="7"/>
        <v>69</v>
      </c>
      <c r="AM16" s="44"/>
      <c r="AN16" s="90">
        <f t="shared" si="8"/>
        <v>0</v>
      </c>
      <c r="AO16" s="81" t="str">
        <f t="shared" si="9"/>
        <v>D</v>
      </c>
    </row>
    <row r="17">
      <c r="A17" s="70">
        <v>8.0</v>
      </c>
      <c r="B17" s="71" t="s">
        <v>36</v>
      </c>
      <c r="D17" s="159">
        <v>70.0</v>
      </c>
      <c r="E17" s="73"/>
      <c r="F17" s="73"/>
      <c r="G17" s="77"/>
      <c r="H17" s="32"/>
      <c r="I17" s="52">
        <f t="shared" si="1"/>
        <v>70</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160">
        <f>IFERROR(__xludf.DUMMYFUNCTION("QUERY(I17)"),70.0)</f>
        <v>70</v>
      </c>
      <c r="AI17" s="86" t="str">
        <f>IFERROR(__xludf.DUMMYFUNCTION("QUERY(S17)"),"")</f>
        <v/>
      </c>
      <c r="AJ17" s="87" t="str">
        <f>IFERROR(__xludf.DUMMYFUNCTION("QUERY(AC17)"),"")</f>
        <v/>
      </c>
      <c r="AK17" s="88"/>
      <c r="AL17" s="89">
        <f t="shared" si="7"/>
        <v>70</v>
      </c>
      <c r="AM17" s="44"/>
      <c r="AN17" s="90">
        <f t="shared" si="8"/>
        <v>0</v>
      </c>
      <c r="AO17" s="81" t="str">
        <f t="shared" si="9"/>
        <v>D</v>
      </c>
    </row>
    <row r="18">
      <c r="A18" s="70">
        <v>9.0</v>
      </c>
      <c r="B18" s="71" t="s">
        <v>37</v>
      </c>
      <c r="D18" s="72">
        <v>70.0</v>
      </c>
      <c r="E18" s="73">
        <v>64.0</v>
      </c>
      <c r="F18" s="73"/>
      <c r="G18" s="77"/>
      <c r="H18" s="32"/>
      <c r="I18" s="52">
        <f t="shared" si="1"/>
        <v>67</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160">
        <f>IFERROR(__xludf.DUMMYFUNCTION("QUERY(I18)"),67.0)</f>
        <v>67</v>
      </c>
      <c r="AI18" s="86" t="str">
        <f>IFERROR(__xludf.DUMMYFUNCTION("QUERY(S18)"),"")</f>
        <v/>
      </c>
      <c r="AJ18" s="87" t="str">
        <f>IFERROR(__xludf.DUMMYFUNCTION("QUERY(AC18)"),"")</f>
        <v/>
      </c>
      <c r="AK18" s="88"/>
      <c r="AL18" s="89">
        <f t="shared" si="7"/>
        <v>67</v>
      </c>
      <c r="AM18" s="44"/>
      <c r="AN18" s="90">
        <f t="shared" si="8"/>
        <v>0</v>
      </c>
      <c r="AO18" s="81" t="str">
        <f t="shared" si="9"/>
        <v>D</v>
      </c>
    </row>
    <row r="19">
      <c r="A19" s="70">
        <v>10.0</v>
      </c>
      <c r="B19" s="71" t="s">
        <v>38</v>
      </c>
      <c r="D19" s="159">
        <v>70.0</v>
      </c>
      <c r="E19" s="73">
        <v>66.0</v>
      </c>
      <c r="F19" s="73"/>
      <c r="G19" s="77"/>
      <c r="H19" s="32"/>
      <c r="I19" s="52">
        <f t="shared" si="1"/>
        <v>68</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160">
        <f>IFERROR(__xludf.DUMMYFUNCTION("QUERY(I19)"),68.0)</f>
        <v>68</v>
      </c>
      <c r="AI19" s="86" t="str">
        <f>IFERROR(__xludf.DUMMYFUNCTION("QUERY(S19)"),"")</f>
        <v/>
      </c>
      <c r="AJ19" s="87" t="str">
        <f>IFERROR(__xludf.DUMMYFUNCTION("QUERY(AC19)"),"")</f>
        <v/>
      </c>
      <c r="AK19" s="88"/>
      <c r="AL19" s="89">
        <f t="shared" si="7"/>
        <v>68</v>
      </c>
      <c r="AM19" s="44"/>
      <c r="AN19" s="90">
        <f t="shared" si="8"/>
        <v>0</v>
      </c>
      <c r="AO19" s="81" t="str">
        <f t="shared" si="9"/>
        <v>D</v>
      </c>
    </row>
    <row r="20">
      <c r="A20" s="70">
        <v>11.0</v>
      </c>
      <c r="B20" s="71" t="s">
        <v>39</v>
      </c>
      <c r="D20" s="72">
        <v>70.0</v>
      </c>
      <c r="E20" s="73">
        <v>63.0</v>
      </c>
      <c r="F20" s="73"/>
      <c r="G20" s="77"/>
      <c r="H20" s="32"/>
      <c r="I20" s="52">
        <f t="shared" si="1"/>
        <v>66.5</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160">
        <f>IFERROR(__xludf.DUMMYFUNCTION("QUERY(I20)"),66.5)</f>
        <v>66.5</v>
      </c>
      <c r="AI20" s="86" t="str">
        <f>IFERROR(__xludf.DUMMYFUNCTION("QUERY(S20)"),"")</f>
        <v/>
      </c>
      <c r="AJ20" s="87" t="str">
        <f>IFERROR(__xludf.DUMMYFUNCTION("QUERY(AC20)"),"")</f>
        <v/>
      </c>
      <c r="AK20" s="88"/>
      <c r="AL20" s="89">
        <f t="shared" si="7"/>
        <v>66.5</v>
      </c>
      <c r="AM20" s="44"/>
      <c r="AN20" s="90">
        <f t="shared" si="8"/>
        <v>0</v>
      </c>
      <c r="AO20" s="81" t="str">
        <f t="shared" si="9"/>
        <v>D</v>
      </c>
    </row>
    <row r="21">
      <c r="A21" s="70">
        <v>12.0</v>
      </c>
      <c r="B21" s="71" t="s">
        <v>40</v>
      </c>
      <c r="D21" s="159">
        <v>70.0</v>
      </c>
      <c r="E21" s="73">
        <v>61.0</v>
      </c>
      <c r="F21" s="73"/>
      <c r="G21" s="77"/>
      <c r="H21" s="32"/>
      <c r="I21" s="52">
        <f t="shared" si="1"/>
        <v>65.5</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160">
        <f>IFERROR(__xludf.DUMMYFUNCTION("QUERY(I21)"),65.5)</f>
        <v>65.5</v>
      </c>
      <c r="AI21" s="86" t="str">
        <f>IFERROR(__xludf.DUMMYFUNCTION("QUERY(S21)"),"")</f>
        <v/>
      </c>
      <c r="AJ21" s="87" t="str">
        <f>IFERROR(__xludf.DUMMYFUNCTION("QUERY(AC21)"),"")</f>
        <v/>
      </c>
      <c r="AK21" s="88"/>
      <c r="AL21" s="89">
        <f t="shared" si="7"/>
        <v>65.5</v>
      </c>
      <c r="AM21" s="44"/>
      <c r="AN21" s="90">
        <f t="shared" si="8"/>
        <v>0</v>
      </c>
      <c r="AO21" s="81" t="str">
        <f t="shared" si="9"/>
        <v>D</v>
      </c>
    </row>
    <row r="22">
      <c r="A22" s="70">
        <v>13.0</v>
      </c>
      <c r="B22" s="71" t="s">
        <v>41</v>
      </c>
      <c r="D22" s="72">
        <v>70.0</v>
      </c>
      <c r="E22" s="73">
        <v>61.0</v>
      </c>
      <c r="F22" s="73"/>
      <c r="G22" s="77"/>
      <c r="H22" s="32"/>
      <c r="I22" s="52">
        <f t="shared" si="1"/>
        <v>65.5</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160">
        <f>IFERROR(__xludf.DUMMYFUNCTION("QUERY(I22)"),65.5)</f>
        <v>65.5</v>
      </c>
      <c r="AI22" s="86" t="str">
        <f>IFERROR(__xludf.DUMMYFUNCTION("QUERY(S22)"),"")</f>
        <v/>
      </c>
      <c r="AJ22" s="87" t="str">
        <f>IFERROR(__xludf.DUMMYFUNCTION("QUERY(AC22)"),"")</f>
        <v/>
      </c>
      <c r="AK22" s="88"/>
      <c r="AL22" s="89">
        <f t="shared" si="7"/>
        <v>65.5</v>
      </c>
      <c r="AM22" s="44"/>
      <c r="AN22" s="90">
        <f t="shared" si="8"/>
        <v>0</v>
      </c>
      <c r="AO22" s="81" t="str">
        <f t="shared" si="9"/>
        <v>D</v>
      </c>
    </row>
    <row r="23">
      <c r="A23" s="70">
        <v>14.0</v>
      </c>
      <c r="B23" s="71" t="s">
        <v>42</v>
      </c>
      <c r="D23" s="159"/>
      <c r="E23" s="73">
        <v>63.0</v>
      </c>
      <c r="F23" s="73"/>
      <c r="G23" s="77"/>
      <c r="H23" s="32"/>
      <c r="I23" s="52">
        <f t="shared" si="1"/>
        <v>63</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160">
        <f>IFERROR(__xludf.DUMMYFUNCTION("QUERY(I23)"),63.0)</f>
        <v>63</v>
      </c>
      <c r="AI23" s="86" t="str">
        <f>IFERROR(__xludf.DUMMYFUNCTION("QUERY(S23)"),"")</f>
        <v/>
      </c>
      <c r="AJ23" s="87" t="str">
        <f>IFERROR(__xludf.DUMMYFUNCTION("QUERY(AC23)"),"")</f>
        <v/>
      </c>
      <c r="AK23" s="88"/>
      <c r="AL23" s="89">
        <f t="shared" si="7"/>
        <v>63</v>
      </c>
      <c r="AM23" s="44"/>
      <c r="AN23" s="90">
        <f t="shared" si="8"/>
        <v>0</v>
      </c>
      <c r="AO23" s="81" t="str">
        <f t="shared" si="9"/>
        <v>D</v>
      </c>
    </row>
    <row r="24">
      <c r="A24" s="70">
        <v>15.0</v>
      </c>
      <c r="B24" s="71" t="s">
        <v>43</v>
      </c>
      <c r="D24" s="72">
        <v>70.0</v>
      </c>
      <c r="E24" s="73">
        <v>67.0</v>
      </c>
      <c r="F24" s="73"/>
      <c r="G24" s="77"/>
      <c r="H24" s="32"/>
      <c r="I24" s="52">
        <f t="shared" si="1"/>
        <v>68.5</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160">
        <f>IFERROR(__xludf.DUMMYFUNCTION("QUERY(I24)"),68.5)</f>
        <v>68.5</v>
      </c>
      <c r="AI24" s="86" t="str">
        <f>IFERROR(__xludf.DUMMYFUNCTION("QUERY(S24)"),"")</f>
        <v/>
      </c>
      <c r="AJ24" s="87" t="str">
        <f>IFERROR(__xludf.DUMMYFUNCTION("QUERY(AC24)"),"")</f>
        <v/>
      </c>
      <c r="AK24" s="88"/>
      <c r="AL24" s="89">
        <f t="shared" si="7"/>
        <v>68.5</v>
      </c>
      <c r="AM24" s="44"/>
      <c r="AN24" s="90">
        <f t="shared" si="8"/>
        <v>0</v>
      </c>
      <c r="AO24" s="81" t="str">
        <f t="shared" si="9"/>
        <v>D</v>
      </c>
    </row>
    <row r="25">
      <c r="A25" s="70">
        <v>16.0</v>
      </c>
      <c r="B25" s="71" t="s">
        <v>44</v>
      </c>
      <c r="D25" s="159">
        <v>70.0</v>
      </c>
      <c r="E25" s="73">
        <v>60.0</v>
      </c>
      <c r="F25" s="73"/>
      <c r="G25" s="77"/>
      <c r="H25" s="32"/>
      <c r="I25" s="52">
        <f t="shared" si="1"/>
        <v>65</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160">
        <f>IFERROR(__xludf.DUMMYFUNCTION("QUERY(I25)"),65.0)</f>
        <v>65</v>
      </c>
      <c r="AI25" s="86" t="str">
        <f>IFERROR(__xludf.DUMMYFUNCTION("QUERY(S25)"),"")</f>
        <v/>
      </c>
      <c r="AJ25" s="87" t="str">
        <f>IFERROR(__xludf.DUMMYFUNCTION("QUERY(AC25)"),"")</f>
        <v/>
      </c>
      <c r="AK25" s="88"/>
      <c r="AL25" s="89">
        <f t="shared" si="7"/>
        <v>65</v>
      </c>
      <c r="AM25" s="44"/>
      <c r="AN25" s="90">
        <f t="shared" si="8"/>
        <v>0</v>
      </c>
      <c r="AO25" s="81" t="str">
        <f t="shared" si="9"/>
        <v>D</v>
      </c>
    </row>
    <row r="26">
      <c r="A26" s="70">
        <v>17.0</v>
      </c>
      <c r="B26" s="71" t="s">
        <v>45</v>
      </c>
      <c r="D26" s="72">
        <v>70.0</v>
      </c>
      <c r="E26" s="73">
        <v>64.0</v>
      </c>
      <c r="F26" s="73"/>
      <c r="G26" s="77"/>
      <c r="H26" s="32"/>
      <c r="I26" s="52">
        <f t="shared" si="1"/>
        <v>67</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160">
        <f>IFERROR(__xludf.DUMMYFUNCTION("QUERY(I26)"),67.0)</f>
        <v>67</v>
      </c>
      <c r="AI26" s="86" t="str">
        <f>IFERROR(__xludf.DUMMYFUNCTION("QUERY(S26)"),"")</f>
        <v/>
      </c>
      <c r="AJ26" s="87" t="str">
        <f>IFERROR(__xludf.DUMMYFUNCTION("QUERY(AC26)"),"")</f>
        <v/>
      </c>
      <c r="AK26" s="88"/>
      <c r="AL26" s="89">
        <f t="shared" si="7"/>
        <v>67</v>
      </c>
      <c r="AM26" s="44"/>
      <c r="AN26" s="90">
        <f t="shared" si="8"/>
        <v>0</v>
      </c>
      <c r="AO26" s="81" t="str">
        <f t="shared" si="9"/>
        <v>D</v>
      </c>
    </row>
    <row r="27">
      <c r="A27" s="70">
        <v>18.0</v>
      </c>
      <c r="B27" s="71" t="s">
        <v>46</v>
      </c>
      <c r="D27" s="159"/>
      <c r="E27" s="73">
        <v>61.0</v>
      </c>
      <c r="F27" s="73"/>
      <c r="G27" s="77"/>
      <c r="H27" s="32"/>
      <c r="I27" s="52">
        <f t="shared" si="1"/>
        <v>61</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160">
        <f>IFERROR(__xludf.DUMMYFUNCTION("QUERY(I27)"),61.0)</f>
        <v>61</v>
      </c>
      <c r="AI27" s="86" t="str">
        <f>IFERROR(__xludf.DUMMYFUNCTION("QUERY(S27)"),"")</f>
        <v/>
      </c>
      <c r="AJ27" s="87" t="str">
        <f>IFERROR(__xludf.DUMMYFUNCTION("QUERY(AC27)"),"")</f>
        <v/>
      </c>
      <c r="AK27" s="88"/>
      <c r="AL27" s="89">
        <f t="shared" si="7"/>
        <v>61</v>
      </c>
      <c r="AM27" s="44"/>
      <c r="AN27" s="90">
        <f t="shared" si="8"/>
        <v>0</v>
      </c>
      <c r="AO27" s="81" t="str">
        <f t="shared" si="9"/>
        <v>D</v>
      </c>
    </row>
    <row r="28">
      <c r="A28" s="70">
        <v>19.0</v>
      </c>
      <c r="B28" s="71" t="s">
        <v>47</v>
      </c>
      <c r="D28" s="72">
        <v>70.0</v>
      </c>
      <c r="E28" s="73"/>
      <c r="F28" s="73"/>
      <c r="G28" s="77"/>
      <c r="H28" s="32"/>
      <c r="I28" s="52">
        <f t="shared" si="1"/>
        <v>70</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160">
        <f>IFERROR(__xludf.DUMMYFUNCTION("QUERY(I28)"),70.0)</f>
        <v>70</v>
      </c>
      <c r="AI28" s="86" t="str">
        <f>IFERROR(__xludf.DUMMYFUNCTION("QUERY(S28)"),"")</f>
        <v/>
      </c>
      <c r="AJ28" s="87" t="str">
        <f>IFERROR(__xludf.DUMMYFUNCTION("QUERY(AC28)"),"")</f>
        <v/>
      </c>
      <c r="AK28" s="88"/>
      <c r="AL28" s="89">
        <f t="shared" si="7"/>
        <v>70</v>
      </c>
      <c r="AM28" s="44"/>
      <c r="AN28" s="90">
        <f t="shared" si="8"/>
        <v>0</v>
      </c>
      <c r="AO28" s="81" t="str">
        <f t="shared" si="9"/>
        <v>D</v>
      </c>
    </row>
    <row r="29">
      <c r="A29" s="70">
        <v>20.0</v>
      </c>
      <c r="B29" s="71" t="s">
        <v>48</v>
      </c>
      <c r="D29" s="159"/>
      <c r="E29" s="73">
        <v>66.0</v>
      </c>
      <c r="F29" s="73"/>
      <c r="G29" s="77"/>
      <c r="H29" s="32"/>
      <c r="I29" s="52">
        <f t="shared" si="1"/>
        <v>66</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160">
        <f>IFERROR(__xludf.DUMMYFUNCTION("QUERY(I29)"),66.0)</f>
        <v>66</v>
      </c>
      <c r="AI29" s="86" t="str">
        <f>IFERROR(__xludf.DUMMYFUNCTION("QUERY(S29)"),"")</f>
        <v/>
      </c>
      <c r="AJ29" s="87" t="str">
        <f>IFERROR(__xludf.DUMMYFUNCTION("QUERY(AC29)"),"")</f>
        <v/>
      </c>
      <c r="AK29" s="88"/>
      <c r="AL29" s="89">
        <f t="shared" si="7"/>
        <v>66</v>
      </c>
      <c r="AM29" s="44"/>
      <c r="AN29" s="90">
        <f t="shared" si="8"/>
        <v>0</v>
      </c>
      <c r="AO29" s="81" t="str">
        <f t="shared" si="9"/>
        <v>D</v>
      </c>
    </row>
    <row r="30">
      <c r="A30" s="70">
        <v>21.0</v>
      </c>
      <c r="B30" s="71" t="s">
        <v>49</v>
      </c>
      <c r="D30" s="72">
        <v>70.0</v>
      </c>
      <c r="E30" s="73">
        <v>70.0</v>
      </c>
      <c r="F30" s="73"/>
      <c r="G30" s="77"/>
      <c r="H30" s="32"/>
      <c r="I30" s="52">
        <f t="shared" si="1"/>
        <v>70</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160">
        <f>IFERROR(__xludf.DUMMYFUNCTION("QUERY(I30)"),70.0)</f>
        <v>70</v>
      </c>
      <c r="AI30" s="86" t="str">
        <f>IFERROR(__xludf.DUMMYFUNCTION("QUERY(S30)"),"")</f>
        <v/>
      </c>
      <c r="AJ30" s="87" t="str">
        <f>IFERROR(__xludf.DUMMYFUNCTION("QUERY(AC30)"),"")</f>
        <v/>
      </c>
      <c r="AK30" s="88"/>
      <c r="AL30" s="89">
        <f t="shared" si="7"/>
        <v>70</v>
      </c>
      <c r="AM30" s="44"/>
      <c r="AN30" s="90">
        <f t="shared" si="8"/>
        <v>0</v>
      </c>
      <c r="AO30" s="81" t="str">
        <f t="shared" si="9"/>
        <v>D</v>
      </c>
    </row>
    <row r="31">
      <c r="A31" s="70">
        <v>22.0</v>
      </c>
      <c r="B31" s="71" t="s">
        <v>50</v>
      </c>
      <c r="D31" s="159"/>
      <c r="E31" s="73">
        <v>64.0</v>
      </c>
      <c r="F31" s="73"/>
      <c r="G31" s="77"/>
      <c r="H31" s="32"/>
      <c r="I31" s="52">
        <f t="shared" si="1"/>
        <v>64</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160">
        <f>IFERROR(__xludf.DUMMYFUNCTION("QUERY(I31)"),64.0)</f>
        <v>64</v>
      </c>
      <c r="AI31" s="86" t="str">
        <f>IFERROR(__xludf.DUMMYFUNCTION("QUERY(S31)"),"")</f>
        <v/>
      </c>
      <c r="AJ31" s="87" t="str">
        <f>IFERROR(__xludf.DUMMYFUNCTION("QUERY(AC31)"),"")</f>
        <v/>
      </c>
      <c r="AK31" s="88"/>
      <c r="AL31" s="89">
        <f t="shared" si="7"/>
        <v>64</v>
      </c>
      <c r="AM31" s="44"/>
      <c r="AN31" s="90">
        <f t="shared" si="8"/>
        <v>0</v>
      </c>
      <c r="AO31" s="81" t="str">
        <f t="shared" si="9"/>
        <v>D</v>
      </c>
    </row>
    <row r="32">
      <c r="A32" s="70">
        <v>23.0</v>
      </c>
      <c r="B32" s="71" t="s">
        <v>51</v>
      </c>
      <c r="D32" s="72">
        <v>70.0</v>
      </c>
      <c r="E32" s="73">
        <v>64.0</v>
      </c>
      <c r="F32" s="73"/>
      <c r="G32" s="77"/>
      <c r="H32" s="32"/>
      <c r="I32" s="52">
        <f t="shared" si="1"/>
        <v>67</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160">
        <f>IFERROR(__xludf.DUMMYFUNCTION("QUERY(I32)"),67.0)</f>
        <v>67</v>
      </c>
      <c r="AI32" s="86" t="str">
        <f>IFERROR(__xludf.DUMMYFUNCTION("QUERY(S32)"),"")</f>
        <v/>
      </c>
      <c r="AJ32" s="87" t="str">
        <f>IFERROR(__xludf.DUMMYFUNCTION("QUERY(AC32)"),"")</f>
        <v/>
      </c>
      <c r="AK32" s="88"/>
      <c r="AL32" s="89">
        <f t="shared" si="7"/>
        <v>67</v>
      </c>
      <c r="AM32" s="44"/>
      <c r="AN32" s="90">
        <f t="shared" si="8"/>
        <v>0</v>
      </c>
      <c r="AO32" s="81" t="str">
        <f t="shared" si="9"/>
        <v>D</v>
      </c>
    </row>
    <row r="33">
      <c r="A33" s="70">
        <v>24.0</v>
      </c>
      <c r="B33" s="71" t="s">
        <v>52</v>
      </c>
      <c r="D33" s="159">
        <v>70.0</v>
      </c>
      <c r="E33" s="73">
        <v>66.0</v>
      </c>
      <c r="F33" s="73"/>
      <c r="G33" s="77"/>
      <c r="H33" s="32"/>
      <c r="I33" s="52">
        <f t="shared" si="1"/>
        <v>68</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160">
        <f>IFERROR(__xludf.DUMMYFUNCTION("QUERY(I33)"),68.0)</f>
        <v>68</v>
      </c>
      <c r="AI33" s="86" t="str">
        <f>IFERROR(__xludf.DUMMYFUNCTION("QUERY(S33)"),"")</f>
        <v/>
      </c>
      <c r="AJ33" s="87" t="str">
        <f>IFERROR(__xludf.DUMMYFUNCTION("QUERY(AC33)"),"")</f>
        <v/>
      </c>
      <c r="AK33" s="88"/>
      <c r="AL33" s="89">
        <f t="shared" si="7"/>
        <v>68</v>
      </c>
      <c r="AM33" s="44"/>
      <c r="AN33" s="90">
        <f t="shared" si="8"/>
        <v>0</v>
      </c>
      <c r="AO33" s="81" t="str">
        <f t="shared" si="9"/>
        <v>D</v>
      </c>
    </row>
    <row r="34">
      <c r="A34" s="93">
        <v>25.0</v>
      </c>
      <c r="B34" s="94" t="s">
        <v>53</v>
      </c>
      <c r="C34" s="95"/>
      <c r="D34" s="96"/>
      <c r="E34" s="97"/>
      <c r="F34" s="97"/>
      <c r="G34" s="103"/>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159"/>
      <c r="E35" s="73">
        <v>68.0</v>
      </c>
      <c r="F35" s="73"/>
      <c r="G35" s="77"/>
      <c r="H35" s="32"/>
      <c r="I35" s="52">
        <f t="shared" si="1"/>
        <v>68</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160">
        <f>IFERROR(__xludf.DUMMYFUNCTION("QUERY(I35)"),68.0)</f>
        <v>68</v>
      </c>
      <c r="AI35" s="86" t="str">
        <f>IFERROR(__xludf.DUMMYFUNCTION("QUERY(S35)"),"")</f>
        <v/>
      </c>
      <c r="AJ35" s="87" t="str">
        <f>IFERROR(__xludf.DUMMYFUNCTION("QUERY(AC35)"),"")</f>
        <v/>
      </c>
      <c r="AK35" s="88"/>
      <c r="AL35" s="89">
        <f t="shared" si="7"/>
        <v>68</v>
      </c>
      <c r="AM35" s="44"/>
      <c r="AN35" s="90">
        <f t="shared" si="8"/>
        <v>0</v>
      </c>
      <c r="AO35" s="81" t="str">
        <f t="shared" si="9"/>
        <v>D</v>
      </c>
    </row>
    <row r="36">
      <c r="A36" s="70">
        <v>27.0</v>
      </c>
      <c r="B36" s="71" t="s">
        <v>55</v>
      </c>
      <c r="D36" s="72">
        <v>70.0</v>
      </c>
      <c r="E36" s="73"/>
      <c r="F36" s="73"/>
      <c r="G36" s="77"/>
      <c r="H36" s="32"/>
      <c r="I36" s="52">
        <f t="shared" si="1"/>
        <v>70</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160">
        <f>IFERROR(__xludf.DUMMYFUNCTION("QUERY(I36)"),70.0)</f>
        <v>70</v>
      </c>
      <c r="AI36" s="86" t="str">
        <f>IFERROR(__xludf.DUMMYFUNCTION("QUERY(S36)"),"")</f>
        <v/>
      </c>
      <c r="AJ36" s="87" t="str">
        <f>IFERROR(__xludf.DUMMYFUNCTION("QUERY(AC36)"),"")</f>
        <v/>
      </c>
      <c r="AK36" s="88"/>
      <c r="AL36" s="89">
        <f t="shared" si="7"/>
        <v>70</v>
      </c>
      <c r="AM36" s="44"/>
      <c r="AN36" s="90">
        <f t="shared" si="8"/>
        <v>0</v>
      </c>
      <c r="AO36" s="81" t="str">
        <f t="shared" si="9"/>
        <v>D</v>
      </c>
    </row>
    <row r="37">
      <c r="A37" s="70">
        <v>28.0</v>
      </c>
      <c r="B37" s="71" t="s">
        <v>56</v>
      </c>
      <c r="D37" s="159">
        <v>70.0</v>
      </c>
      <c r="E37" s="73">
        <v>66.0</v>
      </c>
      <c r="F37" s="73"/>
      <c r="G37" s="77"/>
      <c r="H37" s="32"/>
      <c r="I37" s="52">
        <f t="shared" si="1"/>
        <v>68</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160">
        <f>IFERROR(__xludf.DUMMYFUNCTION("QUERY(I37)"),68.0)</f>
        <v>68</v>
      </c>
      <c r="AI37" s="86" t="str">
        <f>IFERROR(__xludf.DUMMYFUNCTION("QUERY(S37)"),"")</f>
        <v/>
      </c>
      <c r="AJ37" s="87" t="str">
        <f>IFERROR(__xludf.DUMMYFUNCTION("QUERY(AC37)"),"")</f>
        <v/>
      </c>
      <c r="AK37" s="88"/>
      <c r="AL37" s="89">
        <f t="shared" si="7"/>
        <v>68</v>
      </c>
      <c r="AM37" s="44"/>
      <c r="AN37" s="90">
        <f t="shared" si="8"/>
        <v>0</v>
      </c>
      <c r="AO37" s="81" t="str">
        <f t="shared" si="9"/>
        <v>D</v>
      </c>
    </row>
    <row r="38">
      <c r="A38" s="70">
        <v>29.0</v>
      </c>
      <c r="B38" s="71" t="s">
        <v>57</v>
      </c>
      <c r="D38" s="72"/>
      <c r="E38" s="73">
        <v>66.0</v>
      </c>
      <c r="F38" s="73"/>
      <c r="G38" s="77"/>
      <c r="H38" s="32"/>
      <c r="I38" s="52">
        <f t="shared" si="1"/>
        <v>66</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160">
        <f>IFERROR(__xludf.DUMMYFUNCTION("QUERY(I38)"),66.0)</f>
        <v>66</v>
      </c>
      <c r="AI38" s="86" t="str">
        <f>IFERROR(__xludf.DUMMYFUNCTION("QUERY(S38)"),"")</f>
        <v/>
      </c>
      <c r="AJ38" s="87" t="str">
        <f>IFERROR(__xludf.DUMMYFUNCTION("QUERY(AC38)"),"")</f>
        <v/>
      </c>
      <c r="AK38" s="88"/>
      <c r="AL38" s="89">
        <f t="shared" si="7"/>
        <v>66</v>
      </c>
      <c r="AM38" s="44"/>
      <c r="AN38" s="90">
        <f t="shared" si="8"/>
        <v>0</v>
      </c>
      <c r="AO38" s="81" t="str">
        <f t="shared" si="9"/>
        <v>D</v>
      </c>
    </row>
    <row r="39">
      <c r="A39" s="70">
        <v>30.0</v>
      </c>
      <c r="B39" s="71" t="s">
        <v>58</v>
      </c>
      <c r="D39" s="159">
        <v>70.0</v>
      </c>
      <c r="E39" s="73">
        <v>60.0</v>
      </c>
      <c r="F39" s="73"/>
      <c r="G39" s="77"/>
      <c r="H39" s="32"/>
      <c r="I39" s="52">
        <f t="shared" si="1"/>
        <v>65</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160">
        <f>IFERROR(__xludf.DUMMYFUNCTION("QUERY(I39)"),65.0)</f>
        <v>65</v>
      </c>
      <c r="AI39" s="86" t="str">
        <f>IFERROR(__xludf.DUMMYFUNCTION("QUERY(S39)"),"")</f>
        <v/>
      </c>
      <c r="AJ39" s="87" t="str">
        <f>IFERROR(__xludf.DUMMYFUNCTION("QUERY(AC39)"),"")</f>
        <v/>
      </c>
      <c r="AK39" s="88"/>
      <c r="AL39" s="89">
        <f t="shared" si="7"/>
        <v>65</v>
      </c>
      <c r="AM39" s="44"/>
      <c r="AN39" s="90">
        <f t="shared" si="8"/>
        <v>0</v>
      </c>
      <c r="AO39" s="81" t="str">
        <f t="shared" si="9"/>
        <v>D</v>
      </c>
    </row>
    <row r="40">
      <c r="A40" s="70">
        <v>31.0</v>
      </c>
      <c r="B40" s="71" t="s">
        <v>59</v>
      </c>
      <c r="D40" s="72">
        <v>70.0</v>
      </c>
      <c r="E40" s="73">
        <v>68.0</v>
      </c>
      <c r="F40" s="73"/>
      <c r="G40" s="77"/>
      <c r="H40" s="32"/>
      <c r="I40" s="52">
        <f t="shared" si="1"/>
        <v>69</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160">
        <f>IFERROR(__xludf.DUMMYFUNCTION("QUERY(I40)"),69.0)</f>
        <v>69</v>
      </c>
      <c r="AI40" s="86" t="str">
        <f>IFERROR(__xludf.DUMMYFUNCTION("QUERY(S40)"),"")</f>
        <v/>
      </c>
      <c r="AJ40" s="87" t="str">
        <f>IFERROR(__xludf.DUMMYFUNCTION("QUERY(AC40)"),"")</f>
        <v/>
      </c>
      <c r="AK40" s="88"/>
      <c r="AL40" s="89">
        <f t="shared" si="7"/>
        <v>69</v>
      </c>
      <c r="AM40" s="44"/>
      <c r="AN40" s="90">
        <f t="shared" si="8"/>
        <v>0</v>
      </c>
      <c r="AO40" s="81" t="str">
        <f t="shared" si="9"/>
        <v>D</v>
      </c>
    </row>
    <row r="41">
      <c r="A41" s="70">
        <v>32.0</v>
      </c>
      <c r="B41" s="71" t="s">
        <v>60</v>
      </c>
      <c r="D41" s="159">
        <v>70.0</v>
      </c>
      <c r="E41" s="73">
        <v>63.0</v>
      </c>
      <c r="F41" s="73"/>
      <c r="G41" s="77"/>
      <c r="H41" s="32"/>
      <c r="I41" s="52">
        <f t="shared" si="1"/>
        <v>66.5</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160">
        <f>IFERROR(__xludf.DUMMYFUNCTION("QUERY(I41)"),66.5)</f>
        <v>66.5</v>
      </c>
      <c r="AI41" s="86" t="str">
        <f>IFERROR(__xludf.DUMMYFUNCTION("QUERY(S41)"),"")</f>
        <v/>
      </c>
      <c r="AJ41" s="87" t="str">
        <f>IFERROR(__xludf.DUMMYFUNCTION("QUERY(AC41)"),"")</f>
        <v/>
      </c>
      <c r="AK41" s="88"/>
      <c r="AL41" s="89">
        <f t="shared" si="7"/>
        <v>66.5</v>
      </c>
      <c r="AM41" s="44"/>
      <c r="AN41" s="90">
        <f t="shared" si="8"/>
        <v>0</v>
      </c>
      <c r="AO41" s="81" t="str">
        <f t="shared" si="9"/>
        <v>D</v>
      </c>
    </row>
    <row r="42">
      <c r="A42" s="70">
        <v>33.0</v>
      </c>
      <c r="B42" s="71" t="s">
        <v>61</v>
      </c>
      <c r="D42" s="72">
        <v>70.0</v>
      </c>
      <c r="E42" s="73">
        <v>65.0</v>
      </c>
      <c r="F42" s="73"/>
      <c r="G42" s="77"/>
      <c r="H42" s="32"/>
      <c r="I42" s="52">
        <f t="shared" si="1"/>
        <v>67.5</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160">
        <f>IFERROR(__xludf.DUMMYFUNCTION("QUERY(I42)"),67.5)</f>
        <v>67.5</v>
      </c>
      <c r="AI42" s="86" t="str">
        <f>IFERROR(__xludf.DUMMYFUNCTION("QUERY(S42)"),"")</f>
        <v/>
      </c>
      <c r="AJ42" s="87" t="str">
        <f>IFERROR(__xludf.DUMMYFUNCTION("QUERY(AC42)"),"")</f>
        <v/>
      </c>
      <c r="AK42" s="88"/>
      <c r="AL42" s="89">
        <f t="shared" si="7"/>
        <v>67.5</v>
      </c>
      <c r="AM42" s="44"/>
      <c r="AN42" s="90">
        <f t="shared" si="8"/>
        <v>0</v>
      </c>
      <c r="AO42" s="81" t="str">
        <f t="shared" si="9"/>
        <v>D</v>
      </c>
    </row>
    <row r="43">
      <c r="A43" s="70">
        <v>34.0</v>
      </c>
      <c r="B43" s="71" t="s">
        <v>62</v>
      </c>
      <c r="D43" s="159">
        <v>70.0</v>
      </c>
      <c r="E43" s="73"/>
      <c r="F43" s="73"/>
      <c r="G43" s="77"/>
      <c r="H43" s="32"/>
      <c r="I43" s="52">
        <f t="shared" si="1"/>
        <v>70</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160">
        <f>IFERROR(__xludf.DUMMYFUNCTION("QUERY(I43)"),70.0)</f>
        <v>70</v>
      </c>
      <c r="AI43" s="86" t="str">
        <f>IFERROR(__xludf.DUMMYFUNCTION("QUERY(S43)"),"")</f>
        <v/>
      </c>
      <c r="AJ43" s="87" t="str">
        <f>IFERROR(__xludf.DUMMYFUNCTION("QUERY(AC43)"),"")</f>
        <v/>
      </c>
      <c r="AK43" s="88"/>
      <c r="AL43" s="89">
        <f t="shared" si="7"/>
        <v>70</v>
      </c>
      <c r="AM43" s="44"/>
      <c r="AN43" s="90">
        <f t="shared" si="8"/>
        <v>0</v>
      </c>
      <c r="AO43" s="81" t="str">
        <f t="shared" si="9"/>
        <v>D</v>
      </c>
    </row>
    <row r="44">
      <c r="A44" s="70">
        <v>35.0</v>
      </c>
      <c r="B44" s="71" t="s">
        <v>63</v>
      </c>
      <c r="D44" s="72">
        <v>70.0</v>
      </c>
      <c r="E44" s="73"/>
      <c r="F44" s="73"/>
      <c r="G44" s="77"/>
      <c r="H44" s="32"/>
      <c r="I44" s="52">
        <f t="shared" si="1"/>
        <v>70</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160">
        <f>IFERROR(__xludf.DUMMYFUNCTION("QUERY(I44)"),70.0)</f>
        <v>70</v>
      </c>
      <c r="AI44" s="86" t="str">
        <f>IFERROR(__xludf.DUMMYFUNCTION("QUERY(S44)"),"")</f>
        <v/>
      </c>
      <c r="AJ44" s="87" t="str">
        <f>IFERROR(__xludf.DUMMYFUNCTION("QUERY(AC44)"),"")</f>
        <v/>
      </c>
      <c r="AK44" s="88"/>
      <c r="AL44" s="89">
        <f t="shared" si="7"/>
        <v>70</v>
      </c>
      <c r="AM44" s="44"/>
      <c r="AN44" s="90">
        <f t="shared" si="8"/>
        <v>0</v>
      </c>
      <c r="AO44" s="81" t="str">
        <f t="shared" si="9"/>
        <v>D</v>
      </c>
    </row>
    <row r="45">
      <c r="A45" s="70">
        <v>36.0</v>
      </c>
      <c r="B45" s="71" t="s">
        <v>64</v>
      </c>
      <c r="D45" s="159"/>
      <c r="E45" s="73">
        <v>64.0</v>
      </c>
      <c r="F45" s="73"/>
      <c r="G45" s="77"/>
      <c r="H45" s="32"/>
      <c r="I45" s="52">
        <f t="shared" si="1"/>
        <v>64</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160">
        <f>IFERROR(__xludf.DUMMYFUNCTION("QUERY(I45)"),64.0)</f>
        <v>64</v>
      </c>
      <c r="AI45" s="86" t="str">
        <f>IFERROR(__xludf.DUMMYFUNCTION("QUERY(S45)"),"")</f>
        <v/>
      </c>
      <c r="AJ45" s="87" t="str">
        <f>IFERROR(__xludf.DUMMYFUNCTION("QUERY(AC45)"),"")</f>
        <v/>
      </c>
      <c r="AK45" s="88"/>
      <c r="AL45" s="89">
        <f t="shared" si="7"/>
        <v>64</v>
      </c>
      <c r="AM45" s="44"/>
      <c r="AN45" s="90">
        <f t="shared" si="8"/>
        <v>0</v>
      </c>
      <c r="AO45" s="81" t="str">
        <f t="shared" si="9"/>
        <v>D</v>
      </c>
    </row>
    <row r="46">
      <c r="A46" s="70">
        <v>37.0</v>
      </c>
      <c r="B46" s="119" t="s">
        <v>65</v>
      </c>
      <c r="D46" s="72">
        <v>70.0</v>
      </c>
      <c r="E46" s="73">
        <v>62.0</v>
      </c>
      <c r="F46" s="73"/>
      <c r="G46" s="77"/>
      <c r="H46" s="32"/>
      <c r="I46" s="52">
        <f t="shared" si="1"/>
        <v>66</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160">
        <f>IFERROR(__xludf.DUMMYFUNCTION("QUERY(I46)"),66.0)</f>
        <v>66</v>
      </c>
      <c r="AI46" s="86" t="str">
        <f>IFERROR(__xludf.DUMMYFUNCTION("QUERY(S46)"),"")</f>
        <v/>
      </c>
      <c r="AJ46" s="87" t="str">
        <f>IFERROR(__xludf.DUMMYFUNCTION("QUERY(AC46)"),"")</f>
        <v/>
      </c>
      <c r="AK46" s="88"/>
      <c r="AL46" s="89">
        <f t="shared" si="7"/>
        <v>66</v>
      </c>
      <c r="AM46" s="44"/>
      <c r="AN46" s="90">
        <f t="shared" si="8"/>
        <v>0</v>
      </c>
      <c r="AO46" s="81" t="str">
        <f t="shared" si="9"/>
        <v>D</v>
      </c>
    </row>
    <row r="47">
      <c r="A47" s="70">
        <v>38.0</v>
      </c>
      <c r="B47" s="120"/>
      <c r="D47" s="72"/>
      <c r="E47" s="73"/>
      <c r="F47" s="73"/>
      <c r="G47" s="77"/>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t="str">
        <f t="shared" si="9"/>
        <v>D</v>
      </c>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t="str">
        <f t="shared" si="9"/>
        <v>D</v>
      </c>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t="str">
        <f t="shared" si="9"/>
        <v>D</v>
      </c>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29</v>
      </c>
      <c r="E59" s="149">
        <f t="shared" si="26"/>
        <v>31</v>
      </c>
      <c r="F59" s="149">
        <f t="shared" si="26"/>
        <v>0</v>
      </c>
      <c r="G59" s="149">
        <f t="shared" si="26"/>
        <v>0</v>
      </c>
      <c r="I59" s="150">
        <f t="shared" si="17"/>
        <v>60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36</v>
      </c>
      <c r="AI59" s="149">
        <f>COUNTIFS(S10:S49,"&gt;=57,2",S10:S49,"&lt;=70")</f>
        <v>0</v>
      </c>
      <c r="AJ59" s="149">
        <f>COUNTIFS(AC10:AC49,"&gt;=57,2",AC10:AC49,"&lt;=70")</f>
        <v>0</v>
      </c>
      <c r="AL59" s="152">
        <f t="shared" si="22"/>
        <v>36</v>
      </c>
      <c r="AN59" s="4"/>
      <c r="AO59" s="149">
        <f>COUNTIFS(AL10:AL49,"&gt;=57,2",AL10:AL49,"&lt;=70")</f>
        <v>36</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c r="E10" s="48"/>
      <c r="F10" s="49"/>
      <c r="G10" s="50"/>
      <c r="H10" s="51"/>
      <c r="I10" s="52" t="str">
        <f t="shared" ref="I10:I49" si="1">IFERROR(AVERAGE(D10:G10))</f>
        <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65" t="str">
        <f>IFERROR(__xludf.DUMMYFUNCTION("QUERY(I10)"),"")</f>
        <v/>
      </c>
      <c r="AI10" s="66" t="str">
        <f>IFERROR(__xludf.DUMMYFUNCTION("QUERY(S10)"),"")</f>
        <v/>
      </c>
      <c r="AJ10" s="67" t="str">
        <f>IFERROR(__xludf.DUMMYFUNCTION("QUERY(AC10)"),"")</f>
        <v/>
      </c>
      <c r="AK10" s="42"/>
      <c r="AL10" s="68" t="str">
        <f t="shared" ref="AL10:AL49" si="7">IFERROR(AVERAGE(AH10:AJ10))</f>
        <v/>
      </c>
      <c r="AM10" s="27"/>
      <c r="AN10" s="69">
        <f t="shared" ref="AN10:AN49" si="8">IFERROR(AVERAGE(K10,U10,AE10))</f>
        <v>0</v>
      </c>
      <c r="AO10" s="61" t="str">
        <f t="shared" ref="AO10:AO49" si="9">IF(AND(AN10&gt;=0%,AN10&lt;60%),"D",IF(AND(AN10&gt;=60%,AN10&lt;70%),"C",IF(AND(AN10&gt;=70%,AN10&lt;85%),"B",IF(AND(AN10&gt;= 85%,AN10&lt;101%),"A"))))</f>
        <v>D</v>
      </c>
    </row>
    <row r="11">
      <c r="A11" s="70">
        <v>2.0</v>
      </c>
      <c r="B11" s="71" t="s">
        <v>30</v>
      </c>
      <c r="D11" s="72"/>
      <c r="E11" s="73"/>
      <c r="F11" s="73"/>
      <c r="G11" s="73"/>
      <c r="H11" s="32"/>
      <c r="I11" s="52" t="str">
        <f t="shared" si="1"/>
        <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85" t="str">
        <f>IFERROR(__xludf.DUMMYFUNCTION("QUERY(I11)"),"")</f>
        <v/>
      </c>
      <c r="AI11" s="86" t="str">
        <f>IFERROR(__xludf.DUMMYFUNCTION("QUERY(S11)"),"")</f>
        <v/>
      </c>
      <c r="AJ11" s="87" t="str">
        <f>IFERROR(__xludf.DUMMYFUNCTION("QUERY(AC11)"),"")</f>
        <v/>
      </c>
      <c r="AK11" s="88"/>
      <c r="AL11" s="89" t="str">
        <f t="shared" si="7"/>
        <v/>
      </c>
      <c r="AM11" s="44"/>
      <c r="AN11" s="90">
        <f t="shared" si="8"/>
        <v>0</v>
      </c>
      <c r="AO11" s="81" t="str">
        <f t="shared" si="9"/>
        <v>D</v>
      </c>
    </row>
    <row r="12">
      <c r="A12" s="70">
        <v>3.0</v>
      </c>
      <c r="B12" s="71" t="s">
        <v>31</v>
      </c>
      <c r="D12" s="72"/>
      <c r="E12" s="73"/>
      <c r="F12" s="73"/>
      <c r="G12" s="73"/>
      <c r="H12" s="32"/>
      <c r="I12" s="52" t="str">
        <f t="shared" si="1"/>
        <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85" t="str">
        <f>IFERROR(__xludf.DUMMYFUNCTION("QUERY(I12)"),"")</f>
        <v/>
      </c>
      <c r="AI12" s="86" t="str">
        <f>IFERROR(__xludf.DUMMYFUNCTION("QUERY(S12)"),"")</f>
        <v/>
      </c>
      <c r="AJ12" s="87" t="str">
        <f>IFERROR(__xludf.DUMMYFUNCTION("QUERY(AC12)"),"")</f>
        <v/>
      </c>
      <c r="AK12" s="88"/>
      <c r="AL12" s="89" t="str">
        <f t="shared" si="7"/>
        <v/>
      </c>
      <c r="AM12" s="44"/>
      <c r="AN12" s="90">
        <f t="shared" si="8"/>
        <v>0</v>
      </c>
      <c r="AO12" s="81" t="str">
        <f t="shared" si="9"/>
        <v>D</v>
      </c>
    </row>
    <row r="13">
      <c r="A13" s="70">
        <v>4.0</v>
      </c>
      <c r="B13" s="71" t="s">
        <v>32</v>
      </c>
      <c r="D13" s="72"/>
      <c r="E13" s="73"/>
      <c r="F13" s="73"/>
      <c r="G13" s="73"/>
      <c r="H13" s="32"/>
      <c r="I13" s="52" t="str">
        <f t="shared" si="1"/>
        <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85" t="str">
        <f>IFERROR(__xludf.DUMMYFUNCTION("QUERY(I13)"),"")</f>
        <v/>
      </c>
      <c r="AI13" s="86" t="str">
        <f>IFERROR(__xludf.DUMMYFUNCTION("QUERY(S13)"),"")</f>
        <v/>
      </c>
      <c r="AJ13" s="87" t="str">
        <f>IFERROR(__xludf.DUMMYFUNCTION("QUERY(AC13)"),"")</f>
        <v/>
      </c>
      <c r="AK13" s="88"/>
      <c r="AL13" s="89" t="str">
        <f t="shared" si="7"/>
        <v/>
      </c>
      <c r="AM13" s="44"/>
      <c r="AN13" s="90">
        <f t="shared" si="8"/>
        <v>0</v>
      </c>
      <c r="AO13" s="81" t="str">
        <f t="shared" si="9"/>
        <v>D</v>
      </c>
    </row>
    <row r="14">
      <c r="A14" s="70">
        <v>5.0</v>
      </c>
      <c r="B14" s="71" t="s">
        <v>33</v>
      </c>
      <c r="D14" s="72"/>
      <c r="E14" s="73"/>
      <c r="F14" s="73"/>
      <c r="G14" s="73"/>
      <c r="H14" s="32"/>
      <c r="I14" s="52" t="str">
        <f t="shared" si="1"/>
        <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85" t="str">
        <f>IFERROR(__xludf.DUMMYFUNCTION("QUERY(I14)"),"")</f>
        <v/>
      </c>
      <c r="AI14" s="86" t="str">
        <f>IFERROR(__xludf.DUMMYFUNCTION("QUERY(S14)"),"")</f>
        <v/>
      </c>
      <c r="AJ14" s="87" t="str">
        <f>IFERROR(__xludf.DUMMYFUNCTION("QUERY(AC14)"),"")</f>
        <v/>
      </c>
      <c r="AK14" s="88"/>
      <c r="AL14" s="89" t="str">
        <f t="shared" si="7"/>
        <v/>
      </c>
      <c r="AM14" s="44"/>
      <c r="AN14" s="90">
        <f t="shared" si="8"/>
        <v>0</v>
      </c>
      <c r="AO14" s="81" t="str">
        <f t="shared" si="9"/>
        <v>D</v>
      </c>
    </row>
    <row r="15">
      <c r="A15" s="70">
        <v>6.0</v>
      </c>
      <c r="B15" s="71" t="s">
        <v>34</v>
      </c>
      <c r="D15" s="72"/>
      <c r="E15" s="73"/>
      <c r="F15" s="73"/>
      <c r="G15" s="73"/>
      <c r="H15" s="32"/>
      <c r="I15" s="52" t="str">
        <f t="shared" si="1"/>
        <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85" t="str">
        <f>IFERROR(__xludf.DUMMYFUNCTION("QUERY(I15)"),"")</f>
        <v/>
      </c>
      <c r="AI15" s="86" t="str">
        <f>IFERROR(__xludf.DUMMYFUNCTION("QUERY(S15)"),"")</f>
        <v/>
      </c>
      <c r="AJ15" s="87" t="str">
        <f>IFERROR(__xludf.DUMMYFUNCTION("QUERY(AC15)"),"")</f>
        <v/>
      </c>
      <c r="AK15" s="88"/>
      <c r="AL15" s="89" t="str">
        <f t="shared" si="7"/>
        <v/>
      </c>
      <c r="AM15" s="44"/>
      <c r="AN15" s="90">
        <f t="shared" si="8"/>
        <v>0</v>
      </c>
      <c r="AO15" s="81" t="str">
        <f t="shared" si="9"/>
        <v>D</v>
      </c>
    </row>
    <row r="16">
      <c r="A16" s="70">
        <v>7.0</v>
      </c>
      <c r="B16" s="71" t="s">
        <v>35</v>
      </c>
      <c r="D16" s="72"/>
      <c r="E16" s="73"/>
      <c r="F16" s="73"/>
      <c r="G16" s="73"/>
      <c r="H16" s="32"/>
      <c r="I16" s="52" t="str">
        <f t="shared" si="1"/>
        <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85" t="str">
        <f>IFERROR(__xludf.DUMMYFUNCTION("QUERY(I16)"),"")</f>
        <v/>
      </c>
      <c r="AI16" s="86" t="str">
        <f>IFERROR(__xludf.DUMMYFUNCTION("QUERY(S16)"),"")</f>
        <v/>
      </c>
      <c r="AJ16" s="87" t="str">
        <f>IFERROR(__xludf.DUMMYFUNCTION("QUERY(AC16)"),"")</f>
        <v/>
      </c>
      <c r="AK16" s="88"/>
      <c r="AL16" s="89" t="str">
        <f t="shared" si="7"/>
        <v/>
      </c>
      <c r="AM16" s="44"/>
      <c r="AN16" s="90">
        <f t="shared" si="8"/>
        <v>0</v>
      </c>
      <c r="AO16" s="81" t="str">
        <f t="shared" si="9"/>
        <v>D</v>
      </c>
    </row>
    <row r="17">
      <c r="A17" s="70">
        <v>8.0</v>
      </c>
      <c r="B17" s="71" t="s">
        <v>36</v>
      </c>
      <c r="D17" s="72"/>
      <c r="E17" s="73"/>
      <c r="F17" s="73"/>
      <c r="G17" s="73"/>
      <c r="H17" s="32"/>
      <c r="I17" s="52" t="str">
        <f t="shared" si="1"/>
        <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85" t="str">
        <f>IFERROR(__xludf.DUMMYFUNCTION("QUERY(I17)"),"")</f>
        <v/>
      </c>
      <c r="AI17" s="86" t="str">
        <f>IFERROR(__xludf.DUMMYFUNCTION("QUERY(S17)"),"")</f>
        <v/>
      </c>
      <c r="AJ17" s="87" t="str">
        <f>IFERROR(__xludf.DUMMYFUNCTION("QUERY(AC17)"),"")</f>
        <v/>
      </c>
      <c r="AK17" s="88"/>
      <c r="AL17" s="89" t="str">
        <f t="shared" si="7"/>
        <v/>
      </c>
      <c r="AM17" s="44"/>
      <c r="AN17" s="90">
        <f t="shared" si="8"/>
        <v>0</v>
      </c>
      <c r="AO17" s="81" t="str">
        <f t="shared" si="9"/>
        <v>D</v>
      </c>
    </row>
    <row r="18">
      <c r="A18" s="70">
        <v>9.0</v>
      </c>
      <c r="B18" s="71" t="s">
        <v>37</v>
      </c>
      <c r="D18" s="72"/>
      <c r="E18" s="73"/>
      <c r="F18" s="73"/>
      <c r="G18" s="73"/>
      <c r="H18" s="32"/>
      <c r="I18" s="52" t="str">
        <f t="shared" si="1"/>
        <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85" t="str">
        <f>IFERROR(__xludf.DUMMYFUNCTION("QUERY(I18)"),"")</f>
        <v/>
      </c>
      <c r="AI18" s="86" t="str">
        <f>IFERROR(__xludf.DUMMYFUNCTION("QUERY(S18)"),"")</f>
        <v/>
      </c>
      <c r="AJ18" s="87" t="str">
        <f>IFERROR(__xludf.DUMMYFUNCTION("QUERY(AC18)"),"")</f>
        <v/>
      </c>
      <c r="AK18" s="88"/>
      <c r="AL18" s="89" t="str">
        <f t="shared" si="7"/>
        <v/>
      </c>
      <c r="AM18" s="44"/>
      <c r="AN18" s="90">
        <f t="shared" si="8"/>
        <v>0</v>
      </c>
      <c r="AO18" s="81" t="str">
        <f t="shared" si="9"/>
        <v>D</v>
      </c>
    </row>
    <row r="19">
      <c r="A19" s="70">
        <v>10.0</v>
      </c>
      <c r="B19" s="71" t="s">
        <v>38</v>
      </c>
      <c r="D19" s="72"/>
      <c r="E19" s="73"/>
      <c r="F19" s="73"/>
      <c r="G19" s="73"/>
      <c r="H19" s="32"/>
      <c r="I19" s="52" t="str">
        <f t="shared" si="1"/>
        <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85" t="str">
        <f>IFERROR(__xludf.DUMMYFUNCTION("QUERY(I19)"),"")</f>
        <v/>
      </c>
      <c r="AI19" s="86" t="str">
        <f>IFERROR(__xludf.DUMMYFUNCTION("QUERY(S19)"),"")</f>
        <v/>
      </c>
      <c r="AJ19" s="87" t="str">
        <f>IFERROR(__xludf.DUMMYFUNCTION("QUERY(AC19)"),"")</f>
        <v/>
      </c>
      <c r="AK19" s="88"/>
      <c r="AL19" s="89" t="str">
        <f t="shared" si="7"/>
        <v/>
      </c>
      <c r="AM19" s="44"/>
      <c r="AN19" s="90">
        <f t="shared" si="8"/>
        <v>0</v>
      </c>
      <c r="AO19" s="81" t="str">
        <f t="shared" si="9"/>
        <v>D</v>
      </c>
    </row>
    <row r="20">
      <c r="A20" s="70">
        <v>11.0</v>
      </c>
      <c r="B20" s="71" t="s">
        <v>39</v>
      </c>
      <c r="D20" s="72"/>
      <c r="E20" s="73"/>
      <c r="F20" s="73"/>
      <c r="G20" s="73"/>
      <c r="H20" s="32"/>
      <c r="I20" s="52" t="str">
        <f t="shared" si="1"/>
        <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85" t="str">
        <f>IFERROR(__xludf.DUMMYFUNCTION("QUERY(I20)"),"")</f>
        <v/>
      </c>
      <c r="AI20" s="86" t="str">
        <f>IFERROR(__xludf.DUMMYFUNCTION("QUERY(S20)"),"")</f>
        <v/>
      </c>
      <c r="AJ20" s="87" t="str">
        <f>IFERROR(__xludf.DUMMYFUNCTION("QUERY(AC20)"),"")</f>
        <v/>
      </c>
      <c r="AK20" s="88"/>
      <c r="AL20" s="89" t="str">
        <f t="shared" si="7"/>
        <v/>
      </c>
      <c r="AM20" s="44"/>
      <c r="AN20" s="90">
        <f t="shared" si="8"/>
        <v>0</v>
      </c>
      <c r="AO20" s="81" t="str">
        <f t="shared" si="9"/>
        <v>D</v>
      </c>
    </row>
    <row r="21">
      <c r="A21" s="70">
        <v>12.0</v>
      </c>
      <c r="B21" s="71" t="s">
        <v>40</v>
      </c>
      <c r="D21" s="72"/>
      <c r="E21" s="73"/>
      <c r="F21" s="73"/>
      <c r="G21" s="73"/>
      <c r="H21" s="32"/>
      <c r="I21" s="52" t="str">
        <f t="shared" si="1"/>
        <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85" t="str">
        <f>IFERROR(__xludf.DUMMYFUNCTION("QUERY(I21)"),"")</f>
        <v/>
      </c>
      <c r="AI21" s="86" t="str">
        <f>IFERROR(__xludf.DUMMYFUNCTION("QUERY(S21)"),"")</f>
        <v/>
      </c>
      <c r="AJ21" s="87" t="str">
        <f>IFERROR(__xludf.DUMMYFUNCTION("QUERY(AC21)"),"")</f>
        <v/>
      </c>
      <c r="AK21" s="88"/>
      <c r="AL21" s="89" t="str">
        <f t="shared" si="7"/>
        <v/>
      </c>
      <c r="AM21" s="44"/>
      <c r="AN21" s="90">
        <f t="shared" si="8"/>
        <v>0</v>
      </c>
      <c r="AO21" s="81" t="str">
        <f t="shared" si="9"/>
        <v>D</v>
      </c>
    </row>
    <row r="22">
      <c r="A22" s="70">
        <v>13.0</v>
      </c>
      <c r="B22" s="71" t="s">
        <v>41</v>
      </c>
      <c r="D22" s="72"/>
      <c r="E22" s="73"/>
      <c r="F22" s="73"/>
      <c r="G22" s="73"/>
      <c r="H22" s="32"/>
      <c r="I22" s="52" t="str">
        <f t="shared" si="1"/>
        <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85" t="str">
        <f>IFERROR(__xludf.DUMMYFUNCTION("QUERY(I22)"),"")</f>
        <v/>
      </c>
      <c r="AI22" s="86" t="str">
        <f>IFERROR(__xludf.DUMMYFUNCTION("QUERY(S22)"),"")</f>
        <v/>
      </c>
      <c r="AJ22" s="87" t="str">
        <f>IFERROR(__xludf.DUMMYFUNCTION("QUERY(AC22)"),"")</f>
        <v/>
      </c>
      <c r="AK22" s="88"/>
      <c r="AL22" s="89" t="str">
        <f t="shared" si="7"/>
        <v/>
      </c>
      <c r="AM22" s="44"/>
      <c r="AN22" s="90">
        <f t="shared" si="8"/>
        <v>0</v>
      </c>
      <c r="AO22" s="81" t="str">
        <f t="shared" si="9"/>
        <v>D</v>
      </c>
    </row>
    <row r="23">
      <c r="A23" s="70">
        <v>14.0</v>
      </c>
      <c r="B23" s="71" t="s">
        <v>42</v>
      </c>
      <c r="D23" s="72"/>
      <c r="E23" s="73"/>
      <c r="F23" s="73"/>
      <c r="G23" s="73"/>
      <c r="H23" s="32"/>
      <c r="I23" s="52" t="str">
        <f t="shared" si="1"/>
        <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85" t="str">
        <f>IFERROR(__xludf.DUMMYFUNCTION("QUERY(I23)"),"")</f>
        <v/>
      </c>
      <c r="AI23" s="86" t="str">
        <f>IFERROR(__xludf.DUMMYFUNCTION("QUERY(S23)"),"")</f>
        <v/>
      </c>
      <c r="AJ23" s="87" t="str">
        <f>IFERROR(__xludf.DUMMYFUNCTION("QUERY(AC23)"),"")</f>
        <v/>
      </c>
      <c r="AK23" s="88"/>
      <c r="AL23" s="89" t="str">
        <f t="shared" si="7"/>
        <v/>
      </c>
      <c r="AM23" s="44"/>
      <c r="AN23" s="90">
        <f t="shared" si="8"/>
        <v>0</v>
      </c>
      <c r="AO23" s="81" t="str">
        <f t="shared" si="9"/>
        <v>D</v>
      </c>
    </row>
    <row r="24">
      <c r="A24" s="70">
        <v>15.0</v>
      </c>
      <c r="B24" s="71" t="s">
        <v>43</v>
      </c>
      <c r="D24" s="72"/>
      <c r="E24" s="73"/>
      <c r="F24" s="73"/>
      <c r="G24" s="73"/>
      <c r="H24" s="32"/>
      <c r="I24" s="52" t="str">
        <f t="shared" si="1"/>
        <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85" t="str">
        <f>IFERROR(__xludf.DUMMYFUNCTION("QUERY(I24)"),"")</f>
        <v/>
      </c>
      <c r="AI24" s="86" t="str">
        <f>IFERROR(__xludf.DUMMYFUNCTION("QUERY(S24)"),"")</f>
        <v/>
      </c>
      <c r="AJ24" s="87" t="str">
        <f>IFERROR(__xludf.DUMMYFUNCTION("QUERY(AC24)"),"")</f>
        <v/>
      </c>
      <c r="AK24" s="88"/>
      <c r="AL24" s="89" t="str">
        <f t="shared" si="7"/>
        <v/>
      </c>
      <c r="AM24" s="44"/>
      <c r="AN24" s="90">
        <f t="shared" si="8"/>
        <v>0</v>
      </c>
      <c r="AO24" s="81" t="str">
        <f t="shared" si="9"/>
        <v>D</v>
      </c>
    </row>
    <row r="25">
      <c r="A25" s="70">
        <v>16.0</v>
      </c>
      <c r="B25" s="71" t="s">
        <v>44</v>
      </c>
      <c r="D25" s="72"/>
      <c r="E25" s="73"/>
      <c r="F25" s="73"/>
      <c r="G25" s="73"/>
      <c r="H25" s="32"/>
      <c r="I25" s="52" t="str">
        <f t="shared" si="1"/>
        <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85" t="str">
        <f>IFERROR(__xludf.DUMMYFUNCTION("QUERY(I25)"),"")</f>
        <v/>
      </c>
      <c r="AI25" s="86" t="str">
        <f>IFERROR(__xludf.DUMMYFUNCTION("QUERY(S25)"),"")</f>
        <v/>
      </c>
      <c r="AJ25" s="87" t="str">
        <f>IFERROR(__xludf.DUMMYFUNCTION("QUERY(AC25)"),"")</f>
        <v/>
      </c>
      <c r="AK25" s="88"/>
      <c r="AL25" s="89" t="str">
        <f t="shared" si="7"/>
        <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c r="E27" s="73"/>
      <c r="F27" s="73"/>
      <c r="G27" s="73"/>
      <c r="H27" s="32"/>
      <c r="I27" s="52" t="str">
        <f t="shared" si="1"/>
        <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85" t="str">
        <f>IFERROR(__xludf.DUMMYFUNCTION("QUERY(I27)"),"")</f>
        <v/>
      </c>
      <c r="AI27" s="86" t="str">
        <f>IFERROR(__xludf.DUMMYFUNCTION("QUERY(S27)"),"")</f>
        <v/>
      </c>
      <c r="AJ27" s="87" t="str">
        <f>IFERROR(__xludf.DUMMYFUNCTION("QUERY(AC27)"),"")</f>
        <v/>
      </c>
      <c r="AK27" s="88"/>
      <c r="AL27" s="89" t="str">
        <f t="shared" si="7"/>
        <v/>
      </c>
      <c r="AM27" s="44"/>
      <c r="AN27" s="90">
        <f t="shared" si="8"/>
        <v>0</v>
      </c>
      <c r="AO27" s="81" t="str">
        <f t="shared" si="9"/>
        <v>D</v>
      </c>
    </row>
    <row r="28">
      <c r="A28" s="70">
        <v>19.0</v>
      </c>
      <c r="B28" s="71" t="s">
        <v>47</v>
      </c>
      <c r="D28" s="72"/>
      <c r="E28" s="73"/>
      <c r="F28" s="73"/>
      <c r="G28" s="73"/>
      <c r="H28" s="32"/>
      <c r="I28" s="52" t="str">
        <f t="shared" si="1"/>
        <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85" t="str">
        <f>IFERROR(__xludf.DUMMYFUNCTION("QUERY(I28)"),"")</f>
        <v/>
      </c>
      <c r="AI28" s="86" t="str">
        <f>IFERROR(__xludf.DUMMYFUNCTION("QUERY(S28)"),"")</f>
        <v/>
      </c>
      <c r="AJ28" s="87" t="str">
        <f>IFERROR(__xludf.DUMMYFUNCTION("QUERY(AC28)"),"")</f>
        <v/>
      </c>
      <c r="AK28" s="88"/>
      <c r="AL28" s="89" t="str">
        <f t="shared" si="7"/>
        <v/>
      </c>
      <c r="AM28" s="44"/>
      <c r="AN28" s="90">
        <f t="shared" si="8"/>
        <v>0</v>
      </c>
      <c r="AO28" s="81" t="str">
        <f t="shared" si="9"/>
        <v>D</v>
      </c>
    </row>
    <row r="29">
      <c r="A29" s="70">
        <v>20.0</v>
      </c>
      <c r="B29" s="71" t="s">
        <v>48</v>
      </c>
      <c r="D29" s="72"/>
      <c r="E29" s="73"/>
      <c r="F29" s="73"/>
      <c r="G29" s="73"/>
      <c r="H29" s="32"/>
      <c r="I29" s="52" t="str">
        <f t="shared" si="1"/>
        <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85" t="str">
        <f>IFERROR(__xludf.DUMMYFUNCTION("QUERY(I29)"),"")</f>
        <v/>
      </c>
      <c r="AI29" s="86" t="str">
        <f>IFERROR(__xludf.DUMMYFUNCTION("QUERY(S29)"),"")</f>
        <v/>
      </c>
      <c r="AJ29" s="87" t="str">
        <f>IFERROR(__xludf.DUMMYFUNCTION("QUERY(AC29)"),"")</f>
        <v/>
      </c>
      <c r="AK29" s="88"/>
      <c r="AL29" s="89" t="str">
        <f t="shared" si="7"/>
        <v/>
      </c>
      <c r="AM29" s="44"/>
      <c r="AN29" s="90">
        <f t="shared" si="8"/>
        <v>0</v>
      </c>
      <c r="AO29" s="81" t="str">
        <f t="shared" si="9"/>
        <v>D</v>
      </c>
    </row>
    <row r="30">
      <c r="A30" s="70">
        <v>21.0</v>
      </c>
      <c r="B30" s="71" t="s">
        <v>49</v>
      </c>
      <c r="D30" s="72"/>
      <c r="E30" s="73"/>
      <c r="F30" s="73"/>
      <c r="G30" s="73"/>
      <c r="H30" s="32"/>
      <c r="I30" s="52" t="str">
        <f t="shared" si="1"/>
        <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85" t="str">
        <f>IFERROR(__xludf.DUMMYFUNCTION("QUERY(I30)"),"")</f>
        <v/>
      </c>
      <c r="AI30" s="86" t="str">
        <f>IFERROR(__xludf.DUMMYFUNCTION("QUERY(S30)"),"")</f>
        <v/>
      </c>
      <c r="AJ30" s="87" t="str">
        <f>IFERROR(__xludf.DUMMYFUNCTION("QUERY(AC30)"),"")</f>
        <v/>
      </c>
      <c r="AK30" s="88"/>
      <c r="AL30" s="89" t="str">
        <f t="shared" si="7"/>
        <v/>
      </c>
      <c r="AM30" s="44"/>
      <c r="AN30" s="90">
        <f t="shared" si="8"/>
        <v>0</v>
      </c>
      <c r="AO30" s="81" t="str">
        <f t="shared" si="9"/>
        <v>D</v>
      </c>
    </row>
    <row r="31">
      <c r="A31" s="70">
        <v>22.0</v>
      </c>
      <c r="B31" s="71" t="s">
        <v>50</v>
      </c>
      <c r="D31" s="72"/>
      <c r="E31" s="73"/>
      <c r="F31" s="73"/>
      <c r="G31" s="73"/>
      <c r="H31" s="32"/>
      <c r="I31" s="52" t="str">
        <f t="shared" si="1"/>
        <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85" t="str">
        <f>IFERROR(__xludf.DUMMYFUNCTION("QUERY(I31)"),"")</f>
        <v/>
      </c>
      <c r="AI31" s="86" t="str">
        <f>IFERROR(__xludf.DUMMYFUNCTION("QUERY(S31)"),"")</f>
        <v/>
      </c>
      <c r="AJ31" s="87" t="str">
        <f>IFERROR(__xludf.DUMMYFUNCTION("QUERY(AC31)"),"")</f>
        <v/>
      </c>
      <c r="AK31" s="88"/>
      <c r="AL31" s="89" t="str">
        <f t="shared" si="7"/>
        <v/>
      </c>
      <c r="AM31" s="44"/>
      <c r="AN31" s="90">
        <f t="shared" si="8"/>
        <v>0</v>
      </c>
      <c r="AO31" s="81" t="str">
        <f t="shared" si="9"/>
        <v>D</v>
      </c>
    </row>
    <row r="32">
      <c r="A32" s="70">
        <v>23.0</v>
      </c>
      <c r="B32" s="71" t="s">
        <v>51</v>
      </c>
      <c r="D32" s="72"/>
      <c r="E32" s="73"/>
      <c r="F32" s="73"/>
      <c r="G32" s="73"/>
      <c r="H32" s="32"/>
      <c r="I32" s="52" t="str">
        <f t="shared" si="1"/>
        <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85" t="str">
        <f>IFERROR(__xludf.DUMMYFUNCTION("QUERY(I32)"),"")</f>
        <v/>
      </c>
      <c r="AI32" s="86" t="str">
        <f>IFERROR(__xludf.DUMMYFUNCTION("QUERY(S32)"),"")</f>
        <v/>
      </c>
      <c r="AJ32" s="87" t="str">
        <f>IFERROR(__xludf.DUMMYFUNCTION("QUERY(AC32)"),"")</f>
        <v/>
      </c>
      <c r="AK32" s="88"/>
      <c r="AL32" s="89" t="str">
        <f t="shared" si="7"/>
        <v/>
      </c>
      <c r="AM32" s="44"/>
      <c r="AN32" s="90">
        <f t="shared" si="8"/>
        <v>0</v>
      </c>
      <c r="AO32" s="81" t="str">
        <f t="shared" si="9"/>
        <v>D</v>
      </c>
    </row>
    <row r="33">
      <c r="A33" s="70">
        <v>24.0</v>
      </c>
      <c r="B33" s="71" t="s">
        <v>52</v>
      </c>
      <c r="D33" s="72"/>
      <c r="E33" s="73"/>
      <c r="F33" s="73"/>
      <c r="G33" s="73"/>
      <c r="H33" s="32"/>
      <c r="I33" s="52" t="str">
        <f t="shared" si="1"/>
        <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85" t="str">
        <f>IFERROR(__xludf.DUMMYFUNCTION("QUERY(I33)"),"")</f>
        <v/>
      </c>
      <c r="AI33" s="86" t="str">
        <f>IFERROR(__xludf.DUMMYFUNCTION("QUERY(S33)"),"")</f>
        <v/>
      </c>
      <c r="AJ33" s="87" t="str">
        <f>IFERROR(__xludf.DUMMYFUNCTION("QUERY(AC33)"),"")</f>
        <v/>
      </c>
      <c r="AK33" s="88"/>
      <c r="AL33" s="89" t="str">
        <f t="shared" si="7"/>
        <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c r="E35" s="73"/>
      <c r="F35" s="73"/>
      <c r="G35" s="73"/>
      <c r="H35" s="32"/>
      <c r="I35" s="52" t="str">
        <f t="shared" si="1"/>
        <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85" t="str">
        <f>IFERROR(__xludf.DUMMYFUNCTION("QUERY(I35)"),"")</f>
        <v/>
      </c>
      <c r="AI35" s="86" t="str">
        <f>IFERROR(__xludf.DUMMYFUNCTION("QUERY(S35)"),"")</f>
        <v/>
      </c>
      <c r="AJ35" s="87" t="str">
        <f>IFERROR(__xludf.DUMMYFUNCTION("QUERY(AC35)"),"")</f>
        <v/>
      </c>
      <c r="AK35" s="88"/>
      <c r="AL35" s="89" t="str">
        <f t="shared" si="7"/>
        <v/>
      </c>
      <c r="AM35" s="44"/>
      <c r="AN35" s="90">
        <f t="shared" si="8"/>
        <v>0</v>
      </c>
      <c r="AO35" s="81" t="str">
        <f t="shared" si="9"/>
        <v>D</v>
      </c>
    </row>
    <row r="36">
      <c r="A36" s="70">
        <v>27.0</v>
      </c>
      <c r="B36" s="71" t="s">
        <v>55</v>
      </c>
      <c r="D36" s="72"/>
      <c r="E36" s="73"/>
      <c r="F36" s="73"/>
      <c r="G36" s="73"/>
      <c r="H36" s="32"/>
      <c r="I36" s="52" t="str">
        <f t="shared" si="1"/>
        <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85" t="str">
        <f>IFERROR(__xludf.DUMMYFUNCTION("QUERY(I36)"),"")</f>
        <v/>
      </c>
      <c r="AI36" s="86" t="str">
        <f>IFERROR(__xludf.DUMMYFUNCTION("QUERY(S36)"),"")</f>
        <v/>
      </c>
      <c r="AJ36" s="87" t="str">
        <f>IFERROR(__xludf.DUMMYFUNCTION("QUERY(AC36)"),"")</f>
        <v/>
      </c>
      <c r="AK36" s="88"/>
      <c r="AL36" s="89" t="str">
        <f t="shared" si="7"/>
        <v/>
      </c>
      <c r="AM36" s="44"/>
      <c r="AN36" s="90">
        <f t="shared" si="8"/>
        <v>0</v>
      </c>
      <c r="AO36" s="81" t="str">
        <f t="shared" si="9"/>
        <v>D</v>
      </c>
    </row>
    <row r="37">
      <c r="A37" s="70">
        <v>28.0</v>
      </c>
      <c r="B37" s="71" t="s">
        <v>56</v>
      </c>
      <c r="D37" s="72"/>
      <c r="E37" s="73"/>
      <c r="F37" s="73"/>
      <c r="G37" s="73"/>
      <c r="H37" s="32"/>
      <c r="I37" s="52" t="str">
        <f t="shared" si="1"/>
        <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85" t="str">
        <f>IFERROR(__xludf.DUMMYFUNCTION("QUERY(I37)"),"")</f>
        <v/>
      </c>
      <c r="AI37" s="86" t="str">
        <f>IFERROR(__xludf.DUMMYFUNCTION("QUERY(S37)"),"")</f>
        <v/>
      </c>
      <c r="AJ37" s="87" t="str">
        <f>IFERROR(__xludf.DUMMYFUNCTION("QUERY(AC37)"),"")</f>
        <v/>
      </c>
      <c r="AK37" s="88"/>
      <c r="AL37" s="89" t="str">
        <f t="shared" si="7"/>
        <v/>
      </c>
      <c r="AM37" s="44"/>
      <c r="AN37" s="90">
        <f t="shared" si="8"/>
        <v>0</v>
      </c>
      <c r="AO37" s="81" t="str">
        <f t="shared" si="9"/>
        <v>D</v>
      </c>
    </row>
    <row r="38">
      <c r="A38" s="70">
        <v>29.0</v>
      </c>
      <c r="B38" s="71" t="s">
        <v>57</v>
      </c>
      <c r="D38" s="72"/>
      <c r="E38" s="73"/>
      <c r="F38" s="73"/>
      <c r="G38" s="73"/>
      <c r="H38" s="32"/>
      <c r="I38" s="52" t="str">
        <f t="shared" si="1"/>
        <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85" t="str">
        <f>IFERROR(__xludf.DUMMYFUNCTION("QUERY(I38)"),"")</f>
        <v/>
      </c>
      <c r="AI38" s="86" t="str">
        <f>IFERROR(__xludf.DUMMYFUNCTION("QUERY(S38)"),"")</f>
        <v/>
      </c>
      <c r="AJ38" s="87" t="str">
        <f>IFERROR(__xludf.DUMMYFUNCTION("QUERY(AC38)"),"")</f>
        <v/>
      </c>
      <c r="AK38" s="88"/>
      <c r="AL38" s="89" t="str">
        <f t="shared" si="7"/>
        <v/>
      </c>
      <c r="AM38" s="44"/>
      <c r="AN38" s="90">
        <f t="shared" si="8"/>
        <v>0</v>
      </c>
      <c r="AO38" s="81" t="str">
        <f t="shared" si="9"/>
        <v>D</v>
      </c>
    </row>
    <row r="39">
      <c r="A39" s="70">
        <v>30.0</v>
      </c>
      <c r="B39" s="71" t="s">
        <v>58</v>
      </c>
      <c r="D39" s="72"/>
      <c r="E39" s="73"/>
      <c r="F39" s="73"/>
      <c r="G39" s="73"/>
      <c r="H39" s="32"/>
      <c r="I39" s="52" t="str">
        <f t="shared" si="1"/>
        <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85" t="str">
        <f>IFERROR(__xludf.DUMMYFUNCTION("QUERY(I39)"),"")</f>
        <v/>
      </c>
      <c r="AI39" s="86" t="str">
        <f>IFERROR(__xludf.DUMMYFUNCTION("QUERY(S39)"),"")</f>
        <v/>
      </c>
      <c r="AJ39" s="87" t="str">
        <f>IFERROR(__xludf.DUMMYFUNCTION("QUERY(AC39)"),"")</f>
        <v/>
      </c>
      <c r="AK39" s="88"/>
      <c r="AL39" s="89" t="str">
        <f t="shared" si="7"/>
        <v/>
      </c>
      <c r="AM39" s="44"/>
      <c r="AN39" s="90">
        <f t="shared" si="8"/>
        <v>0</v>
      </c>
      <c r="AO39" s="81" t="str">
        <f t="shared" si="9"/>
        <v>D</v>
      </c>
    </row>
    <row r="40">
      <c r="A40" s="70">
        <v>31.0</v>
      </c>
      <c r="B40" s="71" t="s">
        <v>59</v>
      </c>
      <c r="D40" s="72"/>
      <c r="E40" s="73"/>
      <c r="F40" s="73"/>
      <c r="G40" s="73"/>
      <c r="H40" s="32"/>
      <c r="I40" s="52" t="str">
        <f t="shared" si="1"/>
        <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85" t="str">
        <f>IFERROR(__xludf.DUMMYFUNCTION("QUERY(I40)"),"")</f>
        <v/>
      </c>
      <c r="AI40" s="86" t="str">
        <f>IFERROR(__xludf.DUMMYFUNCTION("QUERY(S40)"),"")</f>
        <v/>
      </c>
      <c r="AJ40" s="87" t="str">
        <f>IFERROR(__xludf.DUMMYFUNCTION("QUERY(AC40)"),"")</f>
        <v/>
      </c>
      <c r="AK40" s="88"/>
      <c r="AL40" s="89" t="str">
        <f t="shared" si="7"/>
        <v/>
      </c>
      <c r="AM40" s="44"/>
      <c r="AN40" s="90">
        <f t="shared" si="8"/>
        <v>0</v>
      </c>
      <c r="AO40" s="81" t="str">
        <f t="shared" si="9"/>
        <v>D</v>
      </c>
    </row>
    <row r="41">
      <c r="A41" s="70">
        <v>32.0</v>
      </c>
      <c r="B41" s="71" t="s">
        <v>60</v>
      </c>
      <c r="D41" s="72"/>
      <c r="E41" s="73"/>
      <c r="F41" s="73"/>
      <c r="G41" s="73"/>
      <c r="H41" s="32"/>
      <c r="I41" s="52" t="str">
        <f t="shared" si="1"/>
        <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85" t="str">
        <f>IFERROR(__xludf.DUMMYFUNCTION("QUERY(I41)"),"")</f>
        <v/>
      </c>
      <c r="AI41" s="86" t="str">
        <f>IFERROR(__xludf.DUMMYFUNCTION("QUERY(S41)"),"")</f>
        <v/>
      </c>
      <c r="AJ41" s="87" t="str">
        <f>IFERROR(__xludf.DUMMYFUNCTION("QUERY(AC41)"),"")</f>
        <v/>
      </c>
      <c r="AK41" s="88"/>
      <c r="AL41" s="89" t="str">
        <f t="shared" si="7"/>
        <v/>
      </c>
      <c r="AM41" s="44"/>
      <c r="AN41" s="90">
        <f t="shared" si="8"/>
        <v>0</v>
      </c>
      <c r="AO41" s="81" t="str">
        <f t="shared" si="9"/>
        <v>D</v>
      </c>
    </row>
    <row r="42">
      <c r="A42" s="70">
        <v>33.0</v>
      </c>
      <c r="B42" s="71" t="s">
        <v>61</v>
      </c>
      <c r="D42" s="72"/>
      <c r="E42" s="73"/>
      <c r="F42" s="73"/>
      <c r="G42" s="73"/>
      <c r="H42" s="32"/>
      <c r="I42" s="52" t="str">
        <f t="shared" si="1"/>
        <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85" t="str">
        <f>IFERROR(__xludf.DUMMYFUNCTION("QUERY(I42)"),"")</f>
        <v/>
      </c>
      <c r="AI42" s="86" t="str">
        <f>IFERROR(__xludf.DUMMYFUNCTION("QUERY(S42)"),"")</f>
        <v/>
      </c>
      <c r="AJ42" s="87" t="str">
        <f>IFERROR(__xludf.DUMMYFUNCTION("QUERY(AC42)"),"")</f>
        <v/>
      </c>
      <c r="AK42" s="88"/>
      <c r="AL42" s="89" t="str">
        <f t="shared" si="7"/>
        <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c r="E45" s="73"/>
      <c r="F45" s="73"/>
      <c r="G45" s="73"/>
      <c r="H45" s="32"/>
      <c r="I45" s="52" t="str">
        <f t="shared" si="1"/>
        <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85" t="str">
        <f>IFERROR(__xludf.DUMMYFUNCTION("QUERY(I45)"),"")</f>
        <v/>
      </c>
      <c r="AI45" s="86" t="str">
        <f>IFERROR(__xludf.DUMMYFUNCTION("QUERY(S45)"),"")</f>
        <v/>
      </c>
      <c r="AJ45" s="87" t="str">
        <f>IFERROR(__xludf.DUMMYFUNCTION("QUERY(AC45)"),"")</f>
        <v/>
      </c>
      <c r="AK45" s="88"/>
      <c r="AL45" s="89" t="str">
        <f t="shared" si="7"/>
        <v/>
      </c>
      <c r="AM45" s="44"/>
      <c r="AN45" s="90">
        <f t="shared" si="8"/>
        <v>0</v>
      </c>
      <c r="AO45" s="81" t="str">
        <f t="shared" si="9"/>
        <v>D</v>
      </c>
    </row>
    <row r="46">
      <c r="A46" s="70">
        <v>37.0</v>
      </c>
      <c r="B46" s="119" t="s">
        <v>65</v>
      </c>
      <c r="D46" s="72"/>
      <c r="E46" s="73"/>
      <c r="F46" s="73"/>
      <c r="G46" s="73"/>
      <c r="H46" s="32"/>
      <c r="I46" s="52" t="str">
        <f t="shared" si="1"/>
        <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85" t="str">
        <f>IFERROR(__xludf.DUMMYFUNCTION("QUERY(I46)"),"")</f>
        <v/>
      </c>
      <c r="AI46" s="86" t="str">
        <f>IFERROR(__xludf.DUMMYFUNCTION("QUERY(S46)"),"")</f>
        <v/>
      </c>
      <c r="AJ46" s="87" t="str">
        <f>IFERROR(__xludf.DUMMYFUNCTION("QUERY(AC46)"),"")</f>
        <v/>
      </c>
      <c r="AK46" s="88"/>
      <c r="AL46" s="89" t="str">
        <f t="shared" si="7"/>
        <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t="str">
        <f t="shared" si="9"/>
        <v>D</v>
      </c>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t="str">
        <f t="shared" si="9"/>
        <v>D</v>
      </c>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t="str">
        <f t="shared" si="9"/>
        <v>D</v>
      </c>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0</v>
      </c>
      <c r="E59" s="149">
        <f t="shared" si="26"/>
        <v>0</v>
      </c>
      <c r="F59" s="149">
        <f t="shared" si="26"/>
        <v>0</v>
      </c>
      <c r="G59" s="149">
        <f t="shared" si="26"/>
        <v>0</v>
      </c>
      <c r="I59" s="150">
        <f t="shared" si="17"/>
        <v>0</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0</v>
      </c>
      <c r="AI59" s="149">
        <f>COUNTIFS(S10:S49,"&gt;=57,2",S10:S49,"&lt;=70")</f>
        <v>0</v>
      </c>
      <c r="AJ59" s="149">
        <f>COUNTIFS(AC10:AC49,"&gt;=57,2",AC10:AC49,"&lt;=70")</f>
        <v>0</v>
      </c>
      <c r="AL59" s="152">
        <f t="shared" si="22"/>
        <v>0</v>
      </c>
      <c r="AN59" s="4"/>
      <c r="AO59" s="149">
        <f>COUNTIFS(AL10:AL49,"&gt;=57,2",AL10:AL49,"&lt;=70")</f>
        <v>0</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12.0"/>
    <col customWidth="1" min="2" max="2" width="43.88"/>
    <col customWidth="1" min="3" max="3" width="3.5"/>
    <col customWidth="1" min="4" max="7" width="4.5"/>
    <col customWidth="1" min="8" max="8" width="1.5"/>
    <col customWidth="1" min="9" max="9" width="6.5"/>
    <col customWidth="1" min="10" max="10" width="1.5"/>
    <col customWidth="1" min="11" max="11" width="7.0"/>
    <col customWidth="1" min="12" max="12" width="6.88"/>
    <col customWidth="1" min="13" max="17" width="4.5"/>
    <col customWidth="1" min="18" max="18" width="1.75"/>
    <col customWidth="1" min="19" max="19" width="6.5"/>
    <col customWidth="1" min="20" max="20" width="1.5"/>
    <col customWidth="1" min="21" max="21" width="7.0"/>
    <col customWidth="1" min="22" max="22" width="6.88"/>
    <col customWidth="1" min="23" max="27" width="4.5"/>
    <col customWidth="1" min="28" max="28" width="1.5"/>
    <col customWidth="1" min="29" max="29" width="6.5"/>
    <col customWidth="1" min="30" max="30" width="1.63"/>
    <col customWidth="1" min="31" max="31" width="7.0"/>
    <col customWidth="1" min="32" max="32" width="6.88"/>
    <col customWidth="1" min="33" max="33" width="4.5"/>
    <col customWidth="1" min="34" max="34" width="6.13"/>
    <col customWidth="1" min="35" max="36" width="5.63"/>
    <col customWidth="1" min="37" max="37" width="1.75"/>
    <col customWidth="1" min="38" max="38" width="7.25"/>
    <col customWidth="1" min="39" max="39" width="1.75"/>
    <col customWidth="1" min="40" max="40" width="8.0"/>
    <col customWidth="1" min="41" max="41" width="10.38"/>
    <col customWidth="1" min="42" max="42" width="4.5"/>
  </cols>
  <sheetData>
    <row r="1">
      <c r="B1" s="2" t="s">
        <v>1</v>
      </c>
      <c r="I1" s="3"/>
      <c r="J1" s="3"/>
      <c r="K1" s="3"/>
      <c r="L1" s="3"/>
      <c r="M1" s="3"/>
      <c r="N1" s="3"/>
      <c r="O1" s="3"/>
      <c r="P1" s="3"/>
      <c r="Q1" s="3"/>
      <c r="R1" s="3"/>
      <c r="S1" s="3"/>
      <c r="T1" s="3"/>
      <c r="U1" s="3"/>
      <c r="V1" s="3"/>
      <c r="W1" s="3"/>
      <c r="X1" s="3"/>
      <c r="Y1" s="3"/>
      <c r="Z1" s="3"/>
      <c r="AA1" s="3"/>
      <c r="AB1" s="3"/>
      <c r="AC1" s="3"/>
      <c r="AD1" s="3"/>
      <c r="AE1" s="3"/>
      <c r="AL1" s="4"/>
      <c r="AN1" s="4"/>
    </row>
    <row r="2">
      <c r="B2" s="2" t="s">
        <v>2</v>
      </c>
      <c r="E2" s="5"/>
      <c r="I2" s="3"/>
      <c r="J2" s="3"/>
      <c r="K2" s="3"/>
      <c r="L2" s="3"/>
      <c r="M2" s="3"/>
      <c r="N2" s="3"/>
      <c r="O2" s="3"/>
      <c r="P2" s="3"/>
      <c r="Q2" s="3"/>
      <c r="R2" s="3"/>
      <c r="S2" s="3"/>
      <c r="T2" s="3"/>
      <c r="U2" s="3"/>
      <c r="V2" s="3"/>
      <c r="W2" s="3"/>
      <c r="X2" s="3"/>
      <c r="Y2" s="3"/>
      <c r="Z2" s="3"/>
      <c r="AA2" s="3"/>
      <c r="AB2" s="3"/>
      <c r="AC2" s="3"/>
      <c r="AD2" s="3"/>
      <c r="AE2" s="3"/>
      <c r="AL2" s="4"/>
      <c r="AN2" s="4"/>
    </row>
    <row r="3">
      <c r="B3" s="2" t="s">
        <v>3</v>
      </c>
      <c r="I3" s="3"/>
      <c r="J3" s="3"/>
      <c r="K3" s="3"/>
      <c r="L3" s="3"/>
      <c r="M3" s="3"/>
      <c r="N3" s="3"/>
      <c r="O3" s="3"/>
      <c r="P3" s="3"/>
      <c r="Q3" s="3"/>
      <c r="R3" s="3"/>
      <c r="S3" s="3"/>
      <c r="T3" s="3"/>
      <c r="U3" s="3"/>
      <c r="V3" s="3"/>
      <c r="W3" s="3"/>
      <c r="X3" s="3"/>
      <c r="Y3" s="3"/>
      <c r="Z3" s="3"/>
      <c r="AA3" s="3"/>
      <c r="AB3" s="3"/>
      <c r="AC3" s="3"/>
      <c r="AD3" s="3"/>
      <c r="AE3" s="3"/>
      <c r="AL3" s="4"/>
      <c r="AN3" s="4"/>
    </row>
    <row r="4">
      <c r="I4" s="6" t="s">
        <v>4</v>
      </c>
      <c r="J4" s="7"/>
      <c r="K4" s="7"/>
      <c r="L4" s="7"/>
      <c r="M4" s="7"/>
      <c r="N4" s="7"/>
      <c r="O4" s="7"/>
      <c r="P4" s="7"/>
      <c r="Q4" s="7"/>
      <c r="R4" s="7"/>
      <c r="S4" s="7"/>
      <c r="T4" s="7"/>
      <c r="U4" s="7"/>
      <c r="V4" s="7"/>
      <c r="W4" s="7"/>
      <c r="X4" s="7"/>
      <c r="Y4" s="7"/>
      <c r="Z4" s="7"/>
      <c r="AA4" s="7"/>
      <c r="AB4" s="7"/>
      <c r="AC4" s="7"/>
      <c r="AD4" s="7"/>
      <c r="AE4" s="8"/>
      <c r="AL4" s="4"/>
      <c r="AN4" s="4"/>
    </row>
    <row r="5">
      <c r="A5" s="9" t="s">
        <v>5</v>
      </c>
      <c r="B5" s="10"/>
      <c r="AL5" s="4"/>
      <c r="AN5" s="4"/>
    </row>
    <row r="6">
      <c r="A6" s="9" t="s">
        <v>7</v>
      </c>
      <c r="B6" s="10"/>
      <c r="D6" s="11" t="s">
        <v>9</v>
      </c>
      <c r="E6" s="7"/>
      <c r="F6" s="7"/>
      <c r="G6" s="7"/>
      <c r="H6" s="7"/>
      <c r="I6" s="7"/>
      <c r="J6" s="7"/>
      <c r="K6" s="7"/>
      <c r="L6" s="8"/>
      <c r="N6" s="12" t="s">
        <v>10</v>
      </c>
      <c r="O6" s="7"/>
      <c r="P6" s="7"/>
      <c r="Q6" s="7"/>
      <c r="R6" s="7"/>
      <c r="S6" s="7"/>
      <c r="T6" s="7"/>
      <c r="U6" s="7"/>
      <c r="V6" s="8"/>
      <c r="X6" s="13" t="s">
        <v>11</v>
      </c>
      <c r="Y6" s="7"/>
      <c r="Z6" s="7"/>
      <c r="AA6" s="7"/>
      <c r="AB6" s="7"/>
      <c r="AC6" s="7"/>
      <c r="AD6" s="7"/>
      <c r="AE6" s="7"/>
      <c r="AF6" s="8"/>
      <c r="AL6" s="4"/>
      <c r="AN6" s="4"/>
    </row>
    <row r="7">
      <c r="A7" s="9" t="s">
        <v>12</v>
      </c>
      <c r="B7" s="10"/>
      <c r="AL7" s="4"/>
      <c r="AN7" s="4"/>
    </row>
    <row r="8">
      <c r="D8" s="14" t="s">
        <v>14</v>
      </c>
      <c r="E8" s="7"/>
      <c r="F8" s="7"/>
      <c r="G8" s="8"/>
      <c r="H8" s="15"/>
      <c r="I8" s="16"/>
      <c r="J8" s="17"/>
      <c r="K8" s="14" t="s">
        <v>15</v>
      </c>
      <c r="L8" s="8"/>
      <c r="N8" s="18" t="s">
        <v>14</v>
      </c>
      <c r="O8" s="7"/>
      <c r="P8" s="7"/>
      <c r="Q8" s="8"/>
      <c r="R8" s="19"/>
      <c r="S8" s="20"/>
      <c r="T8" s="21"/>
      <c r="U8" s="18" t="s">
        <v>15</v>
      </c>
      <c r="V8" s="8"/>
      <c r="X8" s="22" t="s">
        <v>14</v>
      </c>
      <c r="Y8" s="7"/>
      <c r="Z8" s="7"/>
      <c r="AA8" s="8"/>
      <c r="AB8" s="23"/>
      <c r="AC8" s="24"/>
      <c r="AD8" s="25"/>
      <c r="AE8" s="22" t="s">
        <v>15</v>
      </c>
      <c r="AF8" s="8"/>
      <c r="AH8" s="26" t="s">
        <v>16</v>
      </c>
      <c r="AI8" s="7"/>
      <c r="AJ8" s="7"/>
      <c r="AK8" s="7"/>
      <c r="AL8" s="8"/>
      <c r="AM8" s="27"/>
      <c r="AN8" s="26" t="s">
        <v>17</v>
      </c>
      <c r="AO8" s="8"/>
    </row>
    <row r="9">
      <c r="A9" s="28" t="s">
        <v>18</v>
      </c>
      <c r="B9" s="28" t="s">
        <v>19</v>
      </c>
      <c r="D9" s="30">
        <v>1.0</v>
      </c>
      <c r="E9" s="31">
        <v>2.0</v>
      </c>
      <c r="F9" s="30">
        <v>3.0</v>
      </c>
      <c r="G9" s="31">
        <v>4.0</v>
      </c>
      <c r="H9" s="32"/>
      <c r="I9" s="30" t="s">
        <v>20</v>
      </c>
      <c r="J9" s="33"/>
      <c r="K9" s="30" t="s">
        <v>21</v>
      </c>
      <c r="L9" s="30" t="s">
        <v>22</v>
      </c>
      <c r="N9" s="35">
        <v>1.0</v>
      </c>
      <c r="O9" s="35">
        <v>2.0</v>
      </c>
      <c r="P9" s="35">
        <v>3.0</v>
      </c>
      <c r="Q9" s="35">
        <v>4.0</v>
      </c>
      <c r="R9" s="34"/>
      <c r="S9" s="35" t="s">
        <v>20</v>
      </c>
      <c r="T9" s="36"/>
      <c r="U9" s="35" t="s">
        <v>21</v>
      </c>
      <c r="V9" s="35" t="s">
        <v>22</v>
      </c>
      <c r="X9" s="39">
        <v>1.0</v>
      </c>
      <c r="Y9" s="39">
        <v>2.0</v>
      </c>
      <c r="Z9" s="39">
        <v>3.0</v>
      </c>
      <c r="AA9" s="39">
        <v>4.0</v>
      </c>
      <c r="AB9" s="38"/>
      <c r="AC9" s="39" t="s">
        <v>20</v>
      </c>
      <c r="AD9" s="40"/>
      <c r="AE9" s="39" t="s">
        <v>21</v>
      </c>
      <c r="AF9" s="39" t="s">
        <v>22</v>
      </c>
      <c r="AH9" s="41" t="s">
        <v>23</v>
      </c>
      <c r="AI9" s="41" t="s">
        <v>24</v>
      </c>
      <c r="AJ9" s="26" t="s">
        <v>25</v>
      </c>
      <c r="AK9" s="42"/>
      <c r="AL9" s="43" t="s">
        <v>26</v>
      </c>
      <c r="AM9" s="44"/>
      <c r="AN9" s="41" t="s">
        <v>27</v>
      </c>
      <c r="AO9" s="41" t="s">
        <v>28</v>
      </c>
    </row>
    <row r="10">
      <c r="A10" s="45">
        <v>1.0</v>
      </c>
      <c r="B10" s="46" t="s">
        <v>29</v>
      </c>
      <c r="D10" s="47">
        <v>65.0</v>
      </c>
      <c r="E10" s="48"/>
      <c r="F10" s="49"/>
      <c r="G10" s="50"/>
      <c r="H10" s="51"/>
      <c r="I10" s="52">
        <f t="shared" ref="I10:I49" si="1">IFERROR(AVERAGE(D10:G10))</f>
        <v>65</v>
      </c>
      <c r="J10" s="53"/>
      <c r="K10" s="153">
        <v>0.0</v>
      </c>
      <c r="L10" s="61" t="str">
        <f t="shared" ref="L10:L33" si="2">IF(AND(K10&gt;=0%,K10&lt;60%),"D",IF(AND(K10&gt;=60%,K10&lt;70%),"C",IF(AND(K10&gt;=70%,K10&lt;85%),"B",IF(AND(K10&gt;= 85%,K10&lt;101%),"A"))))</f>
        <v>D</v>
      </c>
      <c r="N10" s="47"/>
      <c r="O10" s="48"/>
      <c r="P10" s="49"/>
      <c r="Q10" s="47"/>
      <c r="R10" s="19"/>
      <c r="S10" s="59" t="str">
        <f t="shared" ref="S10:S49" si="3">IFERROR(AVERAGE(N10:Q10))</f>
        <v/>
      </c>
      <c r="T10" s="21"/>
      <c r="U10" s="60">
        <v>0.0</v>
      </c>
      <c r="V10" s="61" t="str">
        <f t="shared" ref="V10:V33" si="4">IF(AND(U10&gt;=0%,U10&lt;60%),"D",IF(AND(U10&gt;=60%,U10&lt;70%),"C",IF(AND(U10&gt;=70%,U10&lt;85%),"B",IF(AND(U10&gt;= 85%,U10&lt;101%),"A"))))</f>
        <v>D</v>
      </c>
      <c r="X10" s="47"/>
      <c r="Y10" s="48"/>
      <c r="Z10" s="49"/>
      <c r="AA10" s="47"/>
      <c r="AB10" s="23"/>
      <c r="AC10" s="63" t="str">
        <f t="shared" ref="AC10:AC49" si="5">IFERROR(AVERAGE(X10:AA10))</f>
        <v/>
      </c>
      <c r="AD10" s="25"/>
      <c r="AE10" s="64">
        <v>0.0</v>
      </c>
      <c r="AF10" s="55" t="str">
        <f t="shared" ref="AF10:AF33" si="6">IF(AND(AE10&gt;=0%,AE10&lt;60%),"D",IF(AND(AE10&gt;=60%,AE10&lt;70%),"C",IF(AND(AE10&gt;=70%,AE10&lt;85%),"B",IF(AND(AE10&gt;= 85%,AE10&lt;101%),"A"))))</f>
        <v>D</v>
      </c>
      <c r="AH10" s="158">
        <f>IFERROR(__xludf.DUMMYFUNCTION("QUERY(I10)"),65.0)</f>
        <v>65</v>
      </c>
      <c r="AI10" s="66" t="str">
        <f>IFERROR(__xludf.DUMMYFUNCTION("QUERY(S10)"),"")</f>
        <v/>
      </c>
      <c r="AJ10" s="67" t="str">
        <f>IFERROR(__xludf.DUMMYFUNCTION("QUERY(AC10)"),"")</f>
        <v/>
      </c>
      <c r="AK10" s="42"/>
      <c r="AL10" s="68">
        <f t="shared" ref="AL10:AL49" si="7">IFERROR(AVERAGE(AH10:AJ10))</f>
        <v>65</v>
      </c>
      <c r="AM10" s="27"/>
      <c r="AN10" s="69">
        <f t="shared" ref="AN10:AN49" si="8">IFERROR(AVERAGE(K10,U10,AE10))</f>
        <v>0</v>
      </c>
      <c r="AO10" s="61" t="str">
        <f t="shared" ref="AO10:AO46" si="9">IF(AND(AN10&gt;=0%,AN10&lt;60%),"D",IF(AND(AN10&gt;=60%,AN10&lt;70%),"C",IF(AND(AN10&gt;=70%,AN10&lt;85%),"B",IF(AND(AN10&gt;= 85%,AN10&lt;101%),"A"))))</f>
        <v>D</v>
      </c>
    </row>
    <row r="11">
      <c r="A11" s="70">
        <v>2.0</v>
      </c>
      <c r="B11" s="71" t="s">
        <v>30</v>
      </c>
      <c r="D11" s="72">
        <v>70.0</v>
      </c>
      <c r="E11" s="73">
        <v>70.0</v>
      </c>
      <c r="F11" s="73"/>
      <c r="G11" s="73"/>
      <c r="H11" s="32"/>
      <c r="I11" s="52">
        <f t="shared" si="1"/>
        <v>70</v>
      </c>
      <c r="J11" s="74"/>
      <c r="K11" s="80">
        <v>0.0</v>
      </c>
      <c r="L11" s="81" t="str">
        <f t="shared" si="2"/>
        <v>D</v>
      </c>
      <c r="N11" s="72"/>
      <c r="O11" s="73"/>
      <c r="P11" s="73"/>
      <c r="Q11" s="73"/>
      <c r="R11" s="34"/>
      <c r="S11" s="79" t="str">
        <f t="shared" si="3"/>
        <v/>
      </c>
      <c r="T11" s="36"/>
      <c r="U11" s="80">
        <v>0.0</v>
      </c>
      <c r="V11" s="81" t="str">
        <f t="shared" si="4"/>
        <v>D</v>
      </c>
      <c r="X11" s="72"/>
      <c r="Y11" s="73"/>
      <c r="Z11" s="73"/>
      <c r="AA11" s="73"/>
      <c r="AB11" s="38"/>
      <c r="AC11" s="83" t="str">
        <f t="shared" si="5"/>
        <v/>
      </c>
      <c r="AD11" s="40"/>
      <c r="AE11" s="84">
        <v>0.0</v>
      </c>
      <c r="AF11" s="76" t="str">
        <f t="shared" si="6"/>
        <v>D</v>
      </c>
      <c r="AH11" s="160">
        <f>IFERROR(__xludf.DUMMYFUNCTION("QUERY(I11)"),70.0)</f>
        <v>70</v>
      </c>
      <c r="AI11" s="86" t="str">
        <f>IFERROR(__xludf.DUMMYFUNCTION("QUERY(S11)"),"")</f>
        <v/>
      </c>
      <c r="AJ11" s="87" t="str">
        <f>IFERROR(__xludf.DUMMYFUNCTION("QUERY(AC11)"),"")</f>
        <v/>
      </c>
      <c r="AK11" s="88"/>
      <c r="AL11" s="89">
        <f t="shared" si="7"/>
        <v>70</v>
      </c>
      <c r="AM11" s="44"/>
      <c r="AN11" s="90">
        <f t="shared" si="8"/>
        <v>0</v>
      </c>
      <c r="AO11" s="81" t="str">
        <f t="shared" si="9"/>
        <v>D</v>
      </c>
    </row>
    <row r="12">
      <c r="A12" s="70">
        <v>3.0</v>
      </c>
      <c r="B12" s="71" t="s">
        <v>31</v>
      </c>
      <c r="D12" s="72">
        <v>70.0</v>
      </c>
      <c r="E12" s="73">
        <v>70.0</v>
      </c>
      <c r="F12" s="73"/>
      <c r="G12" s="73"/>
      <c r="H12" s="32"/>
      <c r="I12" s="52">
        <f t="shared" si="1"/>
        <v>70</v>
      </c>
      <c r="J12" s="74"/>
      <c r="K12" s="154">
        <v>0.0</v>
      </c>
      <c r="L12" s="81" t="str">
        <f t="shared" si="2"/>
        <v>D</v>
      </c>
      <c r="N12" s="72"/>
      <c r="O12" s="73"/>
      <c r="P12" s="73"/>
      <c r="Q12" s="73"/>
      <c r="R12" s="34"/>
      <c r="S12" s="79" t="str">
        <f t="shared" si="3"/>
        <v/>
      </c>
      <c r="T12" s="36"/>
      <c r="U12" s="91">
        <v>0.0</v>
      </c>
      <c r="V12" s="81" t="str">
        <f t="shared" si="4"/>
        <v>D</v>
      </c>
      <c r="X12" s="72"/>
      <c r="Y12" s="73"/>
      <c r="Z12" s="73"/>
      <c r="AA12" s="73"/>
      <c r="AB12" s="38"/>
      <c r="AC12" s="83" t="str">
        <f t="shared" si="5"/>
        <v/>
      </c>
      <c r="AD12" s="40"/>
      <c r="AE12" s="92">
        <v>0.0</v>
      </c>
      <c r="AF12" s="76" t="str">
        <f t="shared" si="6"/>
        <v>D</v>
      </c>
      <c r="AH12" s="160">
        <f>IFERROR(__xludf.DUMMYFUNCTION("QUERY(I12)"),70.0)</f>
        <v>70</v>
      </c>
      <c r="AI12" s="86" t="str">
        <f>IFERROR(__xludf.DUMMYFUNCTION("QUERY(S12)"),"")</f>
        <v/>
      </c>
      <c r="AJ12" s="87" t="str">
        <f>IFERROR(__xludf.DUMMYFUNCTION("QUERY(AC12)"),"")</f>
        <v/>
      </c>
      <c r="AK12" s="88"/>
      <c r="AL12" s="89">
        <f t="shared" si="7"/>
        <v>70</v>
      </c>
      <c r="AM12" s="44"/>
      <c r="AN12" s="90">
        <f t="shared" si="8"/>
        <v>0</v>
      </c>
      <c r="AO12" s="81" t="str">
        <f t="shared" si="9"/>
        <v>D</v>
      </c>
    </row>
    <row r="13">
      <c r="A13" s="70">
        <v>4.0</v>
      </c>
      <c r="B13" s="71" t="s">
        <v>32</v>
      </c>
      <c r="D13" s="72">
        <v>70.0</v>
      </c>
      <c r="E13" s="73">
        <v>70.0</v>
      </c>
      <c r="F13" s="73"/>
      <c r="G13" s="73"/>
      <c r="H13" s="32"/>
      <c r="I13" s="52">
        <f t="shared" si="1"/>
        <v>70</v>
      </c>
      <c r="J13" s="74"/>
      <c r="K13" s="154">
        <v>0.0</v>
      </c>
      <c r="L13" s="81" t="str">
        <f t="shared" si="2"/>
        <v>D</v>
      </c>
      <c r="N13" s="72"/>
      <c r="O13" s="73"/>
      <c r="P13" s="73"/>
      <c r="Q13" s="73"/>
      <c r="R13" s="34"/>
      <c r="S13" s="79" t="str">
        <f t="shared" si="3"/>
        <v/>
      </c>
      <c r="T13" s="36"/>
      <c r="U13" s="91">
        <v>0.0</v>
      </c>
      <c r="V13" s="81" t="str">
        <f t="shared" si="4"/>
        <v>D</v>
      </c>
      <c r="X13" s="72"/>
      <c r="Y13" s="73"/>
      <c r="Z13" s="73"/>
      <c r="AA13" s="73"/>
      <c r="AB13" s="38"/>
      <c r="AC13" s="83" t="str">
        <f t="shared" si="5"/>
        <v/>
      </c>
      <c r="AD13" s="40"/>
      <c r="AE13" s="92">
        <v>0.0</v>
      </c>
      <c r="AF13" s="76" t="str">
        <f t="shared" si="6"/>
        <v>D</v>
      </c>
      <c r="AH13" s="160">
        <f>IFERROR(__xludf.DUMMYFUNCTION("QUERY(I13)"),70.0)</f>
        <v>70</v>
      </c>
      <c r="AI13" s="86" t="str">
        <f>IFERROR(__xludf.DUMMYFUNCTION("QUERY(S13)"),"")</f>
        <v/>
      </c>
      <c r="AJ13" s="87" t="str">
        <f>IFERROR(__xludf.DUMMYFUNCTION("QUERY(AC13)"),"")</f>
        <v/>
      </c>
      <c r="AK13" s="88"/>
      <c r="AL13" s="89">
        <f t="shared" si="7"/>
        <v>70</v>
      </c>
      <c r="AM13" s="44"/>
      <c r="AN13" s="90">
        <f t="shared" si="8"/>
        <v>0</v>
      </c>
      <c r="AO13" s="81" t="str">
        <f t="shared" si="9"/>
        <v>D</v>
      </c>
    </row>
    <row r="14">
      <c r="A14" s="70">
        <v>5.0</v>
      </c>
      <c r="B14" s="71" t="s">
        <v>33</v>
      </c>
      <c r="D14" s="72">
        <v>70.0</v>
      </c>
      <c r="E14" s="73">
        <v>70.0</v>
      </c>
      <c r="F14" s="73"/>
      <c r="G14" s="73"/>
      <c r="H14" s="32"/>
      <c r="I14" s="52">
        <f t="shared" si="1"/>
        <v>70</v>
      </c>
      <c r="J14" s="74"/>
      <c r="K14" s="154">
        <v>0.0</v>
      </c>
      <c r="L14" s="81" t="str">
        <f t="shared" si="2"/>
        <v>D</v>
      </c>
      <c r="N14" s="72"/>
      <c r="O14" s="73"/>
      <c r="P14" s="73"/>
      <c r="Q14" s="73"/>
      <c r="R14" s="34"/>
      <c r="S14" s="79" t="str">
        <f t="shared" si="3"/>
        <v/>
      </c>
      <c r="T14" s="36"/>
      <c r="U14" s="91">
        <v>0.0</v>
      </c>
      <c r="V14" s="81" t="str">
        <f t="shared" si="4"/>
        <v>D</v>
      </c>
      <c r="X14" s="72"/>
      <c r="Y14" s="73"/>
      <c r="Z14" s="73"/>
      <c r="AA14" s="73"/>
      <c r="AB14" s="38"/>
      <c r="AC14" s="83" t="str">
        <f t="shared" si="5"/>
        <v/>
      </c>
      <c r="AD14" s="40"/>
      <c r="AE14" s="92">
        <v>0.0</v>
      </c>
      <c r="AF14" s="76" t="str">
        <f t="shared" si="6"/>
        <v>D</v>
      </c>
      <c r="AH14" s="160">
        <f>IFERROR(__xludf.DUMMYFUNCTION("QUERY(I14)"),70.0)</f>
        <v>70</v>
      </c>
      <c r="AI14" s="86" t="str">
        <f>IFERROR(__xludf.DUMMYFUNCTION("QUERY(S14)"),"")</f>
        <v/>
      </c>
      <c r="AJ14" s="87" t="str">
        <f>IFERROR(__xludf.DUMMYFUNCTION("QUERY(AC14)"),"")</f>
        <v/>
      </c>
      <c r="AK14" s="88"/>
      <c r="AL14" s="89">
        <f t="shared" si="7"/>
        <v>70</v>
      </c>
      <c r="AM14" s="44"/>
      <c r="AN14" s="90">
        <f t="shared" si="8"/>
        <v>0</v>
      </c>
      <c r="AO14" s="81" t="str">
        <f t="shared" si="9"/>
        <v>D</v>
      </c>
    </row>
    <row r="15">
      <c r="A15" s="70">
        <v>6.0</v>
      </c>
      <c r="B15" s="71" t="s">
        <v>34</v>
      </c>
      <c r="D15" s="72">
        <v>70.0</v>
      </c>
      <c r="E15" s="73">
        <v>70.0</v>
      </c>
      <c r="F15" s="73"/>
      <c r="G15" s="73"/>
      <c r="H15" s="32"/>
      <c r="I15" s="52">
        <f t="shared" si="1"/>
        <v>70</v>
      </c>
      <c r="J15" s="74"/>
      <c r="K15" s="154">
        <v>0.0</v>
      </c>
      <c r="L15" s="81" t="str">
        <f t="shared" si="2"/>
        <v>D</v>
      </c>
      <c r="N15" s="72"/>
      <c r="O15" s="73"/>
      <c r="P15" s="73"/>
      <c r="Q15" s="73"/>
      <c r="R15" s="34"/>
      <c r="S15" s="79" t="str">
        <f t="shared" si="3"/>
        <v/>
      </c>
      <c r="T15" s="36"/>
      <c r="U15" s="91">
        <v>0.0</v>
      </c>
      <c r="V15" s="81" t="str">
        <f t="shared" si="4"/>
        <v>D</v>
      </c>
      <c r="X15" s="72"/>
      <c r="Y15" s="73"/>
      <c r="Z15" s="73"/>
      <c r="AA15" s="73"/>
      <c r="AB15" s="38"/>
      <c r="AC15" s="83" t="str">
        <f t="shared" si="5"/>
        <v/>
      </c>
      <c r="AD15" s="40"/>
      <c r="AE15" s="92">
        <v>0.0</v>
      </c>
      <c r="AF15" s="76" t="str">
        <f t="shared" si="6"/>
        <v>D</v>
      </c>
      <c r="AH15" s="160">
        <f>IFERROR(__xludf.DUMMYFUNCTION("QUERY(I15)"),70.0)</f>
        <v>70</v>
      </c>
      <c r="AI15" s="86" t="str">
        <f>IFERROR(__xludf.DUMMYFUNCTION("QUERY(S15)"),"")</f>
        <v/>
      </c>
      <c r="AJ15" s="87" t="str">
        <f>IFERROR(__xludf.DUMMYFUNCTION("QUERY(AC15)"),"")</f>
        <v/>
      </c>
      <c r="AK15" s="88"/>
      <c r="AL15" s="89">
        <f t="shared" si="7"/>
        <v>70</v>
      </c>
      <c r="AM15" s="44"/>
      <c r="AN15" s="90">
        <f t="shared" si="8"/>
        <v>0</v>
      </c>
      <c r="AO15" s="81" t="str">
        <f t="shared" si="9"/>
        <v>D</v>
      </c>
    </row>
    <row r="16">
      <c r="A16" s="70">
        <v>7.0</v>
      </c>
      <c r="B16" s="71" t="s">
        <v>35</v>
      </c>
      <c r="D16" s="72">
        <v>70.0</v>
      </c>
      <c r="E16" s="73">
        <v>70.0</v>
      </c>
      <c r="F16" s="73"/>
      <c r="G16" s="73"/>
      <c r="H16" s="32"/>
      <c r="I16" s="52">
        <f t="shared" si="1"/>
        <v>70</v>
      </c>
      <c r="J16" s="74"/>
      <c r="K16" s="154">
        <v>0.0</v>
      </c>
      <c r="L16" s="81" t="str">
        <f t="shared" si="2"/>
        <v>D</v>
      </c>
      <c r="N16" s="72"/>
      <c r="O16" s="73"/>
      <c r="P16" s="73"/>
      <c r="Q16" s="73"/>
      <c r="R16" s="34"/>
      <c r="S16" s="79" t="str">
        <f t="shared" si="3"/>
        <v/>
      </c>
      <c r="T16" s="36"/>
      <c r="U16" s="91">
        <v>0.0</v>
      </c>
      <c r="V16" s="81" t="str">
        <f t="shared" si="4"/>
        <v>D</v>
      </c>
      <c r="X16" s="72"/>
      <c r="Y16" s="73"/>
      <c r="Z16" s="73"/>
      <c r="AA16" s="73"/>
      <c r="AB16" s="38"/>
      <c r="AC16" s="83" t="str">
        <f t="shared" si="5"/>
        <v/>
      </c>
      <c r="AD16" s="40"/>
      <c r="AE16" s="92">
        <v>0.0</v>
      </c>
      <c r="AF16" s="76" t="str">
        <f t="shared" si="6"/>
        <v>D</v>
      </c>
      <c r="AH16" s="160">
        <f>IFERROR(__xludf.DUMMYFUNCTION("QUERY(I16)"),70.0)</f>
        <v>70</v>
      </c>
      <c r="AI16" s="86" t="str">
        <f>IFERROR(__xludf.DUMMYFUNCTION("QUERY(S16)"),"")</f>
        <v/>
      </c>
      <c r="AJ16" s="87" t="str">
        <f>IFERROR(__xludf.DUMMYFUNCTION("QUERY(AC16)"),"")</f>
        <v/>
      </c>
      <c r="AK16" s="88"/>
      <c r="AL16" s="89">
        <f t="shared" si="7"/>
        <v>70</v>
      </c>
      <c r="AM16" s="44"/>
      <c r="AN16" s="90">
        <f t="shared" si="8"/>
        <v>0</v>
      </c>
      <c r="AO16" s="81" t="str">
        <f t="shared" si="9"/>
        <v>D</v>
      </c>
    </row>
    <row r="17">
      <c r="A17" s="70">
        <v>8.0</v>
      </c>
      <c r="B17" s="71" t="s">
        <v>36</v>
      </c>
      <c r="D17" s="72">
        <v>70.0</v>
      </c>
      <c r="E17" s="73">
        <v>70.0</v>
      </c>
      <c r="F17" s="73"/>
      <c r="G17" s="73"/>
      <c r="H17" s="32"/>
      <c r="I17" s="52">
        <f t="shared" si="1"/>
        <v>70</v>
      </c>
      <c r="J17" s="74"/>
      <c r="K17" s="154">
        <v>0.0</v>
      </c>
      <c r="L17" s="81" t="str">
        <f t="shared" si="2"/>
        <v>D</v>
      </c>
      <c r="N17" s="72"/>
      <c r="O17" s="73"/>
      <c r="P17" s="73"/>
      <c r="Q17" s="73"/>
      <c r="R17" s="34"/>
      <c r="S17" s="79" t="str">
        <f t="shared" si="3"/>
        <v/>
      </c>
      <c r="T17" s="36"/>
      <c r="U17" s="91">
        <v>0.0</v>
      </c>
      <c r="V17" s="81" t="str">
        <f t="shared" si="4"/>
        <v>D</v>
      </c>
      <c r="X17" s="72"/>
      <c r="Y17" s="73"/>
      <c r="Z17" s="73"/>
      <c r="AA17" s="73"/>
      <c r="AB17" s="38"/>
      <c r="AC17" s="83" t="str">
        <f t="shared" si="5"/>
        <v/>
      </c>
      <c r="AD17" s="40"/>
      <c r="AE17" s="92">
        <v>0.0</v>
      </c>
      <c r="AF17" s="76" t="str">
        <f t="shared" si="6"/>
        <v>D</v>
      </c>
      <c r="AH17" s="160">
        <f>IFERROR(__xludf.DUMMYFUNCTION("QUERY(I17)"),70.0)</f>
        <v>70</v>
      </c>
      <c r="AI17" s="86" t="str">
        <f>IFERROR(__xludf.DUMMYFUNCTION("QUERY(S17)"),"")</f>
        <v/>
      </c>
      <c r="AJ17" s="87" t="str">
        <f>IFERROR(__xludf.DUMMYFUNCTION("QUERY(AC17)"),"")</f>
        <v/>
      </c>
      <c r="AK17" s="88"/>
      <c r="AL17" s="89">
        <f t="shared" si="7"/>
        <v>70</v>
      </c>
      <c r="AM17" s="44"/>
      <c r="AN17" s="90">
        <f t="shared" si="8"/>
        <v>0</v>
      </c>
      <c r="AO17" s="81" t="str">
        <f t="shared" si="9"/>
        <v>D</v>
      </c>
    </row>
    <row r="18">
      <c r="A18" s="70">
        <v>9.0</v>
      </c>
      <c r="B18" s="71" t="s">
        <v>37</v>
      </c>
      <c r="D18" s="72">
        <v>70.0</v>
      </c>
      <c r="E18" s="73">
        <v>70.0</v>
      </c>
      <c r="F18" s="73"/>
      <c r="G18" s="73"/>
      <c r="H18" s="32"/>
      <c r="I18" s="52">
        <f t="shared" si="1"/>
        <v>70</v>
      </c>
      <c r="J18" s="74"/>
      <c r="K18" s="154">
        <v>0.0</v>
      </c>
      <c r="L18" s="81" t="str">
        <f t="shared" si="2"/>
        <v>D</v>
      </c>
      <c r="N18" s="72"/>
      <c r="O18" s="73"/>
      <c r="P18" s="73"/>
      <c r="Q18" s="73"/>
      <c r="R18" s="34"/>
      <c r="S18" s="79" t="str">
        <f t="shared" si="3"/>
        <v/>
      </c>
      <c r="T18" s="36"/>
      <c r="U18" s="91">
        <v>0.0</v>
      </c>
      <c r="V18" s="81" t="str">
        <f t="shared" si="4"/>
        <v>D</v>
      </c>
      <c r="X18" s="72"/>
      <c r="Y18" s="73"/>
      <c r="Z18" s="73"/>
      <c r="AA18" s="73"/>
      <c r="AB18" s="38"/>
      <c r="AC18" s="83" t="str">
        <f t="shared" si="5"/>
        <v/>
      </c>
      <c r="AD18" s="40"/>
      <c r="AE18" s="92">
        <v>0.0</v>
      </c>
      <c r="AF18" s="76" t="str">
        <f t="shared" si="6"/>
        <v>D</v>
      </c>
      <c r="AH18" s="160">
        <f>IFERROR(__xludf.DUMMYFUNCTION("QUERY(I18)"),70.0)</f>
        <v>70</v>
      </c>
      <c r="AI18" s="86" t="str">
        <f>IFERROR(__xludf.DUMMYFUNCTION("QUERY(S18)"),"")</f>
        <v/>
      </c>
      <c r="AJ18" s="87" t="str">
        <f>IFERROR(__xludf.DUMMYFUNCTION("QUERY(AC18)"),"")</f>
        <v/>
      </c>
      <c r="AK18" s="88"/>
      <c r="AL18" s="89">
        <f t="shared" si="7"/>
        <v>70</v>
      </c>
      <c r="AM18" s="44"/>
      <c r="AN18" s="90">
        <f t="shared" si="8"/>
        <v>0</v>
      </c>
      <c r="AO18" s="81" t="str">
        <f t="shared" si="9"/>
        <v>D</v>
      </c>
    </row>
    <row r="19">
      <c r="A19" s="70">
        <v>10.0</v>
      </c>
      <c r="B19" s="71" t="s">
        <v>38</v>
      </c>
      <c r="D19" s="72">
        <v>65.0</v>
      </c>
      <c r="E19" s="73">
        <v>70.0</v>
      </c>
      <c r="F19" s="73"/>
      <c r="G19" s="73"/>
      <c r="H19" s="32"/>
      <c r="I19" s="52">
        <f t="shared" si="1"/>
        <v>67.5</v>
      </c>
      <c r="J19" s="74"/>
      <c r="K19" s="154">
        <v>0.0</v>
      </c>
      <c r="L19" s="81" t="str">
        <f t="shared" si="2"/>
        <v>D</v>
      </c>
      <c r="N19" s="72"/>
      <c r="O19" s="73"/>
      <c r="P19" s="73"/>
      <c r="Q19" s="73"/>
      <c r="R19" s="34"/>
      <c r="S19" s="79" t="str">
        <f t="shared" si="3"/>
        <v/>
      </c>
      <c r="T19" s="36"/>
      <c r="U19" s="91">
        <v>0.0</v>
      </c>
      <c r="V19" s="81" t="str">
        <f t="shared" si="4"/>
        <v>D</v>
      </c>
      <c r="X19" s="72"/>
      <c r="Y19" s="73"/>
      <c r="Z19" s="73"/>
      <c r="AA19" s="73"/>
      <c r="AB19" s="38"/>
      <c r="AC19" s="83" t="str">
        <f t="shared" si="5"/>
        <v/>
      </c>
      <c r="AD19" s="40"/>
      <c r="AE19" s="92">
        <v>0.0</v>
      </c>
      <c r="AF19" s="76" t="str">
        <f t="shared" si="6"/>
        <v>D</v>
      </c>
      <c r="AH19" s="160">
        <f>IFERROR(__xludf.DUMMYFUNCTION("QUERY(I19)"),67.5)</f>
        <v>67.5</v>
      </c>
      <c r="AI19" s="86" t="str">
        <f>IFERROR(__xludf.DUMMYFUNCTION("QUERY(S19)"),"")</f>
        <v/>
      </c>
      <c r="AJ19" s="87" t="str">
        <f>IFERROR(__xludf.DUMMYFUNCTION("QUERY(AC19)"),"")</f>
        <v/>
      </c>
      <c r="AK19" s="88"/>
      <c r="AL19" s="89">
        <f t="shared" si="7"/>
        <v>67.5</v>
      </c>
      <c r="AM19" s="44"/>
      <c r="AN19" s="90">
        <f t="shared" si="8"/>
        <v>0</v>
      </c>
      <c r="AO19" s="81" t="str">
        <f t="shared" si="9"/>
        <v>D</v>
      </c>
    </row>
    <row r="20">
      <c r="A20" s="70">
        <v>11.0</v>
      </c>
      <c r="B20" s="71" t="s">
        <v>39</v>
      </c>
      <c r="D20" s="72">
        <v>70.0</v>
      </c>
      <c r="E20" s="73">
        <v>70.0</v>
      </c>
      <c r="F20" s="73"/>
      <c r="G20" s="73"/>
      <c r="H20" s="32"/>
      <c r="I20" s="52">
        <f t="shared" si="1"/>
        <v>70</v>
      </c>
      <c r="J20" s="74"/>
      <c r="K20" s="154">
        <v>0.0</v>
      </c>
      <c r="L20" s="81" t="str">
        <f t="shared" si="2"/>
        <v>D</v>
      </c>
      <c r="N20" s="72"/>
      <c r="O20" s="73"/>
      <c r="P20" s="73"/>
      <c r="Q20" s="73"/>
      <c r="R20" s="34"/>
      <c r="S20" s="79" t="str">
        <f t="shared" si="3"/>
        <v/>
      </c>
      <c r="T20" s="36"/>
      <c r="U20" s="91">
        <v>0.0</v>
      </c>
      <c r="V20" s="81" t="str">
        <f t="shared" si="4"/>
        <v>D</v>
      </c>
      <c r="X20" s="72"/>
      <c r="Y20" s="73"/>
      <c r="Z20" s="73"/>
      <c r="AA20" s="73"/>
      <c r="AB20" s="38"/>
      <c r="AC20" s="83" t="str">
        <f t="shared" si="5"/>
        <v/>
      </c>
      <c r="AD20" s="40"/>
      <c r="AE20" s="92">
        <v>0.0</v>
      </c>
      <c r="AF20" s="76" t="str">
        <f t="shared" si="6"/>
        <v>D</v>
      </c>
      <c r="AH20" s="160">
        <f>IFERROR(__xludf.DUMMYFUNCTION("QUERY(I20)"),70.0)</f>
        <v>70</v>
      </c>
      <c r="AI20" s="86" t="str">
        <f>IFERROR(__xludf.DUMMYFUNCTION("QUERY(S20)"),"")</f>
        <v/>
      </c>
      <c r="AJ20" s="87" t="str">
        <f>IFERROR(__xludf.DUMMYFUNCTION("QUERY(AC20)"),"")</f>
        <v/>
      </c>
      <c r="AK20" s="88"/>
      <c r="AL20" s="89">
        <f t="shared" si="7"/>
        <v>70</v>
      </c>
      <c r="AM20" s="44"/>
      <c r="AN20" s="90">
        <f t="shared" si="8"/>
        <v>0</v>
      </c>
      <c r="AO20" s="81" t="str">
        <f t="shared" si="9"/>
        <v>D</v>
      </c>
    </row>
    <row r="21">
      <c r="A21" s="70">
        <v>12.0</v>
      </c>
      <c r="B21" s="71" t="s">
        <v>40</v>
      </c>
      <c r="D21" s="72">
        <v>70.0</v>
      </c>
      <c r="E21" s="73">
        <v>70.0</v>
      </c>
      <c r="F21" s="73"/>
      <c r="G21" s="73"/>
      <c r="H21" s="32"/>
      <c r="I21" s="52">
        <f t="shared" si="1"/>
        <v>70</v>
      </c>
      <c r="J21" s="74"/>
      <c r="K21" s="154">
        <v>0.0</v>
      </c>
      <c r="L21" s="81" t="str">
        <f t="shared" si="2"/>
        <v>D</v>
      </c>
      <c r="N21" s="72"/>
      <c r="O21" s="73"/>
      <c r="P21" s="73"/>
      <c r="Q21" s="73"/>
      <c r="R21" s="34"/>
      <c r="S21" s="79" t="str">
        <f t="shared" si="3"/>
        <v/>
      </c>
      <c r="T21" s="36"/>
      <c r="U21" s="91">
        <v>0.0</v>
      </c>
      <c r="V21" s="81" t="str">
        <f t="shared" si="4"/>
        <v>D</v>
      </c>
      <c r="X21" s="72"/>
      <c r="Y21" s="73"/>
      <c r="Z21" s="73"/>
      <c r="AA21" s="73"/>
      <c r="AB21" s="38"/>
      <c r="AC21" s="83" t="str">
        <f t="shared" si="5"/>
        <v/>
      </c>
      <c r="AD21" s="40"/>
      <c r="AE21" s="92">
        <v>0.0</v>
      </c>
      <c r="AF21" s="76" t="str">
        <f t="shared" si="6"/>
        <v>D</v>
      </c>
      <c r="AH21" s="160">
        <f>IFERROR(__xludf.DUMMYFUNCTION("QUERY(I21)"),70.0)</f>
        <v>70</v>
      </c>
      <c r="AI21" s="86" t="str">
        <f>IFERROR(__xludf.DUMMYFUNCTION("QUERY(S21)"),"")</f>
        <v/>
      </c>
      <c r="AJ21" s="87" t="str">
        <f>IFERROR(__xludf.DUMMYFUNCTION("QUERY(AC21)"),"")</f>
        <v/>
      </c>
      <c r="AK21" s="88"/>
      <c r="AL21" s="89">
        <f t="shared" si="7"/>
        <v>70</v>
      </c>
      <c r="AM21" s="44"/>
      <c r="AN21" s="90">
        <f t="shared" si="8"/>
        <v>0</v>
      </c>
      <c r="AO21" s="81" t="str">
        <f t="shared" si="9"/>
        <v>D</v>
      </c>
    </row>
    <row r="22">
      <c r="A22" s="70">
        <v>13.0</v>
      </c>
      <c r="B22" s="71" t="s">
        <v>41</v>
      </c>
      <c r="D22" s="72">
        <v>70.0</v>
      </c>
      <c r="E22" s="73">
        <v>70.0</v>
      </c>
      <c r="F22" s="73"/>
      <c r="G22" s="73"/>
      <c r="H22" s="32"/>
      <c r="I22" s="52">
        <f t="shared" si="1"/>
        <v>70</v>
      </c>
      <c r="J22" s="74"/>
      <c r="K22" s="154">
        <v>0.0</v>
      </c>
      <c r="L22" s="81" t="str">
        <f t="shared" si="2"/>
        <v>D</v>
      </c>
      <c r="N22" s="72"/>
      <c r="O22" s="73"/>
      <c r="P22" s="73"/>
      <c r="Q22" s="73"/>
      <c r="R22" s="34"/>
      <c r="S22" s="79" t="str">
        <f t="shared" si="3"/>
        <v/>
      </c>
      <c r="T22" s="36"/>
      <c r="U22" s="91">
        <v>0.0</v>
      </c>
      <c r="V22" s="81" t="str">
        <f t="shared" si="4"/>
        <v>D</v>
      </c>
      <c r="X22" s="72"/>
      <c r="Y22" s="73"/>
      <c r="Z22" s="73"/>
      <c r="AA22" s="73"/>
      <c r="AB22" s="38"/>
      <c r="AC22" s="83" t="str">
        <f t="shared" si="5"/>
        <v/>
      </c>
      <c r="AD22" s="40"/>
      <c r="AE22" s="92">
        <v>0.0</v>
      </c>
      <c r="AF22" s="76" t="str">
        <f t="shared" si="6"/>
        <v>D</v>
      </c>
      <c r="AH22" s="160">
        <f>IFERROR(__xludf.DUMMYFUNCTION("QUERY(I22)"),70.0)</f>
        <v>70</v>
      </c>
      <c r="AI22" s="86" t="str">
        <f>IFERROR(__xludf.DUMMYFUNCTION("QUERY(S22)"),"")</f>
        <v/>
      </c>
      <c r="AJ22" s="87" t="str">
        <f>IFERROR(__xludf.DUMMYFUNCTION("QUERY(AC22)"),"")</f>
        <v/>
      </c>
      <c r="AK22" s="88"/>
      <c r="AL22" s="89">
        <f t="shared" si="7"/>
        <v>70</v>
      </c>
      <c r="AM22" s="44"/>
      <c r="AN22" s="90">
        <f t="shared" si="8"/>
        <v>0</v>
      </c>
      <c r="AO22" s="81" t="str">
        <f t="shared" si="9"/>
        <v>D</v>
      </c>
    </row>
    <row r="23">
      <c r="A23" s="70">
        <v>14.0</v>
      </c>
      <c r="B23" s="71" t="s">
        <v>42</v>
      </c>
      <c r="D23" s="72">
        <v>70.0</v>
      </c>
      <c r="E23" s="73">
        <v>70.0</v>
      </c>
      <c r="F23" s="73"/>
      <c r="G23" s="73"/>
      <c r="H23" s="32"/>
      <c r="I23" s="52">
        <f t="shared" si="1"/>
        <v>70</v>
      </c>
      <c r="J23" s="74"/>
      <c r="K23" s="154">
        <v>0.0</v>
      </c>
      <c r="L23" s="81" t="str">
        <f t="shared" si="2"/>
        <v>D</v>
      </c>
      <c r="N23" s="72"/>
      <c r="O23" s="73"/>
      <c r="P23" s="73"/>
      <c r="Q23" s="73"/>
      <c r="R23" s="34"/>
      <c r="S23" s="79" t="str">
        <f t="shared" si="3"/>
        <v/>
      </c>
      <c r="T23" s="36"/>
      <c r="U23" s="91">
        <v>0.0</v>
      </c>
      <c r="V23" s="81" t="str">
        <f t="shared" si="4"/>
        <v>D</v>
      </c>
      <c r="X23" s="72"/>
      <c r="Y23" s="73"/>
      <c r="Z23" s="73"/>
      <c r="AA23" s="73"/>
      <c r="AB23" s="38"/>
      <c r="AC23" s="83" t="str">
        <f t="shared" si="5"/>
        <v/>
      </c>
      <c r="AD23" s="40"/>
      <c r="AE23" s="92">
        <v>0.0</v>
      </c>
      <c r="AF23" s="76" t="str">
        <f t="shared" si="6"/>
        <v>D</v>
      </c>
      <c r="AH23" s="160">
        <f>IFERROR(__xludf.DUMMYFUNCTION("QUERY(I23)"),70.0)</f>
        <v>70</v>
      </c>
      <c r="AI23" s="86" t="str">
        <f>IFERROR(__xludf.DUMMYFUNCTION("QUERY(S23)"),"")</f>
        <v/>
      </c>
      <c r="AJ23" s="87" t="str">
        <f>IFERROR(__xludf.DUMMYFUNCTION("QUERY(AC23)"),"")</f>
        <v/>
      </c>
      <c r="AK23" s="88"/>
      <c r="AL23" s="89">
        <f t="shared" si="7"/>
        <v>70</v>
      </c>
      <c r="AM23" s="44"/>
      <c r="AN23" s="90">
        <f t="shared" si="8"/>
        <v>0</v>
      </c>
      <c r="AO23" s="81" t="str">
        <f t="shared" si="9"/>
        <v>D</v>
      </c>
    </row>
    <row r="24">
      <c r="A24" s="70">
        <v>15.0</v>
      </c>
      <c r="B24" s="71" t="s">
        <v>43</v>
      </c>
      <c r="D24" s="72">
        <v>70.0</v>
      </c>
      <c r="E24" s="73">
        <v>70.0</v>
      </c>
      <c r="F24" s="73"/>
      <c r="G24" s="73"/>
      <c r="H24" s="32"/>
      <c r="I24" s="52">
        <f t="shared" si="1"/>
        <v>70</v>
      </c>
      <c r="J24" s="74"/>
      <c r="K24" s="154">
        <v>0.0</v>
      </c>
      <c r="L24" s="81" t="str">
        <f t="shared" si="2"/>
        <v>D</v>
      </c>
      <c r="N24" s="72"/>
      <c r="O24" s="73"/>
      <c r="P24" s="73"/>
      <c r="Q24" s="73"/>
      <c r="R24" s="34"/>
      <c r="S24" s="79" t="str">
        <f t="shared" si="3"/>
        <v/>
      </c>
      <c r="T24" s="36"/>
      <c r="U24" s="91">
        <v>0.0</v>
      </c>
      <c r="V24" s="81" t="str">
        <f t="shared" si="4"/>
        <v>D</v>
      </c>
      <c r="X24" s="72"/>
      <c r="Y24" s="73"/>
      <c r="Z24" s="73"/>
      <c r="AA24" s="73"/>
      <c r="AB24" s="38"/>
      <c r="AC24" s="83" t="str">
        <f t="shared" si="5"/>
        <v/>
      </c>
      <c r="AD24" s="40"/>
      <c r="AE24" s="92">
        <v>0.0</v>
      </c>
      <c r="AF24" s="76" t="str">
        <f t="shared" si="6"/>
        <v>D</v>
      </c>
      <c r="AH24" s="160">
        <f>IFERROR(__xludf.DUMMYFUNCTION("QUERY(I24)"),70.0)</f>
        <v>70</v>
      </c>
      <c r="AI24" s="86" t="str">
        <f>IFERROR(__xludf.DUMMYFUNCTION("QUERY(S24)"),"")</f>
        <v/>
      </c>
      <c r="AJ24" s="87" t="str">
        <f>IFERROR(__xludf.DUMMYFUNCTION("QUERY(AC24)"),"")</f>
        <v/>
      </c>
      <c r="AK24" s="88"/>
      <c r="AL24" s="89">
        <f t="shared" si="7"/>
        <v>70</v>
      </c>
      <c r="AM24" s="44"/>
      <c r="AN24" s="90">
        <f t="shared" si="8"/>
        <v>0</v>
      </c>
      <c r="AO24" s="81" t="str">
        <f t="shared" si="9"/>
        <v>D</v>
      </c>
    </row>
    <row r="25">
      <c r="A25" s="70">
        <v>16.0</v>
      </c>
      <c r="B25" s="71" t="s">
        <v>44</v>
      </c>
      <c r="D25" s="72">
        <v>70.0</v>
      </c>
      <c r="E25" s="73">
        <v>70.0</v>
      </c>
      <c r="F25" s="73"/>
      <c r="G25" s="73"/>
      <c r="H25" s="32"/>
      <c r="I25" s="52">
        <f t="shared" si="1"/>
        <v>70</v>
      </c>
      <c r="J25" s="74"/>
      <c r="K25" s="154">
        <v>0.0</v>
      </c>
      <c r="L25" s="81" t="str">
        <f t="shared" si="2"/>
        <v>D</v>
      </c>
      <c r="N25" s="72"/>
      <c r="O25" s="73"/>
      <c r="P25" s="73"/>
      <c r="Q25" s="73"/>
      <c r="R25" s="34"/>
      <c r="S25" s="79" t="str">
        <f t="shared" si="3"/>
        <v/>
      </c>
      <c r="T25" s="36"/>
      <c r="U25" s="91">
        <v>0.0</v>
      </c>
      <c r="V25" s="81" t="str">
        <f t="shared" si="4"/>
        <v>D</v>
      </c>
      <c r="X25" s="72"/>
      <c r="Y25" s="73"/>
      <c r="Z25" s="73"/>
      <c r="AA25" s="73"/>
      <c r="AB25" s="38"/>
      <c r="AC25" s="83" t="str">
        <f t="shared" si="5"/>
        <v/>
      </c>
      <c r="AD25" s="40"/>
      <c r="AE25" s="92">
        <v>0.0</v>
      </c>
      <c r="AF25" s="76" t="str">
        <f t="shared" si="6"/>
        <v>D</v>
      </c>
      <c r="AH25" s="160">
        <f>IFERROR(__xludf.DUMMYFUNCTION("QUERY(I25)"),70.0)</f>
        <v>70</v>
      </c>
      <c r="AI25" s="86" t="str">
        <f>IFERROR(__xludf.DUMMYFUNCTION("QUERY(S25)"),"")</f>
        <v/>
      </c>
      <c r="AJ25" s="87" t="str">
        <f>IFERROR(__xludf.DUMMYFUNCTION("QUERY(AC25)"),"")</f>
        <v/>
      </c>
      <c r="AK25" s="88"/>
      <c r="AL25" s="89">
        <f t="shared" si="7"/>
        <v>70</v>
      </c>
      <c r="AM25" s="44"/>
      <c r="AN25" s="90">
        <f t="shared" si="8"/>
        <v>0</v>
      </c>
      <c r="AO25" s="81" t="str">
        <f t="shared" si="9"/>
        <v>D</v>
      </c>
    </row>
    <row r="26">
      <c r="A26" s="70">
        <v>17.0</v>
      </c>
      <c r="B26" s="71" t="s">
        <v>45</v>
      </c>
      <c r="D26" s="72"/>
      <c r="E26" s="73"/>
      <c r="F26" s="73"/>
      <c r="G26" s="73"/>
      <c r="H26" s="32"/>
      <c r="I26" s="52" t="str">
        <f t="shared" si="1"/>
        <v/>
      </c>
      <c r="J26" s="74"/>
      <c r="K26" s="154">
        <v>0.0</v>
      </c>
      <c r="L26" s="81" t="str">
        <f t="shared" si="2"/>
        <v>D</v>
      </c>
      <c r="N26" s="72"/>
      <c r="O26" s="73"/>
      <c r="P26" s="73"/>
      <c r="Q26" s="73"/>
      <c r="R26" s="34"/>
      <c r="S26" s="79" t="str">
        <f t="shared" si="3"/>
        <v/>
      </c>
      <c r="T26" s="36"/>
      <c r="U26" s="91">
        <v>0.0</v>
      </c>
      <c r="V26" s="81" t="str">
        <f t="shared" si="4"/>
        <v>D</v>
      </c>
      <c r="X26" s="72"/>
      <c r="Y26" s="73"/>
      <c r="Z26" s="73"/>
      <c r="AA26" s="73"/>
      <c r="AB26" s="38"/>
      <c r="AC26" s="83" t="str">
        <f t="shared" si="5"/>
        <v/>
      </c>
      <c r="AD26" s="40"/>
      <c r="AE26" s="92">
        <v>0.0</v>
      </c>
      <c r="AF26" s="76" t="str">
        <f t="shared" si="6"/>
        <v>D</v>
      </c>
      <c r="AH26" s="85" t="str">
        <f>IFERROR(__xludf.DUMMYFUNCTION("QUERY(I26)"),"")</f>
        <v/>
      </c>
      <c r="AI26" s="86" t="str">
        <f>IFERROR(__xludf.DUMMYFUNCTION("QUERY(S26)"),"")</f>
        <v/>
      </c>
      <c r="AJ26" s="87" t="str">
        <f>IFERROR(__xludf.DUMMYFUNCTION("QUERY(AC26)"),"")</f>
        <v/>
      </c>
      <c r="AK26" s="88"/>
      <c r="AL26" s="89" t="str">
        <f t="shared" si="7"/>
        <v/>
      </c>
      <c r="AM26" s="44"/>
      <c r="AN26" s="90">
        <f t="shared" si="8"/>
        <v>0</v>
      </c>
      <c r="AO26" s="81" t="str">
        <f t="shared" si="9"/>
        <v>D</v>
      </c>
    </row>
    <row r="27">
      <c r="A27" s="70">
        <v>18.0</v>
      </c>
      <c r="B27" s="71" t="s">
        <v>46</v>
      </c>
      <c r="D27" s="72">
        <v>70.0</v>
      </c>
      <c r="E27" s="73">
        <v>70.0</v>
      </c>
      <c r="F27" s="73"/>
      <c r="G27" s="73"/>
      <c r="H27" s="32"/>
      <c r="I27" s="52">
        <f t="shared" si="1"/>
        <v>70</v>
      </c>
      <c r="J27" s="74"/>
      <c r="K27" s="154">
        <v>0.0</v>
      </c>
      <c r="L27" s="81" t="str">
        <f t="shared" si="2"/>
        <v>D</v>
      </c>
      <c r="N27" s="72"/>
      <c r="O27" s="73"/>
      <c r="P27" s="73"/>
      <c r="Q27" s="73"/>
      <c r="R27" s="34"/>
      <c r="S27" s="79" t="str">
        <f t="shared" si="3"/>
        <v/>
      </c>
      <c r="T27" s="36"/>
      <c r="U27" s="91">
        <v>0.0</v>
      </c>
      <c r="V27" s="81" t="str">
        <f t="shared" si="4"/>
        <v>D</v>
      </c>
      <c r="X27" s="72"/>
      <c r="Y27" s="73"/>
      <c r="Z27" s="73"/>
      <c r="AA27" s="73"/>
      <c r="AB27" s="38"/>
      <c r="AC27" s="83" t="str">
        <f t="shared" si="5"/>
        <v/>
      </c>
      <c r="AD27" s="40"/>
      <c r="AE27" s="92">
        <v>0.0</v>
      </c>
      <c r="AF27" s="76" t="str">
        <f t="shared" si="6"/>
        <v>D</v>
      </c>
      <c r="AH27" s="160">
        <f>IFERROR(__xludf.DUMMYFUNCTION("QUERY(I27)"),70.0)</f>
        <v>70</v>
      </c>
      <c r="AI27" s="86" t="str">
        <f>IFERROR(__xludf.DUMMYFUNCTION("QUERY(S27)"),"")</f>
        <v/>
      </c>
      <c r="AJ27" s="87" t="str">
        <f>IFERROR(__xludf.DUMMYFUNCTION("QUERY(AC27)"),"")</f>
        <v/>
      </c>
      <c r="AK27" s="88"/>
      <c r="AL27" s="89">
        <f t="shared" si="7"/>
        <v>70</v>
      </c>
      <c r="AM27" s="44"/>
      <c r="AN27" s="90">
        <f t="shared" si="8"/>
        <v>0</v>
      </c>
      <c r="AO27" s="81" t="str">
        <f t="shared" si="9"/>
        <v>D</v>
      </c>
    </row>
    <row r="28">
      <c r="A28" s="70">
        <v>19.0</v>
      </c>
      <c r="B28" s="71" t="s">
        <v>47</v>
      </c>
      <c r="D28" s="72">
        <v>65.0</v>
      </c>
      <c r="E28" s="73"/>
      <c r="F28" s="73"/>
      <c r="G28" s="73"/>
      <c r="H28" s="32"/>
      <c r="I28" s="52">
        <f t="shared" si="1"/>
        <v>65</v>
      </c>
      <c r="J28" s="74"/>
      <c r="K28" s="154">
        <v>0.0</v>
      </c>
      <c r="L28" s="81" t="str">
        <f t="shared" si="2"/>
        <v>D</v>
      </c>
      <c r="N28" s="72"/>
      <c r="O28" s="73"/>
      <c r="P28" s="73"/>
      <c r="Q28" s="73"/>
      <c r="R28" s="34"/>
      <c r="S28" s="79" t="str">
        <f t="shared" si="3"/>
        <v/>
      </c>
      <c r="T28" s="36"/>
      <c r="U28" s="91">
        <v>0.0</v>
      </c>
      <c r="V28" s="81" t="str">
        <f t="shared" si="4"/>
        <v>D</v>
      </c>
      <c r="X28" s="72"/>
      <c r="Y28" s="73"/>
      <c r="Z28" s="73"/>
      <c r="AA28" s="73"/>
      <c r="AB28" s="38"/>
      <c r="AC28" s="83" t="str">
        <f t="shared" si="5"/>
        <v/>
      </c>
      <c r="AD28" s="40"/>
      <c r="AE28" s="92">
        <v>0.0</v>
      </c>
      <c r="AF28" s="76" t="str">
        <f t="shared" si="6"/>
        <v>D</v>
      </c>
      <c r="AH28" s="160">
        <f>IFERROR(__xludf.DUMMYFUNCTION("QUERY(I28)"),65.0)</f>
        <v>65</v>
      </c>
      <c r="AI28" s="86" t="str">
        <f>IFERROR(__xludf.DUMMYFUNCTION("QUERY(S28)"),"")</f>
        <v/>
      </c>
      <c r="AJ28" s="87" t="str">
        <f>IFERROR(__xludf.DUMMYFUNCTION("QUERY(AC28)"),"")</f>
        <v/>
      </c>
      <c r="AK28" s="88"/>
      <c r="AL28" s="89">
        <f t="shared" si="7"/>
        <v>65</v>
      </c>
      <c r="AM28" s="44"/>
      <c r="AN28" s="90">
        <f t="shared" si="8"/>
        <v>0</v>
      </c>
      <c r="AO28" s="81" t="str">
        <f t="shared" si="9"/>
        <v>D</v>
      </c>
    </row>
    <row r="29">
      <c r="A29" s="70">
        <v>20.0</v>
      </c>
      <c r="B29" s="71" t="s">
        <v>48</v>
      </c>
      <c r="D29" s="72">
        <v>70.0</v>
      </c>
      <c r="E29" s="73">
        <v>64.0</v>
      </c>
      <c r="F29" s="73"/>
      <c r="G29" s="73"/>
      <c r="H29" s="32"/>
      <c r="I29" s="52">
        <f t="shared" si="1"/>
        <v>67</v>
      </c>
      <c r="J29" s="74"/>
      <c r="K29" s="154">
        <v>0.0</v>
      </c>
      <c r="L29" s="81" t="str">
        <f t="shared" si="2"/>
        <v>D</v>
      </c>
      <c r="N29" s="72"/>
      <c r="O29" s="73"/>
      <c r="P29" s="73"/>
      <c r="Q29" s="73"/>
      <c r="R29" s="34"/>
      <c r="S29" s="79" t="str">
        <f t="shared" si="3"/>
        <v/>
      </c>
      <c r="T29" s="36"/>
      <c r="U29" s="91">
        <v>0.0</v>
      </c>
      <c r="V29" s="81" t="str">
        <f t="shared" si="4"/>
        <v>D</v>
      </c>
      <c r="X29" s="72"/>
      <c r="Y29" s="73"/>
      <c r="Z29" s="73"/>
      <c r="AA29" s="73"/>
      <c r="AB29" s="38"/>
      <c r="AC29" s="83" t="str">
        <f t="shared" si="5"/>
        <v/>
      </c>
      <c r="AD29" s="40"/>
      <c r="AE29" s="92">
        <v>0.0</v>
      </c>
      <c r="AF29" s="76" t="str">
        <f t="shared" si="6"/>
        <v>D</v>
      </c>
      <c r="AH29" s="160">
        <f>IFERROR(__xludf.DUMMYFUNCTION("QUERY(I29)"),67.0)</f>
        <v>67</v>
      </c>
      <c r="AI29" s="86" t="str">
        <f>IFERROR(__xludf.DUMMYFUNCTION("QUERY(S29)"),"")</f>
        <v/>
      </c>
      <c r="AJ29" s="87" t="str">
        <f>IFERROR(__xludf.DUMMYFUNCTION("QUERY(AC29)"),"")</f>
        <v/>
      </c>
      <c r="AK29" s="88"/>
      <c r="AL29" s="89">
        <f t="shared" si="7"/>
        <v>67</v>
      </c>
      <c r="AM29" s="44"/>
      <c r="AN29" s="90">
        <f t="shared" si="8"/>
        <v>0</v>
      </c>
      <c r="AO29" s="81" t="str">
        <f t="shared" si="9"/>
        <v>D</v>
      </c>
    </row>
    <row r="30">
      <c r="A30" s="70">
        <v>21.0</v>
      </c>
      <c r="B30" s="71" t="s">
        <v>49</v>
      </c>
      <c r="D30" s="72">
        <v>70.0</v>
      </c>
      <c r="E30" s="73">
        <v>67.0</v>
      </c>
      <c r="F30" s="73"/>
      <c r="G30" s="73"/>
      <c r="H30" s="32"/>
      <c r="I30" s="52">
        <f t="shared" si="1"/>
        <v>68.5</v>
      </c>
      <c r="J30" s="74"/>
      <c r="K30" s="154">
        <v>0.0</v>
      </c>
      <c r="L30" s="81" t="str">
        <f t="shared" si="2"/>
        <v>D</v>
      </c>
      <c r="N30" s="72"/>
      <c r="O30" s="73"/>
      <c r="P30" s="73"/>
      <c r="Q30" s="73"/>
      <c r="R30" s="34"/>
      <c r="S30" s="79" t="str">
        <f t="shared" si="3"/>
        <v/>
      </c>
      <c r="T30" s="36"/>
      <c r="U30" s="91">
        <v>0.0</v>
      </c>
      <c r="V30" s="81" t="str">
        <f t="shared" si="4"/>
        <v>D</v>
      </c>
      <c r="X30" s="72"/>
      <c r="Y30" s="73"/>
      <c r="Z30" s="73"/>
      <c r="AA30" s="73"/>
      <c r="AB30" s="38"/>
      <c r="AC30" s="83" t="str">
        <f t="shared" si="5"/>
        <v/>
      </c>
      <c r="AD30" s="40"/>
      <c r="AE30" s="92">
        <v>0.0</v>
      </c>
      <c r="AF30" s="76" t="str">
        <f t="shared" si="6"/>
        <v>D</v>
      </c>
      <c r="AH30" s="160">
        <f>IFERROR(__xludf.DUMMYFUNCTION("QUERY(I30)"),68.5)</f>
        <v>68.5</v>
      </c>
      <c r="AI30" s="86" t="str">
        <f>IFERROR(__xludf.DUMMYFUNCTION("QUERY(S30)"),"")</f>
        <v/>
      </c>
      <c r="AJ30" s="87" t="str">
        <f>IFERROR(__xludf.DUMMYFUNCTION("QUERY(AC30)"),"")</f>
        <v/>
      </c>
      <c r="AK30" s="88"/>
      <c r="AL30" s="89">
        <f t="shared" si="7"/>
        <v>68.5</v>
      </c>
      <c r="AM30" s="44"/>
      <c r="AN30" s="90">
        <f t="shared" si="8"/>
        <v>0</v>
      </c>
      <c r="AO30" s="81" t="str">
        <f t="shared" si="9"/>
        <v>D</v>
      </c>
    </row>
    <row r="31">
      <c r="A31" s="70">
        <v>22.0</v>
      </c>
      <c r="B31" s="71" t="s">
        <v>50</v>
      </c>
      <c r="D31" s="72">
        <v>70.0</v>
      </c>
      <c r="E31" s="73">
        <v>64.0</v>
      </c>
      <c r="F31" s="73"/>
      <c r="G31" s="73"/>
      <c r="H31" s="32"/>
      <c r="I31" s="52">
        <f t="shared" si="1"/>
        <v>67</v>
      </c>
      <c r="J31" s="74"/>
      <c r="K31" s="154">
        <v>0.0</v>
      </c>
      <c r="L31" s="81" t="str">
        <f t="shared" si="2"/>
        <v>D</v>
      </c>
      <c r="N31" s="72"/>
      <c r="O31" s="73"/>
      <c r="P31" s="73"/>
      <c r="Q31" s="73"/>
      <c r="R31" s="34"/>
      <c r="S31" s="79" t="str">
        <f t="shared" si="3"/>
        <v/>
      </c>
      <c r="T31" s="36"/>
      <c r="U31" s="91">
        <v>0.0</v>
      </c>
      <c r="V31" s="81" t="str">
        <f t="shared" si="4"/>
        <v>D</v>
      </c>
      <c r="X31" s="72"/>
      <c r="Y31" s="73"/>
      <c r="Z31" s="73"/>
      <c r="AA31" s="73"/>
      <c r="AB31" s="38"/>
      <c r="AC31" s="83" t="str">
        <f t="shared" si="5"/>
        <v/>
      </c>
      <c r="AD31" s="40"/>
      <c r="AE31" s="92">
        <v>0.0</v>
      </c>
      <c r="AF31" s="76" t="str">
        <f t="shared" si="6"/>
        <v>D</v>
      </c>
      <c r="AH31" s="160">
        <f>IFERROR(__xludf.DUMMYFUNCTION("QUERY(I31)"),67.0)</f>
        <v>67</v>
      </c>
      <c r="AI31" s="86" t="str">
        <f>IFERROR(__xludf.DUMMYFUNCTION("QUERY(S31)"),"")</f>
        <v/>
      </c>
      <c r="AJ31" s="87" t="str">
        <f>IFERROR(__xludf.DUMMYFUNCTION("QUERY(AC31)"),"")</f>
        <v/>
      </c>
      <c r="AK31" s="88"/>
      <c r="AL31" s="89">
        <f t="shared" si="7"/>
        <v>67</v>
      </c>
      <c r="AM31" s="44"/>
      <c r="AN31" s="90">
        <f t="shared" si="8"/>
        <v>0</v>
      </c>
      <c r="AO31" s="81" t="str">
        <f t="shared" si="9"/>
        <v>D</v>
      </c>
    </row>
    <row r="32">
      <c r="A32" s="70">
        <v>23.0</v>
      </c>
      <c r="B32" s="71" t="s">
        <v>51</v>
      </c>
      <c r="D32" s="72">
        <v>60.0</v>
      </c>
      <c r="E32" s="73">
        <v>70.0</v>
      </c>
      <c r="F32" s="73"/>
      <c r="G32" s="73"/>
      <c r="H32" s="32"/>
      <c r="I32" s="52">
        <f t="shared" si="1"/>
        <v>65</v>
      </c>
      <c r="J32" s="74"/>
      <c r="K32" s="154">
        <v>0.0</v>
      </c>
      <c r="L32" s="81" t="str">
        <f t="shared" si="2"/>
        <v>D</v>
      </c>
      <c r="N32" s="72"/>
      <c r="O32" s="73"/>
      <c r="P32" s="73"/>
      <c r="Q32" s="73"/>
      <c r="R32" s="34"/>
      <c r="S32" s="79" t="str">
        <f t="shared" si="3"/>
        <v/>
      </c>
      <c r="T32" s="36"/>
      <c r="U32" s="91">
        <v>0.0</v>
      </c>
      <c r="V32" s="81" t="str">
        <f t="shared" si="4"/>
        <v>D</v>
      </c>
      <c r="X32" s="72"/>
      <c r="Y32" s="73"/>
      <c r="Z32" s="73"/>
      <c r="AA32" s="73"/>
      <c r="AB32" s="38"/>
      <c r="AC32" s="83" t="str">
        <f t="shared" si="5"/>
        <v/>
      </c>
      <c r="AD32" s="40"/>
      <c r="AE32" s="92">
        <v>0.0</v>
      </c>
      <c r="AF32" s="76" t="str">
        <f t="shared" si="6"/>
        <v>D</v>
      </c>
      <c r="AH32" s="160">
        <f>IFERROR(__xludf.DUMMYFUNCTION("QUERY(I32)"),65.0)</f>
        <v>65</v>
      </c>
      <c r="AI32" s="86" t="str">
        <f>IFERROR(__xludf.DUMMYFUNCTION("QUERY(S32)"),"")</f>
        <v/>
      </c>
      <c r="AJ32" s="87" t="str">
        <f>IFERROR(__xludf.DUMMYFUNCTION("QUERY(AC32)"),"")</f>
        <v/>
      </c>
      <c r="AK32" s="88"/>
      <c r="AL32" s="89">
        <f t="shared" si="7"/>
        <v>65</v>
      </c>
      <c r="AM32" s="44"/>
      <c r="AN32" s="90">
        <f t="shared" si="8"/>
        <v>0</v>
      </c>
      <c r="AO32" s="81" t="str">
        <f t="shared" si="9"/>
        <v>D</v>
      </c>
    </row>
    <row r="33">
      <c r="A33" s="70">
        <v>24.0</v>
      </c>
      <c r="B33" s="71" t="s">
        <v>52</v>
      </c>
      <c r="D33" s="72">
        <v>70.0</v>
      </c>
      <c r="E33" s="73">
        <v>70.0</v>
      </c>
      <c r="F33" s="73"/>
      <c r="G33" s="73"/>
      <c r="H33" s="32"/>
      <c r="I33" s="52">
        <f t="shared" si="1"/>
        <v>70</v>
      </c>
      <c r="J33" s="74"/>
      <c r="K33" s="154">
        <v>0.0</v>
      </c>
      <c r="L33" s="81" t="str">
        <f t="shared" si="2"/>
        <v>D</v>
      </c>
      <c r="N33" s="72"/>
      <c r="O33" s="73"/>
      <c r="P33" s="73"/>
      <c r="Q33" s="73"/>
      <c r="R33" s="34"/>
      <c r="S33" s="79" t="str">
        <f t="shared" si="3"/>
        <v/>
      </c>
      <c r="T33" s="36"/>
      <c r="U33" s="91">
        <v>0.0</v>
      </c>
      <c r="V33" s="81" t="str">
        <f t="shared" si="4"/>
        <v>D</v>
      </c>
      <c r="X33" s="72"/>
      <c r="Y33" s="73"/>
      <c r="Z33" s="73"/>
      <c r="AA33" s="73"/>
      <c r="AB33" s="38"/>
      <c r="AC33" s="83" t="str">
        <f t="shared" si="5"/>
        <v/>
      </c>
      <c r="AD33" s="40"/>
      <c r="AE33" s="92">
        <v>0.0</v>
      </c>
      <c r="AF33" s="76" t="str">
        <f t="shared" si="6"/>
        <v>D</v>
      </c>
      <c r="AH33" s="160">
        <f>IFERROR(__xludf.DUMMYFUNCTION("QUERY(I33)"),70.0)</f>
        <v>70</v>
      </c>
      <c r="AI33" s="86" t="str">
        <f>IFERROR(__xludf.DUMMYFUNCTION("QUERY(S33)"),"")</f>
        <v/>
      </c>
      <c r="AJ33" s="87" t="str">
        <f>IFERROR(__xludf.DUMMYFUNCTION("QUERY(AC33)"),"")</f>
        <v/>
      </c>
      <c r="AK33" s="88"/>
      <c r="AL33" s="89">
        <f t="shared" si="7"/>
        <v>70</v>
      </c>
      <c r="AM33" s="44"/>
      <c r="AN33" s="90">
        <f t="shared" si="8"/>
        <v>0</v>
      </c>
      <c r="AO33" s="81" t="str">
        <f t="shared" si="9"/>
        <v>D</v>
      </c>
    </row>
    <row r="34">
      <c r="A34" s="93">
        <v>25.0</v>
      </c>
      <c r="B34" s="94" t="s">
        <v>53</v>
      </c>
      <c r="C34" s="95"/>
      <c r="D34" s="96"/>
      <c r="E34" s="97"/>
      <c r="F34" s="97"/>
      <c r="G34" s="97"/>
      <c r="H34" s="98"/>
      <c r="I34" s="99" t="str">
        <f t="shared" si="1"/>
        <v/>
      </c>
      <c r="J34" s="100"/>
      <c r="K34" s="101"/>
      <c r="L34" s="102"/>
      <c r="M34" s="95"/>
      <c r="N34" s="96"/>
      <c r="O34" s="97"/>
      <c r="P34" s="97"/>
      <c r="Q34" s="103"/>
      <c r="R34" s="104"/>
      <c r="S34" s="105" t="str">
        <f t="shared" si="3"/>
        <v/>
      </c>
      <c r="T34" s="106"/>
      <c r="U34" s="107"/>
      <c r="V34" s="108"/>
      <c r="W34" s="95"/>
      <c r="X34" s="96"/>
      <c r="Y34" s="97"/>
      <c r="Z34" s="97"/>
      <c r="AA34" s="103"/>
      <c r="AB34" s="109"/>
      <c r="AC34" s="110" t="str">
        <f t="shared" si="5"/>
        <v/>
      </c>
      <c r="AD34" s="111"/>
      <c r="AE34" s="112"/>
      <c r="AF34" s="102"/>
      <c r="AG34" s="95"/>
      <c r="AH34" s="113" t="str">
        <f>IFERROR(__xludf.DUMMYFUNCTION("QUERY(I34)"),"")</f>
        <v/>
      </c>
      <c r="AI34" s="114" t="str">
        <f>IFERROR(__xludf.DUMMYFUNCTION("QUERY(S34)"),"")</f>
        <v/>
      </c>
      <c r="AJ34" s="115" t="str">
        <f>IFERROR(__xludf.DUMMYFUNCTION("QUERY(AC34)"),"")</f>
        <v/>
      </c>
      <c r="AK34" s="106"/>
      <c r="AL34" s="116" t="str">
        <f t="shared" si="7"/>
        <v/>
      </c>
      <c r="AM34" s="117"/>
      <c r="AN34" s="118" t="str">
        <f t="shared" si="8"/>
        <v/>
      </c>
      <c r="AO34" s="108" t="str">
        <f t="shared" si="9"/>
        <v>D</v>
      </c>
      <c r="AP34" s="95"/>
    </row>
    <row r="35">
      <c r="A35" s="70">
        <v>26.0</v>
      </c>
      <c r="B35" s="71" t="s">
        <v>54</v>
      </c>
      <c r="D35" s="72">
        <v>70.0</v>
      </c>
      <c r="E35" s="73">
        <v>70.0</v>
      </c>
      <c r="F35" s="73"/>
      <c r="G35" s="73"/>
      <c r="H35" s="32"/>
      <c r="I35" s="52">
        <f t="shared" si="1"/>
        <v>70</v>
      </c>
      <c r="J35" s="74"/>
      <c r="K35" s="154">
        <v>0.0</v>
      </c>
      <c r="L35" s="81" t="str">
        <f t="shared" ref="L35:L46" si="10">IF(AND(K35&gt;=0%,K35&lt;60%),"D",IF(AND(K35&gt;=60%,K35&lt;70%),"C",IF(AND(K35&gt;=70%,K35&lt;85%),"B",IF(AND(K35&gt;= 85%,K35&lt;101%),"A"))))</f>
        <v>D</v>
      </c>
      <c r="N35" s="72"/>
      <c r="O35" s="73"/>
      <c r="P35" s="73"/>
      <c r="Q35" s="73"/>
      <c r="R35" s="34"/>
      <c r="S35" s="79" t="str">
        <f t="shared" si="3"/>
        <v/>
      </c>
      <c r="T35" s="36"/>
      <c r="U35" s="91">
        <v>0.0</v>
      </c>
      <c r="V35" s="81" t="str">
        <f t="shared" ref="V35:V46" si="11">IF(AND(U35&gt;=0%,U35&lt;60%),"D",IF(AND(U35&gt;=60%,U35&lt;70%),"C",IF(AND(U35&gt;=70%,U35&lt;85%),"B",IF(AND(U35&gt;= 85%,U35&lt;101%),"A"))))</f>
        <v>D</v>
      </c>
      <c r="X35" s="72"/>
      <c r="Y35" s="73"/>
      <c r="Z35" s="73"/>
      <c r="AA35" s="73"/>
      <c r="AB35" s="38"/>
      <c r="AC35" s="83" t="str">
        <f t="shared" si="5"/>
        <v/>
      </c>
      <c r="AD35" s="40"/>
      <c r="AE35" s="92">
        <v>0.0</v>
      </c>
      <c r="AF35" s="76" t="str">
        <f t="shared" ref="AF35:AF46" si="12">IF(AND(AE35&gt;=0%,AE35&lt;60%),"D",IF(AND(AE35&gt;=60%,AE35&lt;70%),"C",IF(AND(AE35&gt;=70%,AE35&lt;85%),"B",IF(AND(AE35&gt;= 85%,AE35&lt;101%),"A"))))</f>
        <v>D</v>
      </c>
      <c r="AH35" s="160">
        <f>IFERROR(__xludf.DUMMYFUNCTION("QUERY(I35)"),70.0)</f>
        <v>70</v>
      </c>
      <c r="AI35" s="86" t="str">
        <f>IFERROR(__xludf.DUMMYFUNCTION("QUERY(S35)"),"")</f>
        <v/>
      </c>
      <c r="AJ35" s="87" t="str">
        <f>IFERROR(__xludf.DUMMYFUNCTION("QUERY(AC35)"),"")</f>
        <v/>
      </c>
      <c r="AK35" s="88"/>
      <c r="AL35" s="89">
        <f t="shared" si="7"/>
        <v>70</v>
      </c>
      <c r="AM35" s="44"/>
      <c r="AN35" s="90">
        <f t="shared" si="8"/>
        <v>0</v>
      </c>
      <c r="AO35" s="81" t="str">
        <f t="shared" si="9"/>
        <v>D</v>
      </c>
    </row>
    <row r="36">
      <c r="A36" s="70">
        <v>27.0</v>
      </c>
      <c r="B36" s="71" t="s">
        <v>55</v>
      </c>
      <c r="D36" s="72">
        <v>70.0</v>
      </c>
      <c r="E36" s="73">
        <v>70.0</v>
      </c>
      <c r="F36" s="73"/>
      <c r="G36" s="73"/>
      <c r="H36" s="32"/>
      <c r="I36" s="52">
        <f t="shared" si="1"/>
        <v>70</v>
      </c>
      <c r="J36" s="74"/>
      <c r="K36" s="154">
        <v>0.0</v>
      </c>
      <c r="L36" s="81" t="str">
        <f t="shared" si="10"/>
        <v>D</v>
      </c>
      <c r="N36" s="72"/>
      <c r="O36" s="73"/>
      <c r="P36" s="73"/>
      <c r="Q36" s="73"/>
      <c r="R36" s="34"/>
      <c r="S36" s="79" t="str">
        <f t="shared" si="3"/>
        <v/>
      </c>
      <c r="T36" s="36"/>
      <c r="U36" s="91">
        <v>0.0</v>
      </c>
      <c r="V36" s="81" t="str">
        <f t="shared" si="11"/>
        <v>D</v>
      </c>
      <c r="X36" s="72"/>
      <c r="Y36" s="73"/>
      <c r="Z36" s="73"/>
      <c r="AA36" s="73"/>
      <c r="AB36" s="38"/>
      <c r="AC36" s="83" t="str">
        <f t="shared" si="5"/>
        <v/>
      </c>
      <c r="AD36" s="40"/>
      <c r="AE36" s="92">
        <v>0.0</v>
      </c>
      <c r="AF36" s="76" t="str">
        <f t="shared" si="12"/>
        <v>D</v>
      </c>
      <c r="AH36" s="160">
        <f>IFERROR(__xludf.DUMMYFUNCTION("QUERY(I36)"),70.0)</f>
        <v>70</v>
      </c>
      <c r="AI36" s="86" t="str">
        <f>IFERROR(__xludf.DUMMYFUNCTION("QUERY(S36)"),"")</f>
        <v/>
      </c>
      <c r="AJ36" s="87" t="str">
        <f>IFERROR(__xludf.DUMMYFUNCTION("QUERY(AC36)"),"")</f>
        <v/>
      </c>
      <c r="AK36" s="88"/>
      <c r="AL36" s="89">
        <f t="shared" si="7"/>
        <v>70</v>
      </c>
      <c r="AM36" s="44"/>
      <c r="AN36" s="90">
        <f t="shared" si="8"/>
        <v>0</v>
      </c>
      <c r="AO36" s="81" t="str">
        <f t="shared" si="9"/>
        <v>D</v>
      </c>
    </row>
    <row r="37">
      <c r="A37" s="70">
        <v>28.0</v>
      </c>
      <c r="B37" s="71" t="s">
        <v>56</v>
      </c>
      <c r="D37" s="72">
        <v>70.0</v>
      </c>
      <c r="E37" s="73">
        <v>70.0</v>
      </c>
      <c r="F37" s="73"/>
      <c r="G37" s="73"/>
      <c r="H37" s="32"/>
      <c r="I37" s="52">
        <f t="shared" si="1"/>
        <v>70</v>
      </c>
      <c r="J37" s="74"/>
      <c r="K37" s="154">
        <v>0.0</v>
      </c>
      <c r="L37" s="81" t="str">
        <f t="shared" si="10"/>
        <v>D</v>
      </c>
      <c r="N37" s="72"/>
      <c r="O37" s="73"/>
      <c r="P37" s="73"/>
      <c r="Q37" s="73"/>
      <c r="R37" s="34"/>
      <c r="S37" s="79" t="str">
        <f t="shared" si="3"/>
        <v/>
      </c>
      <c r="T37" s="36"/>
      <c r="U37" s="91">
        <v>0.0</v>
      </c>
      <c r="V37" s="81" t="str">
        <f t="shared" si="11"/>
        <v>D</v>
      </c>
      <c r="X37" s="72"/>
      <c r="Y37" s="73"/>
      <c r="Z37" s="73"/>
      <c r="AA37" s="73"/>
      <c r="AB37" s="38"/>
      <c r="AC37" s="83" t="str">
        <f t="shared" si="5"/>
        <v/>
      </c>
      <c r="AD37" s="40"/>
      <c r="AE37" s="92">
        <v>0.0</v>
      </c>
      <c r="AF37" s="76" t="str">
        <f t="shared" si="12"/>
        <v>D</v>
      </c>
      <c r="AH37" s="160">
        <f>IFERROR(__xludf.DUMMYFUNCTION("QUERY(I37)"),70.0)</f>
        <v>70</v>
      </c>
      <c r="AI37" s="86" t="str">
        <f>IFERROR(__xludf.DUMMYFUNCTION("QUERY(S37)"),"")</f>
        <v/>
      </c>
      <c r="AJ37" s="87" t="str">
        <f>IFERROR(__xludf.DUMMYFUNCTION("QUERY(AC37)"),"")</f>
        <v/>
      </c>
      <c r="AK37" s="88"/>
      <c r="AL37" s="89">
        <f t="shared" si="7"/>
        <v>70</v>
      </c>
      <c r="AM37" s="44"/>
      <c r="AN37" s="90">
        <f t="shared" si="8"/>
        <v>0</v>
      </c>
      <c r="AO37" s="81" t="str">
        <f t="shared" si="9"/>
        <v>D</v>
      </c>
    </row>
    <row r="38">
      <c r="A38" s="70">
        <v>29.0</v>
      </c>
      <c r="B38" s="71" t="s">
        <v>57</v>
      </c>
      <c r="D38" s="72">
        <v>70.0</v>
      </c>
      <c r="E38" s="73">
        <v>70.0</v>
      </c>
      <c r="F38" s="73"/>
      <c r="G38" s="73"/>
      <c r="H38" s="32"/>
      <c r="I38" s="52">
        <f t="shared" si="1"/>
        <v>70</v>
      </c>
      <c r="J38" s="74"/>
      <c r="K38" s="154">
        <v>0.0</v>
      </c>
      <c r="L38" s="81" t="str">
        <f t="shared" si="10"/>
        <v>D</v>
      </c>
      <c r="N38" s="72"/>
      <c r="O38" s="73"/>
      <c r="P38" s="73"/>
      <c r="Q38" s="73"/>
      <c r="R38" s="34"/>
      <c r="S38" s="79" t="str">
        <f t="shared" si="3"/>
        <v/>
      </c>
      <c r="T38" s="36"/>
      <c r="U38" s="91">
        <v>0.0</v>
      </c>
      <c r="V38" s="81" t="str">
        <f t="shared" si="11"/>
        <v>D</v>
      </c>
      <c r="X38" s="72"/>
      <c r="Y38" s="73"/>
      <c r="Z38" s="73"/>
      <c r="AA38" s="73"/>
      <c r="AB38" s="38"/>
      <c r="AC38" s="83" t="str">
        <f t="shared" si="5"/>
        <v/>
      </c>
      <c r="AD38" s="40"/>
      <c r="AE38" s="92">
        <v>0.0</v>
      </c>
      <c r="AF38" s="76" t="str">
        <f t="shared" si="12"/>
        <v>D</v>
      </c>
      <c r="AH38" s="160">
        <f>IFERROR(__xludf.DUMMYFUNCTION("QUERY(I38)"),70.0)</f>
        <v>70</v>
      </c>
      <c r="AI38" s="86" t="str">
        <f>IFERROR(__xludf.DUMMYFUNCTION("QUERY(S38)"),"")</f>
        <v/>
      </c>
      <c r="AJ38" s="87" t="str">
        <f>IFERROR(__xludf.DUMMYFUNCTION("QUERY(AC38)"),"")</f>
        <v/>
      </c>
      <c r="AK38" s="88"/>
      <c r="AL38" s="89">
        <f t="shared" si="7"/>
        <v>70</v>
      </c>
      <c r="AM38" s="44"/>
      <c r="AN38" s="90">
        <f t="shared" si="8"/>
        <v>0</v>
      </c>
      <c r="AO38" s="81" t="str">
        <f t="shared" si="9"/>
        <v>D</v>
      </c>
    </row>
    <row r="39">
      <c r="A39" s="70">
        <v>30.0</v>
      </c>
      <c r="B39" s="71" t="s">
        <v>58</v>
      </c>
      <c r="D39" s="72">
        <v>70.0</v>
      </c>
      <c r="E39" s="73">
        <v>70.0</v>
      </c>
      <c r="F39" s="73"/>
      <c r="G39" s="73"/>
      <c r="H39" s="32"/>
      <c r="I39" s="52">
        <f t="shared" si="1"/>
        <v>70</v>
      </c>
      <c r="J39" s="74"/>
      <c r="K39" s="154">
        <v>0.0</v>
      </c>
      <c r="L39" s="81" t="str">
        <f t="shared" si="10"/>
        <v>D</v>
      </c>
      <c r="N39" s="72"/>
      <c r="O39" s="73"/>
      <c r="P39" s="73"/>
      <c r="Q39" s="73"/>
      <c r="R39" s="34"/>
      <c r="S39" s="79" t="str">
        <f t="shared" si="3"/>
        <v/>
      </c>
      <c r="T39" s="36"/>
      <c r="U39" s="91">
        <v>0.0</v>
      </c>
      <c r="V39" s="81" t="str">
        <f t="shared" si="11"/>
        <v>D</v>
      </c>
      <c r="X39" s="72"/>
      <c r="Y39" s="73"/>
      <c r="Z39" s="73"/>
      <c r="AA39" s="73"/>
      <c r="AB39" s="38"/>
      <c r="AC39" s="83" t="str">
        <f t="shared" si="5"/>
        <v/>
      </c>
      <c r="AD39" s="40"/>
      <c r="AE39" s="92">
        <v>0.0</v>
      </c>
      <c r="AF39" s="76" t="str">
        <f t="shared" si="12"/>
        <v>D</v>
      </c>
      <c r="AH39" s="160">
        <f>IFERROR(__xludf.DUMMYFUNCTION("QUERY(I39)"),70.0)</f>
        <v>70</v>
      </c>
      <c r="AI39" s="86" t="str">
        <f>IFERROR(__xludf.DUMMYFUNCTION("QUERY(S39)"),"")</f>
        <v/>
      </c>
      <c r="AJ39" s="87" t="str">
        <f>IFERROR(__xludf.DUMMYFUNCTION("QUERY(AC39)"),"")</f>
        <v/>
      </c>
      <c r="AK39" s="88"/>
      <c r="AL39" s="89">
        <f t="shared" si="7"/>
        <v>70</v>
      </c>
      <c r="AM39" s="44"/>
      <c r="AN39" s="90">
        <f t="shared" si="8"/>
        <v>0</v>
      </c>
      <c r="AO39" s="81" t="str">
        <f t="shared" si="9"/>
        <v>D</v>
      </c>
    </row>
    <row r="40">
      <c r="A40" s="70">
        <v>31.0</v>
      </c>
      <c r="B40" s="71" t="s">
        <v>59</v>
      </c>
      <c r="D40" s="72">
        <v>70.0</v>
      </c>
      <c r="E40" s="73">
        <v>70.0</v>
      </c>
      <c r="F40" s="73"/>
      <c r="G40" s="73"/>
      <c r="H40" s="32"/>
      <c r="I40" s="52">
        <f t="shared" si="1"/>
        <v>70</v>
      </c>
      <c r="J40" s="74"/>
      <c r="K40" s="154">
        <v>0.0</v>
      </c>
      <c r="L40" s="81" t="str">
        <f t="shared" si="10"/>
        <v>D</v>
      </c>
      <c r="N40" s="72"/>
      <c r="O40" s="73"/>
      <c r="P40" s="73"/>
      <c r="Q40" s="73"/>
      <c r="R40" s="34"/>
      <c r="S40" s="79" t="str">
        <f t="shared" si="3"/>
        <v/>
      </c>
      <c r="T40" s="36"/>
      <c r="U40" s="91">
        <v>0.0</v>
      </c>
      <c r="V40" s="81" t="str">
        <f t="shared" si="11"/>
        <v>D</v>
      </c>
      <c r="X40" s="72"/>
      <c r="Y40" s="73"/>
      <c r="Z40" s="73"/>
      <c r="AA40" s="73"/>
      <c r="AB40" s="38"/>
      <c r="AC40" s="83" t="str">
        <f t="shared" si="5"/>
        <v/>
      </c>
      <c r="AD40" s="40"/>
      <c r="AE40" s="92">
        <v>0.0</v>
      </c>
      <c r="AF40" s="76" t="str">
        <f t="shared" si="12"/>
        <v>D</v>
      </c>
      <c r="AH40" s="160">
        <f>IFERROR(__xludf.DUMMYFUNCTION("QUERY(I40)"),70.0)</f>
        <v>70</v>
      </c>
      <c r="AI40" s="86" t="str">
        <f>IFERROR(__xludf.DUMMYFUNCTION("QUERY(S40)"),"")</f>
        <v/>
      </c>
      <c r="AJ40" s="87" t="str">
        <f>IFERROR(__xludf.DUMMYFUNCTION("QUERY(AC40)"),"")</f>
        <v/>
      </c>
      <c r="AK40" s="88"/>
      <c r="AL40" s="89">
        <f t="shared" si="7"/>
        <v>70</v>
      </c>
      <c r="AM40" s="44"/>
      <c r="AN40" s="90">
        <f t="shared" si="8"/>
        <v>0</v>
      </c>
      <c r="AO40" s="81" t="str">
        <f t="shared" si="9"/>
        <v>D</v>
      </c>
    </row>
    <row r="41">
      <c r="A41" s="70">
        <v>32.0</v>
      </c>
      <c r="B41" s="71" t="s">
        <v>60</v>
      </c>
      <c r="D41" s="72">
        <v>65.0</v>
      </c>
      <c r="E41" s="73">
        <v>70.0</v>
      </c>
      <c r="F41" s="73"/>
      <c r="G41" s="73"/>
      <c r="H41" s="32"/>
      <c r="I41" s="52">
        <f t="shared" si="1"/>
        <v>67.5</v>
      </c>
      <c r="J41" s="74"/>
      <c r="K41" s="154">
        <v>0.0</v>
      </c>
      <c r="L41" s="81" t="str">
        <f t="shared" si="10"/>
        <v>D</v>
      </c>
      <c r="N41" s="72"/>
      <c r="O41" s="73"/>
      <c r="P41" s="73"/>
      <c r="Q41" s="73"/>
      <c r="R41" s="34"/>
      <c r="S41" s="79" t="str">
        <f t="shared" si="3"/>
        <v/>
      </c>
      <c r="T41" s="36"/>
      <c r="U41" s="91">
        <v>0.0</v>
      </c>
      <c r="V41" s="81" t="str">
        <f t="shared" si="11"/>
        <v>D</v>
      </c>
      <c r="X41" s="72"/>
      <c r="Y41" s="73"/>
      <c r="Z41" s="73"/>
      <c r="AA41" s="73"/>
      <c r="AB41" s="38"/>
      <c r="AC41" s="83" t="str">
        <f t="shared" si="5"/>
        <v/>
      </c>
      <c r="AD41" s="40"/>
      <c r="AE41" s="92">
        <v>0.0</v>
      </c>
      <c r="AF41" s="76" t="str">
        <f t="shared" si="12"/>
        <v>D</v>
      </c>
      <c r="AH41" s="160">
        <f>IFERROR(__xludf.DUMMYFUNCTION("QUERY(I41)"),67.5)</f>
        <v>67.5</v>
      </c>
      <c r="AI41" s="86" t="str">
        <f>IFERROR(__xludf.DUMMYFUNCTION("QUERY(S41)"),"")</f>
        <v/>
      </c>
      <c r="AJ41" s="87" t="str">
        <f>IFERROR(__xludf.DUMMYFUNCTION("QUERY(AC41)"),"")</f>
        <v/>
      </c>
      <c r="AK41" s="88"/>
      <c r="AL41" s="89">
        <f t="shared" si="7"/>
        <v>67.5</v>
      </c>
      <c r="AM41" s="44"/>
      <c r="AN41" s="90">
        <f t="shared" si="8"/>
        <v>0</v>
      </c>
      <c r="AO41" s="81" t="str">
        <f t="shared" si="9"/>
        <v>D</v>
      </c>
    </row>
    <row r="42">
      <c r="A42" s="70">
        <v>33.0</v>
      </c>
      <c r="B42" s="71" t="s">
        <v>61</v>
      </c>
      <c r="D42" s="72">
        <v>70.0</v>
      </c>
      <c r="E42" s="73">
        <v>70.0</v>
      </c>
      <c r="F42" s="73"/>
      <c r="G42" s="73"/>
      <c r="H42" s="32"/>
      <c r="I42" s="52">
        <f t="shared" si="1"/>
        <v>70</v>
      </c>
      <c r="J42" s="74"/>
      <c r="K42" s="154">
        <v>0.0</v>
      </c>
      <c r="L42" s="81" t="str">
        <f t="shared" si="10"/>
        <v>D</v>
      </c>
      <c r="N42" s="72"/>
      <c r="O42" s="73"/>
      <c r="P42" s="73"/>
      <c r="Q42" s="73"/>
      <c r="R42" s="34"/>
      <c r="S42" s="79" t="str">
        <f t="shared" si="3"/>
        <v/>
      </c>
      <c r="T42" s="36"/>
      <c r="U42" s="91">
        <v>0.0</v>
      </c>
      <c r="V42" s="81" t="str">
        <f t="shared" si="11"/>
        <v>D</v>
      </c>
      <c r="X42" s="72"/>
      <c r="Y42" s="73"/>
      <c r="Z42" s="73"/>
      <c r="AA42" s="73"/>
      <c r="AB42" s="38"/>
      <c r="AC42" s="83" t="str">
        <f t="shared" si="5"/>
        <v/>
      </c>
      <c r="AD42" s="40"/>
      <c r="AE42" s="92">
        <v>0.0</v>
      </c>
      <c r="AF42" s="76" t="str">
        <f t="shared" si="12"/>
        <v>D</v>
      </c>
      <c r="AH42" s="160">
        <f>IFERROR(__xludf.DUMMYFUNCTION("QUERY(I42)"),70.0)</f>
        <v>70</v>
      </c>
      <c r="AI42" s="86" t="str">
        <f>IFERROR(__xludf.DUMMYFUNCTION("QUERY(S42)"),"")</f>
        <v/>
      </c>
      <c r="AJ42" s="87" t="str">
        <f>IFERROR(__xludf.DUMMYFUNCTION("QUERY(AC42)"),"")</f>
        <v/>
      </c>
      <c r="AK42" s="88"/>
      <c r="AL42" s="89">
        <f t="shared" si="7"/>
        <v>70</v>
      </c>
      <c r="AM42" s="44"/>
      <c r="AN42" s="90">
        <f t="shared" si="8"/>
        <v>0</v>
      </c>
      <c r="AO42" s="81" t="str">
        <f t="shared" si="9"/>
        <v>D</v>
      </c>
    </row>
    <row r="43">
      <c r="A43" s="70">
        <v>34.0</v>
      </c>
      <c r="B43" s="71" t="s">
        <v>62</v>
      </c>
      <c r="D43" s="72"/>
      <c r="E43" s="73"/>
      <c r="F43" s="73"/>
      <c r="G43" s="73"/>
      <c r="H43" s="32"/>
      <c r="I43" s="52" t="str">
        <f t="shared" si="1"/>
        <v/>
      </c>
      <c r="J43" s="74"/>
      <c r="K43" s="154">
        <v>0.0</v>
      </c>
      <c r="L43" s="81" t="str">
        <f t="shared" si="10"/>
        <v>D</v>
      </c>
      <c r="N43" s="72"/>
      <c r="O43" s="73"/>
      <c r="P43" s="73"/>
      <c r="Q43" s="73"/>
      <c r="R43" s="34"/>
      <c r="S43" s="79" t="str">
        <f t="shared" si="3"/>
        <v/>
      </c>
      <c r="T43" s="36"/>
      <c r="U43" s="91">
        <v>0.0</v>
      </c>
      <c r="V43" s="81" t="str">
        <f t="shared" si="11"/>
        <v>D</v>
      </c>
      <c r="X43" s="72"/>
      <c r="Y43" s="73"/>
      <c r="Z43" s="73"/>
      <c r="AA43" s="73"/>
      <c r="AB43" s="38"/>
      <c r="AC43" s="83" t="str">
        <f t="shared" si="5"/>
        <v/>
      </c>
      <c r="AD43" s="40"/>
      <c r="AE43" s="92">
        <v>0.0</v>
      </c>
      <c r="AF43" s="76" t="str">
        <f t="shared" si="12"/>
        <v>D</v>
      </c>
      <c r="AH43" s="85" t="str">
        <f>IFERROR(__xludf.DUMMYFUNCTION("QUERY(I43)"),"")</f>
        <v/>
      </c>
      <c r="AI43" s="86" t="str">
        <f>IFERROR(__xludf.DUMMYFUNCTION("QUERY(S43)"),"")</f>
        <v/>
      </c>
      <c r="AJ43" s="87" t="str">
        <f>IFERROR(__xludf.DUMMYFUNCTION("QUERY(AC43)"),"")</f>
        <v/>
      </c>
      <c r="AK43" s="88"/>
      <c r="AL43" s="89" t="str">
        <f t="shared" si="7"/>
        <v/>
      </c>
      <c r="AM43" s="44"/>
      <c r="AN43" s="90">
        <f t="shared" si="8"/>
        <v>0</v>
      </c>
      <c r="AO43" s="81" t="str">
        <f t="shared" si="9"/>
        <v>D</v>
      </c>
    </row>
    <row r="44">
      <c r="A44" s="70">
        <v>35.0</v>
      </c>
      <c r="B44" s="71" t="s">
        <v>63</v>
      </c>
      <c r="D44" s="72"/>
      <c r="E44" s="73"/>
      <c r="F44" s="73"/>
      <c r="G44" s="73"/>
      <c r="H44" s="32"/>
      <c r="I44" s="52" t="str">
        <f t="shared" si="1"/>
        <v/>
      </c>
      <c r="J44" s="74"/>
      <c r="K44" s="154">
        <v>0.0</v>
      </c>
      <c r="L44" s="81" t="str">
        <f t="shared" si="10"/>
        <v>D</v>
      </c>
      <c r="N44" s="72"/>
      <c r="O44" s="73"/>
      <c r="P44" s="73"/>
      <c r="Q44" s="73"/>
      <c r="R44" s="34"/>
      <c r="S44" s="79" t="str">
        <f t="shared" si="3"/>
        <v/>
      </c>
      <c r="T44" s="36"/>
      <c r="U44" s="91">
        <v>0.0</v>
      </c>
      <c r="V44" s="81" t="str">
        <f t="shared" si="11"/>
        <v>D</v>
      </c>
      <c r="X44" s="72"/>
      <c r="Y44" s="73"/>
      <c r="Z44" s="73"/>
      <c r="AA44" s="73"/>
      <c r="AB44" s="38"/>
      <c r="AC44" s="83" t="str">
        <f t="shared" si="5"/>
        <v/>
      </c>
      <c r="AD44" s="40"/>
      <c r="AE44" s="92">
        <v>0.0</v>
      </c>
      <c r="AF44" s="76" t="str">
        <f t="shared" si="12"/>
        <v>D</v>
      </c>
      <c r="AH44" s="85" t="str">
        <f>IFERROR(__xludf.DUMMYFUNCTION("QUERY(I44)"),"")</f>
        <v/>
      </c>
      <c r="AI44" s="86" t="str">
        <f>IFERROR(__xludf.DUMMYFUNCTION("QUERY(S44)"),"")</f>
        <v/>
      </c>
      <c r="AJ44" s="87" t="str">
        <f>IFERROR(__xludf.DUMMYFUNCTION("QUERY(AC44)"),"")</f>
        <v/>
      </c>
      <c r="AK44" s="88"/>
      <c r="AL44" s="89" t="str">
        <f t="shared" si="7"/>
        <v/>
      </c>
      <c r="AM44" s="44"/>
      <c r="AN44" s="90">
        <f t="shared" si="8"/>
        <v>0</v>
      </c>
      <c r="AO44" s="81" t="str">
        <f t="shared" si="9"/>
        <v>D</v>
      </c>
    </row>
    <row r="45">
      <c r="A45" s="70">
        <v>36.0</v>
      </c>
      <c r="B45" s="71" t="s">
        <v>64</v>
      </c>
      <c r="D45" s="72">
        <v>70.0</v>
      </c>
      <c r="E45" s="73">
        <v>70.0</v>
      </c>
      <c r="F45" s="73"/>
      <c r="G45" s="73"/>
      <c r="H45" s="32"/>
      <c r="I45" s="52">
        <f t="shared" si="1"/>
        <v>70</v>
      </c>
      <c r="J45" s="74"/>
      <c r="K45" s="154">
        <v>0.0</v>
      </c>
      <c r="L45" s="81" t="str">
        <f t="shared" si="10"/>
        <v>D</v>
      </c>
      <c r="N45" s="72"/>
      <c r="O45" s="73"/>
      <c r="P45" s="73"/>
      <c r="Q45" s="73"/>
      <c r="R45" s="34"/>
      <c r="S45" s="79" t="str">
        <f t="shared" si="3"/>
        <v/>
      </c>
      <c r="T45" s="36"/>
      <c r="U45" s="91">
        <v>0.0</v>
      </c>
      <c r="V45" s="81" t="str">
        <f t="shared" si="11"/>
        <v>D</v>
      </c>
      <c r="X45" s="72"/>
      <c r="Y45" s="73"/>
      <c r="Z45" s="73"/>
      <c r="AA45" s="73"/>
      <c r="AB45" s="38"/>
      <c r="AC45" s="83" t="str">
        <f t="shared" si="5"/>
        <v/>
      </c>
      <c r="AD45" s="40"/>
      <c r="AE45" s="92">
        <v>0.0</v>
      </c>
      <c r="AF45" s="76" t="str">
        <f t="shared" si="12"/>
        <v>D</v>
      </c>
      <c r="AH45" s="160">
        <f>IFERROR(__xludf.DUMMYFUNCTION("QUERY(I45)"),70.0)</f>
        <v>70</v>
      </c>
      <c r="AI45" s="86" t="str">
        <f>IFERROR(__xludf.DUMMYFUNCTION("QUERY(S45)"),"")</f>
        <v/>
      </c>
      <c r="AJ45" s="87" t="str">
        <f>IFERROR(__xludf.DUMMYFUNCTION("QUERY(AC45)"),"")</f>
        <v/>
      </c>
      <c r="AK45" s="88"/>
      <c r="AL45" s="89">
        <f t="shared" si="7"/>
        <v>70</v>
      </c>
      <c r="AM45" s="44"/>
      <c r="AN45" s="90">
        <f t="shared" si="8"/>
        <v>0</v>
      </c>
      <c r="AO45" s="81" t="str">
        <f t="shared" si="9"/>
        <v>D</v>
      </c>
    </row>
    <row r="46">
      <c r="A46" s="70">
        <v>37.0</v>
      </c>
      <c r="B46" s="119" t="s">
        <v>65</v>
      </c>
      <c r="D46" s="72">
        <v>70.0</v>
      </c>
      <c r="E46" s="73">
        <v>70.0</v>
      </c>
      <c r="F46" s="73"/>
      <c r="G46" s="73"/>
      <c r="H46" s="32"/>
      <c r="I46" s="52">
        <f t="shared" si="1"/>
        <v>70</v>
      </c>
      <c r="J46" s="74"/>
      <c r="K46" s="154">
        <v>0.0</v>
      </c>
      <c r="L46" s="81" t="str">
        <f t="shared" si="10"/>
        <v>D</v>
      </c>
      <c r="N46" s="72"/>
      <c r="O46" s="73"/>
      <c r="P46" s="73"/>
      <c r="Q46" s="73"/>
      <c r="R46" s="34"/>
      <c r="S46" s="79" t="str">
        <f t="shared" si="3"/>
        <v/>
      </c>
      <c r="T46" s="36"/>
      <c r="U46" s="91">
        <v>0.0</v>
      </c>
      <c r="V46" s="81" t="str">
        <f t="shared" si="11"/>
        <v>D</v>
      </c>
      <c r="X46" s="72"/>
      <c r="Y46" s="73"/>
      <c r="Z46" s="73"/>
      <c r="AA46" s="73"/>
      <c r="AB46" s="38"/>
      <c r="AC46" s="83" t="str">
        <f t="shared" si="5"/>
        <v/>
      </c>
      <c r="AD46" s="40"/>
      <c r="AE46" s="92">
        <v>0.0</v>
      </c>
      <c r="AF46" s="76" t="str">
        <f t="shared" si="12"/>
        <v>D</v>
      </c>
      <c r="AH46" s="160">
        <f>IFERROR(__xludf.DUMMYFUNCTION("QUERY(I46)"),70.0)</f>
        <v>70</v>
      </c>
      <c r="AI46" s="86" t="str">
        <f>IFERROR(__xludf.DUMMYFUNCTION("QUERY(S46)"),"")</f>
        <v/>
      </c>
      <c r="AJ46" s="87" t="str">
        <f>IFERROR(__xludf.DUMMYFUNCTION("QUERY(AC46)"),"")</f>
        <v/>
      </c>
      <c r="AK46" s="88"/>
      <c r="AL46" s="89">
        <f t="shared" si="7"/>
        <v>70</v>
      </c>
      <c r="AM46" s="44"/>
      <c r="AN46" s="90">
        <f t="shared" si="8"/>
        <v>0</v>
      </c>
      <c r="AO46" s="81" t="str">
        <f t="shared" si="9"/>
        <v>D</v>
      </c>
    </row>
    <row r="47">
      <c r="A47" s="70">
        <v>38.0</v>
      </c>
      <c r="B47" s="120"/>
      <c r="D47" s="72"/>
      <c r="E47" s="73"/>
      <c r="F47" s="73"/>
      <c r="G47" s="73"/>
      <c r="H47" s="32"/>
      <c r="I47" s="52" t="str">
        <f t="shared" si="1"/>
        <v/>
      </c>
      <c r="J47" s="74"/>
      <c r="K47" s="154">
        <v>0.0</v>
      </c>
      <c r="L47" s="81"/>
      <c r="N47" s="72"/>
      <c r="O47" s="73"/>
      <c r="P47" s="73"/>
      <c r="Q47" s="73"/>
      <c r="R47" s="34"/>
      <c r="S47" s="79" t="str">
        <f t="shared" si="3"/>
        <v/>
      </c>
      <c r="T47" s="36"/>
      <c r="U47" s="91">
        <v>0.0</v>
      </c>
      <c r="V47" s="81"/>
      <c r="X47" s="72"/>
      <c r="Y47" s="73"/>
      <c r="Z47" s="73"/>
      <c r="AA47" s="73"/>
      <c r="AB47" s="38"/>
      <c r="AC47" s="83" t="str">
        <f t="shared" si="5"/>
        <v/>
      </c>
      <c r="AD47" s="40"/>
      <c r="AE47" s="92">
        <v>0.0</v>
      </c>
      <c r="AF47" s="76"/>
      <c r="AH47" s="85" t="str">
        <f>IFERROR(__xludf.DUMMYFUNCTION("QUERY(I47)"),"")</f>
        <v/>
      </c>
      <c r="AI47" s="86" t="str">
        <f>IFERROR(__xludf.DUMMYFUNCTION("QUERY(S47)"),"")</f>
        <v/>
      </c>
      <c r="AJ47" s="87" t="str">
        <f>IFERROR(__xludf.DUMMYFUNCTION("QUERY(AC47)"),"")</f>
        <v/>
      </c>
      <c r="AK47" s="88"/>
      <c r="AL47" s="89" t="str">
        <f t="shared" si="7"/>
        <v/>
      </c>
      <c r="AM47" s="44"/>
      <c r="AN47" s="90">
        <f t="shared" si="8"/>
        <v>0</v>
      </c>
      <c r="AO47" s="81"/>
    </row>
    <row r="48">
      <c r="A48" s="70">
        <v>39.0</v>
      </c>
      <c r="B48" s="120"/>
      <c r="D48" s="72"/>
      <c r="E48" s="73"/>
      <c r="F48" s="73"/>
      <c r="G48" s="77"/>
      <c r="H48" s="32"/>
      <c r="I48" s="52" t="str">
        <f t="shared" si="1"/>
        <v/>
      </c>
      <c r="J48" s="74"/>
      <c r="K48" s="154">
        <v>0.0</v>
      </c>
      <c r="L48" s="81"/>
      <c r="N48" s="72"/>
      <c r="O48" s="73"/>
      <c r="P48" s="73"/>
      <c r="Q48" s="77"/>
      <c r="R48" s="34"/>
      <c r="S48" s="79" t="str">
        <f t="shared" si="3"/>
        <v/>
      </c>
      <c r="T48" s="36"/>
      <c r="U48" s="91">
        <v>0.0</v>
      </c>
      <c r="V48" s="81"/>
      <c r="X48" s="72"/>
      <c r="Y48" s="73"/>
      <c r="Z48" s="73"/>
      <c r="AA48" s="77"/>
      <c r="AB48" s="38"/>
      <c r="AC48" s="83" t="str">
        <f t="shared" si="5"/>
        <v/>
      </c>
      <c r="AD48" s="40"/>
      <c r="AE48" s="92">
        <v>0.0</v>
      </c>
      <c r="AF48" s="76"/>
      <c r="AH48" s="85" t="str">
        <f>IFERROR(__xludf.DUMMYFUNCTION("QUERY(I48)"),"")</f>
        <v/>
      </c>
      <c r="AI48" s="86" t="str">
        <f>IFERROR(__xludf.DUMMYFUNCTION("QUERY(S48)"),"")</f>
        <v/>
      </c>
      <c r="AJ48" s="87" t="str">
        <f>IFERROR(__xludf.DUMMYFUNCTION("QUERY(AC48)"),"")</f>
        <v/>
      </c>
      <c r="AK48" s="88"/>
      <c r="AL48" s="89" t="str">
        <f t="shared" si="7"/>
        <v/>
      </c>
      <c r="AM48" s="44"/>
      <c r="AN48" s="90">
        <f t="shared" si="8"/>
        <v>0</v>
      </c>
      <c r="AO48" s="81"/>
    </row>
    <row r="49">
      <c r="A49" s="121">
        <v>40.0</v>
      </c>
      <c r="B49" s="122"/>
      <c r="D49" s="123"/>
      <c r="E49" s="124"/>
      <c r="F49" s="124"/>
      <c r="G49" s="125"/>
      <c r="H49" s="126"/>
      <c r="I49" s="127" t="str">
        <f t="shared" si="1"/>
        <v/>
      </c>
      <c r="J49" s="128"/>
      <c r="K49" s="155">
        <v>0.0</v>
      </c>
      <c r="L49" s="135"/>
      <c r="N49" s="123"/>
      <c r="O49" s="124"/>
      <c r="P49" s="124"/>
      <c r="Q49" s="125"/>
      <c r="R49" s="156"/>
      <c r="S49" s="132" t="str">
        <f t="shared" si="3"/>
        <v/>
      </c>
      <c r="T49" s="133"/>
      <c r="U49" s="134">
        <v>0.0</v>
      </c>
      <c r="V49" s="135"/>
      <c r="X49" s="123"/>
      <c r="Y49" s="124"/>
      <c r="Z49" s="124"/>
      <c r="AA49" s="125"/>
      <c r="AB49" s="157"/>
      <c r="AC49" s="137" t="str">
        <f t="shared" si="5"/>
        <v/>
      </c>
      <c r="AD49" s="138"/>
      <c r="AE49" s="139">
        <v>0.0</v>
      </c>
      <c r="AF49" s="130"/>
      <c r="AH49" s="140" t="str">
        <f>IFERROR(__xludf.DUMMYFUNCTION("QUERY(I49)"),"")</f>
        <v/>
      </c>
      <c r="AI49" s="141" t="str">
        <f>IFERROR(__xludf.DUMMYFUNCTION("QUERY(S49)"),"")</f>
        <v/>
      </c>
      <c r="AJ49" s="142" t="str">
        <f>IFERROR(__xludf.DUMMYFUNCTION("QUERY(AC49)"),"")</f>
        <v/>
      </c>
      <c r="AK49" s="143"/>
      <c r="AL49" s="144" t="str">
        <f t="shared" si="7"/>
        <v/>
      </c>
      <c r="AM49" s="145"/>
      <c r="AN49" s="146">
        <f t="shared" si="8"/>
        <v>0</v>
      </c>
      <c r="AO49" s="135"/>
    </row>
    <row r="50">
      <c r="AL50" s="4"/>
      <c r="AN50" s="4"/>
    </row>
    <row r="51">
      <c r="AL51" s="4"/>
      <c r="AN51" s="4"/>
    </row>
    <row r="52" hidden="1">
      <c r="AL52" s="4"/>
      <c r="AN52" s="4"/>
    </row>
    <row r="53" hidden="1">
      <c r="AL53" s="4"/>
      <c r="AN53" s="4"/>
    </row>
    <row r="54" hidden="1">
      <c r="AL54" s="4"/>
      <c r="AN54" s="4"/>
    </row>
    <row r="55" hidden="1">
      <c r="I55" s="147" t="s">
        <v>66</v>
      </c>
      <c r="K55" s="1"/>
      <c r="S55" s="147" t="s">
        <v>67</v>
      </c>
      <c r="AC55" s="147" t="s">
        <v>67</v>
      </c>
      <c r="AH55" s="147" t="s">
        <v>68</v>
      </c>
      <c r="AI55" s="147" t="s">
        <v>69</v>
      </c>
      <c r="AJ55" s="147" t="s">
        <v>70</v>
      </c>
      <c r="AL55" s="148" t="s">
        <v>66</v>
      </c>
      <c r="AN55" s="4"/>
      <c r="AO55" s="147" t="s">
        <v>26</v>
      </c>
    </row>
    <row r="56" hidden="1">
      <c r="B56" s="147" t="s">
        <v>71</v>
      </c>
      <c r="D56" s="149">
        <f t="shared" ref="D56:G56" si="13">COUNTIFS(D10:D49,"&gt;=10",D10:D49,"&lt;=35,1")</f>
        <v>0</v>
      </c>
      <c r="E56" s="149">
        <f t="shared" si="13"/>
        <v>0</v>
      </c>
      <c r="F56" s="149">
        <f t="shared" si="13"/>
        <v>0</v>
      </c>
      <c r="G56" s="149">
        <f t="shared" si="13"/>
        <v>0</v>
      </c>
      <c r="I56" s="150">
        <f t="shared" ref="I56:I59" si="17">SUM(D56:G56)</f>
        <v>0</v>
      </c>
      <c r="K56" s="151"/>
      <c r="N56" s="149">
        <f t="shared" ref="N56:Q56" si="14">COUNTIFS(N10:N49,"&gt;=10",N10:N49,"&lt;=35,1")</f>
        <v>0</v>
      </c>
      <c r="O56" s="149">
        <f t="shared" si="14"/>
        <v>0</v>
      </c>
      <c r="P56" s="149">
        <f t="shared" si="14"/>
        <v>0</v>
      </c>
      <c r="Q56" s="149">
        <f t="shared" si="14"/>
        <v>0</v>
      </c>
      <c r="S56" s="150">
        <f t="shared" ref="S56:S59" si="19">SUM(N56:Q56)</f>
        <v>0</v>
      </c>
      <c r="X56" s="149">
        <f t="shared" ref="X56:AA56" si="15">COUNTIFS(X10:X49,"&gt;=10",X10:X49,"&lt;=35,1")</f>
        <v>0</v>
      </c>
      <c r="Y56" s="149">
        <f t="shared" si="15"/>
        <v>0</v>
      </c>
      <c r="Z56" s="149">
        <f t="shared" si="15"/>
        <v>0</v>
      </c>
      <c r="AA56" s="149">
        <f t="shared" si="15"/>
        <v>0</v>
      </c>
      <c r="AC56" s="150">
        <f t="shared" ref="AC56:AC59" si="21">SUM(X56:AA56)</f>
        <v>0</v>
      </c>
      <c r="AH56" s="149">
        <f>COUNTIFS(I10:I49,"&gt;=10",I10:I49,"&lt;=35,1")</f>
        <v>0</v>
      </c>
      <c r="AI56" s="149">
        <f>COUNTIFS(S10:S49,"&gt;=10",S10:S49,"&lt;=35,1")</f>
        <v>0</v>
      </c>
      <c r="AJ56" s="149">
        <f>COUNTIFS(AC10:AC49,"&gt;=10",AC10:AC49,"&lt;=35,1")</f>
        <v>0</v>
      </c>
      <c r="AL56" s="152">
        <f t="shared" ref="AL56:AL59" si="22">SUM(AH56:AK56)</f>
        <v>0</v>
      </c>
      <c r="AN56" s="4"/>
      <c r="AO56" s="149">
        <f>COUNTIFS(AL10:AL49,"&gt;=10",AL10:AL49,"&lt;=35,1")</f>
        <v>0</v>
      </c>
    </row>
    <row r="57" hidden="1">
      <c r="B57" s="147" t="s">
        <v>72</v>
      </c>
      <c r="D57" s="149">
        <f t="shared" ref="D57:G57" si="16">COUNTIFS(D10:D49,"&gt;=35,2",D10:D49,"&lt;=47,1")</f>
        <v>0</v>
      </c>
      <c r="E57" s="149">
        <f t="shared" si="16"/>
        <v>0</v>
      </c>
      <c r="F57" s="149">
        <f t="shared" si="16"/>
        <v>0</v>
      </c>
      <c r="G57" s="149">
        <f t="shared" si="16"/>
        <v>0</v>
      </c>
      <c r="I57" s="150">
        <f t="shared" si="17"/>
        <v>0</v>
      </c>
      <c r="K57" s="151"/>
      <c r="N57" s="149">
        <f t="shared" ref="N57:Q57" si="18">COUNTIFS(N10:N49,"&gt;=35,2",N10:N49,"&lt;=47,1")</f>
        <v>0</v>
      </c>
      <c r="O57" s="149">
        <f t="shared" si="18"/>
        <v>0</v>
      </c>
      <c r="P57" s="149">
        <f t="shared" si="18"/>
        <v>0</v>
      </c>
      <c r="Q57" s="149">
        <f t="shared" si="18"/>
        <v>0</v>
      </c>
      <c r="S57" s="150">
        <f t="shared" si="19"/>
        <v>0</v>
      </c>
      <c r="X57" s="149">
        <f t="shared" ref="X57:AA57" si="20">COUNTIFS(X10:X49,"&gt;=35,2",X10:X49,"&lt;=47,1")</f>
        <v>0</v>
      </c>
      <c r="Y57" s="149">
        <f t="shared" si="20"/>
        <v>0</v>
      </c>
      <c r="Z57" s="149">
        <f t="shared" si="20"/>
        <v>0</v>
      </c>
      <c r="AA57" s="149">
        <f t="shared" si="20"/>
        <v>0</v>
      </c>
      <c r="AC57" s="150">
        <f t="shared" si="21"/>
        <v>0</v>
      </c>
      <c r="AH57" s="149">
        <f>COUNTIFS(I10:I49,"&gt;=35,2",I10:I49,"&lt;=47,1")</f>
        <v>0</v>
      </c>
      <c r="AI57" s="149">
        <f>COUNTIFS(S10:S49,"&gt;=35,2",S10:S49,"&lt;=47,1")</f>
        <v>0</v>
      </c>
      <c r="AJ57" s="149">
        <f>COUNTIFS(AC10:AC49,"&gt;=35,2",AC10:AC49,"&lt;=47,1")</f>
        <v>0</v>
      </c>
      <c r="AL57" s="152">
        <f t="shared" si="22"/>
        <v>0</v>
      </c>
      <c r="AN57" s="4"/>
      <c r="AO57" s="149">
        <f>COUNTIFS(AL10:AL49,"&gt;=35,2",AH10:AH49,"&lt;=47,1")</f>
        <v>0</v>
      </c>
    </row>
    <row r="58" hidden="1">
      <c r="B58" s="147" t="s">
        <v>73</v>
      </c>
      <c r="D58" s="149">
        <f t="shared" ref="D58:G58" si="23">COUNTIFS(D10:D49,"&gt;=47,2",D10:D49,"&lt;=57,1")</f>
        <v>0</v>
      </c>
      <c r="E58" s="149">
        <f t="shared" si="23"/>
        <v>0</v>
      </c>
      <c r="F58" s="149">
        <f t="shared" si="23"/>
        <v>0</v>
      </c>
      <c r="G58" s="149">
        <f t="shared" si="23"/>
        <v>0</v>
      </c>
      <c r="I58" s="150">
        <f t="shared" si="17"/>
        <v>0</v>
      </c>
      <c r="K58" s="151"/>
      <c r="N58" s="149">
        <f t="shared" ref="N58:Q58" si="24">COUNTIFS(N10:N49,"&gt;=47,2",N10:N49,"&lt;=57,1")</f>
        <v>0</v>
      </c>
      <c r="O58" s="149">
        <f t="shared" si="24"/>
        <v>0</v>
      </c>
      <c r="P58" s="149">
        <f t="shared" si="24"/>
        <v>0</v>
      </c>
      <c r="Q58" s="149">
        <f t="shared" si="24"/>
        <v>0</v>
      </c>
      <c r="S58" s="150">
        <f t="shared" si="19"/>
        <v>0</v>
      </c>
      <c r="X58" s="149">
        <f t="shared" ref="X58:AA58" si="25">COUNTIFS(X10:X49,"&gt;=47,2",X10:X49,"&lt;=57,1")</f>
        <v>0</v>
      </c>
      <c r="Y58" s="149">
        <f t="shared" si="25"/>
        <v>0</v>
      </c>
      <c r="Z58" s="149">
        <f t="shared" si="25"/>
        <v>0</v>
      </c>
      <c r="AA58" s="149">
        <f t="shared" si="25"/>
        <v>0</v>
      </c>
      <c r="AC58" s="150">
        <f t="shared" si="21"/>
        <v>0</v>
      </c>
      <c r="AH58" s="149">
        <f>COUNTIFS(I10:I49,"&gt;=47,2",I10:I49,"&lt;=57,1")</f>
        <v>0</v>
      </c>
      <c r="AI58" s="149">
        <f>COUNTIFS(S10:S49,"&gt;=47,2",S10:S49,"&lt;=57,1")</f>
        <v>0</v>
      </c>
      <c r="AJ58" s="149">
        <f>COUNTIFS(AC10:AC49,"&gt;=47,2",AC10:AC49,"&lt;=57,1")</f>
        <v>0</v>
      </c>
      <c r="AL58" s="152">
        <f t="shared" si="22"/>
        <v>0</v>
      </c>
      <c r="AN58" s="4"/>
      <c r="AO58" s="149">
        <f>COUNTIFS(AL10:AL49,"&gt;=47,2",AL10:AL49,"&lt;=57,1")</f>
        <v>0</v>
      </c>
    </row>
    <row r="59" hidden="1">
      <c r="B59" s="147" t="s">
        <v>74</v>
      </c>
      <c r="D59" s="149">
        <f t="shared" ref="D59:G59" si="26">COUNTIFS(D10:D49,"&gt;=57,2",D10:D49,"&lt;=70")</f>
        <v>33</v>
      </c>
      <c r="E59" s="149">
        <f t="shared" si="26"/>
        <v>31</v>
      </c>
      <c r="F59" s="149">
        <f t="shared" si="26"/>
        <v>0</v>
      </c>
      <c r="G59" s="149">
        <f t="shared" si="26"/>
        <v>0</v>
      </c>
      <c r="I59" s="150">
        <f t="shared" si="17"/>
        <v>64</v>
      </c>
      <c r="K59" s="151"/>
      <c r="N59" s="149">
        <f t="shared" ref="N59:Q59" si="27">COUNTIFS(N10:N49,"&gt;=57,2",N10:N49,"&lt;=70")</f>
        <v>0</v>
      </c>
      <c r="O59" s="149">
        <f t="shared" si="27"/>
        <v>0</v>
      </c>
      <c r="P59" s="149">
        <f t="shared" si="27"/>
        <v>0</v>
      </c>
      <c r="Q59" s="149">
        <f t="shared" si="27"/>
        <v>0</v>
      </c>
      <c r="S59" s="150">
        <f t="shared" si="19"/>
        <v>0</v>
      </c>
      <c r="X59" s="149">
        <f t="shared" ref="X59:AA59" si="28">COUNTIFS(X10:X49,"&gt;=57,2",X10:X49,"&lt;=70")</f>
        <v>0</v>
      </c>
      <c r="Y59" s="149">
        <f t="shared" si="28"/>
        <v>0</v>
      </c>
      <c r="Z59" s="149">
        <f t="shared" si="28"/>
        <v>0</v>
      </c>
      <c r="AA59" s="149">
        <f t="shared" si="28"/>
        <v>0</v>
      </c>
      <c r="AC59" s="150">
        <f t="shared" si="21"/>
        <v>0</v>
      </c>
      <c r="AH59" s="149">
        <f>COUNTIFS(I10:I49,"&gt;=57,2",I10:I49,"&lt;=70")</f>
        <v>33</v>
      </c>
      <c r="AI59" s="149">
        <f>COUNTIFS(S10:S49,"&gt;=57,2",S10:S49,"&lt;=70")</f>
        <v>0</v>
      </c>
      <c r="AJ59" s="149">
        <f>COUNTIFS(AC10:AC49,"&gt;=57,2",AC10:AC49,"&lt;=70")</f>
        <v>0</v>
      </c>
      <c r="AL59" s="152">
        <f t="shared" si="22"/>
        <v>33</v>
      </c>
      <c r="AN59" s="4"/>
      <c r="AO59" s="149">
        <f>COUNTIFS(AL10:AL49,"&gt;=57,2",AL10:AL49,"&lt;=70")</f>
        <v>33</v>
      </c>
    </row>
    <row r="60" hidden="1">
      <c r="AL60" s="4"/>
      <c r="AN60" s="4"/>
    </row>
  </sheetData>
  <mergeCells count="12">
    <mergeCell ref="U8:V8"/>
    <mergeCell ref="X8:AA8"/>
    <mergeCell ref="AH8:AL8"/>
    <mergeCell ref="AN8:AO8"/>
    <mergeCell ref="I4:AE4"/>
    <mergeCell ref="D6:L6"/>
    <mergeCell ref="N6:V6"/>
    <mergeCell ref="X6:AF6"/>
    <mergeCell ref="D8:G8"/>
    <mergeCell ref="K8:L8"/>
    <mergeCell ref="N8:Q8"/>
    <mergeCell ref="AE8:AF8"/>
  </mergeCells>
  <conditionalFormatting sqref="L10:L49 V10:V49 AF10:AF49 AO10:AO49">
    <cfRule type="cellIs" dxfId="0" priority="1" operator="equal">
      <formula>"D"</formula>
    </cfRule>
  </conditionalFormatting>
  <conditionalFormatting sqref="L10:L49 V10:V49 AF10:AF49 AO10:AO49">
    <cfRule type="cellIs" dxfId="1" priority="2" operator="equal">
      <formula>"C"</formula>
    </cfRule>
  </conditionalFormatting>
  <conditionalFormatting sqref="L10:L49 V10:V49 AF10:AF49 AO10:AO49">
    <cfRule type="cellIs" dxfId="2" priority="3" operator="equal">
      <formula>"B"</formula>
    </cfRule>
  </conditionalFormatting>
  <conditionalFormatting sqref="L10:L49 V10:V49 AF10:AF49 AO10:AO49">
    <cfRule type="cellIs" dxfId="3" priority="4" operator="equal">
      <formula>"A"</formula>
    </cfRule>
  </conditionalFormatting>
  <conditionalFormatting sqref="D10:G49 N10:Q49 X10:AA49 AB34:AC34">
    <cfRule type="cellIs" dxfId="4" priority="5" operator="lessThan">
      <formula>40</formula>
    </cfRule>
  </conditionalFormatting>
  <conditionalFormatting sqref="I10:I49">
    <cfRule type="cellIs" dxfId="5" priority="6" operator="between">
      <formula>10</formula>
      <formula>39.4</formula>
    </cfRule>
  </conditionalFormatting>
  <conditionalFormatting sqref="N10:S49">
    <cfRule type="cellIs" dxfId="4" priority="7" operator="lessThan">
      <formula>40</formula>
    </cfRule>
  </conditionalFormatting>
  <conditionalFormatting sqref="X10:AC49">
    <cfRule type="cellIs" dxfId="4" priority="8" operator="lessThan">
      <formula>40</formula>
    </cfRule>
  </conditionalFormatting>
  <conditionalFormatting sqref="AH10:AL49">
    <cfRule type="cellIs" dxfId="4" priority="9" operator="lessThan">
      <formula>39.5</formula>
    </cfRule>
  </conditionalFormatting>
  <dataValidations>
    <dataValidation type="list" allowBlank="1" sqref="B6">
      <formula1>BASE!$A$2:$A$74</formula1>
    </dataValidation>
    <dataValidation type="decimal" allowBlank="1" showDropDown="1" showInputMessage="1" showErrorMessage="1" prompt="CALIFICACION DE 10 A 70; NÚMEROS SIN PUNTO NI COMA" sqref="D10:G49 N10:Q49 X10:AA49">
      <formula1>10.0</formula1>
      <formula2>70.0</formula2>
    </dataValidation>
    <dataValidation type="list" allowBlank="1" sqref="B5">
      <formula1>"PRE-KINDER,KINDER,1º BASICO A,2º BÁSICO A,3º BÁSICO A,3º BÁSICO B,4º BÁSICO A,4º BÁSICO B,5º BÁSICO A,6º BÁSICO A,7º BÁSICO A,8º BÁSICO A,1º MEDIO A,1º MEDIO B,2º MEDIO A,2º MEDIO B,3º MEDIO A,3º MEDIO B,4º MEDIO A,4º MEDIO B"</formula1>
    </dataValidation>
    <dataValidation type="list" allowBlank="1" sqref="B7">
      <formula1>BASE!$B$2:$B$51</formula1>
    </dataValidation>
    <dataValidation type="list" allowBlank="1" sqref="K10:K49 U10:U49 AE10:AE49">
      <formula1>"0%,10%,20%,30%,40%,50%,60%,70%,80%,90%,100%"</formula1>
    </dataValidation>
  </dataValidations>
  <drawing r:id="rId1"/>
</worksheet>
</file>